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79C2F6F5-76A8-EC4E-AC92-21F755AB9C29}" xr6:coauthVersionLast="47" xr6:coauthVersionMax="47" xr10:uidLastSave="{00000000-0000-0000-0000-000000000000}"/>
  <bookViews>
    <workbookView xWindow="5760" yWindow="-21100" windowWidth="34640" windowHeight="1860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34" i="1"/>
  <c r="E26" i="1"/>
  <c r="E16" i="1"/>
  <c r="E17" i="1"/>
  <c r="E18" i="1"/>
  <c r="E19" i="1"/>
  <c r="E20" i="1"/>
  <c r="E21" i="1"/>
  <c r="E22" i="1"/>
  <c r="E23" i="1"/>
  <c r="E24" i="1"/>
  <c r="E25" i="1"/>
  <c r="E15" i="1"/>
  <c r="E14" i="1"/>
  <c r="E13" i="1"/>
  <c r="E6" i="1"/>
  <c r="E7" i="1"/>
  <c r="E5" i="1"/>
  <c r="R51" i="1" l="1"/>
  <c r="J51" i="1"/>
  <c r="S51" i="1" s="1"/>
  <c r="R46" i="1"/>
  <c r="Q46" i="1"/>
  <c r="M46" i="1"/>
  <c r="L46" i="1"/>
  <c r="G46" i="1"/>
  <c r="J34" i="1"/>
  <c r="J46" i="1" s="1"/>
  <c r="D45" i="1"/>
  <c r="D44" i="1"/>
  <c r="D43" i="1"/>
  <c r="D42" i="1"/>
  <c r="D41" i="1"/>
  <c r="D40" i="1"/>
  <c r="D39" i="1"/>
  <c r="D35" i="1"/>
  <c r="D36" i="1"/>
  <c r="D37" i="1"/>
  <c r="D38" i="1"/>
  <c r="D34" i="1"/>
  <c r="R27" i="1"/>
  <c r="Q27" i="1"/>
  <c r="M27" i="1"/>
  <c r="L27" i="1"/>
  <c r="G27" i="1"/>
  <c r="J13" i="1"/>
  <c r="S27" i="1" s="1"/>
  <c r="D26" i="1"/>
  <c r="D25" i="1"/>
  <c r="D24" i="1"/>
  <c r="D23" i="1"/>
  <c r="D22" i="1"/>
  <c r="D21" i="1"/>
  <c r="D20" i="1"/>
  <c r="D19" i="1"/>
  <c r="D18" i="1"/>
  <c r="D14" i="1"/>
  <c r="D15" i="1"/>
  <c r="D16" i="1"/>
  <c r="D17" i="1"/>
  <c r="D13" i="1"/>
  <c r="R8" i="1"/>
  <c r="Q8" i="1"/>
  <c r="M8" i="1"/>
  <c r="J5" i="1"/>
  <c r="J8" i="1" s="1"/>
  <c r="L8" i="1"/>
  <c r="G8" i="1"/>
  <c r="D6" i="1"/>
  <c r="D7" i="1"/>
  <c r="D5" i="1"/>
  <c r="E27" i="1" l="1"/>
  <c r="W8" i="1"/>
  <c r="N46" i="1"/>
  <c r="W46" i="1"/>
  <c r="S46" i="1"/>
  <c r="W27" i="1"/>
  <c r="D46" i="1"/>
  <c r="O46" i="1" s="1"/>
  <c r="P46" i="1" s="1"/>
  <c r="N51" i="1"/>
  <c r="O51" i="1" s="1"/>
  <c r="P51" i="1" s="1"/>
  <c r="J27" i="1"/>
  <c r="N27" i="1" s="1"/>
  <c r="D27" i="1"/>
  <c r="N8" i="1"/>
  <c r="D8" i="1"/>
  <c r="S8" i="1"/>
  <c r="O27" i="1" l="1"/>
  <c r="P27" i="1" s="1"/>
  <c r="O8" i="1"/>
  <c r="P8" i="1" s="1"/>
</calcChain>
</file>

<file path=xl/sharedStrings.xml><?xml version="1.0" encoding="utf-8"?>
<sst xmlns="http://schemas.openxmlformats.org/spreadsheetml/2006/main" count="129" uniqueCount="30">
  <si>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</si>
  <si>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</si>
  <si>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</si>
  <si>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</si>
  <si>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</si>
  <si>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</si>
  <si>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</si>
  <si>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</si>
  <si>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</si>
  <si>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</si>
  <si>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</si>
  <si>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</si>
  <si>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</si>
  <si>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</si>
  <si>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</si>
  <si>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</si>
  <si>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</si>
  <si>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4</t>
  </si>
  <si>
    <t>Worm 5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</si>
  <si>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</si>
  <si>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</si>
  <si>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</si>
  <si>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</si>
  <si>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</si>
  <si>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3: did not include because filmed for only 5 mins</t>
  </si>
  <si>
    <t>Worm ID</t>
  </si>
  <si>
    <t>Average push 
bout duration</t>
  </si>
  <si>
    <t>N/A</t>
  </si>
  <si>
    <t>Time to first push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</si>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</sst>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51"/>
  <sheetViews>
    <sheetView tabSelected="1" topLeftCell="A21" zoomScale="94" zoomScaleNormal="68" workbookViewId="0">
      <selection activeCell="E34" sqref="E34:E4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5" width="11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15</v>
      </c>
      <c r="O2" s="7"/>
      <c r="P2" s="7"/>
      <c r="Q2" s="7"/>
      <c r="R2" s="7"/>
      <c r="S2" s="7"/>
      <c r="W2" s="7"/>
    </row>
    <row r="3" spans="2:23" ht="64" x14ac:dyDescent="0.2">
      <c r="B3" s="12" t="s">
        <v>0</v>
      </c>
      <c r="C3" s="12"/>
      <c r="D3" s="12"/>
      <c r="E3" s="12"/>
      <c r="F3" s="12" t="s">
        <v>4</v>
      </c>
      <c r="G3" s="12"/>
      <c r="H3" s="12" t="s">
        <v>7</v>
      </c>
      <c r="I3" s="12"/>
      <c r="J3" s="12"/>
      <c r="K3" s="12" t="s">
        <v>8</v>
      </c>
      <c r="L3" s="12"/>
      <c r="M3" s="4" t="s">
        <v>12</v>
      </c>
      <c r="N3" s="4" t="s">
        <v>10</v>
      </c>
      <c r="O3" s="6" t="s">
        <v>11</v>
      </c>
      <c r="P3" s="6" t="s">
        <v>13</v>
      </c>
      <c r="Q3" s="6" t="s">
        <v>28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26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29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B5">
        <v>9</v>
      </c>
      <c r="C5">
        <v>13</v>
      </c>
      <c r="D5">
        <f>(C5-B5)+1</f>
        <v>5</v>
      </c>
      <c r="E5">
        <f>D5/2</f>
        <v>2.5</v>
      </c>
      <c r="F5">
        <v>33</v>
      </c>
      <c r="G5">
        <v>1</v>
      </c>
      <c r="H5">
        <v>34</v>
      </c>
      <c r="I5">
        <v>342</v>
      </c>
      <c r="J5">
        <f>(I5-H5)+1</f>
        <v>309</v>
      </c>
      <c r="K5">
        <v>343</v>
      </c>
      <c r="L5">
        <v>1</v>
      </c>
      <c r="M5">
        <v>343</v>
      </c>
    </row>
    <row r="6" spans="2:23" x14ac:dyDescent="0.2">
      <c r="B6">
        <v>16</v>
      </c>
      <c r="C6">
        <v>20</v>
      </c>
      <c r="D6">
        <f>(C6-B6)+1</f>
        <v>5</v>
      </c>
      <c r="E6">
        <f t="shared" ref="E6:E7" si="0">D6/2</f>
        <v>2.5</v>
      </c>
    </row>
    <row r="7" spans="2:23" x14ac:dyDescent="0.2">
      <c r="B7">
        <v>26</v>
      </c>
      <c r="C7">
        <v>28</v>
      </c>
      <c r="D7">
        <f>(C7-B7)+1</f>
        <v>3</v>
      </c>
      <c r="E7">
        <f t="shared" si="0"/>
        <v>1.5</v>
      </c>
    </row>
    <row r="8" spans="2:23" x14ac:dyDescent="0.2">
      <c r="D8">
        <f>SUM(D5:D7)</f>
        <v>13</v>
      </c>
      <c r="G8">
        <f>SUM(G5:G7)</f>
        <v>1</v>
      </c>
      <c r="J8">
        <f>SUM(J5:J7)</f>
        <v>309</v>
      </c>
      <c r="L8">
        <f>SUM(L5:L7)</f>
        <v>1</v>
      </c>
      <c r="M8">
        <f>SUM(M5:M7)</f>
        <v>343</v>
      </c>
      <c r="N8">
        <f>M8-(J8+L8)</f>
        <v>33</v>
      </c>
      <c r="O8" s="5">
        <f>((D8+G8)/N8)*100</f>
        <v>42.424242424242422</v>
      </c>
      <c r="P8" s="5">
        <f>100-O8</f>
        <v>57.575757575757578</v>
      </c>
      <c r="Q8" s="5">
        <f>B5/120</f>
        <v>7.4999999999999997E-2</v>
      </c>
      <c r="R8" s="5">
        <f>F5/120</f>
        <v>0.27500000000000002</v>
      </c>
      <c r="S8" s="5">
        <f>J5/120</f>
        <v>2.5750000000000002</v>
      </c>
      <c r="T8">
        <v>1</v>
      </c>
      <c r="U8">
        <v>0</v>
      </c>
      <c r="V8">
        <v>0</v>
      </c>
      <c r="W8" s="5">
        <f>AVERAGE(D5:D7)/2</f>
        <v>2.1666666666666665</v>
      </c>
    </row>
    <row r="10" spans="2:23" s="1" customFormat="1" x14ac:dyDescent="0.2">
      <c r="B10" s="3" t="s">
        <v>16</v>
      </c>
      <c r="O10" s="7"/>
      <c r="P10" s="7"/>
      <c r="Q10" s="7"/>
      <c r="R10" s="7"/>
      <c r="S10" s="7"/>
      <c r="W10" s="7"/>
    </row>
    <row r="11" spans="2:23" ht="64" x14ac:dyDescent="0.2">
      <c r="B11" s="12" t="s">
        <v>0</v>
      </c>
      <c r="C11" s="12"/>
      <c r="D11" s="12"/>
      <c r="E11" s="12"/>
      <c r="F11" s="12" t="s">
        <v>4</v>
      </c>
      <c r="G11" s="12"/>
      <c r="H11" s="12" t="s">
        <v>7</v>
      </c>
      <c r="I11" s="12"/>
      <c r="J11" s="12"/>
      <c r="K11" s="12" t="s">
        <v>8</v>
      </c>
      <c r="L11" s="12"/>
      <c r="M11" s="4" t="s">
        <v>12</v>
      </c>
      <c r="N11" s="4" t="s">
        <v>10</v>
      </c>
      <c r="O11" s="6" t="s">
        <v>11</v>
      </c>
      <c r="P11" s="6" t="s">
        <v>13</v>
      </c>
      <c r="Q11" s="6" t="s">
        <v>28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26</v>
      </c>
    </row>
    <row r="12" spans="2:23" x14ac:dyDescent="0.2">
      <c r="B12" s="2" t="s">
        <v>1</v>
      </c>
      <c r="C12" s="2" t="s">
        <v>2</v>
      </c>
      <c r="D12" s="2" t="s">
        <v>3</v>
      </c>
      <c r="E12" s="2" t="s">
        <v>29</v>
      </c>
      <c r="F12" s="2" t="s">
        <v>5</v>
      </c>
      <c r="G12" s="2" t="s">
        <v>6</v>
      </c>
      <c r="H12" s="2" t="s">
        <v>1</v>
      </c>
      <c r="I12" s="2" t="s">
        <v>2</v>
      </c>
      <c r="J12" s="2" t="s">
        <v>3</v>
      </c>
      <c r="K12" s="2" t="s">
        <v>5</v>
      </c>
      <c r="L12" s="2" t="s">
        <v>6</v>
      </c>
      <c r="M12" s="2" t="s">
        <v>9</v>
      </c>
    </row>
    <row r="13" spans="2:23" x14ac:dyDescent="0.2">
      <c r="B13">
        <v>3</v>
      </c>
      <c r="C13">
        <v>40</v>
      </c>
      <c r="D13">
        <f>(C13-B13)+1</f>
        <v>38</v>
      </c>
      <c r="E13">
        <f>D13/2</f>
        <v>19</v>
      </c>
      <c r="F13">
        <v>187</v>
      </c>
      <c r="G13">
        <v>1</v>
      </c>
      <c r="H13">
        <v>188</v>
      </c>
      <c r="I13">
        <v>386</v>
      </c>
      <c r="J13">
        <f>(I13-H13)+1</f>
        <v>199</v>
      </c>
      <c r="K13">
        <v>387</v>
      </c>
      <c r="L13">
        <v>1</v>
      </c>
      <c r="M13">
        <v>387</v>
      </c>
    </row>
    <row r="14" spans="2:23" x14ac:dyDescent="0.2">
      <c r="B14">
        <v>43</v>
      </c>
      <c r="C14">
        <v>60</v>
      </c>
      <c r="D14">
        <f>(C14-B14)+1</f>
        <v>18</v>
      </c>
      <c r="E14">
        <f t="shared" ref="E14:E26" si="1">D14/2</f>
        <v>9</v>
      </c>
    </row>
    <row r="15" spans="2:23" x14ac:dyDescent="0.2">
      <c r="B15">
        <v>66</v>
      </c>
      <c r="C15">
        <v>72</v>
      </c>
      <c r="D15">
        <f>(C15-B15)+1</f>
        <v>7</v>
      </c>
      <c r="E15">
        <f t="shared" si="1"/>
        <v>3.5</v>
      </c>
    </row>
    <row r="16" spans="2:23" x14ac:dyDescent="0.2">
      <c r="B16">
        <v>82</v>
      </c>
      <c r="C16">
        <v>84</v>
      </c>
      <c r="D16">
        <f>(C16-B16)+1</f>
        <v>3</v>
      </c>
      <c r="E16">
        <f t="shared" si="1"/>
        <v>1.5</v>
      </c>
    </row>
    <row r="17" spans="2:23" x14ac:dyDescent="0.2">
      <c r="B17">
        <v>90</v>
      </c>
      <c r="C17">
        <v>96</v>
      </c>
      <c r="D17">
        <f>(C17-B17)+1</f>
        <v>7</v>
      </c>
      <c r="E17">
        <f t="shared" si="1"/>
        <v>3.5</v>
      </c>
    </row>
    <row r="18" spans="2:23" x14ac:dyDescent="0.2">
      <c r="B18">
        <v>101</v>
      </c>
      <c r="C18">
        <v>101</v>
      </c>
      <c r="D18">
        <f>(C18-B18)+1</f>
        <v>1</v>
      </c>
      <c r="E18">
        <f t="shared" si="1"/>
        <v>0.5</v>
      </c>
    </row>
    <row r="19" spans="2:23" x14ac:dyDescent="0.2">
      <c r="B19">
        <v>108</v>
      </c>
      <c r="C19">
        <v>112</v>
      </c>
      <c r="D19">
        <f>(C19-B19)+1</f>
        <v>5</v>
      </c>
      <c r="E19">
        <f t="shared" si="1"/>
        <v>2.5</v>
      </c>
    </row>
    <row r="20" spans="2:23" x14ac:dyDescent="0.2">
      <c r="B20">
        <v>122</v>
      </c>
      <c r="C20">
        <v>133</v>
      </c>
      <c r="D20">
        <f>(C20-B20)+1</f>
        <v>12</v>
      </c>
      <c r="E20">
        <f t="shared" si="1"/>
        <v>6</v>
      </c>
    </row>
    <row r="21" spans="2:23" x14ac:dyDescent="0.2">
      <c r="B21">
        <v>142</v>
      </c>
      <c r="C21">
        <v>146</v>
      </c>
      <c r="D21">
        <f>(C21-B21)+1</f>
        <v>5</v>
      </c>
      <c r="E21">
        <f t="shared" si="1"/>
        <v>2.5</v>
      </c>
    </row>
    <row r="22" spans="2:23" x14ac:dyDescent="0.2">
      <c r="B22">
        <v>151</v>
      </c>
      <c r="C22">
        <v>155</v>
      </c>
      <c r="D22">
        <f>(C22-B22)+1</f>
        <v>5</v>
      </c>
      <c r="E22">
        <f t="shared" si="1"/>
        <v>2.5</v>
      </c>
    </row>
    <row r="23" spans="2:23" x14ac:dyDescent="0.2">
      <c r="B23">
        <v>157</v>
      </c>
      <c r="C23">
        <v>158</v>
      </c>
      <c r="D23">
        <f>(C23-B23)+1</f>
        <v>2</v>
      </c>
      <c r="E23">
        <f t="shared" si="1"/>
        <v>1</v>
      </c>
    </row>
    <row r="24" spans="2:23" x14ac:dyDescent="0.2">
      <c r="B24">
        <v>160</v>
      </c>
      <c r="C24">
        <v>167</v>
      </c>
      <c r="D24">
        <f>(C24-B24)+1</f>
        <v>8</v>
      </c>
      <c r="E24">
        <f t="shared" si="1"/>
        <v>4</v>
      </c>
    </row>
    <row r="25" spans="2:23" x14ac:dyDescent="0.2">
      <c r="B25">
        <v>173</v>
      </c>
      <c r="C25">
        <v>177</v>
      </c>
      <c r="D25">
        <f>(C25-B25)+1</f>
        <v>5</v>
      </c>
      <c r="E25">
        <f t="shared" si="1"/>
        <v>2.5</v>
      </c>
    </row>
    <row r="26" spans="2:23" x14ac:dyDescent="0.2">
      <c r="B26">
        <v>186</v>
      </c>
      <c r="C26">
        <v>186</v>
      </c>
      <c r="D26">
        <f>(C26-B26)+1</f>
        <v>1</v>
      </c>
      <c r="E26">
        <f t="shared" si="1"/>
        <v>0.5</v>
      </c>
    </row>
    <row r="27" spans="2:23" x14ac:dyDescent="0.2">
      <c r="D27">
        <f>SUM(D13:D26)</f>
        <v>117</v>
      </c>
      <c r="E27">
        <f>SUM(E13:E26)</f>
        <v>58.5</v>
      </c>
      <c r="G27">
        <f>SUM(G13:G26)</f>
        <v>1</v>
      </c>
      <c r="J27">
        <f>SUM(J13:J26)</f>
        <v>199</v>
      </c>
      <c r="L27">
        <f>SUM(L13:L26)</f>
        <v>1</v>
      </c>
      <c r="M27">
        <f>SUM(M13:M26)</f>
        <v>387</v>
      </c>
      <c r="N27">
        <f>M27-(J27+L27)</f>
        <v>187</v>
      </c>
      <c r="O27" s="5">
        <f>((D27+G27)/N27)*100</f>
        <v>63.101604278074866</v>
      </c>
      <c r="P27" s="5">
        <f>100-O27</f>
        <v>36.898395721925134</v>
      </c>
      <c r="Q27" s="5">
        <f>B13/120</f>
        <v>2.5000000000000001E-2</v>
      </c>
      <c r="R27" s="5">
        <f>F13/120</f>
        <v>1.5583333333333333</v>
      </c>
      <c r="S27" s="5">
        <f>J13/120</f>
        <v>1.6583333333333334</v>
      </c>
      <c r="T27">
        <v>1</v>
      </c>
      <c r="U27">
        <v>0</v>
      </c>
      <c r="V27">
        <v>0</v>
      </c>
      <c r="W27" s="5">
        <f>AVERAGE(D13:D26)/2</f>
        <v>4.1785714285714288</v>
      </c>
    </row>
    <row r="29" spans="2:23" s="1" customFormat="1" x14ac:dyDescent="0.2">
      <c r="B29" s="3" t="s">
        <v>24</v>
      </c>
      <c r="O29" s="7"/>
      <c r="P29" s="7"/>
      <c r="Q29" s="7"/>
      <c r="R29" s="7"/>
      <c r="S29" s="7"/>
      <c r="W29" s="7"/>
    </row>
    <row r="31" spans="2:23" s="1" customFormat="1" x14ac:dyDescent="0.2">
      <c r="B31" s="3" t="s">
        <v>17</v>
      </c>
      <c r="O31" s="7"/>
      <c r="P31" s="7"/>
      <c r="Q31" s="7"/>
      <c r="R31" s="7"/>
      <c r="S31" s="7"/>
      <c r="W31" s="7"/>
    </row>
    <row r="32" spans="2:23" ht="64" x14ac:dyDescent="0.2">
      <c r="B32" s="12" t="s">
        <v>0</v>
      </c>
      <c r="C32" s="12"/>
      <c r="D32" s="12"/>
      <c r="E32" s="12"/>
      <c r="F32" s="12" t="s">
        <v>4</v>
      </c>
      <c r="G32" s="12"/>
      <c r="H32" s="12" t="s">
        <v>7</v>
      </c>
      <c r="I32" s="12"/>
      <c r="J32" s="12"/>
      <c r="K32" s="12" t="s">
        <v>8</v>
      </c>
      <c r="L32" s="12"/>
      <c r="M32" s="4" t="s">
        <v>12</v>
      </c>
      <c r="N32" s="4" t="s">
        <v>10</v>
      </c>
      <c r="O32" s="6" t="s">
        <v>11</v>
      </c>
      <c r="P32" s="6" t="s">
        <v>13</v>
      </c>
      <c r="Q32" s="6" t="s">
        <v>28</v>
      </c>
      <c r="R32" s="6" t="s">
        <v>19</v>
      </c>
      <c r="S32" s="6" t="s">
        <v>20</v>
      </c>
      <c r="T32" s="6" t="s">
        <v>21</v>
      </c>
      <c r="U32" s="6" t="s">
        <v>22</v>
      </c>
      <c r="V32" s="6" t="s">
        <v>23</v>
      </c>
      <c r="W32" s="6" t="s">
        <v>26</v>
      </c>
    </row>
    <row r="33" spans="2:23" x14ac:dyDescent="0.2">
      <c r="B33" s="2" t="s">
        <v>1</v>
      </c>
      <c r="C33" s="2" t="s">
        <v>2</v>
      </c>
      <c r="D33" s="2" t="s">
        <v>3</v>
      </c>
      <c r="E33" s="2" t="s">
        <v>29</v>
      </c>
      <c r="F33" s="2" t="s">
        <v>5</v>
      </c>
      <c r="G33" s="2" t="s">
        <v>6</v>
      </c>
      <c r="H33" s="2" t="s">
        <v>1</v>
      </c>
      <c r="I33" s="2" t="s">
        <v>2</v>
      </c>
      <c r="J33" s="2" t="s">
        <v>3</v>
      </c>
      <c r="K33" s="2" t="s">
        <v>5</v>
      </c>
      <c r="L33" s="2" t="s">
        <v>6</v>
      </c>
      <c r="M33" s="2" t="s">
        <v>9</v>
      </c>
    </row>
    <row r="34" spans="2:23" s="8" customFormat="1" x14ac:dyDescent="0.2">
      <c r="B34" s="11">
        <v>2</v>
      </c>
      <c r="C34" s="11">
        <v>2</v>
      </c>
      <c r="D34">
        <f>(C34-B34)+1</f>
        <v>1</v>
      </c>
      <c r="E34">
        <f>D34/2</f>
        <v>0.5</v>
      </c>
      <c r="F34" s="11">
        <v>104</v>
      </c>
      <c r="G34" s="11">
        <v>1</v>
      </c>
      <c r="H34" s="11">
        <v>105</v>
      </c>
      <c r="I34" s="11">
        <v>144</v>
      </c>
      <c r="J34">
        <f>(I34-H34)+1</f>
        <v>40</v>
      </c>
      <c r="K34" s="11">
        <v>145</v>
      </c>
      <c r="L34" s="11">
        <v>1</v>
      </c>
      <c r="M34" s="11">
        <v>145</v>
      </c>
      <c r="O34" s="9"/>
      <c r="P34" s="9"/>
      <c r="Q34" s="9"/>
      <c r="R34" s="9"/>
      <c r="S34" s="9"/>
      <c r="W34" s="9"/>
    </row>
    <row r="35" spans="2:23" s="8" customFormat="1" x14ac:dyDescent="0.2">
      <c r="B35" s="11">
        <v>5</v>
      </c>
      <c r="C35" s="11">
        <v>7</v>
      </c>
      <c r="D35">
        <f>(C35-B35)+1</f>
        <v>3</v>
      </c>
      <c r="E35">
        <f t="shared" ref="E35:E45" si="2">D35/2</f>
        <v>1.5</v>
      </c>
      <c r="F35" s="11"/>
      <c r="G35" s="11"/>
      <c r="H35" s="11"/>
      <c r="I35" s="11"/>
      <c r="J35" s="11"/>
      <c r="K35" s="11"/>
      <c r="L35" s="11"/>
      <c r="M35" s="11"/>
      <c r="O35" s="9"/>
      <c r="P35" s="9"/>
      <c r="Q35" s="9"/>
      <c r="R35" s="9"/>
      <c r="S35" s="9"/>
      <c r="W35" s="9"/>
    </row>
    <row r="36" spans="2:23" s="8" customFormat="1" x14ac:dyDescent="0.2">
      <c r="B36" s="11">
        <v>10</v>
      </c>
      <c r="C36" s="11">
        <v>12</v>
      </c>
      <c r="D36">
        <f>(C36-B36)+1</f>
        <v>3</v>
      </c>
      <c r="E36">
        <f t="shared" si="2"/>
        <v>1.5</v>
      </c>
      <c r="F36" s="11"/>
      <c r="G36" s="11"/>
      <c r="H36" s="11"/>
      <c r="I36" s="11"/>
      <c r="J36" s="11"/>
      <c r="K36" s="11"/>
      <c r="L36" s="11"/>
      <c r="M36" s="11"/>
      <c r="O36" s="9"/>
      <c r="P36" s="9"/>
      <c r="Q36" s="9"/>
      <c r="R36" s="9"/>
      <c r="S36" s="9"/>
      <c r="W36" s="9"/>
    </row>
    <row r="37" spans="2:23" s="8" customFormat="1" x14ac:dyDescent="0.2">
      <c r="B37" s="11">
        <v>22</v>
      </c>
      <c r="C37" s="11">
        <v>23</v>
      </c>
      <c r="D37">
        <f>(C37-B37)+1</f>
        <v>2</v>
      </c>
      <c r="E37">
        <f t="shared" si="2"/>
        <v>1</v>
      </c>
      <c r="F37" s="11"/>
      <c r="G37" s="11"/>
      <c r="H37" s="11"/>
      <c r="I37" s="11"/>
      <c r="J37" s="11"/>
      <c r="K37" s="11"/>
      <c r="L37" s="11"/>
      <c r="M37" s="11"/>
      <c r="O37" s="9"/>
      <c r="P37" s="9"/>
      <c r="Q37" s="9"/>
      <c r="R37" s="9"/>
      <c r="S37" s="9"/>
      <c r="W37" s="9"/>
    </row>
    <row r="38" spans="2:23" s="8" customFormat="1" x14ac:dyDescent="0.2">
      <c r="B38" s="11">
        <v>31</v>
      </c>
      <c r="C38" s="11">
        <v>37</v>
      </c>
      <c r="D38">
        <f>(C38-B38)+1</f>
        <v>7</v>
      </c>
      <c r="E38">
        <f t="shared" si="2"/>
        <v>3.5</v>
      </c>
      <c r="F38" s="11"/>
      <c r="G38" s="11"/>
      <c r="H38" s="11"/>
      <c r="I38" s="11"/>
      <c r="J38" s="11"/>
      <c r="K38" s="11"/>
      <c r="L38" s="11"/>
      <c r="M38" s="11"/>
      <c r="O38" s="9"/>
      <c r="P38" s="9"/>
      <c r="Q38" s="9"/>
      <c r="R38" s="9"/>
      <c r="S38" s="9"/>
      <c r="W38" s="9"/>
    </row>
    <row r="39" spans="2:23" s="8" customFormat="1" x14ac:dyDescent="0.2">
      <c r="B39" s="8">
        <v>55</v>
      </c>
      <c r="C39" s="8">
        <v>58</v>
      </c>
      <c r="D39" s="8">
        <f>(C39-B39)+1</f>
        <v>4</v>
      </c>
      <c r="E39">
        <f t="shared" si="2"/>
        <v>2</v>
      </c>
      <c r="O39" s="9"/>
      <c r="P39" s="9"/>
      <c r="Q39" s="9"/>
      <c r="R39" s="9"/>
      <c r="S39" s="9"/>
      <c r="W39" s="9"/>
    </row>
    <row r="40" spans="2:23" s="8" customFormat="1" x14ac:dyDescent="0.2">
      <c r="B40" s="8">
        <v>61</v>
      </c>
      <c r="C40" s="8">
        <v>61</v>
      </c>
      <c r="D40" s="8">
        <f>(C40-B40)+1</f>
        <v>1</v>
      </c>
      <c r="E40">
        <f t="shared" si="2"/>
        <v>0.5</v>
      </c>
      <c r="O40" s="9"/>
      <c r="P40" s="9"/>
      <c r="Q40" s="9"/>
      <c r="R40" s="9"/>
      <c r="S40" s="9"/>
      <c r="W40" s="9"/>
    </row>
    <row r="41" spans="2:23" s="8" customFormat="1" x14ac:dyDescent="0.2">
      <c r="B41" s="8">
        <v>63</v>
      </c>
      <c r="C41" s="8">
        <v>65</v>
      </c>
      <c r="D41" s="8">
        <f>(C41-B41)+1</f>
        <v>3</v>
      </c>
      <c r="E41">
        <f t="shared" si="2"/>
        <v>1.5</v>
      </c>
      <c r="O41" s="9"/>
      <c r="P41" s="9"/>
      <c r="Q41" s="9"/>
      <c r="R41" s="9"/>
      <c r="S41" s="9"/>
      <c r="W41" s="9"/>
    </row>
    <row r="42" spans="2:23" s="8" customFormat="1" x14ac:dyDescent="0.2">
      <c r="B42" s="8">
        <v>73</v>
      </c>
      <c r="C42" s="8">
        <v>74</v>
      </c>
      <c r="D42" s="8">
        <f>(C42-B42)+1</f>
        <v>2</v>
      </c>
      <c r="E42">
        <f t="shared" si="2"/>
        <v>1</v>
      </c>
      <c r="O42" s="9"/>
      <c r="P42" s="9"/>
      <c r="Q42" s="9"/>
      <c r="R42" s="9"/>
      <c r="S42" s="9"/>
      <c r="W42" s="9"/>
    </row>
    <row r="43" spans="2:23" s="8" customFormat="1" x14ac:dyDescent="0.2">
      <c r="B43" s="8">
        <v>85</v>
      </c>
      <c r="C43" s="8">
        <v>89</v>
      </c>
      <c r="D43" s="8">
        <f>(C43-B43)+1</f>
        <v>5</v>
      </c>
      <c r="E43">
        <f t="shared" si="2"/>
        <v>2.5</v>
      </c>
      <c r="O43" s="9"/>
      <c r="P43" s="9"/>
      <c r="Q43" s="9"/>
      <c r="R43" s="9"/>
      <c r="S43" s="9"/>
      <c r="W43" s="9"/>
    </row>
    <row r="44" spans="2:23" s="8" customFormat="1" x14ac:dyDescent="0.2">
      <c r="B44" s="8">
        <v>94</v>
      </c>
      <c r="C44" s="8">
        <v>97</v>
      </c>
      <c r="D44" s="8">
        <f>(C44-B44)+1</f>
        <v>4</v>
      </c>
      <c r="E44">
        <f t="shared" si="2"/>
        <v>2</v>
      </c>
      <c r="O44" s="9"/>
      <c r="P44" s="9"/>
      <c r="Q44" s="9"/>
      <c r="R44" s="9"/>
      <c r="S44" s="9"/>
      <c r="W44" s="9"/>
    </row>
    <row r="45" spans="2:23" s="8" customFormat="1" x14ac:dyDescent="0.2">
      <c r="B45" s="8">
        <v>103</v>
      </c>
      <c r="C45" s="8">
        <v>103</v>
      </c>
      <c r="D45" s="8">
        <f>(C45-B45)+1</f>
        <v>1</v>
      </c>
      <c r="E45">
        <f t="shared" si="2"/>
        <v>0.5</v>
      </c>
      <c r="O45" s="9"/>
      <c r="P45" s="9"/>
      <c r="Q45" s="9"/>
      <c r="R45" s="9"/>
      <c r="S45" s="9"/>
      <c r="W45" s="9"/>
    </row>
    <row r="46" spans="2:23" s="8" customFormat="1" x14ac:dyDescent="0.2">
      <c r="D46" s="8">
        <f>SUM(D34:D45)</f>
        <v>36</v>
      </c>
      <c r="G46" s="8">
        <f>SUM(G34:G45)</f>
        <v>1</v>
      </c>
      <c r="J46" s="8">
        <f>SUM(J34:J45)</f>
        <v>40</v>
      </c>
      <c r="L46" s="8">
        <f>SUM(L34:L45)</f>
        <v>1</v>
      </c>
      <c r="M46" s="8">
        <f>SUM(M34:M45)</f>
        <v>145</v>
      </c>
      <c r="N46">
        <f>M46-(J46+L46)</f>
        <v>104</v>
      </c>
      <c r="O46" s="5">
        <f>((D46+G46)/N46)*100</f>
        <v>35.57692307692308</v>
      </c>
      <c r="P46" s="5">
        <f>100-O46</f>
        <v>64.42307692307692</v>
      </c>
      <c r="Q46" s="9">
        <f>B34/120</f>
        <v>1.6666666666666666E-2</v>
      </c>
      <c r="R46" s="9">
        <f>F34/120</f>
        <v>0.8666666666666667</v>
      </c>
      <c r="S46" s="9">
        <f>J34/120</f>
        <v>0.33333333333333331</v>
      </c>
      <c r="T46" s="8">
        <v>1</v>
      </c>
      <c r="U46" s="8">
        <v>0</v>
      </c>
      <c r="V46" s="8">
        <v>0</v>
      </c>
      <c r="W46" s="9">
        <f>AVERAGE(D34:D45)/2</f>
        <v>1.5</v>
      </c>
    </row>
    <row r="47" spans="2:23" s="8" customFormat="1" x14ac:dyDescent="0.2">
      <c r="O47" s="9"/>
      <c r="P47" s="9"/>
      <c r="Q47" s="9"/>
      <c r="R47" s="9"/>
      <c r="S47" s="9"/>
      <c r="W47" s="9"/>
    </row>
    <row r="48" spans="2:23" s="1" customFormat="1" x14ac:dyDescent="0.2">
      <c r="B48" s="3" t="s">
        <v>18</v>
      </c>
      <c r="O48" s="7"/>
      <c r="P48" s="7"/>
      <c r="Q48" s="7"/>
      <c r="R48" s="7"/>
      <c r="S48" s="7"/>
      <c r="W48" s="7"/>
    </row>
    <row r="49" spans="2:23" ht="64" x14ac:dyDescent="0.2">
      <c r="B49" s="12" t="s">
        <v>0</v>
      </c>
      <c r="C49" s="12"/>
      <c r="D49" s="12"/>
      <c r="E49" s="12"/>
      <c r="F49" s="12" t="s">
        <v>4</v>
      </c>
      <c r="G49" s="12"/>
      <c r="H49" s="12" t="s">
        <v>7</v>
      </c>
      <c r="I49" s="12"/>
      <c r="J49" s="12"/>
      <c r="K49" s="12" t="s">
        <v>8</v>
      </c>
      <c r="L49" s="12"/>
      <c r="M49" s="4" t="s">
        <v>12</v>
      </c>
      <c r="N49" s="4" t="s">
        <v>10</v>
      </c>
      <c r="O49" s="6" t="s">
        <v>11</v>
      </c>
      <c r="P49" s="6" t="s">
        <v>13</v>
      </c>
      <c r="Q49" s="6" t="s">
        <v>28</v>
      </c>
      <c r="R49" s="6" t="s">
        <v>19</v>
      </c>
      <c r="S49" s="6" t="s">
        <v>20</v>
      </c>
      <c r="T49" s="6" t="s">
        <v>21</v>
      </c>
      <c r="U49" s="6" t="s">
        <v>22</v>
      </c>
      <c r="V49" s="6" t="s">
        <v>23</v>
      </c>
      <c r="W49" s="6" t="s">
        <v>26</v>
      </c>
    </row>
    <row r="50" spans="2:23" x14ac:dyDescent="0.2">
      <c r="B50" s="2" t="s">
        <v>1</v>
      </c>
      <c r="C50" s="2" t="s">
        <v>2</v>
      </c>
      <c r="D50" s="2" t="s">
        <v>3</v>
      </c>
      <c r="E50" s="2" t="s">
        <v>3</v>
      </c>
      <c r="F50" s="2" t="s">
        <v>5</v>
      </c>
      <c r="G50" s="2" t="s">
        <v>6</v>
      </c>
      <c r="H50" s="2" t="s">
        <v>1</v>
      </c>
      <c r="I50" s="2" t="s">
        <v>2</v>
      </c>
      <c r="J50" s="2" t="s">
        <v>3</v>
      </c>
      <c r="K50" s="2" t="s">
        <v>5</v>
      </c>
      <c r="L50" s="2" t="s">
        <v>6</v>
      </c>
      <c r="M50" s="2" t="s">
        <v>9</v>
      </c>
    </row>
    <row r="51" spans="2:23" x14ac:dyDescent="0.2">
      <c r="F51">
        <v>1</v>
      </c>
      <c r="G51">
        <v>1</v>
      </c>
      <c r="H51">
        <v>2</v>
      </c>
      <c r="I51">
        <v>101</v>
      </c>
      <c r="J51">
        <f>(I51-H51)+1</f>
        <v>100</v>
      </c>
      <c r="K51">
        <v>102</v>
      </c>
      <c r="L51">
        <v>1</v>
      </c>
      <c r="M51">
        <v>102</v>
      </c>
      <c r="N51">
        <f>M51-(J51+L51)</f>
        <v>1</v>
      </c>
      <c r="O51" s="5">
        <f>((D51+G51)/N51)*100</f>
        <v>100</v>
      </c>
      <c r="P51" s="5">
        <f>100-O51</f>
        <v>0</v>
      </c>
      <c r="Q51" s="5" t="s">
        <v>27</v>
      </c>
      <c r="R51" s="5">
        <f>F51/120</f>
        <v>8.3333333333333332E-3</v>
      </c>
      <c r="S51" s="5">
        <f>J51/120</f>
        <v>0.83333333333333337</v>
      </c>
      <c r="T51">
        <v>1</v>
      </c>
      <c r="U51">
        <v>0</v>
      </c>
      <c r="V51">
        <v>0</v>
      </c>
      <c r="W51" s="5" t="s">
        <v>27</v>
      </c>
    </row>
  </sheetData>
  <mergeCells count="16">
    <mergeCell ref="F32:G32"/>
    <mergeCell ref="H32:J32"/>
    <mergeCell ref="K32:L32"/>
    <mergeCell ref="F49:G49"/>
    <mergeCell ref="H49:J49"/>
    <mergeCell ref="K49:L49"/>
    <mergeCell ref="B32:E32"/>
    <mergeCell ref="B49:E49"/>
    <mergeCell ref="F3:G3"/>
    <mergeCell ref="H3:J3"/>
    <mergeCell ref="K3:L3"/>
    <mergeCell ref="F11:G11"/>
    <mergeCell ref="H11:J11"/>
    <mergeCell ref="K11:L11"/>
    <mergeCell ref="B3:E3"/>
    <mergeCell ref="B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2:K6"/>
  <sheetViews>
    <sheetView workbookViewId="0">
      <selection activeCell="D12" sqref="D12"/>
    </sheetView>
  </sheetViews>
  <sheetFormatPr baseColWidth="10" defaultRowHeight="15" x14ac:dyDescent="0.2"/>
  <sheetData>
    <row r="2" spans="2:11" ht="96" x14ac:dyDescent="0.2">
      <c r="B2" s="10" t="s">
        <v>25</v>
      </c>
      <c r="C2" s="6" t="s">
        <v>11</v>
      </c>
      <c r="D2" s="6" t="s">
        <v>13</v>
      </c>
      <c r="E2" s="6" t="s">
        <v>14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26</v>
      </c>
    </row>
    <row r="3" spans="2:11" x14ac:dyDescent="0.2">
      <c r="B3">
        <v>1</v>
      </c>
      <c r="C3" s="5">
        <v>42.424242424242422</v>
      </c>
      <c r="D3" s="5">
        <v>57.575757575757578</v>
      </c>
      <c r="E3" s="5">
        <v>7.4999999999999997E-2</v>
      </c>
      <c r="F3" s="5">
        <v>0.27500000000000002</v>
      </c>
      <c r="G3" s="5">
        <v>2.5750000000000002</v>
      </c>
      <c r="H3">
        <v>1</v>
      </c>
      <c r="I3">
        <v>0</v>
      </c>
      <c r="J3">
        <v>0</v>
      </c>
      <c r="K3">
        <v>2.17</v>
      </c>
    </row>
    <row r="4" spans="2:11" x14ac:dyDescent="0.2">
      <c r="B4">
        <v>2</v>
      </c>
      <c r="C4" s="5">
        <v>63.101604278074866</v>
      </c>
      <c r="D4" s="5">
        <v>36.898395721925134</v>
      </c>
      <c r="E4" s="5">
        <v>2.5000000000000001E-2</v>
      </c>
      <c r="F4" s="5">
        <v>1.5583333333333333</v>
      </c>
      <c r="G4" s="5">
        <v>1.6583333333333334</v>
      </c>
      <c r="H4">
        <v>1</v>
      </c>
      <c r="I4">
        <v>0</v>
      </c>
      <c r="J4">
        <v>0</v>
      </c>
      <c r="K4">
        <v>4.18</v>
      </c>
    </row>
    <row r="5" spans="2:11" x14ac:dyDescent="0.2">
      <c r="B5">
        <v>4</v>
      </c>
      <c r="C5" s="5">
        <v>35.57692307692308</v>
      </c>
      <c r="D5" s="5">
        <v>64.42307692307692</v>
      </c>
      <c r="E5" s="5">
        <v>1.6666666666666666E-2</v>
      </c>
      <c r="F5" s="5">
        <v>0.8666666666666667</v>
      </c>
      <c r="G5" s="5">
        <v>0.33333333333333331</v>
      </c>
      <c r="H5">
        <v>1</v>
      </c>
      <c r="I5">
        <v>0</v>
      </c>
      <c r="J5">
        <v>0</v>
      </c>
      <c r="K5">
        <v>1.5</v>
      </c>
    </row>
    <row r="6" spans="2:11" x14ac:dyDescent="0.2">
      <c r="B6">
        <v>5</v>
      </c>
      <c r="C6" s="5" t="s">
        <v>27</v>
      </c>
      <c r="D6" s="5" t="s">
        <v>27</v>
      </c>
      <c r="E6" s="5" t="s">
        <v>27</v>
      </c>
      <c r="F6" s="5">
        <v>8.3333333333333332E-3</v>
      </c>
      <c r="G6" s="5">
        <v>0.83333333333333337</v>
      </c>
      <c r="H6">
        <v>1</v>
      </c>
      <c r="I6">
        <v>0</v>
      </c>
      <c r="J6">
        <v>0</v>
      </c>
      <c r="K6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2024-11-11T20:57:33Z</dcterms:modified>
</cp:coreProperties>
</file>