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2/Behavior Worksheets/"/>
    </mc:Choice>
  </mc:AlternateContent>
  <xr:revisionPtr revIDLastSave="0" documentId="13_ncr:1_{22130AF8-C38C-0F4F-84DF-2D4E3B3C2905}" xr6:coauthVersionLast="47" xr6:coauthVersionMax="47" xr10:uidLastSave="{00000000-0000-0000-0000-000000000000}"/>
  <bookViews>
    <workbookView xWindow="-1720" yWindow="-21100" windowWidth="35640" windowHeight="19160" xr2:uid="{E8647115-4527-472B-9C5C-A7FAAB6ACF7F}"/>
  </bookViews>
  <sheets>
    <sheet name="Behaviors - 2 fps" sheetId="1" r:id="rId1"/>
    <sheet name="Comp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27" i="1"/>
  <c r="E28" i="1"/>
  <c r="E26" i="1"/>
  <c r="E20" i="1"/>
  <c r="E19" i="1"/>
  <c r="E14" i="1"/>
  <c r="R36" i="1"/>
  <c r="Q36" i="1"/>
  <c r="J36" i="1"/>
  <c r="S36" i="1" s="1"/>
  <c r="D36" i="1"/>
  <c r="W36" i="1" s="1"/>
  <c r="R29" i="1"/>
  <c r="Q29" i="1"/>
  <c r="M29" i="1"/>
  <c r="J26" i="1"/>
  <c r="J29" i="1" s="1"/>
  <c r="L29" i="1"/>
  <c r="G29" i="1"/>
  <c r="D27" i="1"/>
  <c r="D28" i="1"/>
  <c r="D26" i="1"/>
  <c r="W29" i="1" s="1"/>
  <c r="R21" i="1"/>
  <c r="Q21" i="1"/>
  <c r="M21" i="1"/>
  <c r="J19" i="1"/>
  <c r="J21" i="1" s="1"/>
  <c r="L21" i="1"/>
  <c r="G21" i="1"/>
  <c r="D20" i="1"/>
  <c r="D19" i="1"/>
  <c r="W21" i="1" s="1"/>
  <c r="R14" i="1"/>
  <c r="Q14" i="1"/>
  <c r="J14" i="1"/>
  <c r="N14" i="1" s="1"/>
  <c r="D14" i="1"/>
  <c r="W14" i="1" s="1"/>
  <c r="R9" i="1"/>
  <c r="Q9" i="1"/>
  <c r="N36" i="1" l="1"/>
  <c r="O36" i="1" s="1"/>
  <c r="P36" i="1" s="1"/>
  <c r="D29" i="1"/>
  <c r="D21" i="1"/>
  <c r="N29" i="1"/>
  <c r="O29" i="1" s="1"/>
  <c r="P29" i="1" s="1"/>
  <c r="N21" i="1"/>
  <c r="O21" i="1" s="1"/>
  <c r="P21" i="1" s="1"/>
  <c r="S29" i="1"/>
  <c r="S14" i="1"/>
  <c r="S21" i="1"/>
  <c r="O14" i="1"/>
  <c r="P14" i="1" s="1"/>
  <c r="J5" i="1"/>
  <c r="M9" i="1"/>
  <c r="L9" i="1"/>
  <c r="G9" i="1"/>
  <c r="D6" i="1"/>
  <c r="D7" i="1"/>
  <c r="D8" i="1"/>
  <c r="D5" i="1"/>
  <c r="W9" i="1" l="1"/>
  <c r="D9" i="1"/>
  <c r="J9" i="1"/>
  <c r="N9" i="1" s="1"/>
  <c r="O9" i="1" s="1"/>
  <c r="P9" i="1" s="1"/>
  <c r="S9" i="1"/>
</calcChain>
</file>

<file path=xl/sharedStrings.xml><?xml version="1.0" encoding="utf-8"?>
<sst xmlns="http://schemas.openxmlformats.org/spreadsheetml/2006/main" count="150" uniqueCount="29">
  <si>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</si>
  <si>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</si>
  <si>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</si>
  <si>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</si>
  <si>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</si>
  <si>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</si>
  <si>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</si>
  <si>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</si>
  <si>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</si>
  <si>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</si>
  <si>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</si>
  <si>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</si>
  <si>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</si>
  <si>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</si>
  <si>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</si>
  <si>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</si>
  <si>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</si>
  <si>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</si>
  <si>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6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</si>
  <si>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</si>
  <si>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</si>
  <si>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</si>
  <si>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</si>
  <si>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</si>
  <si>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ID</t>
  </si>
  <si>
    <t>Worm 5: can't see when it punctured clearly. Exclude</t>
  </si>
  <si>
    <t>Average push 
bout duration</t>
  </si>
  <si>
    <t>Time to first push</t>
  </si>
  <si>
    <t>Bout 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</si>
</sst>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W36"/>
  <sheetViews>
    <sheetView tabSelected="1" topLeftCell="A12" zoomScale="75" workbookViewId="0">
      <selection activeCell="E36" sqref="E3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3.83203125" bestFit="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2" max="22" width="10" customWidth="1"/>
    <col min="23" max="23" width="8.83203125" style="5"/>
  </cols>
  <sheetData>
    <row r="1" spans="2:23" ht="6" customHeight="1" x14ac:dyDescent="0.2"/>
    <row r="2" spans="2:23" s="1" customFormat="1" x14ac:dyDescent="0.2">
      <c r="B2" s="3" t="s">
        <v>14</v>
      </c>
      <c r="P2" s="7"/>
      <c r="Q2" s="7"/>
      <c r="R2" s="7"/>
      <c r="S2" s="7"/>
      <c r="W2" s="7"/>
    </row>
    <row r="3" spans="2:23" ht="64" x14ac:dyDescent="0.2">
      <c r="B3" s="11" t="s">
        <v>0</v>
      </c>
      <c r="C3" s="11"/>
      <c r="D3" s="11"/>
      <c r="E3" s="10"/>
      <c r="F3" s="11" t="s">
        <v>4</v>
      </c>
      <c r="G3" s="11"/>
      <c r="H3" s="11" t="s">
        <v>7</v>
      </c>
      <c r="I3" s="11"/>
      <c r="J3" s="11"/>
      <c r="K3" s="11" t="s">
        <v>8</v>
      </c>
      <c r="L3" s="11"/>
      <c r="M3" s="4" t="s">
        <v>12</v>
      </c>
      <c r="N3" s="4" t="s">
        <v>10</v>
      </c>
      <c r="O3" s="6" t="s">
        <v>11</v>
      </c>
      <c r="P3" s="6" t="s">
        <v>13</v>
      </c>
      <c r="Q3" s="6" t="s">
        <v>27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26</v>
      </c>
    </row>
    <row r="4" spans="2:23" x14ac:dyDescent="0.2">
      <c r="B4" s="2" t="s">
        <v>1</v>
      </c>
      <c r="C4" s="2" t="s">
        <v>2</v>
      </c>
      <c r="D4" s="2" t="s">
        <v>3</v>
      </c>
      <c r="E4" s="2"/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</row>
    <row r="5" spans="2:23" x14ac:dyDescent="0.2">
      <c r="B5">
        <v>22</v>
      </c>
      <c r="C5">
        <v>24</v>
      </c>
      <c r="D5">
        <f>(C5-B5)+1</f>
        <v>3</v>
      </c>
      <c r="F5">
        <v>62</v>
      </c>
      <c r="G5">
        <v>1</v>
      </c>
      <c r="H5">
        <v>63</v>
      </c>
      <c r="I5">
        <v>93</v>
      </c>
      <c r="J5">
        <f>(I5-H5)+1</f>
        <v>31</v>
      </c>
      <c r="K5">
        <v>94</v>
      </c>
      <c r="L5">
        <v>1</v>
      </c>
      <c r="M5">
        <v>94</v>
      </c>
    </row>
    <row r="6" spans="2:23" x14ac:dyDescent="0.2">
      <c r="B6">
        <v>34</v>
      </c>
      <c r="C6">
        <v>35</v>
      </c>
      <c r="D6">
        <f t="shared" ref="D6:D8" si="0">(C6-B6)+1</f>
        <v>2</v>
      </c>
    </row>
    <row r="7" spans="2:23" x14ac:dyDescent="0.2">
      <c r="B7">
        <v>51</v>
      </c>
      <c r="C7">
        <v>55</v>
      </c>
      <c r="D7">
        <f t="shared" si="0"/>
        <v>5</v>
      </c>
    </row>
    <row r="8" spans="2:23" x14ac:dyDescent="0.2">
      <c r="B8">
        <v>60</v>
      </c>
      <c r="C8">
        <v>61</v>
      </c>
      <c r="D8">
        <f t="shared" si="0"/>
        <v>2</v>
      </c>
    </row>
    <row r="9" spans="2:23" x14ac:dyDescent="0.2">
      <c r="D9">
        <f>SUM(D5:D8)</f>
        <v>12</v>
      </c>
      <c r="G9">
        <f>SUM(G5:G8)</f>
        <v>1</v>
      </c>
      <c r="J9">
        <f>SUM(J5:J8)</f>
        <v>31</v>
      </c>
      <c r="L9">
        <f>SUM(L5:L8)</f>
        <v>1</v>
      </c>
      <c r="M9">
        <f>SUM(M5:M8)</f>
        <v>94</v>
      </c>
      <c r="N9">
        <f>M9-(J9+L9)</f>
        <v>62</v>
      </c>
      <c r="O9" s="5">
        <f>((D9+G9)/N9)*100</f>
        <v>20.967741935483872</v>
      </c>
      <c r="P9" s="5">
        <f>100-O9</f>
        <v>79.032258064516128</v>
      </c>
      <c r="Q9" s="5">
        <f>B5/120</f>
        <v>0.18333333333333332</v>
      </c>
      <c r="R9" s="5">
        <f>F5/120</f>
        <v>0.51666666666666672</v>
      </c>
      <c r="S9" s="5">
        <f>J5/120</f>
        <v>0.25833333333333336</v>
      </c>
      <c r="T9">
        <v>1</v>
      </c>
      <c r="U9">
        <v>0</v>
      </c>
      <c r="V9">
        <v>0</v>
      </c>
      <c r="W9" s="5">
        <f>AVERAGE(D5:D8)/2</f>
        <v>1.5</v>
      </c>
    </row>
    <row r="11" spans="2:23" s="1" customFormat="1" x14ac:dyDescent="0.2">
      <c r="B11" s="3" t="s">
        <v>15</v>
      </c>
      <c r="P11" s="7"/>
      <c r="Q11" s="7"/>
      <c r="R11" s="7"/>
      <c r="S11" s="7"/>
      <c r="W11" s="7"/>
    </row>
    <row r="12" spans="2:23" ht="64" x14ac:dyDescent="0.2">
      <c r="B12" s="11" t="s">
        <v>0</v>
      </c>
      <c r="C12" s="11"/>
      <c r="D12" s="11"/>
      <c r="E12" s="11"/>
      <c r="F12" s="11" t="s">
        <v>4</v>
      </c>
      <c r="G12" s="11"/>
      <c r="H12" s="11" t="s">
        <v>7</v>
      </c>
      <c r="I12" s="11"/>
      <c r="J12" s="11"/>
      <c r="K12" s="11" t="s">
        <v>8</v>
      </c>
      <c r="L12" s="11"/>
      <c r="M12" s="4" t="s">
        <v>12</v>
      </c>
      <c r="N12" s="4" t="s">
        <v>10</v>
      </c>
      <c r="O12" s="6" t="s">
        <v>11</v>
      </c>
      <c r="P12" s="6" t="s">
        <v>13</v>
      </c>
      <c r="Q12" s="6" t="s">
        <v>27</v>
      </c>
      <c r="R12" s="6" t="s">
        <v>19</v>
      </c>
      <c r="S12" s="6" t="s">
        <v>20</v>
      </c>
      <c r="T12" s="6" t="s">
        <v>21</v>
      </c>
      <c r="U12" s="6" t="s">
        <v>22</v>
      </c>
      <c r="V12" s="6" t="s">
        <v>23</v>
      </c>
      <c r="W12" s="6" t="s">
        <v>26</v>
      </c>
    </row>
    <row r="13" spans="2:23" x14ac:dyDescent="0.2">
      <c r="B13" s="2" t="s">
        <v>1</v>
      </c>
      <c r="C13" s="2" t="s">
        <v>2</v>
      </c>
      <c r="D13" s="2" t="s">
        <v>3</v>
      </c>
      <c r="E13" s="2" t="s">
        <v>28</v>
      </c>
      <c r="F13" s="2" t="s">
        <v>5</v>
      </c>
      <c r="G13" s="2" t="s">
        <v>6</v>
      </c>
      <c r="H13" s="2" t="s">
        <v>1</v>
      </c>
      <c r="I13" s="2" t="s">
        <v>2</v>
      </c>
      <c r="J13" s="2" t="s">
        <v>3</v>
      </c>
      <c r="K13" s="2" t="s">
        <v>5</v>
      </c>
      <c r="L13" s="2" t="s">
        <v>6</v>
      </c>
      <c r="M13" s="2" t="s">
        <v>9</v>
      </c>
    </row>
    <row r="14" spans="2:23" x14ac:dyDescent="0.2">
      <c r="B14">
        <v>97</v>
      </c>
      <c r="C14">
        <v>109</v>
      </c>
      <c r="D14">
        <f>(C14-B14)+1</f>
        <v>13</v>
      </c>
      <c r="E14">
        <f>D14/2</f>
        <v>6.5</v>
      </c>
      <c r="F14">
        <v>110</v>
      </c>
      <c r="G14">
        <v>1</v>
      </c>
      <c r="H14">
        <v>111</v>
      </c>
      <c r="I14">
        <v>150</v>
      </c>
      <c r="J14">
        <f>(I14-H14)+1</f>
        <v>40</v>
      </c>
      <c r="K14">
        <v>151</v>
      </c>
      <c r="L14">
        <v>1</v>
      </c>
      <c r="M14">
        <v>151</v>
      </c>
      <c r="N14">
        <f>M14-(J14+L14)</f>
        <v>110</v>
      </c>
      <c r="O14" s="5">
        <f>((D14+G14)/N14)*100</f>
        <v>12.727272727272727</v>
      </c>
      <c r="P14" s="5">
        <f>100-O14</f>
        <v>87.27272727272728</v>
      </c>
      <c r="Q14" s="5">
        <f>B14/120</f>
        <v>0.80833333333333335</v>
      </c>
      <c r="R14" s="5">
        <f>F14/120</f>
        <v>0.91666666666666663</v>
      </c>
      <c r="S14" s="5">
        <f>J14/120</f>
        <v>0.33333333333333331</v>
      </c>
      <c r="T14">
        <v>1</v>
      </c>
      <c r="U14">
        <v>0</v>
      </c>
      <c r="V14">
        <v>0</v>
      </c>
      <c r="W14" s="5">
        <f>AVERAGE(D14)/2</f>
        <v>6.5</v>
      </c>
    </row>
    <row r="16" spans="2:23" s="1" customFormat="1" x14ac:dyDescent="0.2">
      <c r="B16" s="3" t="s">
        <v>16</v>
      </c>
      <c r="P16" s="7"/>
      <c r="Q16" s="7"/>
      <c r="R16" s="7"/>
      <c r="S16" s="7"/>
      <c r="W16" s="7"/>
    </row>
    <row r="17" spans="2:23" ht="64" x14ac:dyDescent="0.2">
      <c r="B17" s="11" t="s">
        <v>0</v>
      </c>
      <c r="C17" s="11"/>
      <c r="D17" s="11"/>
      <c r="E17" s="10"/>
      <c r="F17" s="11" t="s">
        <v>4</v>
      </c>
      <c r="G17" s="11"/>
      <c r="H17" s="11" t="s">
        <v>7</v>
      </c>
      <c r="I17" s="11"/>
      <c r="J17" s="11"/>
      <c r="K17" s="11" t="s">
        <v>8</v>
      </c>
      <c r="L17" s="11"/>
      <c r="M17" s="4" t="s">
        <v>12</v>
      </c>
      <c r="N17" s="4" t="s">
        <v>10</v>
      </c>
      <c r="O17" s="6" t="s">
        <v>11</v>
      </c>
      <c r="P17" s="6" t="s">
        <v>13</v>
      </c>
      <c r="Q17" s="6" t="s">
        <v>27</v>
      </c>
      <c r="R17" s="6" t="s">
        <v>19</v>
      </c>
      <c r="S17" s="6" t="s">
        <v>20</v>
      </c>
      <c r="T17" s="6" t="s">
        <v>21</v>
      </c>
      <c r="U17" s="6" t="s">
        <v>22</v>
      </c>
      <c r="V17" s="6" t="s">
        <v>23</v>
      </c>
      <c r="W17" s="6" t="s">
        <v>26</v>
      </c>
    </row>
    <row r="18" spans="2:23" x14ac:dyDescent="0.2">
      <c r="B18" s="2" t="s">
        <v>1</v>
      </c>
      <c r="C18" s="2" t="s">
        <v>2</v>
      </c>
      <c r="D18" s="2" t="s">
        <v>3</v>
      </c>
      <c r="E18" s="2" t="s">
        <v>28</v>
      </c>
      <c r="F18" s="2" t="s">
        <v>5</v>
      </c>
      <c r="G18" s="2" t="s">
        <v>6</v>
      </c>
      <c r="H18" s="2" t="s">
        <v>1</v>
      </c>
      <c r="I18" s="2" t="s">
        <v>2</v>
      </c>
      <c r="J18" s="2" t="s">
        <v>3</v>
      </c>
      <c r="K18" s="2" t="s">
        <v>5</v>
      </c>
      <c r="L18" s="2" t="s">
        <v>6</v>
      </c>
      <c r="M18" s="2" t="s">
        <v>9</v>
      </c>
    </row>
    <row r="19" spans="2:23" x14ac:dyDescent="0.2">
      <c r="B19">
        <v>37</v>
      </c>
      <c r="C19">
        <v>40</v>
      </c>
      <c r="D19">
        <f>(C19-B19)+1</f>
        <v>4</v>
      </c>
      <c r="E19">
        <f>D19/2</f>
        <v>2</v>
      </c>
      <c r="F19">
        <v>58</v>
      </c>
      <c r="G19">
        <v>1</v>
      </c>
      <c r="H19">
        <v>59</v>
      </c>
      <c r="I19">
        <v>156</v>
      </c>
      <c r="J19">
        <f>(I19-H19)+1</f>
        <v>98</v>
      </c>
      <c r="K19">
        <v>157</v>
      </c>
      <c r="L19">
        <v>1</v>
      </c>
      <c r="M19">
        <v>157</v>
      </c>
    </row>
    <row r="20" spans="2:23" x14ac:dyDescent="0.2">
      <c r="B20">
        <v>50</v>
      </c>
      <c r="C20">
        <v>57</v>
      </c>
      <c r="D20">
        <f>(C20-B20)+1</f>
        <v>8</v>
      </c>
      <c r="E20">
        <f>D20/2</f>
        <v>4</v>
      </c>
    </row>
    <row r="21" spans="2:23" x14ac:dyDescent="0.2">
      <c r="D21">
        <f>SUM(D19:D20)</f>
        <v>12</v>
      </c>
      <c r="G21">
        <f>SUM(G19:G20)</f>
        <v>1</v>
      </c>
      <c r="J21">
        <f>SUM(J19:J20)</f>
        <v>98</v>
      </c>
      <c r="L21">
        <f>SUM(L19:L20)</f>
        <v>1</v>
      </c>
      <c r="M21">
        <f>SUM(M19:M20)</f>
        <v>157</v>
      </c>
      <c r="N21">
        <f>M21-(J21+L21)</f>
        <v>58</v>
      </c>
      <c r="O21" s="5">
        <f>((D21+G21)/N21)*100</f>
        <v>22.413793103448278</v>
      </c>
      <c r="P21" s="5">
        <f>100-O21</f>
        <v>77.586206896551715</v>
      </c>
      <c r="Q21" s="5">
        <f>B19/120</f>
        <v>0.30833333333333335</v>
      </c>
      <c r="R21" s="5">
        <f>F19/120</f>
        <v>0.48333333333333334</v>
      </c>
      <c r="S21" s="5">
        <f>J19/120</f>
        <v>0.81666666666666665</v>
      </c>
      <c r="T21">
        <v>1</v>
      </c>
      <c r="U21">
        <v>0</v>
      </c>
      <c r="V21">
        <v>0</v>
      </c>
      <c r="W21" s="5">
        <f>AVERAGE(D19:D20)/2</f>
        <v>3</v>
      </c>
    </row>
    <row r="23" spans="2:23" s="1" customFormat="1" x14ac:dyDescent="0.2">
      <c r="B23" s="3" t="s">
        <v>17</v>
      </c>
      <c r="P23" s="7"/>
      <c r="Q23" s="7"/>
      <c r="R23" s="7"/>
      <c r="S23" s="7"/>
      <c r="W23" s="7"/>
    </row>
    <row r="24" spans="2:23" ht="64" x14ac:dyDescent="0.2">
      <c r="B24" s="11" t="s">
        <v>0</v>
      </c>
      <c r="C24" s="11"/>
      <c r="D24" s="11"/>
      <c r="E24" s="10"/>
      <c r="F24" s="11" t="s">
        <v>4</v>
      </c>
      <c r="G24" s="11"/>
      <c r="H24" s="11" t="s">
        <v>7</v>
      </c>
      <c r="I24" s="11"/>
      <c r="J24" s="11"/>
      <c r="K24" s="11" t="s">
        <v>8</v>
      </c>
      <c r="L24" s="11"/>
      <c r="M24" s="4" t="s">
        <v>12</v>
      </c>
      <c r="N24" s="4" t="s">
        <v>10</v>
      </c>
      <c r="O24" s="6" t="s">
        <v>11</v>
      </c>
      <c r="P24" s="6" t="s">
        <v>13</v>
      </c>
      <c r="Q24" s="6" t="s">
        <v>27</v>
      </c>
      <c r="R24" s="6" t="s">
        <v>19</v>
      </c>
      <c r="S24" s="6" t="s">
        <v>20</v>
      </c>
      <c r="T24" s="6" t="s">
        <v>21</v>
      </c>
      <c r="U24" s="6" t="s">
        <v>22</v>
      </c>
      <c r="V24" s="6" t="s">
        <v>23</v>
      </c>
      <c r="W24" s="6" t="s">
        <v>26</v>
      </c>
    </row>
    <row r="25" spans="2:23" x14ac:dyDescent="0.2">
      <c r="B25" s="2" t="s">
        <v>1</v>
      </c>
      <c r="C25" s="2" t="s">
        <v>2</v>
      </c>
      <c r="D25" s="2" t="s">
        <v>3</v>
      </c>
      <c r="E25" s="2" t="s">
        <v>28</v>
      </c>
      <c r="F25" s="2" t="s">
        <v>5</v>
      </c>
      <c r="G25" s="2" t="s">
        <v>6</v>
      </c>
      <c r="H25" s="2" t="s">
        <v>1</v>
      </c>
      <c r="I25" s="2" t="s">
        <v>2</v>
      </c>
      <c r="J25" s="2" t="s">
        <v>3</v>
      </c>
      <c r="K25" s="2" t="s">
        <v>5</v>
      </c>
      <c r="L25" s="2" t="s">
        <v>6</v>
      </c>
      <c r="M25" s="2" t="s">
        <v>9</v>
      </c>
    </row>
    <row r="26" spans="2:23" s="8" customFormat="1" x14ac:dyDescent="0.2">
      <c r="B26" s="8">
        <v>8</v>
      </c>
      <c r="C26" s="8">
        <v>8</v>
      </c>
      <c r="D26">
        <f>(C26-B26)+1</f>
        <v>1</v>
      </c>
      <c r="E26">
        <f>D26/2</f>
        <v>0.5</v>
      </c>
      <c r="F26" s="8">
        <v>30</v>
      </c>
      <c r="G26" s="8">
        <v>1</v>
      </c>
      <c r="H26" s="8">
        <v>31</v>
      </c>
      <c r="I26" s="8">
        <v>67</v>
      </c>
      <c r="J26">
        <f>(I26-H26)+1</f>
        <v>37</v>
      </c>
      <c r="K26" s="8">
        <v>68</v>
      </c>
      <c r="L26" s="8">
        <v>1</v>
      </c>
      <c r="M26" s="8">
        <v>68</v>
      </c>
      <c r="P26" s="9"/>
      <c r="Q26" s="9"/>
      <c r="R26" s="9"/>
      <c r="S26" s="9"/>
      <c r="W26" s="9"/>
    </row>
    <row r="27" spans="2:23" s="8" customFormat="1" x14ac:dyDescent="0.2">
      <c r="B27" s="8">
        <v>11</v>
      </c>
      <c r="C27" s="8">
        <v>12</v>
      </c>
      <c r="D27">
        <f t="shared" ref="D27:D28" si="1">(C27-B27)+1</f>
        <v>2</v>
      </c>
      <c r="E27">
        <f t="shared" ref="E27:E28" si="2">D27/2</f>
        <v>1</v>
      </c>
      <c r="P27" s="9"/>
      <c r="Q27" s="9"/>
      <c r="R27" s="9"/>
      <c r="S27" s="9"/>
      <c r="W27" s="9"/>
    </row>
    <row r="28" spans="2:23" s="8" customFormat="1" x14ac:dyDescent="0.2">
      <c r="B28" s="8">
        <v>19</v>
      </c>
      <c r="C28" s="8">
        <v>29</v>
      </c>
      <c r="D28">
        <f t="shared" si="1"/>
        <v>11</v>
      </c>
      <c r="E28">
        <f t="shared" si="2"/>
        <v>5.5</v>
      </c>
      <c r="P28" s="9"/>
      <c r="Q28" s="9"/>
      <c r="R28" s="9"/>
      <c r="S28" s="9"/>
      <c r="W28" s="9"/>
    </row>
    <row r="29" spans="2:23" s="8" customFormat="1" x14ac:dyDescent="0.2">
      <c r="D29" s="8">
        <f>SUM(D26:D28)</f>
        <v>14</v>
      </c>
      <c r="G29" s="8">
        <f>SUM(G26:G28)</f>
        <v>1</v>
      </c>
      <c r="J29" s="8">
        <f>SUM(J26:J28)</f>
        <v>37</v>
      </c>
      <c r="L29" s="8">
        <f>SUM(L26:L28)</f>
        <v>1</v>
      </c>
      <c r="M29" s="8">
        <f>SUM(M26:M28)</f>
        <v>68</v>
      </c>
      <c r="N29">
        <f>M29-(J29+L29)</f>
        <v>30</v>
      </c>
      <c r="O29" s="5">
        <f>((D29+G29)/N29)*100</f>
        <v>50</v>
      </c>
      <c r="P29" s="5">
        <f>100-O29</f>
        <v>50</v>
      </c>
      <c r="Q29" s="9">
        <f>B26/120</f>
        <v>6.6666666666666666E-2</v>
      </c>
      <c r="R29" s="9">
        <f>F26/120</f>
        <v>0.25</v>
      </c>
      <c r="S29" s="9">
        <f>J26/120</f>
        <v>0.30833333333333335</v>
      </c>
      <c r="T29" s="8">
        <v>1</v>
      </c>
      <c r="U29" s="8">
        <v>0</v>
      </c>
      <c r="V29" s="8">
        <v>0</v>
      </c>
      <c r="W29" s="9">
        <f>AVERAGE(D26:D28)/2</f>
        <v>2.3333333333333335</v>
      </c>
    </row>
    <row r="30" spans="2:23" s="8" customFormat="1" x14ac:dyDescent="0.2">
      <c r="P30" s="9"/>
      <c r="Q30" s="9"/>
      <c r="R30" s="9"/>
      <c r="S30" s="9"/>
      <c r="W30" s="9"/>
    </row>
    <row r="31" spans="2:23" s="1" customFormat="1" x14ac:dyDescent="0.2">
      <c r="B31" s="3" t="s">
        <v>25</v>
      </c>
      <c r="P31" s="7"/>
      <c r="Q31" s="7"/>
      <c r="R31" s="7"/>
      <c r="S31" s="7"/>
      <c r="W31" s="7"/>
    </row>
    <row r="33" spans="2:23" s="1" customFormat="1" x14ac:dyDescent="0.2">
      <c r="B33" s="3" t="s">
        <v>18</v>
      </c>
      <c r="P33" s="7"/>
      <c r="Q33" s="7"/>
      <c r="R33" s="7"/>
      <c r="S33" s="7"/>
      <c r="W33" s="7"/>
    </row>
    <row r="34" spans="2:23" ht="64" x14ac:dyDescent="0.2">
      <c r="B34" s="11" t="s">
        <v>0</v>
      </c>
      <c r="C34" s="11"/>
      <c r="D34" s="11"/>
      <c r="E34" s="10"/>
      <c r="F34" s="11" t="s">
        <v>4</v>
      </c>
      <c r="G34" s="11"/>
      <c r="H34" s="11" t="s">
        <v>7</v>
      </c>
      <c r="I34" s="11"/>
      <c r="J34" s="11"/>
      <c r="K34" s="11" t="s">
        <v>8</v>
      </c>
      <c r="L34" s="11"/>
      <c r="M34" s="4" t="s">
        <v>12</v>
      </c>
      <c r="N34" s="4" t="s">
        <v>10</v>
      </c>
      <c r="O34" s="6" t="s">
        <v>11</v>
      </c>
      <c r="P34" s="6" t="s">
        <v>13</v>
      </c>
      <c r="Q34" s="6" t="s">
        <v>27</v>
      </c>
      <c r="R34" s="6" t="s">
        <v>19</v>
      </c>
      <c r="S34" s="6" t="s">
        <v>20</v>
      </c>
      <c r="T34" s="6" t="s">
        <v>21</v>
      </c>
      <c r="U34" s="6" t="s">
        <v>22</v>
      </c>
      <c r="V34" s="6" t="s">
        <v>23</v>
      </c>
      <c r="W34" s="6" t="s">
        <v>26</v>
      </c>
    </row>
    <row r="35" spans="2:23" x14ac:dyDescent="0.2">
      <c r="B35" s="2" t="s">
        <v>1</v>
      </c>
      <c r="C35" s="2" t="s">
        <v>2</v>
      </c>
      <c r="D35" s="2" t="s">
        <v>3</v>
      </c>
      <c r="E35" s="2" t="s">
        <v>28</v>
      </c>
      <c r="F35" s="2" t="s">
        <v>5</v>
      </c>
      <c r="G35" s="2" t="s">
        <v>6</v>
      </c>
      <c r="H35" s="2" t="s">
        <v>1</v>
      </c>
      <c r="I35" s="2" t="s">
        <v>2</v>
      </c>
      <c r="J35" s="2" t="s">
        <v>3</v>
      </c>
      <c r="K35" s="2" t="s">
        <v>5</v>
      </c>
      <c r="L35" s="2" t="s">
        <v>6</v>
      </c>
      <c r="M35" s="2" t="s">
        <v>9</v>
      </c>
    </row>
    <row r="36" spans="2:23" x14ac:dyDescent="0.2">
      <c r="B36">
        <v>8</v>
      </c>
      <c r="C36">
        <v>10</v>
      </c>
      <c r="D36">
        <f>(C36-B36)+1</f>
        <v>3</v>
      </c>
      <c r="E36">
        <f>D36/2</f>
        <v>1.5</v>
      </c>
      <c r="F36">
        <v>11</v>
      </c>
      <c r="G36">
        <v>1</v>
      </c>
      <c r="H36">
        <v>12</v>
      </c>
      <c r="I36">
        <v>59</v>
      </c>
      <c r="J36">
        <f>(I36-H36)+1</f>
        <v>48</v>
      </c>
      <c r="K36">
        <v>60</v>
      </c>
      <c r="L36">
        <v>1</v>
      </c>
      <c r="M36">
        <v>60</v>
      </c>
      <c r="N36">
        <f>M36-(J36+L36)</f>
        <v>11</v>
      </c>
      <c r="O36" s="5">
        <f>((D36+G36)/N36)*100</f>
        <v>36.363636363636367</v>
      </c>
      <c r="P36" s="5">
        <f>100-O36</f>
        <v>63.636363636363633</v>
      </c>
      <c r="Q36" s="5">
        <f>B36/120</f>
        <v>6.6666666666666666E-2</v>
      </c>
      <c r="R36" s="5">
        <f>F36/120</f>
        <v>9.166666666666666E-2</v>
      </c>
      <c r="S36" s="5">
        <f>J36/120</f>
        <v>0.4</v>
      </c>
      <c r="T36">
        <v>1</v>
      </c>
      <c r="U36">
        <v>0</v>
      </c>
      <c r="V36">
        <v>0</v>
      </c>
      <c r="W36" s="5">
        <f>AVERAGE(D36)/2</f>
        <v>1.5</v>
      </c>
    </row>
  </sheetData>
  <mergeCells count="20">
    <mergeCell ref="B3:D3"/>
    <mergeCell ref="F3:G3"/>
    <mergeCell ref="H3:J3"/>
    <mergeCell ref="K3:L3"/>
    <mergeCell ref="F12:G12"/>
    <mergeCell ref="H12:J12"/>
    <mergeCell ref="K12:L12"/>
    <mergeCell ref="B12:E12"/>
    <mergeCell ref="B34:D34"/>
    <mergeCell ref="F34:G34"/>
    <mergeCell ref="H34:J34"/>
    <mergeCell ref="K34:L34"/>
    <mergeCell ref="B17:D17"/>
    <mergeCell ref="F17:G17"/>
    <mergeCell ref="H17:J17"/>
    <mergeCell ref="K17:L17"/>
    <mergeCell ref="B24:D24"/>
    <mergeCell ref="F24:G24"/>
    <mergeCell ref="H24:J24"/>
    <mergeCell ref="K24:L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K7"/>
  <sheetViews>
    <sheetView workbookViewId="0">
      <selection activeCell="E16" sqref="E16"/>
    </sheetView>
  </sheetViews>
  <sheetFormatPr baseColWidth="10" defaultRowHeight="15" x14ac:dyDescent="0.2"/>
  <cols>
    <col min="1" max="1" width="3.33203125" customWidth="1"/>
  </cols>
  <sheetData>
    <row r="1" spans="2:11" ht="11" customHeight="1" x14ac:dyDescent="0.2"/>
    <row r="2" spans="2:11" ht="96" x14ac:dyDescent="0.2">
      <c r="B2" s="10" t="s">
        <v>24</v>
      </c>
      <c r="C2" s="6" t="s">
        <v>11</v>
      </c>
      <c r="D2" s="6" t="s">
        <v>13</v>
      </c>
      <c r="E2" s="6" t="s">
        <v>27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26</v>
      </c>
    </row>
    <row r="3" spans="2:11" x14ac:dyDescent="0.2">
      <c r="B3">
        <v>1</v>
      </c>
      <c r="C3" s="5">
        <v>20.967741935483872</v>
      </c>
      <c r="D3" s="5">
        <v>79.032258064516128</v>
      </c>
      <c r="E3" s="5">
        <v>0.18333333333333332</v>
      </c>
      <c r="F3" s="5">
        <v>0.51666666666666672</v>
      </c>
      <c r="G3" s="5">
        <v>0.25833333333333336</v>
      </c>
      <c r="H3">
        <v>1</v>
      </c>
      <c r="I3">
        <v>0</v>
      </c>
      <c r="J3">
        <v>0</v>
      </c>
      <c r="K3">
        <v>1.5</v>
      </c>
    </row>
    <row r="4" spans="2:11" x14ac:dyDescent="0.2">
      <c r="B4">
        <v>2</v>
      </c>
      <c r="C4" s="5">
        <v>12.727272727272727</v>
      </c>
      <c r="D4" s="5">
        <v>87.27272727272728</v>
      </c>
      <c r="E4" s="5">
        <v>0.80833333333333335</v>
      </c>
      <c r="F4" s="5">
        <v>0.91666666666666663</v>
      </c>
      <c r="G4" s="5">
        <v>0.33333333333333331</v>
      </c>
      <c r="H4">
        <v>1</v>
      </c>
      <c r="I4">
        <v>0</v>
      </c>
      <c r="J4">
        <v>0</v>
      </c>
      <c r="K4">
        <v>6.5</v>
      </c>
    </row>
    <row r="5" spans="2:11" x14ac:dyDescent="0.2">
      <c r="B5">
        <v>3</v>
      </c>
      <c r="C5" s="5">
        <v>22.413793103448278</v>
      </c>
      <c r="D5" s="5">
        <v>77.586206896551715</v>
      </c>
      <c r="E5" s="5">
        <v>0.30833333333333335</v>
      </c>
      <c r="F5" s="5">
        <v>0.48333333333333334</v>
      </c>
      <c r="G5" s="5">
        <v>0.81666666666666665</v>
      </c>
      <c r="H5">
        <v>1</v>
      </c>
      <c r="I5">
        <v>0</v>
      </c>
      <c r="J5">
        <v>0</v>
      </c>
      <c r="K5">
        <v>3</v>
      </c>
    </row>
    <row r="6" spans="2:11" x14ac:dyDescent="0.2">
      <c r="B6">
        <v>4</v>
      </c>
      <c r="C6" s="5">
        <v>50</v>
      </c>
      <c r="D6" s="5">
        <v>50</v>
      </c>
      <c r="E6" s="5">
        <v>6.6666666666666666E-2</v>
      </c>
      <c r="F6" s="5">
        <v>0.25</v>
      </c>
      <c r="G6" s="5">
        <v>0.30833333333333335</v>
      </c>
      <c r="H6">
        <v>1</v>
      </c>
      <c r="I6">
        <v>0</v>
      </c>
      <c r="J6">
        <v>0</v>
      </c>
      <c r="K6">
        <v>2.33</v>
      </c>
    </row>
    <row r="7" spans="2:11" x14ac:dyDescent="0.2">
      <c r="B7">
        <v>6</v>
      </c>
      <c r="C7" s="5">
        <v>36.363636363636367</v>
      </c>
      <c r="D7" s="5">
        <v>63.636363636363633</v>
      </c>
      <c r="E7" s="5">
        <v>6.6666666666666666E-2</v>
      </c>
      <c r="F7" s="5">
        <v>9.166666666666666E-2</v>
      </c>
      <c r="G7" s="5">
        <v>0.4</v>
      </c>
      <c r="H7">
        <v>1</v>
      </c>
      <c r="I7">
        <v>0</v>
      </c>
      <c r="J7">
        <v>0</v>
      </c>
      <c r="K7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Behaviors - 2 fps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2024-11-11T20:58:54Z</dcterms:modified>
</cp:coreProperties>
</file>