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2/Behavior Worksheets/"/>
    </mc:Choice>
  </mc:AlternateContent>
  <xr:revisionPtr revIDLastSave="0" documentId="13_ncr:1_{3464719B-97F7-8E43-AB0C-D32F200D9743}" xr6:coauthVersionLast="47" xr6:coauthVersionMax="47" xr10:uidLastSave="{00000000-0000-0000-0000-000000000000}"/>
  <bookViews>
    <workbookView xWindow="4440" yWindow="-21100" windowWidth="30020" windowHeight="19020" xr2:uid="{E8647115-4527-472B-9C5C-A7FAAB6ACF7F}"/>
  </bookViews>
  <sheets>
    <sheet name="Behaviors - 2 fps" sheetId="1" r:id="rId1"/>
    <sheet name="Comp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42" i="1"/>
  <c r="E43" i="1"/>
  <c r="E44" i="1"/>
  <c r="E45" i="1"/>
  <c r="E41" i="1"/>
  <c r="E3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0" i="1"/>
  <c r="E5" i="1"/>
  <c r="W5" i="1"/>
  <c r="R53" i="1"/>
  <c r="Q53" i="1"/>
  <c r="D53" i="1"/>
  <c r="W53" i="1" s="1"/>
  <c r="J53" i="1"/>
  <c r="S53" i="1" s="1"/>
  <c r="R46" i="1"/>
  <c r="Q46" i="1"/>
  <c r="M46" i="1"/>
  <c r="L46" i="1"/>
  <c r="G46" i="1"/>
  <c r="J42" i="1"/>
  <c r="J43" i="1"/>
  <c r="S46" i="1" s="1"/>
  <c r="J41" i="1"/>
  <c r="D44" i="1"/>
  <c r="D45" i="1"/>
  <c r="D42" i="1"/>
  <c r="D43" i="1"/>
  <c r="D41" i="1"/>
  <c r="W46" i="1" s="1"/>
  <c r="R36" i="1"/>
  <c r="Q36" i="1"/>
  <c r="J36" i="1"/>
  <c r="S36" i="1" s="1"/>
  <c r="D36" i="1"/>
  <c r="W36" i="1" s="1"/>
  <c r="R31" i="1"/>
  <c r="Q31" i="1"/>
  <c r="M31" i="1"/>
  <c r="L31" i="1"/>
  <c r="G31" i="1"/>
  <c r="J10" i="1"/>
  <c r="J31" i="1" s="1"/>
  <c r="D30" i="1"/>
  <c r="D29" i="1"/>
  <c r="D28" i="1"/>
  <c r="D27" i="1"/>
  <c r="D26" i="1"/>
  <c r="D25" i="1"/>
  <c r="D24" i="1"/>
  <c r="D23" i="1"/>
  <c r="D22" i="1"/>
  <c r="D20" i="1"/>
  <c r="D21" i="1"/>
  <c r="D19" i="1"/>
  <c r="D18" i="1"/>
  <c r="D17" i="1"/>
  <c r="D16" i="1"/>
  <c r="D15" i="1"/>
  <c r="D14" i="1"/>
  <c r="D13" i="1"/>
  <c r="D11" i="1"/>
  <c r="D12" i="1"/>
  <c r="D10" i="1"/>
  <c r="W31" i="1" s="1"/>
  <c r="R5" i="1"/>
  <c r="Q5" i="1"/>
  <c r="J5" i="1"/>
  <c r="N5" i="1" s="1"/>
  <c r="D5" i="1"/>
  <c r="D46" i="1" l="1"/>
  <c r="N53" i="1"/>
  <c r="O53" i="1" s="1"/>
  <c r="P53" i="1" s="1"/>
  <c r="J46" i="1"/>
  <c r="N46" i="1" s="1"/>
  <c r="N36" i="1"/>
  <c r="O36" i="1" s="1"/>
  <c r="P36" i="1" s="1"/>
  <c r="N31" i="1"/>
  <c r="S31" i="1"/>
  <c r="D31" i="1"/>
  <c r="O5" i="1"/>
  <c r="P5" i="1" s="1"/>
  <c r="S5" i="1"/>
  <c r="O46" i="1" l="1"/>
  <c r="P46" i="1" s="1"/>
  <c r="O31" i="1"/>
  <c r="P31" i="1" s="1"/>
</calcChain>
</file>

<file path=xl/sharedStrings.xml><?xml version="1.0" encoding="utf-8"?>
<sst xmlns="http://schemas.openxmlformats.org/spreadsheetml/2006/main" count="151" uniqueCount="29">
  <si>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</si>
  <si>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</si>
  <si>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</si>
  <si>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</si>
  <si>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</si>
  <si>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</si>
  <si>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</si>
  <si>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</si>
  <si>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</si>
  <si>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</si>
  <si>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</si>
  <si>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</si>
  <si>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</si>
  <si>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</si>
  <si>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</si>
  <si>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</si>
  <si>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</si>
  <si>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</si>
  <si>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6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</si>
  <si>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</si>
  <si>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</si>
  <si>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</si>
  <si>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</si>
  <si>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</si>
  <si>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ID</t>
  </si>
  <si>
    <t>Worm 5: can't tell when it penetrated, exclude</t>
  </si>
  <si>
    <t>Average push 
bout duration</t>
  </si>
  <si>
    <t>Time to first push</t>
  </si>
  <si>
    <t>Bout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</si>
</sst>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W53"/>
  <sheetViews>
    <sheetView tabSelected="1" topLeftCell="A32" zoomScale="107" workbookViewId="0">
      <selection activeCell="E54" sqref="E54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4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2" max="22" width="10" customWidth="1"/>
    <col min="23" max="23" width="8.83203125" style="5"/>
  </cols>
  <sheetData>
    <row r="1" spans="2:23" ht="6" customHeight="1" x14ac:dyDescent="0.2"/>
    <row r="2" spans="2:23" s="1" customFormat="1" x14ac:dyDescent="0.2">
      <c r="B2" s="3" t="s">
        <v>14</v>
      </c>
      <c r="P2" s="7"/>
      <c r="Q2" s="7"/>
      <c r="R2" s="7"/>
      <c r="S2" s="7"/>
      <c r="W2" s="7"/>
    </row>
    <row r="3" spans="2:23" ht="64" x14ac:dyDescent="0.2">
      <c r="B3" s="12" t="s">
        <v>0</v>
      </c>
      <c r="C3" s="12"/>
      <c r="D3" s="12"/>
      <c r="E3" s="12"/>
      <c r="F3" s="12" t="s">
        <v>4</v>
      </c>
      <c r="G3" s="12"/>
      <c r="H3" s="12" t="s">
        <v>7</v>
      </c>
      <c r="I3" s="12"/>
      <c r="J3" s="12"/>
      <c r="K3" s="12" t="s">
        <v>8</v>
      </c>
      <c r="L3" s="12"/>
      <c r="M3" s="4" t="s">
        <v>12</v>
      </c>
      <c r="N3" s="4" t="s">
        <v>10</v>
      </c>
      <c r="O3" s="6" t="s">
        <v>11</v>
      </c>
      <c r="P3" s="6" t="s">
        <v>13</v>
      </c>
      <c r="Q3" s="6" t="s">
        <v>27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26</v>
      </c>
    </row>
    <row r="4" spans="2:23" x14ac:dyDescent="0.2">
      <c r="B4" s="2" t="s">
        <v>1</v>
      </c>
      <c r="C4" s="2" t="s">
        <v>2</v>
      </c>
      <c r="D4" s="2" t="s">
        <v>3</v>
      </c>
      <c r="E4" s="2" t="s">
        <v>28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</row>
    <row r="5" spans="2:23" x14ac:dyDescent="0.2">
      <c r="B5">
        <v>56</v>
      </c>
      <c r="C5">
        <v>58</v>
      </c>
      <c r="D5">
        <f>(C5-B5)+1</f>
        <v>3</v>
      </c>
      <c r="E5">
        <f>D5/2</f>
        <v>1.5</v>
      </c>
      <c r="F5">
        <v>59</v>
      </c>
      <c r="G5">
        <v>1</v>
      </c>
      <c r="H5">
        <v>60</v>
      </c>
      <c r="I5">
        <v>120</v>
      </c>
      <c r="J5">
        <f>(I5-H5)+1</f>
        <v>61</v>
      </c>
      <c r="K5">
        <v>121</v>
      </c>
      <c r="L5">
        <v>1</v>
      </c>
      <c r="M5">
        <v>121</v>
      </c>
      <c r="N5">
        <f>M5-(J5+L5)</f>
        <v>59</v>
      </c>
      <c r="O5" s="5">
        <f>((D5+G5)/N5)*100</f>
        <v>6.7796610169491522</v>
      </c>
      <c r="P5" s="5">
        <f>100-O5</f>
        <v>93.220338983050851</v>
      </c>
      <c r="Q5" s="5">
        <f>B5/120</f>
        <v>0.46666666666666667</v>
      </c>
      <c r="R5" s="5">
        <f>F5/120</f>
        <v>0.49166666666666664</v>
      </c>
      <c r="S5" s="5">
        <f>J5/120</f>
        <v>0.5083333333333333</v>
      </c>
      <c r="T5">
        <v>1</v>
      </c>
      <c r="U5">
        <v>0</v>
      </c>
      <c r="V5">
        <v>0</v>
      </c>
      <c r="W5" s="5">
        <f>AVERAGE(D5)/2</f>
        <v>1.5</v>
      </c>
    </row>
    <row r="7" spans="2:23" s="1" customFormat="1" x14ac:dyDescent="0.2">
      <c r="B7" s="3" t="s">
        <v>15</v>
      </c>
      <c r="P7" s="7"/>
      <c r="Q7" s="7"/>
      <c r="R7" s="7"/>
      <c r="S7" s="7"/>
      <c r="W7" s="7"/>
    </row>
    <row r="8" spans="2:23" ht="64" x14ac:dyDescent="0.2">
      <c r="B8" s="12" t="s">
        <v>0</v>
      </c>
      <c r="C8" s="12"/>
      <c r="D8" s="12"/>
      <c r="E8" s="12"/>
      <c r="F8" s="12" t="s">
        <v>4</v>
      </c>
      <c r="G8" s="12"/>
      <c r="H8" s="12" t="s">
        <v>7</v>
      </c>
      <c r="I8" s="12"/>
      <c r="J8" s="12"/>
      <c r="K8" s="12" t="s">
        <v>8</v>
      </c>
      <c r="L8" s="12"/>
      <c r="M8" s="4" t="s">
        <v>12</v>
      </c>
      <c r="N8" s="4" t="s">
        <v>10</v>
      </c>
      <c r="O8" s="6" t="s">
        <v>11</v>
      </c>
      <c r="P8" s="6" t="s">
        <v>13</v>
      </c>
      <c r="Q8" s="6" t="s">
        <v>27</v>
      </c>
      <c r="R8" s="6" t="s">
        <v>19</v>
      </c>
      <c r="S8" s="6" t="s">
        <v>20</v>
      </c>
      <c r="T8" s="6" t="s">
        <v>21</v>
      </c>
      <c r="U8" s="6" t="s">
        <v>22</v>
      </c>
      <c r="V8" s="6" t="s">
        <v>23</v>
      </c>
      <c r="W8" s="6" t="s">
        <v>26</v>
      </c>
    </row>
    <row r="9" spans="2:23" x14ac:dyDescent="0.2">
      <c r="B9" s="2" t="s">
        <v>1</v>
      </c>
      <c r="C9" s="2" t="s">
        <v>2</v>
      </c>
      <c r="D9" s="2" t="s">
        <v>3</v>
      </c>
      <c r="E9" s="2" t="s">
        <v>28</v>
      </c>
      <c r="F9" s="2" t="s">
        <v>5</v>
      </c>
      <c r="G9" s="2" t="s">
        <v>6</v>
      </c>
      <c r="H9" s="2" t="s">
        <v>1</v>
      </c>
      <c r="I9" s="2" t="s">
        <v>2</v>
      </c>
      <c r="J9" s="2" t="s">
        <v>3</v>
      </c>
      <c r="K9" s="2" t="s">
        <v>5</v>
      </c>
      <c r="L9" s="2" t="s">
        <v>6</v>
      </c>
      <c r="M9" s="2" t="s">
        <v>9</v>
      </c>
    </row>
    <row r="10" spans="2:23" s="8" customFormat="1" x14ac:dyDescent="0.2">
      <c r="B10" s="11">
        <v>23</v>
      </c>
      <c r="C10" s="11">
        <v>26</v>
      </c>
      <c r="D10">
        <f>(C10-B10)+1</f>
        <v>4</v>
      </c>
      <c r="E10">
        <f>D10/2</f>
        <v>2</v>
      </c>
      <c r="F10" s="11">
        <v>445</v>
      </c>
      <c r="G10" s="11">
        <v>1</v>
      </c>
      <c r="H10" s="11">
        <v>446</v>
      </c>
      <c r="I10" s="11">
        <v>483</v>
      </c>
      <c r="J10">
        <f>(I10-H10)+1</f>
        <v>38</v>
      </c>
      <c r="K10" s="11">
        <v>484</v>
      </c>
      <c r="L10" s="11">
        <v>1</v>
      </c>
      <c r="M10" s="11">
        <v>484</v>
      </c>
      <c r="P10" s="9"/>
      <c r="Q10" s="9"/>
      <c r="R10" s="9"/>
      <c r="S10" s="9"/>
      <c r="W10" s="9"/>
    </row>
    <row r="11" spans="2:23" s="8" customFormat="1" x14ac:dyDescent="0.2">
      <c r="B11" s="11">
        <v>52</v>
      </c>
      <c r="C11" s="11">
        <v>52</v>
      </c>
      <c r="D11">
        <f t="shared" ref="D11:D30" si="0">(C11-B11)+1</f>
        <v>1</v>
      </c>
      <c r="E11">
        <f t="shared" ref="E11:E30" si="1">D11/2</f>
        <v>0.5</v>
      </c>
      <c r="F11" s="11"/>
      <c r="G11" s="11"/>
      <c r="H11" s="11"/>
      <c r="I11" s="11"/>
      <c r="J11" s="11"/>
      <c r="K11" s="11"/>
      <c r="L11" s="11"/>
      <c r="M11" s="11"/>
      <c r="P11" s="9"/>
      <c r="Q11" s="9"/>
      <c r="R11" s="9"/>
      <c r="S11" s="9"/>
      <c r="W11" s="9"/>
    </row>
    <row r="12" spans="2:23" s="8" customFormat="1" x14ac:dyDescent="0.2">
      <c r="B12" s="11">
        <v>68</v>
      </c>
      <c r="C12" s="11">
        <v>75</v>
      </c>
      <c r="D12">
        <f t="shared" si="0"/>
        <v>8</v>
      </c>
      <c r="E12">
        <f t="shared" si="1"/>
        <v>4</v>
      </c>
      <c r="F12" s="11"/>
      <c r="G12" s="11"/>
      <c r="H12" s="11"/>
      <c r="I12" s="11"/>
      <c r="J12" s="11"/>
      <c r="K12" s="11"/>
      <c r="L12" s="11"/>
      <c r="M12" s="11"/>
      <c r="P12" s="9"/>
      <c r="Q12" s="9"/>
      <c r="R12" s="9"/>
      <c r="S12" s="9"/>
      <c r="W12" s="9"/>
    </row>
    <row r="13" spans="2:23" s="8" customFormat="1" x14ac:dyDescent="0.2">
      <c r="B13" s="11">
        <v>90</v>
      </c>
      <c r="C13" s="11">
        <v>96</v>
      </c>
      <c r="D13">
        <f t="shared" si="0"/>
        <v>7</v>
      </c>
      <c r="E13">
        <f t="shared" si="1"/>
        <v>3.5</v>
      </c>
      <c r="F13" s="11"/>
      <c r="G13" s="11"/>
      <c r="H13" s="11"/>
      <c r="I13" s="11"/>
      <c r="J13" s="11"/>
      <c r="K13" s="11"/>
      <c r="L13" s="11"/>
      <c r="M13" s="11"/>
      <c r="P13" s="9"/>
      <c r="Q13" s="9"/>
      <c r="R13" s="9"/>
      <c r="S13" s="9"/>
      <c r="W13" s="9"/>
    </row>
    <row r="14" spans="2:23" s="8" customFormat="1" x14ac:dyDescent="0.2">
      <c r="B14" s="11">
        <v>99</v>
      </c>
      <c r="C14" s="11">
        <v>99</v>
      </c>
      <c r="D14" s="11">
        <f t="shared" si="0"/>
        <v>1</v>
      </c>
      <c r="E14">
        <f t="shared" si="1"/>
        <v>0.5</v>
      </c>
      <c r="F14" s="11"/>
      <c r="G14" s="11"/>
      <c r="H14" s="11"/>
      <c r="I14" s="11"/>
      <c r="J14" s="11"/>
      <c r="K14" s="11"/>
      <c r="L14" s="11"/>
      <c r="M14" s="11"/>
      <c r="P14" s="9"/>
      <c r="Q14" s="9"/>
      <c r="R14" s="9"/>
      <c r="S14" s="9"/>
      <c r="W14" s="9"/>
    </row>
    <row r="15" spans="2:23" s="8" customFormat="1" x14ac:dyDescent="0.2">
      <c r="B15" s="11">
        <v>102</v>
      </c>
      <c r="C15" s="11">
        <v>102</v>
      </c>
      <c r="D15" s="11">
        <f t="shared" si="0"/>
        <v>1</v>
      </c>
      <c r="E15">
        <f t="shared" si="1"/>
        <v>0.5</v>
      </c>
      <c r="F15" s="11"/>
      <c r="G15" s="11"/>
      <c r="H15" s="11"/>
      <c r="I15" s="11"/>
      <c r="J15" s="11"/>
      <c r="K15" s="11"/>
      <c r="L15" s="11"/>
      <c r="M15" s="11"/>
      <c r="P15" s="9"/>
      <c r="Q15" s="9"/>
      <c r="R15" s="9"/>
      <c r="S15" s="9"/>
      <c r="W15" s="9"/>
    </row>
    <row r="16" spans="2:23" s="8" customFormat="1" x14ac:dyDescent="0.2">
      <c r="B16" s="11">
        <v>128</v>
      </c>
      <c r="C16" s="11">
        <v>129</v>
      </c>
      <c r="D16" s="11">
        <f t="shared" si="0"/>
        <v>2</v>
      </c>
      <c r="E16">
        <f t="shared" si="1"/>
        <v>1</v>
      </c>
      <c r="F16" s="11"/>
      <c r="G16" s="11"/>
      <c r="H16" s="11"/>
      <c r="I16" s="11"/>
      <c r="J16" s="11"/>
      <c r="K16" s="11"/>
      <c r="L16" s="11"/>
      <c r="M16" s="11"/>
      <c r="P16" s="9"/>
      <c r="Q16" s="9"/>
      <c r="R16" s="9"/>
      <c r="S16" s="9"/>
      <c r="W16" s="9"/>
    </row>
    <row r="17" spans="2:23" s="8" customFormat="1" x14ac:dyDescent="0.2">
      <c r="B17" s="11">
        <v>132</v>
      </c>
      <c r="C17" s="11">
        <v>133</v>
      </c>
      <c r="D17" s="11">
        <f t="shared" si="0"/>
        <v>2</v>
      </c>
      <c r="E17">
        <f t="shared" si="1"/>
        <v>1</v>
      </c>
      <c r="F17" s="11"/>
      <c r="G17" s="11"/>
      <c r="H17" s="11"/>
      <c r="I17" s="11"/>
      <c r="J17" s="11"/>
      <c r="K17" s="11"/>
      <c r="L17" s="11"/>
      <c r="M17" s="11"/>
      <c r="P17" s="9"/>
      <c r="Q17" s="9"/>
      <c r="R17" s="9"/>
      <c r="S17" s="9"/>
      <c r="W17" s="9"/>
    </row>
    <row r="18" spans="2:23" s="8" customFormat="1" x14ac:dyDescent="0.2">
      <c r="B18" s="11">
        <v>140</v>
      </c>
      <c r="C18" s="11">
        <v>140</v>
      </c>
      <c r="D18" s="11">
        <f t="shared" si="0"/>
        <v>1</v>
      </c>
      <c r="E18">
        <f t="shared" si="1"/>
        <v>0.5</v>
      </c>
      <c r="F18" s="11"/>
      <c r="G18" s="11"/>
      <c r="H18" s="11"/>
      <c r="I18" s="11"/>
      <c r="J18" s="11"/>
      <c r="K18" s="11"/>
      <c r="L18" s="11"/>
      <c r="M18" s="11"/>
      <c r="P18" s="9"/>
      <c r="Q18" s="9"/>
      <c r="R18" s="9"/>
      <c r="S18" s="9"/>
      <c r="W18" s="9"/>
    </row>
    <row r="19" spans="2:23" s="8" customFormat="1" x14ac:dyDescent="0.2">
      <c r="B19" s="11">
        <v>145</v>
      </c>
      <c r="C19" s="11">
        <v>147</v>
      </c>
      <c r="D19" s="11">
        <f t="shared" si="0"/>
        <v>3</v>
      </c>
      <c r="E19">
        <f t="shared" si="1"/>
        <v>1.5</v>
      </c>
      <c r="F19" s="11"/>
      <c r="G19" s="11"/>
      <c r="H19" s="11"/>
      <c r="I19" s="11"/>
      <c r="J19" s="11"/>
      <c r="K19" s="11"/>
      <c r="L19" s="11"/>
      <c r="M19" s="11"/>
      <c r="P19" s="9"/>
      <c r="Q19" s="9"/>
      <c r="R19" s="9"/>
      <c r="S19" s="9"/>
      <c r="W19" s="9"/>
    </row>
    <row r="20" spans="2:23" s="8" customFormat="1" x14ac:dyDescent="0.2">
      <c r="B20" s="11">
        <v>149</v>
      </c>
      <c r="C20" s="11">
        <v>150</v>
      </c>
      <c r="D20" s="11">
        <f t="shared" si="0"/>
        <v>2</v>
      </c>
      <c r="E20">
        <f t="shared" si="1"/>
        <v>1</v>
      </c>
      <c r="F20" s="11"/>
      <c r="G20" s="11"/>
      <c r="H20" s="11"/>
      <c r="I20" s="11"/>
      <c r="J20" s="11"/>
      <c r="K20" s="11"/>
      <c r="L20" s="11"/>
      <c r="M20" s="11"/>
      <c r="P20" s="9"/>
      <c r="Q20" s="9"/>
      <c r="R20" s="9"/>
      <c r="S20" s="9"/>
      <c r="W20" s="9"/>
    </row>
    <row r="21" spans="2:23" s="8" customFormat="1" x14ac:dyDescent="0.2">
      <c r="B21" s="8">
        <v>156</v>
      </c>
      <c r="C21" s="11">
        <v>165</v>
      </c>
      <c r="D21" s="11">
        <f t="shared" si="0"/>
        <v>10</v>
      </c>
      <c r="E21">
        <f t="shared" si="1"/>
        <v>5</v>
      </c>
      <c r="F21" s="11"/>
      <c r="G21" s="11"/>
      <c r="H21" s="11"/>
      <c r="I21" s="11"/>
      <c r="J21" s="11"/>
      <c r="K21" s="11"/>
      <c r="L21" s="11"/>
      <c r="M21" s="11"/>
      <c r="P21" s="9"/>
      <c r="Q21" s="9"/>
      <c r="R21" s="9"/>
      <c r="S21" s="9"/>
      <c r="W21" s="9"/>
    </row>
    <row r="22" spans="2:23" s="8" customFormat="1" x14ac:dyDescent="0.2">
      <c r="B22" s="8">
        <v>191</v>
      </c>
      <c r="C22" s="11">
        <v>194</v>
      </c>
      <c r="D22" s="11">
        <f t="shared" si="0"/>
        <v>4</v>
      </c>
      <c r="E22">
        <f t="shared" si="1"/>
        <v>2</v>
      </c>
      <c r="F22" s="11"/>
      <c r="G22" s="11"/>
      <c r="H22" s="11"/>
      <c r="I22" s="11"/>
      <c r="J22" s="11"/>
      <c r="K22" s="11"/>
      <c r="L22" s="11"/>
      <c r="M22" s="11"/>
      <c r="P22" s="9"/>
      <c r="Q22" s="9"/>
      <c r="R22" s="9"/>
      <c r="S22" s="9"/>
      <c r="W22" s="9"/>
    </row>
    <row r="23" spans="2:23" s="8" customFormat="1" x14ac:dyDescent="0.2">
      <c r="B23" s="8">
        <v>205</v>
      </c>
      <c r="C23" s="11">
        <v>206</v>
      </c>
      <c r="D23" s="11">
        <f t="shared" si="0"/>
        <v>2</v>
      </c>
      <c r="E23">
        <f t="shared" si="1"/>
        <v>1</v>
      </c>
      <c r="F23" s="11"/>
      <c r="G23" s="11"/>
      <c r="H23" s="11"/>
      <c r="I23" s="11"/>
      <c r="J23" s="11"/>
      <c r="K23" s="11"/>
      <c r="L23" s="11"/>
      <c r="M23" s="11"/>
      <c r="P23" s="9"/>
      <c r="Q23" s="9"/>
      <c r="R23" s="9"/>
      <c r="S23" s="9"/>
      <c r="W23" s="9"/>
    </row>
    <row r="24" spans="2:23" s="8" customFormat="1" x14ac:dyDescent="0.2">
      <c r="B24" s="8">
        <v>210</v>
      </c>
      <c r="C24" s="11">
        <v>212</v>
      </c>
      <c r="D24" s="11">
        <f t="shared" si="0"/>
        <v>3</v>
      </c>
      <c r="E24">
        <f t="shared" si="1"/>
        <v>1.5</v>
      </c>
      <c r="F24" s="11"/>
      <c r="G24" s="11"/>
      <c r="H24" s="11"/>
      <c r="I24" s="11"/>
      <c r="J24" s="11"/>
      <c r="K24" s="11"/>
      <c r="L24" s="11"/>
      <c r="M24" s="11"/>
      <c r="P24" s="9"/>
      <c r="Q24" s="9"/>
      <c r="R24" s="9"/>
      <c r="S24" s="9"/>
      <c r="W24" s="9"/>
    </row>
    <row r="25" spans="2:23" s="8" customFormat="1" x14ac:dyDescent="0.2">
      <c r="B25" s="8">
        <v>224</v>
      </c>
      <c r="C25" s="11">
        <v>224</v>
      </c>
      <c r="D25" s="11">
        <f t="shared" si="0"/>
        <v>1</v>
      </c>
      <c r="E25">
        <f t="shared" si="1"/>
        <v>0.5</v>
      </c>
      <c r="F25" s="11"/>
      <c r="G25" s="11"/>
      <c r="H25" s="11"/>
      <c r="I25" s="11"/>
      <c r="J25" s="11"/>
      <c r="K25" s="11"/>
      <c r="L25" s="11"/>
      <c r="M25" s="11"/>
      <c r="P25" s="9"/>
      <c r="Q25" s="9"/>
      <c r="R25" s="9"/>
      <c r="S25" s="9"/>
      <c r="W25" s="9"/>
    </row>
    <row r="26" spans="2:23" s="8" customFormat="1" x14ac:dyDescent="0.2">
      <c r="B26" s="8">
        <v>252</v>
      </c>
      <c r="C26" s="11">
        <v>256</v>
      </c>
      <c r="D26" s="11">
        <f t="shared" si="0"/>
        <v>5</v>
      </c>
      <c r="E26">
        <f t="shared" si="1"/>
        <v>2.5</v>
      </c>
      <c r="F26" s="11"/>
      <c r="G26" s="11"/>
      <c r="H26" s="11"/>
      <c r="I26" s="11"/>
      <c r="J26" s="11"/>
      <c r="K26" s="11"/>
      <c r="L26" s="11"/>
      <c r="M26" s="11"/>
      <c r="P26" s="9"/>
      <c r="Q26" s="9"/>
      <c r="R26" s="9"/>
      <c r="S26" s="9"/>
      <c r="W26" s="9"/>
    </row>
    <row r="27" spans="2:23" s="8" customFormat="1" x14ac:dyDescent="0.2">
      <c r="B27" s="8">
        <v>278</v>
      </c>
      <c r="C27" s="11">
        <v>279</v>
      </c>
      <c r="D27" s="11">
        <f t="shared" si="0"/>
        <v>2</v>
      </c>
      <c r="E27">
        <f t="shared" si="1"/>
        <v>1</v>
      </c>
      <c r="F27" s="11"/>
      <c r="G27" s="11"/>
      <c r="H27" s="11"/>
      <c r="I27" s="11"/>
      <c r="J27" s="11"/>
      <c r="K27" s="11"/>
      <c r="L27" s="11"/>
      <c r="M27" s="11"/>
      <c r="P27" s="9"/>
      <c r="Q27" s="9"/>
      <c r="R27" s="9"/>
      <c r="S27" s="9"/>
      <c r="W27" s="9"/>
    </row>
    <row r="28" spans="2:23" s="8" customFormat="1" x14ac:dyDescent="0.2">
      <c r="B28" s="8">
        <v>343</v>
      </c>
      <c r="C28" s="11">
        <v>344</v>
      </c>
      <c r="D28" s="11">
        <f t="shared" si="0"/>
        <v>2</v>
      </c>
      <c r="E28">
        <f t="shared" si="1"/>
        <v>1</v>
      </c>
      <c r="F28" s="11"/>
      <c r="G28" s="11"/>
      <c r="H28" s="11"/>
      <c r="I28" s="11"/>
      <c r="J28" s="11"/>
      <c r="K28" s="11"/>
      <c r="L28" s="11"/>
      <c r="M28" s="11"/>
      <c r="P28" s="9"/>
      <c r="Q28" s="9"/>
      <c r="R28" s="9"/>
      <c r="S28" s="9"/>
      <c r="W28" s="9"/>
    </row>
    <row r="29" spans="2:23" s="8" customFormat="1" x14ac:dyDescent="0.2">
      <c r="B29" s="11">
        <v>407</v>
      </c>
      <c r="C29" s="11">
        <v>407</v>
      </c>
      <c r="D29" s="11">
        <f t="shared" si="0"/>
        <v>1</v>
      </c>
      <c r="E29">
        <f t="shared" si="1"/>
        <v>0.5</v>
      </c>
      <c r="F29" s="11"/>
      <c r="G29" s="11"/>
      <c r="H29" s="11"/>
      <c r="I29" s="11"/>
      <c r="J29" s="11"/>
      <c r="K29" s="11"/>
      <c r="L29" s="11"/>
      <c r="M29" s="11"/>
      <c r="P29" s="9"/>
      <c r="Q29" s="9"/>
      <c r="R29" s="9"/>
      <c r="S29" s="9"/>
      <c r="W29" s="9"/>
    </row>
    <row r="30" spans="2:23" s="8" customFormat="1" x14ac:dyDescent="0.2">
      <c r="B30" s="11">
        <v>442</v>
      </c>
      <c r="C30" s="11">
        <v>444</v>
      </c>
      <c r="D30" s="11">
        <f t="shared" si="0"/>
        <v>3</v>
      </c>
      <c r="E30">
        <f t="shared" si="1"/>
        <v>1.5</v>
      </c>
      <c r="F30" s="11"/>
      <c r="G30" s="11"/>
      <c r="H30" s="11"/>
      <c r="I30" s="11"/>
      <c r="J30" s="11"/>
      <c r="K30" s="11"/>
      <c r="L30" s="11"/>
      <c r="M30" s="11"/>
      <c r="P30" s="9"/>
      <c r="Q30" s="9"/>
      <c r="R30" s="9"/>
      <c r="S30" s="9"/>
      <c r="W30" s="9"/>
    </row>
    <row r="31" spans="2:23" s="8" customFormat="1" x14ac:dyDescent="0.2">
      <c r="D31" s="8">
        <f>SUM(D10:D30)</f>
        <v>65</v>
      </c>
      <c r="G31" s="8">
        <f>SUM(G10:G30)</f>
        <v>1</v>
      </c>
      <c r="J31" s="8">
        <f>SUM(J10:J30)</f>
        <v>38</v>
      </c>
      <c r="L31" s="8">
        <f>SUM(L10:L30)</f>
        <v>1</v>
      </c>
      <c r="M31" s="8">
        <f>SUM(M10:M30)</f>
        <v>484</v>
      </c>
      <c r="N31">
        <f>M31-(J31+L31)</f>
        <v>445</v>
      </c>
      <c r="O31" s="5">
        <f>((D31+G31)/N31)*100</f>
        <v>14.831460674157304</v>
      </c>
      <c r="P31" s="5">
        <f>100-O31</f>
        <v>85.168539325842701</v>
      </c>
      <c r="Q31" s="9">
        <f>B10/120</f>
        <v>0.19166666666666668</v>
      </c>
      <c r="R31" s="9">
        <f>F10/120</f>
        <v>3.7083333333333335</v>
      </c>
      <c r="S31" s="9">
        <f>J10/120</f>
        <v>0.31666666666666665</v>
      </c>
      <c r="T31" s="8">
        <v>1</v>
      </c>
      <c r="U31" s="8">
        <v>0</v>
      </c>
      <c r="V31" s="8">
        <v>0</v>
      </c>
      <c r="W31" s="9">
        <f>AVERAGE(D10:D30)/2</f>
        <v>1.5476190476190477</v>
      </c>
    </row>
    <row r="32" spans="2:23" s="8" customFormat="1" x14ac:dyDescent="0.2">
      <c r="P32" s="9"/>
      <c r="Q32" s="9"/>
      <c r="R32" s="9"/>
      <c r="S32" s="9"/>
      <c r="W32" s="9"/>
    </row>
    <row r="33" spans="2:23" s="1" customFormat="1" x14ac:dyDescent="0.2">
      <c r="B33" s="3" t="s">
        <v>16</v>
      </c>
      <c r="P33" s="7"/>
      <c r="Q33" s="7"/>
      <c r="R33" s="7"/>
      <c r="S33" s="7"/>
      <c r="W33" s="7"/>
    </row>
    <row r="34" spans="2:23" ht="64" x14ac:dyDescent="0.2">
      <c r="B34" s="12" t="s">
        <v>0</v>
      </c>
      <c r="C34" s="12"/>
      <c r="D34" s="12"/>
      <c r="E34" s="12"/>
      <c r="F34" s="12" t="s">
        <v>4</v>
      </c>
      <c r="G34" s="12"/>
      <c r="H34" s="12" t="s">
        <v>7</v>
      </c>
      <c r="I34" s="12"/>
      <c r="J34" s="12"/>
      <c r="K34" s="12" t="s">
        <v>8</v>
      </c>
      <c r="L34" s="12"/>
      <c r="M34" s="4" t="s">
        <v>12</v>
      </c>
      <c r="N34" s="4" t="s">
        <v>10</v>
      </c>
      <c r="O34" s="6" t="s">
        <v>11</v>
      </c>
      <c r="P34" s="6" t="s">
        <v>13</v>
      </c>
      <c r="Q34" s="6" t="s">
        <v>27</v>
      </c>
      <c r="R34" s="6" t="s">
        <v>19</v>
      </c>
      <c r="S34" s="6" t="s">
        <v>20</v>
      </c>
      <c r="T34" s="6" t="s">
        <v>21</v>
      </c>
      <c r="U34" s="6" t="s">
        <v>22</v>
      </c>
      <c r="V34" s="6" t="s">
        <v>23</v>
      </c>
      <c r="W34" s="6" t="s">
        <v>26</v>
      </c>
    </row>
    <row r="35" spans="2:23" x14ac:dyDescent="0.2">
      <c r="B35" s="2" t="s">
        <v>1</v>
      </c>
      <c r="C35" s="2" t="s">
        <v>2</v>
      </c>
      <c r="D35" s="2" t="s">
        <v>3</v>
      </c>
      <c r="E35" s="2" t="s">
        <v>28</v>
      </c>
      <c r="F35" s="2" t="s">
        <v>5</v>
      </c>
      <c r="G35" s="2" t="s">
        <v>6</v>
      </c>
      <c r="H35" s="2" t="s">
        <v>1</v>
      </c>
      <c r="I35" s="2" t="s">
        <v>2</v>
      </c>
      <c r="J35" s="2" t="s">
        <v>3</v>
      </c>
      <c r="K35" s="2" t="s">
        <v>5</v>
      </c>
      <c r="L35" s="2" t="s">
        <v>6</v>
      </c>
      <c r="M35" s="2" t="s">
        <v>9</v>
      </c>
    </row>
    <row r="36" spans="2:23" x14ac:dyDescent="0.2">
      <c r="B36">
        <v>52</v>
      </c>
      <c r="C36">
        <v>58</v>
      </c>
      <c r="D36">
        <f>(C36-B36)+1</f>
        <v>7</v>
      </c>
      <c r="E36">
        <f>D36/2</f>
        <v>3.5</v>
      </c>
      <c r="F36">
        <v>111</v>
      </c>
      <c r="G36">
        <v>1</v>
      </c>
      <c r="H36">
        <v>112</v>
      </c>
      <c r="I36">
        <v>128</v>
      </c>
      <c r="J36">
        <f>(I36-H36)+1</f>
        <v>17</v>
      </c>
      <c r="K36">
        <v>129</v>
      </c>
      <c r="L36">
        <v>1</v>
      </c>
      <c r="M36">
        <v>129</v>
      </c>
      <c r="N36">
        <f>M36-(J36+L36)</f>
        <v>111</v>
      </c>
      <c r="O36" s="5">
        <f>((D36+G36)/N36)*100</f>
        <v>7.2072072072072073</v>
      </c>
      <c r="P36" s="5">
        <f>100-O36</f>
        <v>92.792792792792795</v>
      </c>
      <c r="Q36" s="5">
        <f>B36/120</f>
        <v>0.43333333333333335</v>
      </c>
      <c r="R36" s="5">
        <f>F36/120</f>
        <v>0.92500000000000004</v>
      </c>
      <c r="S36" s="5">
        <f>J36/120</f>
        <v>0.14166666666666666</v>
      </c>
      <c r="T36">
        <v>1</v>
      </c>
      <c r="U36">
        <v>0</v>
      </c>
      <c r="V36">
        <v>0</v>
      </c>
      <c r="W36" s="5">
        <f>AVERAGE(D36)/2</f>
        <v>3.5</v>
      </c>
    </row>
    <row r="38" spans="2:23" s="1" customFormat="1" x14ac:dyDescent="0.2">
      <c r="B38" s="3" t="s">
        <v>17</v>
      </c>
      <c r="P38" s="7"/>
      <c r="Q38" s="7"/>
      <c r="R38" s="7"/>
      <c r="S38" s="7"/>
      <c r="W38" s="7"/>
    </row>
    <row r="39" spans="2:23" ht="64" x14ac:dyDescent="0.2">
      <c r="B39" s="12" t="s">
        <v>0</v>
      </c>
      <c r="C39" s="12"/>
      <c r="D39" s="12"/>
      <c r="E39" s="12"/>
      <c r="F39" s="12" t="s">
        <v>4</v>
      </c>
      <c r="G39" s="12"/>
      <c r="H39" s="12" t="s">
        <v>7</v>
      </c>
      <c r="I39" s="12"/>
      <c r="J39" s="12"/>
      <c r="K39" s="12" t="s">
        <v>8</v>
      </c>
      <c r="L39" s="12"/>
      <c r="M39" s="4" t="s">
        <v>12</v>
      </c>
      <c r="N39" s="4" t="s">
        <v>10</v>
      </c>
      <c r="O39" s="6" t="s">
        <v>11</v>
      </c>
      <c r="P39" s="6" t="s">
        <v>13</v>
      </c>
      <c r="Q39" s="6" t="s">
        <v>27</v>
      </c>
      <c r="R39" s="6" t="s">
        <v>19</v>
      </c>
      <c r="S39" s="6" t="s">
        <v>20</v>
      </c>
      <c r="T39" s="6" t="s">
        <v>21</v>
      </c>
      <c r="U39" s="6" t="s">
        <v>22</v>
      </c>
      <c r="V39" s="6" t="s">
        <v>23</v>
      </c>
      <c r="W39" s="6" t="s">
        <v>26</v>
      </c>
    </row>
    <row r="40" spans="2:23" x14ac:dyDescent="0.2">
      <c r="B40" s="2" t="s">
        <v>1</v>
      </c>
      <c r="C40" s="2" t="s">
        <v>2</v>
      </c>
      <c r="D40" s="2" t="s">
        <v>3</v>
      </c>
      <c r="E40" s="2" t="s">
        <v>28</v>
      </c>
      <c r="F40" s="2" t="s">
        <v>5</v>
      </c>
      <c r="G40" s="2" t="s">
        <v>6</v>
      </c>
      <c r="H40" s="2" t="s">
        <v>1</v>
      </c>
      <c r="I40" s="2" t="s">
        <v>2</v>
      </c>
      <c r="J40" s="2" t="s">
        <v>3</v>
      </c>
      <c r="K40" s="2" t="s">
        <v>5</v>
      </c>
      <c r="L40" s="2" t="s">
        <v>6</v>
      </c>
      <c r="M40" s="2" t="s">
        <v>9</v>
      </c>
    </row>
    <row r="41" spans="2:23" s="8" customFormat="1" x14ac:dyDescent="0.2">
      <c r="B41" s="11">
        <v>1</v>
      </c>
      <c r="C41" s="11">
        <v>5</v>
      </c>
      <c r="D41">
        <f>(C41-B41)+1</f>
        <v>5</v>
      </c>
      <c r="E41">
        <f>D41/2</f>
        <v>2.5</v>
      </c>
      <c r="F41" s="11">
        <v>38</v>
      </c>
      <c r="G41" s="11">
        <v>1</v>
      </c>
      <c r="H41" s="11">
        <v>39</v>
      </c>
      <c r="I41" s="11">
        <v>51</v>
      </c>
      <c r="J41">
        <f>(I41-H41)+1</f>
        <v>13</v>
      </c>
      <c r="K41" s="11">
        <v>148</v>
      </c>
      <c r="L41" s="11">
        <v>1</v>
      </c>
      <c r="M41" s="11">
        <v>148</v>
      </c>
      <c r="P41" s="9"/>
      <c r="Q41" s="9"/>
      <c r="R41" s="9"/>
      <c r="S41" s="9"/>
      <c r="W41" s="9"/>
    </row>
    <row r="42" spans="2:23" s="8" customFormat="1" x14ac:dyDescent="0.2">
      <c r="B42" s="11">
        <v>18</v>
      </c>
      <c r="C42" s="11">
        <v>19</v>
      </c>
      <c r="D42">
        <f t="shared" ref="D42:D45" si="2">(C42-B42)+1</f>
        <v>2</v>
      </c>
      <c r="E42">
        <f t="shared" ref="E42:E45" si="3">D42/2</f>
        <v>1</v>
      </c>
      <c r="F42" s="11">
        <v>79</v>
      </c>
      <c r="G42" s="11">
        <v>1</v>
      </c>
      <c r="H42" s="11">
        <v>80</v>
      </c>
      <c r="I42" s="11">
        <v>86</v>
      </c>
      <c r="J42">
        <f t="shared" ref="J42:J43" si="4">(I42-H42)+1</f>
        <v>7</v>
      </c>
      <c r="K42" s="11"/>
      <c r="L42" s="11"/>
      <c r="M42" s="11"/>
      <c r="P42" s="9"/>
      <c r="Q42" s="9"/>
      <c r="R42" s="9"/>
      <c r="S42" s="9"/>
      <c r="W42" s="9"/>
    </row>
    <row r="43" spans="2:23" s="8" customFormat="1" x14ac:dyDescent="0.2">
      <c r="B43" s="11">
        <v>36</v>
      </c>
      <c r="C43" s="11">
        <v>37</v>
      </c>
      <c r="D43">
        <f t="shared" si="2"/>
        <v>2</v>
      </c>
      <c r="E43">
        <f t="shared" si="3"/>
        <v>1</v>
      </c>
      <c r="F43" s="11">
        <v>113</v>
      </c>
      <c r="G43" s="11">
        <v>1</v>
      </c>
      <c r="H43" s="11">
        <v>114</v>
      </c>
      <c r="I43" s="11">
        <v>147</v>
      </c>
      <c r="J43">
        <f t="shared" si="4"/>
        <v>34</v>
      </c>
      <c r="K43" s="11"/>
      <c r="L43" s="11"/>
      <c r="M43" s="11"/>
      <c r="P43" s="9"/>
      <c r="Q43" s="9"/>
      <c r="R43" s="9"/>
      <c r="S43" s="9"/>
      <c r="W43" s="9"/>
    </row>
    <row r="44" spans="2:23" s="8" customFormat="1" x14ac:dyDescent="0.2">
      <c r="B44" s="11">
        <v>76</v>
      </c>
      <c r="C44" s="11">
        <v>78</v>
      </c>
      <c r="D44">
        <f t="shared" si="2"/>
        <v>3</v>
      </c>
      <c r="E44">
        <f t="shared" si="3"/>
        <v>1.5</v>
      </c>
      <c r="F44" s="11"/>
      <c r="G44" s="11"/>
      <c r="H44" s="11"/>
      <c r="I44" s="11"/>
      <c r="J44" s="11"/>
      <c r="K44" s="11"/>
      <c r="L44" s="11"/>
      <c r="M44" s="11"/>
      <c r="P44" s="9"/>
      <c r="Q44" s="9"/>
      <c r="R44" s="9"/>
      <c r="S44" s="9"/>
      <c r="W44" s="9"/>
    </row>
    <row r="45" spans="2:23" s="8" customFormat="1" x14ac:dyDescent="0.2">
      <c r="B45" s="11">
        <v>95</v>
      </c>
      <c r="C45" s="11">
        <v>96</v>
      </c>
      <c r="D45">
        <f t="shared" si="2"/>
        <v>2</v>
      </c>
      <c r="E45">
        <f t="shared" si="3"/>
        <v>1</v>
      </c>
      <c r="F45" s="11"/>
      <c r="G45" s="11"/>
      <c r="H45" s="11"/>
      <c r="I45" s="11"/>
      <c r="J45" s="11"/>
      <c r="K45" s="11"/>
      <c r="L45" s="11"/>
      <c r="M45" s="11"/>
      <c r="P45" s="9"/>
      <c r="Q45" s="9"/>
      <c r="R45" s="9"/>
      <c r="S45" s="9"/>
      <c r="W45" s="9"/>
    </row>
    <row r="46" spans="2:23" s="8" customFormat="1" x14ac:dyDescent="0.2">
      <c r="B46" s="11"/>
      <c r="C46" s="11"/>
      <c r="D46" s="11">
        <f>SUM(D41:D45)</f>
        <v>14</v>
      </c>
      <c r="E46" s="11"/>
      <c r="F46" s="11"/>
      <c r="G46" s="11">
        <f>SUM(G41:G45)</f>
        <v>3</v>
      </c>
      <c r="H46" s="11"/>
      <c r="I46" s="11"/>
      <c r="J46" s="11">
        <f>SUM(J41:J45)</f>
        <v>54</v>
      </c>
      <c r="K46" s="11"/>
      <c r="L46" s="11">
        <f>SUM(L41:L45)</f>
        <v>1</v>
      </c>
      <c r="M46" s="11">
        <f>SUM(M41:M45)</f>
        <v>148</v>
      </c>
      <c r="N46">
        <f>M46-(J46+L46)</f>
        <v>93</v>
      </c>
      <c r="O46" s="5">
        <f>((D46+G46)/N46)*100</f>
        <v>18.27956989247312</v>
      </c>
      <c r="P46" s="5">
        <f>100-O46</f>
        <v>81.72043010752688</v>
      </c>
      <c r="Q46" s="9">
        <f>B41/120</f>
        <v>8.3333333333333332E-3</v>
      </c>
      <c r="R46" s="9">
        <f>F41/120</f>
        <v>0.31666666666666665</v>
      </c>
      <c r="S46" s="9">
        <f>J43/120</f>
        <v>0.28333333333333333</v>
      </c>
      <c r="T46" s="8">
        <v>3</v>
      </c>
      <c r="U46" s="8">
        <v>2</v>
      </c>
      <c r="V46" s="8">
        <v>67</v>
      </c>
      <c r="W46" s="9">
        <f>AVERAGE(D41:D45)/2</f>
        <v>1.4</v>
      </c>
    </row>
    <row r="47" spans="2:23" s="8" customFormat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P47" s="9"/>
      <c r="Q47" s="9"/>
      <c r="R47" s="9"/>
      <c r="S47" s="9"/>
      <c r="W47" s="9"/>
    </row>
    <row r="48" spans="2:23" s="1" customFormat="1" x14ac:dyDescent="0.2">
      <c r="B48" s="3" t="s">
        <v>25</v>
      </c>
      <c r="P48" s="7"/>
      <c r="Q48" s="7"/>
      <c r="R48" s="7"/>
      <c r="S48" s="7"/>
      <c r="W48" s="7"/>
    </row>
    <row r="49" spans="2:23" s="8" customFormat="1" x14ac:dyDescent="0.2">
      <c r="P49" s="9"/>
      <c r="Q49" s="9"/>
      <c r="R49" s="9"/>
      <c r="S49" s="9"/>
      <c r="W49" s="9"/>
    </row>
    <row r="50" spans="2:23" s="1" customFormat="1" x14ac:dyDescent="0.2">
      <c r="B50" s="3" t="s">
        <v>18</v>
      </c>
      <c r="P50" s="7"/>
      <c r="Q50" s="7"/>
      <c r="R50" s="7"/>
      <c r="S50" s="7"/>
      <c r="W50" s="7"/>
    </row>
    <row r="51" spans="2:23" ht="64" x14ac:dyDescent="0.2">
      <c r="B51" s="12" t="s">
        <v>0</v>
      </c>
      <c r="C51" s="12"/>
      <c r="D51" s="12"/>
      <c r="E51" s="12"/>
      <c r="F51" s="12" t="s">
        <v>4</v>
      </c>
      <c r="G51" s="12"/>
      <c r="H51" s="12" t="s">
        <v>7</v>
      </c>
      <c r="I51" s="12"/>
      <c r="J51" s="12"/>
      <c r="K51" s="12" t="s">
        <v>8</v>
      </c>
      <c r="L51" s="12"/>
      <c r="M51" s="4" t="s">
        <v>12</v>
      </c>
      <c r="N51" s="4" t="s">
        <v>10</v>
      </c>
      <c r="O51" s="6" t="s">
        <v>11</v>
      </c>
      <c r="P51" s="6" t="s">
        <v>13</v>
      </c>
      <c r="Q51" s="6" t="s">
        <v>27</v>
      </c>
      <c r="R51" s="6" t="s">
        <v>19</v>
      </c>
      <c r="S51" s="6" t="s">
        <v>20</v>
      </c>
      <c r="T51" s="6" t="s">
        <v>21</v>
      </c>
      <c r="U51" s="6" t="s">
        <v>22</v>
      </c>
      <c r="V51" s="6" t="s">
        <v>23</v>
      </c>
      <c r="W51" s="6" t="s">
        <v>26</v>
      </c>
    </row>
    <row r="52" spans="2:23" x14ac:dyDescent="0.2">
      <c r="B52" s="2" t="s">
        <v>1</v>
      </c>
      <c r="C52" s="2" t="s">
        <v>2</v>
      </c>
      <c r="D52" s="2" t="s">
        <v>3</v>
      </c>
      <c r="E52" s="2" t="s">
        <v>28</v>
      </c>
      <c r="F52" s="2" t="s">
        <v>5</v>
      </c>
      <c r="G52" s="2" t="s">
        <v>6</v>
      </c>
      <c r="H52" s="2" t="s">
        <v>1</v>
      </c>
      <c r="I52" s="2" t="s">
        <v>2</v>
      </c>
      <c r="J52" s="2" t="s">
        <v>3</v>
      </c>
      <c r="K52" s="2" t="s">
        <v>5</v>
      </c>
      <c r="L52" s="2" t="s">
        <v>6</v>
      </c>
      <c r="M52" s="2" t="s">
        <v>9</v>
      </c>
    </row>
    <row r="53" spans="2:23" x14ac:dyDescent="0.2">
      <c r="B53">
        <v>73</v>
      </c>
      <c r="C53">
        <v>73</v>
      </c>
      <c r="D53">
        <f>(C53-B53)+1</f>
        <v>1</v>
      </c>
      <c r="E53">
        <f>D53/2</f>
        <v>0.5</v>
      </c>
      <c r="F53">
        <v>80</v>
      </c>
      <c r="G53">
        <v>1</v>
      </c>
      <c r="H53">
        <v>81</v>
      </c>
      <c r="I53">
        <v>109</v>
      </c>
      <c r="J53">
        <f>(I53-H53)+1</f>
        <v>29</v>
      </c>
      <c r="K53">
        <v>110</v>
      </c>
      <c r="L53">
        <v>1</v>
      </c>
      <c r="M53">
        <v>110</v>
      </c>
      <c r="N53">
        <f>M53-(J53+L53)</f>
        <v>80</v>
      </c>
      <c r="O53" s="5">
        <f>((D53+G53)/N53)*100</f>
        <v>2.5</v>
      </c>
      <c r="P53" s="5">
        <f>100-O53</f>
        <v>97.5</v>
      </c>
      <c r="Q53" s="5">
        <f>B53/120</f>
        <v>0.60833333333333328</v>
      </c>
      <c r="R53" s="5">
        <f>F53/120</f>
        <v>0.66666666666666663</v>
      </c>
      <c r="S53" s="5">
        <f>J53/120</f>
        <v>0.24166666666666667</v>
      </c>
      <c r="T53">
        <v>1</v>
      </c>
      <c r="U53">
        <v>0</v>
      </c>
      <c r="V53">
        <v>0</v>
      </c>
      <c r="W53" s="5">
        <f>AVERAGE(D53)/2</f>
        <v>0.5</v>
      </c>
    </row>
  </sheetData>
  <mergeCells count="20">
    <mergeCell ref="F3:G3"/>
    <mergeCell ref="H3:J3"/>
    <mergeCell ref="K3:L3"/>
    <mergeCell ref="F8:G8"/>
    <mergeCell ref="H8:J8"/>
    <mergeCell ref="K8:L8"/>
    <mergeCell ref="B3:E3"/>
    <mergeCell ref="B8:E8"/>
    <mergeCell ref="F51:G51"/>
    <mergeCell ref="H51:J51"/>
    <mergeCell ref="K51:L51"/>
    <mergeCell ref="F34:G34"/>
    <mergeCell ref="H34:J34"/>
    <mergeCell ref="K34:L34"/>
    <mergeCell ref="F39:G39"/>
    <mergeCell ref="H39:J39"/>
    <mergeCell ref="K39:L39"/>
    <mergeCell ref="B34:E34"/>
    <mergeCell ref="B39:E39"/>
    <mergeCell ref="B51:E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7"/>
  <sheetViews>
    <sheetView workbookViewId="0">
      <selection activeCell="E16" sqref="E16"/>
    </sheetView>
  </sheetViews>
  <sheetFormatPr baseColWidth="10" defaultRowHeight="15" x14ac:dyDescent="0.2"/>
  <cols>
    <col min="1" max="1" width="3.33203125" customWidth="1"/>
  </cols>
  <sheetData>
    <row r="1" spans="2:11" ht="11" customHeight="1" x14ac:dyDescent="0.2"/>
    <row r="2" spans="2:11" ht="96" x14ac:dyDescent="0.2">
      <c r="B2" s="10" t="s">
        <v>24</v>
      </c>
      <c r="C2" s="6" t="s">
        <v>11</v>
      </c>
      <c r="D2" s="6" t="s">
        <v>13</v>
      </c>
      <c r="E2" s="6" t="s">
        <v>27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26</v>
      </c>
    </row>
    <row r="3" spans="2:11" x14ac:dyDescent="0.2">
      <c r="B3">
        <v>1</v>
      </c>
      <c r="C3" s="5">
        <v>6.7796610169491522</v>
      </c>
      <c r="D3" s="5">
        <v>93.220338983050851</v>
      </c>
      <c r="E3" s="5">
        <v>0.46666666666666667</v>
      </c>
      <c r="F3" s="5">
        <v>0.49166666666666664</v>
      </c>
      <c r="G3" s="5">
        <v>0.5083333333333333</v>
      </c>
      <c r="H3">
        <v>1</v>
      </c>
      <c r="I3">
        <v>0</v>
      </c>
      <c r="J3">
        <v>0</v>
      </c>
      <c r="K3">
        <v>1.5</v>
      </c>
    </row>
    <row r="4" spans="2:11" x14ac:dyDescent="0.2">
      <c r="B4">
        <v>2</v>
      </c>
      <c r="C4" s="5">
        <v>14.831460674157304</v>
      </c>
      <c r="D4" s="5">
        <v>85.168539325842701</v>
      </c>
      <c r="E4" s="5">
        <v>0.19166666666666668</v>
      </c>
      <c r="F4" s="5">
        <v>3.7083333333333335</v>
      </c>
      <c r="G4" s="5">
        <v>0.31666666666666665</v>
      </c>
      <c r="H4">
        <v>1</v>
      </c>
      <c r="I4">
        <v>0</v>
      </c>
      <c r="J4">
        <v>0</v>
      </c>
      <c r="K4">
        <v>1.55</v>
      </c>
    </row>
    <row r="5" spans="2:11" x14ac:dyDescent="0.2">
      <c r="B5">
        <v>3</v>
      </c>
      <c r="C5" s="5">
        <v>7.2072072072072073</v>
      </c>
      <c r="D5" s="5">
        <v>92.792792792792795</v>
      </c>
      <c r="E5" s="5">
        <v>0.43333333333333335</v>
      </c>
      <c r="F5" s="5">
        <v>0.92500000000000004</v>
      </c>
      <c r="G5" s="5">
        <v>0.14166666666666666</v>
      </c>
      <c r="H5">
        <v>1</v>
      </c>
      <c r="I5">
        <v>0</v>
      </c>
      <c r="J5">
        <v>0</v>
      </c>
      <c r="K5">
        <v>3.5</v>
      </c>
    </row>
    <row r="6" spans="2:11" x14ac:dyDescent="0.2">
      <c r="B6">
        <v>4</v>
      </c>
      <c r="C6" s="5">
        <v>18.27956989247312</v>
      </c>
      <c r="D6" s="5">
        <v>81.72043010752688</v>
      </c>
      <c r="E6" s="5">
        <v>8.3333333333333332E-3</v>
      </c>
      <c r="F6" s="5">
        <v>0.31666666666666665</v>
      </c>
      <c r="G6" s="5">
        <v>0.28333333333333333</v>
      </c>
      <c r="H6">
        <v>3</v>
      </c>
      <c r="I6">
        <v>2</v>
      </c>
      <c r="J6">
        <v>67</v>
      </c>
      <c r="K6">
        <v>1.4</v>
      </c>
    </row>
    <row r="7" spans="2:11" x14ac:dyDescent="0.2">
      <c r="B7">
        <v>6</v>
      </c>
      <c r="C7" s="5">
        <v>2.5</v>
      </c>
      <c r="D7" s="5">
        <v>97.5</v>
      </c>
      <c r="E7" s="5">
        <v>0.60833333333333328</v>
      </c>
      <c r="F7" s="5">
        <v>0.66666666666666663</v>
      </c>
      <c r="G7" s="5">
        <v>0.24166666666666667</v>
      </c>
      <c r="H7">
        <v>1</v>
      </c>
      <c r="I7">
        <v>0</v>
      </c>
      <c r="J7">
        <v>0</v>
      </c>
      <c r="K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Behaviors - 2 fps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2024-11-11T21:02:16Z</dcterms:modified>
</cp:coreProperties>
</file>