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87D5423A-D852-4F4F-B15A-4634A669F972}" xr6:coauthVersionLast="47" xr6:coauthVersionMax="47" xr10:uidLastSave="{00000000-0000-0000-0000-000000000000}"/>
  <bookViews>
    <workbookView xWindow="1480" yWindow="500" windowWidth="27320" windowHeight="15180" activeTab="1" xr2:uid="{E8647115-4527-472B-9C5C-A7FAAB6ACF7F}"/>
  </bookViews>
  <sheets>
    <sheet name="Worm 1" sheetId="3" r:id="rId1"/>
    <sheet name="Worm 2" sheetId="19" r:id="rId2"/>
    <sheet name="Compil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9" l="1"/>
  <c r="E6" i="19"/>
  <c r="E4" i="19"/>
  <c r="E5" i="3"/>
  <c r="E6" i="3"/>
  <c r="E7" i="3"/>
  <c r="E8" i="3"/>
  <c r="E4" i="3"/>
  <c r="AP9" i="19"/>
  <c r="AH9" i="19"/>
  <c r="AF9" i="19"/>
  <c r="R4" i="19"/>
  <c r="D5" i="19"/>
  <c r="D6" i="19"/>
  <c r="D4" i="19"/>
  <c r="AF11" i="3"/>
  <c r="D5" i="3"/>
  <c r="D6" i="3"/>
  <c r="D7" i="3"/>
  <c r="D8" i="3"/>
  <c r="R4" i="3"/>
  <c r="AH11" i="3" s="1"/>
  <c r="D4" i="3" l="1"/>
  <c r="AP11" i="3" s="1"/>
  <c r="AG9" i="19"/>
  <c r="AA9" i="19"/>
  <c r="Y9" i="19"/>
  <c r="V9" i="19"/>
  <c r="R9" i="19"/>
  <c r="N9" i="19"/>
  <c r="M9" i="19"/>
  <c r="I9" i="19"/>
  <c r="AI9" i="19" s="1"/>
  <c r="AK9" i="19" s="1"/>
  <c r="F9" i="19"/>
  <c r="D9" i="19"/>
  <c r="AB9" i="19" l="1"/>
  <c r="AC9" i="19"/>
  <c r="AD9" i="19" s="1"/>
  <c r="AL9" i="19"/>
  <c r="F11" i="3"/>
  <c r="AG11" i="3"/>
  <c r="AA11" i="3"/>
  <c r="Y11" i="3"/>
  <c r="V11" i="3"/>
  <c r="R11" i="3"/>
  <c r="M11" i="3"/>
  <c r="N11" i="3"/>
  <c r="I11" i="3"/>
  <c r="AI11" i="3" s="1"/>
  <c r="AK11" i="3" s="1"/>
  <c r="D11" i="3"/>
  <c r="AL11" i="3" l="1"/>
  <c r="AB11" i="3"/>
  <c r="AC11" i="3" l="1"/>
  <c r="AD11" i="3" s="1"/>
</calcChain>
</file>

<file path=xl/sharedStrings.xml><?xml version="1.0" encoding="utf-8"?>
<sst xmlns="http://schemas.openxmlformats.org/spreadsheetml/2006/main" count="119" uniqueCount="35">
  <si>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</si>
  <si>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</si>
  <si>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</si>
  <si>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</si>
  <si>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</si>
  <si>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</si>
  <si>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</si>
  <si>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</si>
  <si>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</si>
  <si>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</si>
  <si>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</si>
  <si>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</si>
  <si>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</si>
  <si>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</si>
  <si>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</si>
  <si>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</si>
  <si>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</si>
  <si>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</si>
  <si>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</si>
  <si>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</si>
  <si>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</si>
  <si>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</si>
  <si>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</si>
  <si>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</si>
  <si>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</si>
  <si>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</si>
  <si>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</si>
  <si>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</si>
  <si>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</si>
  <si>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</si>
  <si>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</si>
  <si>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Average push 
bout duration</t>
  </si>
  <si>
    <t>N/C</t>
  </si>
  <si>
    <t>Time to first push</t>
  </si>
  <si>
    <t>Bout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</si>
</sst>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2" fontId="0" fillId="0" borderId="0" xfId="0" applyNumberFormat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14"/>
  <sheetViews>
    <sheetView zoomScale="50" workbookViewId="0">
      <selection activeCell="E4" sqref="E4:E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4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33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150</v>
      </c>
      <c r="C4" s="5">
        <v>152</v>
      </c>
      <c r="D4" s="5">
        <f>(C4-B4)+1</f>
        <v>3</v>
      </c>
      <c r="E4" s="5">
        <f>D4/2</f>
        <v>1.5</v>
      </c>
      <c r="F4" s="8">
        <v>1</v>
      </c>
      <c r="H4" s="7">
        <v>190</v>
      </c>
      <c r="I4" s="8">
        <v>1</v>
      </c>
      <c r="K4" s="7"/>
      <c r="N4" s="8"/>
      <c r="P4" s="7">
        <v>191</v>
      </c>
      <c r="Q4" s="5">
        <v>267</v>
      </c>
      <c r="R4" s="8">
        <f>(Q4-P4)+1</f>
        <v>77</v>
      </c>
      <c r="T4" s="7"/>
      <c r="V4" s="8"/>
      <c r="X4" s="7">
        <v>268</v>
      </c>
      <c r="Y4" s="8">
        <v>1</v>
      </c>
      <c r="AA4" s="5">
        <v>268</v>
      </c>
    </row>
    <row r="5" spans="2:42" x14ac:dyDescent="0.3">
      <c r="B5" s="7">
        <v>153</v>
      </c>
      <c r="C5" s="5">
        <v>156</v>
      </c>
      <c r="D5" s="5">
        <f t="shared" ref="D5:D8" si="0">(C5-B5)+1</f>
        <v>4</v>
      </c>
      <c r="E5" s="5">
        <f t="shared" ref="E5:E8" si="1">D5/2</f>
        <v>2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158</v>
      </c>
      <c r="C6" s="5">
        <v>162</v>
      </c>
      <c r="D6" s="5">
        <f t="shared" si="0"/>
        <v>5</v>
      </c>
      <c r="E6" s="5">
        <f t="shared" si="1"/>
        <v>2.5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164</v>
      </c>
      <c r="C7" s="5">
        <v>179</v>
      </c>
      <c r="D7" s="5">
        <f t="shared" si="0"/>
        <v>16</v>
      </c>
      <c r="E7" s="5">
        <f t="shared" si="1"/>
        <v>8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183</v>
      </c>
      <c r="C8" s="5">
        <v>189</v>
      </c>
      <c r="D8" s="5">
        <f t="shared" si="0"/>
        <v>7</v>
      </c>
      <c r="E8" s="5">
        <f t="shared" si="1"/>
        <v>3.5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9"/>
      <c r="C9" s="10"/>
      <c r="D9" s="10"/>
      <c r="E9" s="10"/>
      <c r="F9" s="11"/>
      <c r="H9" s="9"/>
      <c r="I9" s="11"/>
      <c r="K9" s="9"/>
      <c r="L9" s="10"/>
      <c r="M9" s="10"/>
      <c r="N9" s="11"/>
      <c r="P9" s="9"/>
      <c r="Q9" s="10"/>
      <c r="R9" s="11"/>
      <c r="T9" s="9"/>
      <c r="U9" s="10"/>
      <c r="V9" s="11"/>
      <c r="X9" s="9"/>
      <c r="Y9" s="11"/>
    </row>
    <row r="11" spans="2:42" x14ac:dyDescent="0.3">
      <c r="D11" s="5">
        <f>SUM(D4:D9)</f>
        <v>35</v>
      </c>
      <c r="F11" s="5">
        <f>SUM(F4:F9)</f>
        <v>5</v>
      </c>
      <c r="I11" s="5">
        <f>SUM(I4:I9)</f>
        <v>1</v>
      </c>
      <c r="M11" s="5">
        <f>SUM(M4:M9)</f>
        <v>0</v>
      </c>
      <c r="N11" s="5">
        <f>SUM(N4:N9)</f>
        <v>0</v>
      </c>
      <c r="R11" s="5">
        <f>SUM(R4:R9)</f>
        <v>77</v>
      </c>
      <c r="V11" s="5">
        <f>SUM(V4:V9)</f>
        <v>0</v>
      </c>
      <c r="Y11" s="5">
        <f>SUM(Y4:Y9)</f>
        <v>1</v>
      </c>
      <c r="AA11" s="5">
        <f>SUM(AA4:AA9)</f>
        <v>268</v>
      </c>
      <c r="AB11" s="5">
        <f>AA11-(R11+V11+Y11)</f>
        <v>190</v>
      </c>
      <c r="AC11" s="6">
        <f>((D11+I11)/AB11)*100</f>
        <v>18.947368421052634</v>
      </c>
      <c r="AD11" s="6">
        <f>100-AC11</f>
        <v>81.05263157894737</v>
      </c>
      <c r="AE11" s="6" t="s">
        <v>32</v>
      </c>
      <c r="AF11" s="6">
        <f>B4/120</f>
        <v>1.25</v>
      </c>
      <c r="AG11" s="6">
        <f>H4/120</f>
        <v>1.5833333333333333</v>
      </c>
      <c r="AH11" s="6">
        <f>R4/120</f>
        <v>0.64166666666666672</v>
      </c>
      <c r="AI11" s="6">
        <f>I11</f>
        <v>1</v>
      </c>
      <c r="AJ11" s="6">
        <v>0</v>
      </c>
      <c r="AK11" s="6">
        <f>(AJ11/AI11)*100</f>
        <v>0</v>
      </c>
      <c r="AL11" s="6">
        <f>F11+I11</f>
        <v>6</v>
      </c>
      <c r="AM11" s="6" t="s">
        <v>32</v>
      </c>
      <c r="AN11" s="6" t="s">
        <v>32</v>
      </c>
      <c r="AO11" s="6" t="s">
        <v>32</v>
      </c>
      <c r="AP11" s="5">
        <f>AVERAGE(D4:D8)/2</f>
        <v>3.5</v>
      </c>
    </row>
    <row r="13" spans="2:42" x14ac:dyDescent="0.3">
      <c r="B13" s="21" t="s">
        <v>25</v>
      </c>
    </row>
    <row r="14" spans="2:42" x14ac:dyDescent="0.3">
      <c r="B14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12"/>
  <sheetViews>
    <sheetView tabSelected="1" zoomScale="56" workbookViewId="0">
      <selection activeCell="E4" sqref="E4:E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3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6" bestFit="1" customWidth="1"/>
    <col min="43" max="16384" width="8.83203125" style="5"/>
  </cols>
  <sheetData>
    <row r="2" spans="2:42" ht="81" customHeight="1" x14ac:dyDescent="0.3">
      <c r="B2" s="26" t="s">
        <v>0</v>
      </c>
      <c r="C2" s="27"/>
      <c r="D2" s="27"/>
      <c r="E2" s="27"/>
      <c r="F2" s="28"/>
      <c r="G2" s="13"/>
      <c r="H2" s="29" t="s">
        <v>4</v>
      </c>
      <c r="I2" s="30"/>
      <c r="J2" s="13"/>
      <c r="K2" s="31" t="s">
        <v>15</v>
      </c>
      <c r="L2" s="32"/>
      <c r="M2" s="32"/>
      <c r="N2" s="33"/>
      <c r="O2" s="13"/>
      <c r="P2" s="34" t="s">
        <v>7</v>
      </c>
      <c r="Q2" s="35"/>
      <c r="R2" s="36"/>
      <c r="S2" s="13"/>
      <c r="T2" s="37" t="s">
        <v>30</v>
      </c>
      <c r="U2" s="38"/>
      <c r="V2" s="39"/>
      <c r="W2" s="13"/>
      <c r="X2" s="24" t="s">
        <v>8</v>
      </c>
      <c r="Y2" s="25"/>
      <c r="Z2" s="13"/>
      <c r="AA2" s="3" t="s">
        <v>17</v>
      </c>
      <c r="AB2" s="3" t="s">
        <v>23</v>
      </c>
      <c r="AC2" s="4" t="s">
        <v>18</v>
      </c>
      <c r="AD2" s="4" t="s">
        <v>20</v>
      </c>
      <c r="AE2" s="4" t="s">
        <v>19</v>
      </c>
      <c r="AF2" s="4" t="s">
        <v>33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21</v>
      </c>
      <c r="AL2" s="3" t="s">
        <v>27</v>
      </c>
      <c r="AM2" s="4" t="s">
        <v>22</v>
      </c>
      <c r="AN2" s="4" t="s">
        <v>28</v>
      </c>
      <c r="AO2" s="4" t="s">
        <v>29</v>
      </c>
      <c r="AP2" s="4" t="s">
        <v>31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24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16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  <c r="AP3" s="19"/>
    </row>
    <row r="4" spans="2:42" x14ac:dyDescent="0.3">
      <c r="B4" s="7">
        <v>30</v>
      </c>
      <c r="C4" s="5">
        <v>35</v>
      </c>
      <c r="D4" s="5">
        <f>(C4-B4)+1</f>
        <v>6</v>
      </c>
      <c r="E4" s="5">
        <f>D4/2</f>
        <v>3</v>
      </c>
      <c r="F4" s="8">
        <v>1</v>
      </c>
      <c r="H4" s="7">
        <v>48</v>
      </c>
      <c r="I4" s="8">
        <v>1</v>
      </c>
      <c r="K4" s="7"/>
      <c r="N4" s="8"/>
      <c r="P4" s="7">
        <v>49</v>
      </c>
      <c r="Q4" s="5">
        <v>77</v>
      </c>
      <c r="R4" s="8">
        <f>(Q4-P4)+1</f>
        <v>29</v>
      </c>
      <c r="T4" s="7"/>
      <c r="V4" s="8"/>
      <c r="X4" s="7">
        <v>78</v>
      </c>
      <c r="Y4" s="8">
        <v>1</v>
      </c>
      <c r="AA4" s="5">
        <v>78</v>
      </c>
    </row>
    <row r="5" spans="2:42" x14ac:dyDescent="0.3">
      <c r="B5" s="7">
        <v>37</v>
      </c>
      <c r="C5" s="5">
        <v>39</v>
      </c>
      <c r="D5" s="5">
        <f t="shared" ref="D5:D6" si="0">(C5-B5)+1</f>
        <v>3</v>
      </c>
      <c r="E5" s="5">
        <f t="shared" ref="E5:E6" si="1">D5/2</f>
        <v>1.5</v>
      </c>
      <c r="F5" s="8">
        <v>1</v>
      </c>
      <c r="H5" s="7"/>
      <c r="I5" s="8"/>
      <c r="K5" s="7"/>
      <c r="N5" s="8"/>
      <c r="P5" s="7"/>
      <c r="R5" s="8"/>
      <c r="T5" s="7"/>
      <c r="V5" s="8"/>
      <c r="X5" s="7"/>
      <c r="Y5" s="8"/>
    </row>
    <row r="6" spans="2:42" x14ac:dyDescent="0.3">
      <c r="B6" s="7">
        <v>46</v>
      </c>
      <c r="C6" s="5">
        <v>47</v>
      </c>
      <c r="D6" s="5">
        <f t="shared" si="0"/>
        <v>2</v>
      </c>
      <c r="E6" s="5">
        <f t="shared" si="1"/>
        <v>1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9"/>
      <c r="C7" s="10"/>
      <c r="D7" s="10"/>
      <c r="E7" s="10"/>
      <c r="F7" s="11"/>
      <c r="H7" s="9"/>
      <c r="I7" s="11"/>
      <c r="K7" s="9"/>
      <c r="L7" s="10"/>
      <c r="M7" s="10"/>
      <c r="N7" s="11"/>
      <c r="P7" s="9"/>
      <c r="Q7" s="10"/>
      <c r="R7" s="11"/>
      <c r="T7" s="9"/>
      <c r="U7" s="10"/>
      <c r="V7" s="11"/>
      <c r="X7" s="9"/>
      <c r="Y7" s="11"/>
    </row>
    <row r="9" spans="2:42" x14ac:dyDescent="0.3">
      <c r="D9" s="5">
        <f>SUM(D4:D7)</f>
        <v>11</v>
      </c>
      <c r="F9" s="5">
        <f>SUM(F4:F7)</f>
        <v>3</v>
      </c>
      <c r="I9" s="5">
        <f>SUM(I4:I7)</f>
        <v>1</v>
      </c>
      <c r="M9" s="5">
        <f>SUM(M4:M7)</f>
        <v>0</v>
      </c>
      <c r="N9" s="5">
        <f>SUM(N4:N7)</f>
        <v>0</v>
      </c>
      <c r="R9" s="5">
        <f>SUM(R4:R7)</f>
        <v>29</v>
      </c>
      <c r="V9" s="5">
        <f>SUM(V4:V7)</f>
        <v>0</v>
      </c>
      <c r="Y9" s="5">
        <f>SUM(Y4:Y7)</f>
        <v>1</v>
      </c>
      <c r="AA9" s="5">
        <f>SUM(AA4:AA7)</f>
        <v>78</v>
      </c>
      <c r="AB9" s="5">
        <f>AA9-(R9+V9+Y9)</f>
        <v>48</v>
      </c>
      <c r="AC9" s="6">
        <f>((D9+I9)/AB9)*100</f>
        <v>25</v>
      </c>
      <c r="AD9" s="6">
        <f>100-AC9</f>
        <v>75</v>
      </c>
      <c r="AE9" s="6" t="s">
        <v>32</v>
      </c>
      <c r="AF9" s="6">
        <f>B4/120</f>
        <v>0.25</v>
      </c>
      <c r="AG9" s="6">
        <f>H4/120</f>
        <v>0.4</v>
      </c>
      <c r="AH9" s="6">
        <f>R4/120</f>
        <v>0.24166666666666667</v>
      </c>
      <c r="AI9" s="6">
        <f>I9</f>
        <v>1</v>
      </c>
      <c r="AJ9" s="6">
        <v>0</v>
      </c>
      <c r="AK9" s="6">
        <f>(AJ9/AI9)*100</f>
        <v>0</v>
      </c>
      <c r="AL9" s="6">
        <f>F9+I9</f>
        <v>4</v>
      </c>
      <c r="AM9" s="6" t="s">
        <v>32</v>
      </c>
      <c r="AN9" s="6" t="s">
        <v>32</v>
      </c>
      <c r="AO9" s="6" t="s">
        <v>32</v>
      </c>
      <c r="AP9" s="6">
        <f>AVERAGE(D4:D6)/2</f>
        <v>1.8333333333333333</v>
      </c>
    </row>
    <row r="11" spans="2:42" x14ac:dyDescent="0.3">
      <c r="B11" s="21" t="s">
        <v>25</v>
      </c>
    </row>
    <row r="12" spans="2:42" x14ac:dyDescent="0.3">
      <c r="B12" s="22" t="s">
        <v>26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4"/>
  <sheetViews>
    <sheetView workbookViewId="0">
      <selection activeCell="F3" sqref="F3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33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29</v>
      </c>
      <c r="P2" s="1" t="s">
        <v>31</v>
      </c>
    </row>
    <row r="3" spans="2:16" x14ac:dyDescent="0.2">
      <c r="B3">
        <v>1</v>
      </c>
      <c r="C3" s="23">
        <v>18.947368421052634</v>
      </c>
      <c r="D3" s="23">
        <v>81.05263157894737</v>
      </c>
      <c r="E3" s="23" t="s">
        <v>32</v>
      </c>
      <c r="F3" s="23">
        <v>1.25</v>
      </c>
      <c r="G3" s="23">
        <v>1.5833333333333333</v>
      </c>
      <c r="H3" s="23">
        <v>0.64166666666666672</v>
      </c>
      <c r="I3" s="23">
        <v>1</v>
      </c>
      <c r="J3" s="23">
        <v>0</v>
      </c>
      <c r="K3" s="23">
        <v>0</v>
      </c>
      <c r="L3" s="23">
        <v>6</v>
      </c>
      <c r="M3" s="23" t="s">
        <v>32</v>
      </c>
      <c r="N3" s="23" t="s">
        <v>32</v>
      </c>
      <c r="O3" s="23" t="s">
        <v>32</v>
      </c>
      <c r="P3">
        <v>3.5</v>
      </c>
    </row>
    <row r="4" spans="2:16" x14ac:dyDescent="0.2">
      <c r="B4">
        <v>2</v>
      </c>
      <c r="C4" s="23">
        <v>25</v>
      </c>
      <c r="D4" s="23">
        <v>75</v>
      </c>
      <c r="E4" s="23" t="s">
        <v>32</v>
      </c>
      <c r="F4" s="23">
        <v>0.25</v>
      </c>
      <c r="G4" s="23">
        <v>0.4</v>
      </c>
      <c r="H4" s="23">
        <v>0.24166666666666667</v>
      </c>
      <c r="I4" s="23">
        <v>1</v>
      </c>
      <c r="J4" s="23">
        <v>0</v>
      </c>
      <c r="K4" s="23">
        <v>0</v>
      </c>
      <c r="L4" s="23">
        <v>4</v>
      </c>
      <c r="M4" s="23" t="s">
        <v>32</v>
      </c>
      <c r="N4" s="23" t="s">
        <v>32</v>
      </c>
      <c r="O4" s="23" t="s">
        <v>32</v>
      </c>
      <c r="P4" s="23">
        <v>1.8333333333333333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Worm 1</vt:lpstr>
      <vt:lpstr>Worm 2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2024-11-11T21:22:04Z</dcterms:modified>
</cp:coreProperties>
</file>