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Behavior Tracking - Excel + Prism Data Sheets/2025/2025-03-21 Ex362/"/>
    </mc:Choice>
  </mc:AlternateContent>
  <xr:revisionPtr revIDLastSave="0" documentId="13_ncr:1_{15124518-321E-DA42-9FF2-65250197E7E7}" xr6:coauthVersionLast="47" xr6:coauthVersionMax="47" xr10:uidLastSave="{00000000-0000-0000-0000-000000000000}"/>
  <bookViews>
    <workbookView xWindow="220" yWindow="860" windowWidth="28800" windowHeight="16380" activeTab="6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Worm 6" sheetId="23" r:id="rId6"/>
    <sheet name="Compiled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9" l="1"/>
  <c r="D10" i="19"/>
  <c r="AC9" i="23" l="1"/>
  <c r="Z9" i="23"/>
  <c r="Y9" i="23"/>
  <c r="U9" i="23"/>
  <c r="S9" i="23"/>
  <c r="L9" i="23"/>
  <c r="H9" i="23"/>
  <c r="AD9" i="23" s="1"/>
  <c r="AF9" i="23" s="1"/>
  <c r="E9" i="23"/>
  <c r="D6" i="23"/>
  <c r="D5" i="23"/>
  <c r="P9" i="23"/>
  <c r="L4" i="23"/>
  <c r="AA9" i="23" s="1"/>
  <c r="D4" i="23"/>
  <c r="AC8" i="22"/>
  <c r="Z8" i="22"/>
  <c r="Y8" i="22"/>
  <c r="U8" i="22"/>
  <c r="S8" i="22"/>
  <c r="H8" i="22"/>
  <c r="AD8" i="22" s="1"/>
  <c r="AF8" i="22" s="1"/>
  <c r="E8" i="22"/>
  <c r="P8" i="22"/>
  <c r="D5" i="22"/>
  <c r="L4" i="22"/>
  <c r="D4" i="22"/>
  <c r="AC10" i="21"/>
  <c r="Z10" i="21"/>
  <c r="Y10" i="21"/>
  <c r="U10" i="21"/>
  <c r="S10" i="21"/>
  <c r="H10" i="21"/>
  <c r="AD10" i="21" s="1"/>
  <c r="AF10" i="21" s="1"/>
  <c r="E10" i="21"/>
  <c r="D7" i="21"/>
  <c r="D6" i="21"/>
  <c r="D5" i="21"/>
  <c r="L4" i="21"/>
  <c r="AA10" i="21" s="1"/>
  <c r="D4" i="21"/>
  <c r="AC16" i="20"/>
  <c r="Z16" i="20"/>
  <c r="Y16" i="20"/>
  <c r="U16" i="20"/>
  <c r="S16" i="20"/>
  <c r="H16" i="20"/>
  <c r="AD16" i="20" s="1"/>
  <c r="AF16" i="20" s="1"/>
  <c r="E16" i="20"/>
  <c r="D13" i="20"/>
  <c r="D12" i="20"/>
  <c r="D11" i="20"/>
  <c r="D10" i="20"/>
  <c r="D9" i="20"/>
  <c r="D8" i="20"/>
  <c r="D7" i="20"/>
  <c r="D6" i="20"/>
  <c r="P16" i="20"/>
  <c r="D5" i="20"/>
  <c r="L4" i="20"/>
  <c r="AA16" i="20" s="1"/>
  <c r="D4" i="20"/>
  <c r="AC14" i="19"/>
  <c r="Z14" i="19"/>
  <c r="Y14" i="19"/>
  <c r="U14" i="19"/>
  <c r="S14" i="19"/>
  <c r="H14" i="19"/>
  <c r="AD14" i="19" s="1"/>
  <c r="AF14" i="19" s="1"/>
  <c r="E14" i="19"/>
  <c r="D9" i="19"/>
  <c r="D8" i="19"/>
  <c r="D7" i="19"/>
  <c r="D6" i="19"/>
  <c r="L5" i="19"/>
  <c r="AA14" i="19" s="1"/>
  <c r="D5" i="19"/>
  <c r="L4" i="19"/>
  <c r="D4" i="19"/>
  <c r="L4" i="3"/>
  <c r="AA7" i="3" s="1"/>
  <c r="AC7" i="3"/>
  <c r="D4" i="3"/>
  <c r="Z7" i="3"/>
  <c r="Y7" i="3"/>
  <c r="U7" i="3"/>
  <c r="S7" i="3"/>
  <c r="H7" i="3"/>
  <c r="AD7" i="3" s="1"/>
  <c r="AF7" i="3" s="1"/>
  <c r="E7" i="3"/>
  <c r="AB9" i="23" l="1"/>
  <c r="V9" i="23"/>
  <c r="D9" i="23"/>
  <c r="AA8" i="22"/>
  <c r="L8" i="22"/>
  <c r="AB8" i="22" s="1"/>
  <c r="D8" i="22"/>
  <c r="L10" i="21"/>
  <c r="P10" i="21"/>
  <c r="D10" i="21"/>
  <c r="L16" i="20"/>
  <c r="AB16" i="20" s="1"/>
  <c r="D16" i="20"/>
  <c r="P14" i="19"/>
  <c r="L14" i="19"/>
  <c r="D14" i="19"/>
  <c r="D7" i="3"/>
  <c r="L7" i="3"/>
  <c r="P7" i="3"/>
  <c r="W9" i="23" l="1"/>
  <c r="X9" i="23" s="1"/>
  <c r="V8" i="22"/>
  <c r="W8" i="22" s="1"/>
  <c r="X8" i="22" s="1"/>
  <c r="V10" i="21"/>
  <c r="AB10" i="21"/>
  <c r="W10" i="21"/>
  <c r="X10" i="21" s="1"/>
  <c r="V16" i="20"/>
  <c r="W16" i="20"/>
  <c r="X16" i="20" s="1"/>
  <c r="AB14" i="19"/>
  <c r="V14" i="19"/>
  <c r="W14" i="19" s="1"/>
  <c r="X14" i="19" s="1"/>
  <c r="AB7" i="3"/>
  <c r="V7" i="3"/>
  <c r="W7" i="3" s="1"/>
  <c r="X7" i="3" s="1"/>
</calcChain>
</file>

<file path=xl/sharedStrings.xml><?xml version="1.0" encoding="utf-8"?>
<sst xmlns="http://schemas.openxmlformats.org/spreadsheetml/2006/main" count="203" uniqueCount="26">
  <si>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</si>
  <si>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</si>
  <si>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</si>
  <si>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</si>
  <si>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</si>
  <si>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</si>
  <si>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</si>
  <si>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</si>
  <si>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</si>
  <si>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</si>
  <si>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</si>
  <si>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</si>
  <si>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</si>
  <si>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</si>
  <si>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</si>
  <si>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</si>
  <si>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</si>
  <si>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</si>
  <si>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</si>
  <si>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</si>
  <si>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</si>
  <si>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</si>
  <si>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</si>
  <si>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to penetration</t>
  </si>
  <si>
    <t>% time spent burrowing</t>
  </si>
  <si>
    <t>%time spent burrowing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</si>
</sst>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F7"/>
  <sheetViews>
    <sheetView topLeftCell="M1" zoomScale="50" workbookViewId="0">
      <selection activeCell="W7" sqref="W7:AF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16384" width="8.83203125" style="5"/>
  </cols>
  <sheetData>
    <row r="2" spans="2:32" ht="81" customHeight="1" x14ac:dyDescent="0.3">
      <c r="B2" s="20" t="s">
        <v>0</v>
      </c>
      <c r="C2" s="21"/>
      <c r="D2" s="21"/>
      <c r="E2" s="22"/>
      <c r="F2" s="13"/>
      <c r="G2" s="23" t="s">
        <v>4</v>
      </c>
      <c r="H2" s="24"/>
      <c r="I2" s="13"/>
      <c r="J2" s="25" t="s">
        <v>7</v>
      </c>
      <c r="K2" s="26"/>
      <c r="L2" s="27"/>
      <c r="M2" s="13"/>
      <c r="N2" s="28" t="s">
        <v>20</v>
      </c>
      <c r="O2" s="29"/>
      <c r="P2" s="30"/>
      <c r="Q2" s="13"/>
      <c r="R2" s="18" t="s">
        <v>8</v>
      </c>
      <c r="S2" s="19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</row>
    <row r="3" spans="2:32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2" x14ac:dyDescent="0.3">
      <c r="B4" s="7">
        <v>25</v>
      </c>
      <c r="C4" s="5">
        <v>30</v>
      </c>
      <c r="D4" s="5">
        <f>(C4-B4)+1</f>
        <v>6</v>
      </c>
      <c r="E4" s="8">
        <v>1</v>
      </c>
      <c r="G4" s="7">
        <v>37</v>
      </c>
      <c r="H4" s="8">
        <v>1</v>
      </c>
      <c r="J4" s="7">
        <v>38</v>
      </c>
      <c r="K4" s="5">
        <v>63</v>
      </c>
      <c r="L4" s="8">
        <f>(K4-J4)+1</f>
        <v>26</v>
      </c>
      <c r="N4" s="7"/>
      <c r="P4" s="8"/>
      <c r="R4" s="7">
        <v>64</v>
      </c>
      <c r="S4" s="8">
        <v>1</v>
      </c>
      <c r="U4" s="5">
        <v>64</v>
      </c>
    </row>
    <row r="5" spans="2:32" x14ac:dyDescent="0.3">
      <c r="B5" s="9"/>
      <c r="C5" s="10"/>
      <c r="D5" s="10"/>
      <c r="E5" s="11"/>
      <c r="G5" s="9"/>
      <c r="H5" s="11"/>
      <c r="J5" s="9"/>
      <c r="K5" s="10"/>
      <c r="L5" s="11"/>
      <c r="N5" s="9"/>
      <c r="O5" s="10"/>
      <c r="P5" s="11"/>
      <c r="R5" s="9"/>
      <c r="S5" s="11"/>
    </row>
    <row r="7" spans="2:32" x14ac:dyDescent="0.3">
      <c r="D7" s="5">
        <f>SUM(D4:D5)</f>
        <v>6</v>
      </c>
      <c r="E7" s="5">
        <f>SUM(E4:E5)</f>
        <v>1</v>
      </c>
      <c r="H7" s="5">
        <f>SUM(H4:H5)</f>
        <v>1</v>
      </c>
      <c r="L7" s="5">
        <f>SUM(L4:L5)</f>
        <v>26</v>
      </c>
      <c r="P7" s="5">
        <f>SUM(P4:P5)</f>
        <v>0</v>
      </c>
      <c r="S7" s="5">
        <f>SUM(S4:S5)</f>
        <v>1</v>
      </c>
      <c r="U7" s="5">
        <f>SUM(U4:U5)</f>
        <v>64</v>
      </c>
      <c r="V7" s="5">
        <f>U7-(L7+P7+S7)</f>
        <v>37</v>
      </c>
      <c r="W7" s="6">
        <f>((D7+H7)/V7)*100</f>
        <v>18.918918918918919</v>
      </c>
      <c r="X7" s="6">
        <f>100-W7</f>
        <v>81.081081081081081</v>
      </c>
      <c r="Y7" s="6">
        <f>B4/120</f>
        <v>0.20833333333333334</v>
      </c>
      <c r="Z7" s="6">
        <f>G4/120</f>
        <v>0.30833333333333335</v>
      </c>
      <c r="AA7" s="6">
        <f>(L4+2)/120</f>
        <v>0.23333333333333334</v>
      </c>
      <c r="AB7" s="6">
        <f>((L7+2)/(U7-P7))*100</f>
        <v>43.75</v>
      </c>
      <c r="AC7" s="6">
        <f>R4/120</f>
        <v>0.53333333333333333</v>
      </c>
      <c r="AD7" s="6">
        <f>H7</f>
        <v>1</v>
      </c>
      <c r="AE7" s="6">
        <v>0</v>
      </c>
      <c r="AF7" s="6">
        <f>(AE7/AD7)*100</f>
        <v>0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F14"/>
  <sheetViews>
    <sheetView topLeftCell="E1" zoomScale="50" workbookViewId="0">
      <selection activeCell="W14" sqref="W14:AF14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16384" width="8.83203125" style="5"/>
  </cols>
  <sheetData>
    <row r="2" spans="2:32" ht="81" customHeight="1" x14ac:dyDescent="0.3">
      <c r="B2" s="20" t="s">
        <v>0</v>
      </c>
      <c r="C2" s="21"/>
      <c r="D2" s="21"/>
      <c r="E2" s="22"/>
      <c r="F2" s="13"/>
      <c r="G2" s="23" t="s">
        <v>4</v>
      </c>
      <c r="H2" s="24"/>
      <c r="I2" s="13"/>
      <c r="J2" s="25" t="s">
        <v>7</v>
      </c>
      <c r="K2" s="26"/>
      <c r="L2" s="27"/>
      <c r="M2" s="13"/>
      <c r="N2" s="28" t="s">
        <v>20</v>
      </c>
      <c r="O2" s="29"/>
      <c r="P2" s="30"/>
      <c r="Q2" s="13"/>
      <c r="R2" s="18" t="s">
        <v>8</v>
      </c>
      <c r="S2" s="19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</row>
    <row r="3" spans="2:32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2" x14ac:dyDescent="0.3">
      <c r="B4" s="7">
        <v>2</v>
      </c>
      <c r="C4" s="5">
        <v>10</v>
      </c>
      <c r="D4" s="5">
        <f>(C4-B4)+1</f>
        <v>9</v>
      </c>
      <c r="E4" s="8">
        <v>1</v>
      </c>
      <c r="G4" s="7">
        <v>34</v>
      </c>
      <c r="H4" s="8">
        <v>1</v>
      </c>
      <c r="J4" s="7">
        <v>35</v>
      </c>
      <c r="K4" s="5">
        <v>35</v>
      </c>
      <c r="L4" s="8">
        <f>(K4-J4)+1</f>
        <v>1</v>
      </c>
      <c r="N4" s="7"/>
      <c r="P4" s="8"/>
      <c r="R4" s="7">
        <v>196</v>
      </c>
      <c r="S4" s="8">
        <v>1</v>
      </c>
      <c r="U4" s="5">
        <v>196</v>
      </c>
    </row>
    <row r="5" spans="2:32" x14ac:dyDescent="0.3">
      <c r="B5" s="7">
        <v>14</v>
      </c>
      <c r="C5" s="5">
        <v>14</v>
      </c>
      <c r="D5" s="5">
        <f t="shared" ref="D5:D11" si="0">(C5-B5)+1</f>
        <v>1</v>
      </c>
      <c r="E5" s="8">
        <v>1</v>
      </c>
      <c r="G5" s="7">
        <v>45</v>
      </c>
      <c r="H5" s="8">
        <v>1</v>
      </c>
      <c r="J5" s="7">
        <v>46</v>
      </c>
      <c r="K5" s="5">
        <v>195</v>
      </c>
      <c r="L5" s="8">
        <f t="shared" ref="L5" si="1">(K5-J5)+1</f>
        <v>150</v>
      </c>
      <c r="N5" s="7"/>
      <c r="P5" s="8"/>
      <c r="R5" s="7"/>
      <c r="S5" s="8"/>
    </row>
    <row r="6" spans="2:32" x14ac:dyDescent="0.3">
      <c r="B6" s="7">
        <v>18</v>
      </c>
      <c r="C6" s="5">
        <v>19</v>
      </c>
      <c r="D6" s="5">
        <f t="shared" si="0"/>
        <v>2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2" x14ac:dyDescent="0.3">
      <c r="B7" s="7">
        <v>21</v>
      </c>
      <c r="C7" s="5">
        <v>22</v>
      </c>
      <c r="D7" s="5">
        <f t="shared" si="0"/>
        <v>2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2" x14ac:dyDescent="0.3">
      <c r="B8" s="7">
        <v>24</v>
      </c>
      <c r="C8" s="5">
        <v>25</v>
      </c>
      <c r="D8" s="5">
        <f t="shared" si="0"/>
        <v>2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2" x14ac:dyDescent="0.3">
      <c r="B9" s="7">
        <v>27</v>
      </c>
      <c r="C9" s="5">
        <v>33</v>
      </c>
      <c r="D9" s="5">
        <f t="shared" si="0"/>
        <v>7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2" x14ac:dyDescent="0.3">
      <c r="B10" s="7">
        <v>37</v>
      </c>
      <c r="C10" s="5">
        <v>40</v>
      </c>
      <c r="D10" s="5">
        <f t="shared" si="0"/>
        <v>4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2" x14ac:dyDescent="0.3">
      <c r="B11" s="7">
        <v>42</v>
      </c>
      <c r="C11" s="5">
        <v>44</v>
      </c>
      <c r="D11" s="5">
        <f t="shared" si="0"/>
        <v>3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2" x14ac:dyDescent="0.3">
      <c r="B12" s="9"/>
      <c r="C12" s="10"/>
      <c r="D12" s="10"/>
      <c r="E12" s="11"/>
      <c r="G12" s="9"/>
      <c r="H12" s="11"/>
      <c r="J12" s="9"/>
      <c r="K12" s="10"/>
      <c r="L12" s="11"/>
      <c r="N12" s="9"/>
      <c r="O12" s="10"/>
      <c r="P12" s="11"/>
      <c r="R12" s="9"/>
      <c r="S12" s="11"/>
    </row>
    <row r="14" spans="2:32" x14ac:dyDescent="0.3">
      <c r="D14" s="5">
        <f>SUM(D4:D12)</f>
        <v>30</v>
      </c>
      <c r="E14" s="5">
        <f>SUM(E4:E12)</f>
        <v>8</v>
      </c>
      <c r="H14" s="5">
        <f>SUM(H4:H12)</f>
        <v>2</v>
      </c>
      <c r="L14" s="5">
        <f>SUM(L4:L12)</f>
        <v>151</v>
      </c>
      <c r="P14" s="5">
        <f>SUM(P4:P12)</f>
        <v>0</v>
      </c>
      <c r="S14" s="5">
        <f>SUM(S4:S12)</f>
        <v>1</v>
      </c>
      <c r="U14" s="5">
        <f>SUM(U4:U12)</f>
        <v>196</v>
      </c>
      <c r="V14" s="5">
        <f>U14-(L14+P14+S14)</f>
        <v>44</v>
      </c>
      <c r="W14" s="6">
        <f>((D14+H14)/V14)*100</f>
        <v>72.727272727272734</v>
      </c>
      <c r="X14" s="6">
        <f>100-W14</f>
        <v>27.272727272727266</v>
      </c>
      <c r="Y14" s="6">
        <f>B4/120</f>
        <v>1.6666666666666666E-2</v>
      </c>
      <c r="Z14" s="6">
        <f>G4/120</f>
        <v>0.28333333333333333</v>
      </c>
      <c r="AA14" s="6">
        <f>(L5+2)/120</f>
        <v>1.2666666666666666</v>
      </c>
      <c r="AB14" s="6">
        <f>((L14+2)/(U14-P14))*100</f>
        <v>78.061224489795919</v>
      </c>
      <c r="AC14" s="6">
        <f>R4/120</f>
        <v>1.6333333333333333</v>
      </c>
      <c r="AD14" s="6">
        <f>H14</f>
        <v>2</v>
      </c>
      <c r="AE14" s="6">
        <v>1</v>
      </c>
      <c r="AF14" s="6">
        <f>(AE14/AD14)*100</f>
        <v>50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F16"/>
  <sheetViews>
    <sheetView topLeftCell="H1" zoomScale="56" workbookViewId="0">
      <selection activeCell="W16" sqref="W16:AF16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16384" width="8.83203125" style="5"/>
  </cols>
  <sheetData>
    <row r="2" spans="2:32" ht="81" customHeight="1" x14ac:dyDescent="0.3">
      <c r="B2" s="20" t="s">
        <v>0</v>
      </c>
      <c r="C2" s="21"/>
      <c r="D2" s="21"/>
      <c r="E2" s="22"/>
      <c r="F2" s="13"/>
      <c r="G2" s="23" t="s">
        <v>4</v>
      </c>
      <c r="H2" s="24"/>
      <c r="I2" s="13"/>
      <c r="J2" s="25" t="s">
        <v>7</v>
      </c>
      <c r="K2" s="26"/>
      <c r="L2" s="27"/>
      <c r="M2" s="13"/>
      <c r="N2" s="28" t="s">
        <v>20</v>
      </c>
      <c r="O2" s="29"/>
      <c r="P2" s="30"/>
      <c r="Q2" s="13"/>
      <c r="R2" s="18" t="s">
        <v>8</v>
      </c>
      <c r="S2" s="19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</row>
    <row r="3" spans="2:32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2" x14ac:dyDescent="0.3">
      <c r="B4" s="7">
        <v>6</v>
      </c>
      <c r="C4" s="5">
        <v>6</v>
      </c>
      <c r="D4" s="5">
        <f>(C4-B4)+1</f>
        <v>1</v>
      </c>
      <c r="E4" s="8">
        <v>1</v>
      </c>
      <c r="G4" s="7">
        <v>158</v>
      </c>
      <c r="H4" s="8">
        <v>1</v>
      </c>
      <c r="J4" s="7">
        <v>159</v>
      </c>
      <c r="K4" s="5">
        <v>193</v>
      </c>
      <c r="L4" s="8">
        <f>(K4-J4)+1</f>
        <v>35</v>
      </c>
      <c r="N4" s="7"/>
      <c r="P4" s="8"/>
      <c r="R4" s="7">
        <v>194</v>
      </c>
      <c r="S4" s="8">
        <v>1</v>
      </c>
      <c r="U4" s="5">
        <v>194</v>
      </c>
    </row>
    <row r="5" spans="2:32" x14ac:dyDescent="0.3">
      <c r="B5" s="7">
        <v>22</v>
      </c>
      <c r="C5" s="5">
        <v>24</v>
      </c>
      <c r="D5" s="5">
        <f t="shared" ref="D5:D13" si="0">(C5-B5)+1</f>
        <v>3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2" x14ac:dyDescent="0.3">
      <c r="B6" s="7">
        <v>26</v>
      </c>
      <c r="C6" s="5">
        <v>29</v>
      </c>
      <c r="D6" s="5">
        <f t="shared" si="0"/>
        <v>4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2" x14ac:dyDescent="0.3">
      <c r="B7" s="7">
        <v>55</v>
      </c>
      <c r="C7" s="5">
        <v>61</v>
      </c>
      <c r="D7" s="5">
        <f t="shared" si="0"/>
        <v>7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2" x14ac:dyDescent="0.3">
      <c r="B8" s="7">
        <v>72</v>
      </c>
      <c r="C8" s="5">
        <v>72</v>
      </c>
      <c r="D8" s="5">
        <f t="shared" si="0"/>
        <v>1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2" x14ac:dyDescent="0.3">
      <c r="B9" s="7">
        <v>79</v>
      </c>
      <c r="C9" s="5">
        <v>81</v>
      </c>
      <c r="D9" s="5">
        <f t="shared" si="0"/>
        <v>3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2" x14ac:dyDescent="0.3">
      <c r="B10" s="7">
        <v>127</v>
      </c>
      <c r="C10" s="5">
        <v>132</v>
      </c>
      <c r="D10" s="5">
        <f t="shared" si="0"/>
        <v>6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2" x14ac:dyDescent="0.3">
      <c r="B11" s="7">
        <v>134</v>
      </c>
      <c r="C11" s="5">
        <v>134</v>
      </c>
      <c r="D11" s="5">
        <f t="shared" si="0"/>
        <v>1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2" x14ac:dyDescent="0.3">
      <c r="B12" s="7">
        <v>136</v>
      </c>
      <c r="C12" s="5">
        <v>136</v>
      </c>
      <c r="D12" s="5">
        <f t="shared" si="0"/>
        <v>1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2" x14ac:dyDescent="0.3">
      <c r="B13" s="7">
        <v>153</v>
      </c>
      <c r="C13" s="5">
        <v>157</v>
      </c>
      <c r="D13" s="5">
        <f t="shared" si="0"/>
        <v>5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2" x14ac:dyDescent="0.3">
      <c r="B14" s="9"/>
      <c r="C14" s="10"/>
      <c r="D14" s="10"/>
      <c r="E14" s="11"/>
      <c r="G14" s="9"/>
      <c r="H14" s="11"/>
      <c r="J14" s="9"/>
      <c r="K14" s="10"/>
      <c r="L14" s="11"/>
      <c r="N14" s="9"/>
      <c r="O14" s="10"/>
      <c r="P14" s="11"/>
      <c r="R14" s="9"/>
      <c r="S14" s="11"/>
    </row>
    <row r="16" spans="2:32" x14ac:dyDescent="0.3">
      <c r="D16" s="5">
        <f>SUM(D4:D14)</f>
        <v>32</v>
      </c>
      <c r="E16" s="5">
        <f>SUM(E4:E14)</f>
        <v>10</v>
      </c>
      <c r="H16" s="5">
        <f>SUM(H4:H14)</f>
        <v>1</v>
      </c>
      <c r="L16" s="5">
        <f>SUM(L4:L14)</f>
        <v>35</v>
      </c>
      <c r="P16" s="5">
        <f>SUM(P4:P14)</f>
        <v>0</v>
      </c>
      <c r="S16" s="5">
        <f>SUM(S4:S14)</f>
        <v>1</v>
      </c>
      <c r="U16" s="5">
        <f>SUM(U4:U14)</f>
        <v>194</v>
      </c>
      <c r="V16" s="5">
        <f>U16-(L16+P16+S16)</f>
        <v>158</v>
      </c>
      <c r="W16" s="6">
        <f>((D16+H16)/V16)*100</f>
        <v>20.88607594936709</v>
      </c>
      <c r="X16" s="6">
        <f>100-W16</f>
        <v>79.113924050632903</v>
      </c>
      <c r="Y16" s="6">
        <f>B4/120</f>
        <v>0.05</v>
      </c>
      <c r="Z16" s="6">
        <f>G4/120</f>
        <v>1.3166666666666667</v>
      </c>
      <c r="AA16" s="6">
        <f>(L4+2)/120</f>
        <v>0.30833333333333335</v>
      </c>
      <c r="AB16" s="6">
        <f>((L16+2)/(U16-P16))*100</f>
        <v>19.072164948453608</v>
      </c>
      <c r="AC16" s="6">
        <f>R4/120</f>
        <v>1.6166666666666667</v>
      </c>
      <c r="AD16" s="6">
        <f>H16</f>
        <v>1</v>
      </c>
      <c r="AE16" s="6">
        <v>0</v>
      </c>
      <c r="AF16" s="6">
        <f>(AE16/AD16)*100</f>
        <v>0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F10"/>
  <sheetViews>
    <sheetView topLeftCell="I1" zoomScale="56" workbookViewId="0">
      <selection activeCell="X22" sqref="X22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16384" width="8.83203125" style="5"/>
  </cols>
  <sheetData>
    <row r="2" spans="2:32" ht="81" customHeight="1" x14ac:dyDescent="0.3">
      <c r="B2" s="20" t="s">
        <v>0</v>
      </c>
      <c r="C2" s="21"/>
      <c r="D2" s="21"/>
      <c r="E2" s="22"/>
      <c r="F2" s="13"/>
      <c r="G2" s="23" t="s">
        <v>4</v>
      </c>
      <c r="H2" s="24"/>
      <c r="I2" s="13"/>
      <c r="J2" s="25" t="s">
        <v>7</v>
      </c>
      <c r="K2" s="26"/>
      <c r="L2" s="27"/>
      <c r="M2" s="13"/>
      <c r="N2" s="28" t="s">
        <v>20</v>
      </c>
      <c r="O2" s="29"/>
      <c r="P2" s="30"/>
      <c r="Q2" s="13"/>
      <c r="R2" s="18" t="s">
        <v>8</v>
      </c>
      <c r="S2" s="19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</row>
    <row r="3" spans="2:32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2" x14ac:dyDescent="0.3">
      <c r="B4" s="7">
        <v>2</v>
      </c>
      <c r="C4" s="5">
        <v>3</v>
      </c>
      <c r="D4" s="5">
        <f>(C4-B4)+1</f>
        <v>2</v>
      </c>
      <c r="E4" s="8">
        <v>1</v>
      </c>
      <c r="G4" s="7">
        <v>52</v>
      </c>
      <c r="H4" s="8">
        <v>1</v>
      </c>
      <c r="J4" s="7">
        <v>53</v>
      </c>
      <c r="K4" s="5">
        <v>102</v>
      </c>
      <c r="L4" s="8">
        <f>(K4-J4)+1</f>
        <v>50</v>
      </c>
      <c r="N4" s="7"/>
      <c r="P4" s="8"/>
      <c r="R4" s="7">
        <v>103</v>
      </c>
      <c r="S4" s="8">
        <v>1</v>
      </c>
      <c r="U4" s="5">
        <v>103</v>
      </c>
    </row>
    <row r="5" spans="2:32" x14ac:dyDescent="0.3">
      <c r="B5" s="7">
        <v>11</v>
      </c>
      <c r="C5" s="5">
        <v>11</v>
      </c>
      <c r="D5" s="5">
        <f t="shared" ref="D5:D7" si="0">(C5-B5)+1</f>
        <v>1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2" x14ac:dyDescent="0.3">
      <c r="B6" s="7">
        <v>13</v>
      </c>
      <c r="C6" s="5">
        <v>14</v>
      </c>
      <c r="D6" s="5">
        <f t="shared" si="0"/>
        <v>2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2" x14ac:dyDescent="0.3">
      <c r="B7" s="7">
        <v>17</v>
      </c>
      <c r="C7" s="5">
        <v>51</v>
      </c>
      <c r="D7" s="5">
        <f t="shared" si="0"/>
        <v>35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2" x14ac:dyDescent="0.3">
      <c r="B8" s="9"/>
      <c r="C8" s="10"/>
      <c r="D8" s="10"/>
      <c r="E8" s="11"/>
      <c r="G8" s="9"/>
      <c r="H8" s="11"/>
      <c r="J8" s="9"/>
      <c r="K8" s="10"/>
      <c r="L8" s="11"/>
      <c r="N8" s="9"/>
      <c r="O8" s="10"/>
      <c r="P8" s="11"/>
      <c r="R8" s="9"/>
      <c r="S8" s="11"/>
    </row>
    <row r="10" spans="2:32" x14ac:dyDescent="0.3">
      <c r="D10" s="5">
        <f>SUM(D4:D8)</f>
        <v>40</v>
      </c>
      <c r="E10" s="5">
        <f>SUM(E4:E8)</f>
        <v>4</v>
      </c>
      <c r="H10" s="5">
        <f>SUM(H4:H8)</f>
        <v>1</v>
      </c>
      <c r="L10" s="5">
        <f>SUM(L4:L8)</f>
        <v>50</v>
      </c>
      <c r="P10" s="5">
        <f>SUM(P4:P8)</f>
        <v>0</v>
      </c>
      <c r="S10" s="5">
        <f>SUM(S4:S8)</f>
        <v>1</v>
      </c>
      <c r="U10" s="5">
        <f>SUM(U4:U8)</f>
        <v>103</v>
      </c>
      <c r="V10" s="5">
        <f>U10-(L10+P10+S10)</f>
        <v>52</v>
      </c>
      <c r="W10" s="6">
        <f>((D10+H10)/V10)*100</f>
        <v>78.84615384615384</v>
      </c>
      <c r="X10" s="6">
        <f>100-W10</f>
        <v>21.15384615384616</v>
      </c>
      <c r="Y10" s="6">
        <f>B4/120</f>
        <v>1.6666666666666666E-2</v>
      </c>
      <c r="Z10" s="6">
        <f>G4/120</f>
        <v>0.43333333333333335</v>
      </c>
      <c r="AA10" s="6">
        <f>(L4+2)/120</f>
        <v>0.43333333333333335</v>
      </c>
      <c r="AB10" s="6">
        <f>((L10+2)/(U10-P10))*100</f>
        <v>50.485436893203882</v>
      </c>
      <c r="AC10" s="6">
        <f>R4/120</f>
        <v>0.85833333333333328</v>
      </c>
      <c r="AD10" s="6">
        <f>H10</f>
        <v>1</v>
      </c>
      <c r="AE10" s="6">
        <v>0</v>
      </c>
      <c r="AF10" s="6">
        <f>(AE10/AD10)*100</f>
        <v>0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F8"/>
  <sheetViews>
    <sheetView topLeftCell="J1" zoomScale="56" workbookViewId="0">
      <selection activeCell="W8" sqref="W8:AF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16384" width="8.83203125" style="5"/>
  </cols>
  <sheetData>
    <row r="2" spans="2:32" ht="81" customHeight="1" x14ac:dyDescent="0.3">
      <c r="B2" s="20" t="s">
        <v>0</v>
      </c>
      <c r="C2" s="21"/>
      <c r="D2" s="21"/>
      <c r="E2" s="22"/>
      <c r="F2" s="13"/>
      <c r="G2" s="23" t="s">
        <v>4</v>
      </c>
      <c r="H2" s="24"/>
      <c r="I2" s="13"/>
      <c r="J2" s="25" t="s">
        <v>7</v>
      </c>
      <c r="K2" s="26"/>
      <c r="L2" s="27"/>
      <c r="M2" s="13"/>
      <c r="N2" s="28" t="s">
        <v>20</v>
      </c>
      <c r="O2" s="29"/>
      <c r="P2" s="30"/>
      <c r="Q2" s="13"/>
      <c r="R2" s="18" t="s">
        <v>8</v>
      </c>
      <c r="S2" s="19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</row>
    <row r="3" spans="2:32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2" x14ac:dyDescent="0.3">
      <c r="B4" s="7">
        <v>7</v>
      </c>
      <c r="C4" s="5">
        <v>53</v>
      </c>
      <c r="D4" s="5">
        <f>(C4-B4)+1</f>
        <v>47</v>
      </c>
      <c r="E4" s="8">
        <v>1</v>
      </c>
      <c r="G4" s="7">
        <v>61</v>
      </c>
      <c r="H4" s="8">
        <v>1</v>
      </c>
      <c r="J4" s="7">
        <v>62</v>
      </c>
      <c r="K4" s="5">
        <v>100</v>
      </c>
      <c r="L4" s="8">
        <f>(K4-J4)+1</f>
        <v>39</v>
      </c>
      <c r="N4" s="7"/>
      <c r="P4" s="8"/>
      <c r="R4" s="7">
        <v>104</v>
      </c>
      <c r="S4" s="8">
        <v>1</v>
      </c>
      <c r="U4" s="5">
        <v>104</v>
      </c>
    </row>
    <row r="5" spans="2:32" x14ac:dyDescent="0.3">
      <c r="B5" s="7">
        <v>56</v>
      </c>
      <c r="C5" s="5">
        <v>60</v>
      </c>
      <c r="D5" s="5">
        <f t="shared" ref="D5" si="0">(C5-B5)+1</f>
        <v>5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2" x14ac:dyDescent="0.3">
      <c r="B6" s="9"/>
      <c r="C6" s="10"/>
      <c r="D6" s="10"/>
      <c r="E6" s="11"/>
      <c r="G6" s="9"/>
      <c r="H6" s="11"/>
      <c r="J6" s="9"/>
      <c r="K6" s="10"/>
      <c r="L6" s="11"/>
      <c r="N6" s="9"/>
      <c r="O6" s="10"/>
      <c r="P6" s="11"/>
      <c r="R6" s="9"/>
      <c r="S6" s="11"/>
    </row>
    <row r="8" spans="2:32" x14ac:dyDescent="0.3">
      <c r="D8" s="5">
        <f>SUM(D4:D6)</f>
        <v>52</v>
      </c>
      <c r="E8" s="5">
        <f>SUM(E4:E6)</f>
        <v>2</v>
      </c>
      <c r="H8" s="5">
        <f>SUM(H4:H6)</f>
        <v>1</v>
      </c>
      <c r="L8" s="5">
        <f>SUM(L4:L6)</f>
        <v>39</v>
      </c>
      <c r="P8" s="5">
        <f>SUM(P4:P6)</f>
        <v>0</v>
      </c>
      <c r="S8" s="5">
        <f>SUM(S4:S6)</f>
        <v>1</v>
      </c>
      <c r="U8" s="5">
        <f>SUM(U4:U6)</f>
        <v>104</v>
      </c>
      <c r="V8" s="5">
        <f>U8-(L8+P8+S8)</f>
        <v>64</v>
      </c>
      <c r="W8" s="6">
        <f>((D8+H8)/V8)*100</f>
        <v>82.8125</v>
      </c>
      <c r="X8" s="6">
        <f>100-W8</f>
        <v>17.1875</v>
      </c>
      <c r="Y8" s="6">
        <f>B4/120</f>
        <v>5.8333333333333334E-2</v>
      </c>
      <c r="Z8" s="6">
        <f>G4/120</f>
        <v>0.5083333333333333</v>
      </c>
      <c r="AA8" s="6">
        <f>(L4+2)/120</f>
        <v>0.34166666666666667</v>
      </c>
      <c r="AB8" s="6">
        <f>((L8+2)/(U8-P8))*100</f>
        <v>39.42307692307692</v>
      </c>
      <c r="AC8" s="6">
        <f>R4/120</f>
        <v>0.8666666666666667</v>
      </c>
      <c r="AD8" s="6">
        <f>H8</f>
        <v>1</v>
      </c>
      <c r="AE8" s="6">
        <v>0</v>
      </c>
      <c r="AF8" s="6">
        <f>(AE8/AD8)*100</f>
        <v>0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70A5-D60D-074C-A6D8-8402A6B4CE82}">
  <dimension ref="B2:AF9"/>
  <sheetViews>
    <sheetView topLeftCell="L1" zoomScale="50" workbookViewId="0">
      <selection activeCell="W9" sqref="W9:AF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16384" width="8.83203125" style="5"/>
  </cols>
  <sheetData>
    <row r="2" spans="2:32" ht="81" customHeight="1" x14ac:dyDescent="0.3">
      <c r="B2" s="20" t="s">
        <v>0</v>
      </c>
      <c r="C2" s="21"/>
      <c r="D2" s="21"/>
      <c r="E2" s="22"/>
      <c r="F2" s="13"/>
      <c r="G2" s="23" t="s">
        <v>4</v>
      </c>
      <c r="H2" s="24"/>
      <c r="I2" s="13"/>
      <c r="J2" s="25" t="s">
        <v>7</v>
      </c>
      <c r="K2" s="26"/>
      <c r="L2" s="27"/>
      <c r="M2" s="13"/>
      <c r="N2" s="28" t="s">
        <v>20</v>
      </c>
      <c r="O2" s="29"/>
      <c r="P2" s="30"/>
      <c r="Q2" s="13"/>
      <c r="R2" s="18" t="s">
        <v>8</v>
      </c>
      <c r="S2" s="19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</row>
    <row r="3" spans="2:32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2" x14ac:dyDescent="0.3">
      <c r="B4" s="7">
        <v>2</v>
      </c>
      <c r="C4" s="5">
        <v>3</v>
      </c>
      <c r="D4" s="5">
        <f>(C4-B4)+1</f>
        <v>2</v>
      </c>
      <c r="E4" s="8">
        <v>1</v>
      </c>
      <c r="G4" s="7">
        <v>23</v>
      </c>
      <c r="H4" s="8">
        <v>1</v>
      </c>
      <c r="J4" s="7">
        <v>24</v>
      </c>
      <c r="K4" s="5">
        <v>132</v>
      </c>
      <c r="L4" s="8">
        <f>(K4-J4)+1</f>
        <v>109</v>
      </c>
      <c r="N4" s="7"/>
      <c r="P4" s="8"/>
      <c r="R4" s="7">
        <v>133</v>
      </c>
      <c r="S4" s="8">
        <v>1</v>
      </c>
      <c r="U4" s="5">
        <v>133</v>
      </c>
    </row>
    <row r="5" spans="2:32" x14ac:dyDescent="0.3">
      <c r="B5" s="7">
        <v>7</v>
      </c>
      <c r="C5" s="5">
        <v>18</v>
      </c>
      <c r="D5" s="5">
        <f t="shared" ref="D5:D6" si="0">(C5-B5)+1</f>
        <v>12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2" x14ac:dyDescent="0.3">
      <c r="B6" s="7">
        <v>22</v>
      </c>
      <c r="C6" s="5">
        <v>22</v>
      </c>
      <c r="D6" s="5">
        <f t="shared" si="0"/>
        <v>1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2" x14ac:dyDescent="0.3">
      <c r="B7" s="9"/>
      <c r="C7" s="10"/>
      <c r="D7" s="10"/>
      <c r="E7" s="11"/>
      <c r="G7" s="9"/>
      <c r="H7" s="11"/>
      <c r="J7" s="9"/>
      <c r="K7" s="10"/>
      <c r="L7" s="11"/>
      <c r="N7" s="9"/>
      <c r="O7" s="10"/>
      <c r="P7" s="11"/>
      <c r="R7" s="9"/>
      <c r="S7" s="11"/>
    </row>
    <row r="9" spans="2:32" x14ac:dyDescent="0.3">
      <c r="D9" s="5">
        <f>SUM(D4:D7)</f>
        <v>15</v>
      </c>
      <c r="E9" s="5">
        <f>SUM(E4:E7)</f>
        <v>3</v>
      </c>
      <c r="H9" s="5">
        <f>SUM(H4:H7)</f>
        <v>1</v>
      </c>
      <c r="L9" s="5">
        <f>SUM(L4:L7)</f>
        <v>109</v>
      </c>
      <c r="P9" s="5">
        <f>SUM(P4:P7)</f>
        <v>0</v>
      </c>
      <c r="S9" s="5">
        <f>SUM(S4:S7)</f>
        <v>1</v>
      </c>
      <c r="U9" s="5">
        <f>SUM(U4:U7)</f>
        <v>133</v>
      </c>
      <c r="V9" s="5">
        <f>U9-(L9+P9+S9)</f>
        <v>23</v>
      </c>
      <c r="W9" s="6">
        <f>((D9+H9)/V9)*100</f>
        <v>69.565217391304344</v>
      </c>
      <c r="X9" s="6">
        <f>100-W9</f>
        <v>30.434782608695656</v>
      </c>
      <c r="Y9" s="6">
        <f>B4/120</f>
        <v>1.6666666666666666E-2</v>
      </c>
      <c r="Z9" s="6">
        <f>G4/120</f>
        <v>0.19166666666666668</v>
      </c>
      <c r="AA9" s="6">
        <f>(L4+2)/120</f>
        <v>0.92500000000000004</v>
      </c>
      <c r="AB9" s="6">
        <f>((L9+2)/(U9-P9))*100</f>
        <v>83.458646616541358</v>
      </c>
      <c r="AC9" s="6">
        <f>R4/120</f>
        <v>1.1083333333333334</v>
      </c>
      <c r="AD9" s="6">
        <f>H9</f>
        <v>1</v>
      </c>
      <c r="AE9" s="6">
        <v>0</v>
      </c>
      <c r="AF9" s="6">
        <f>(AE9/AD9)*100</f>
        <v>0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P8"/>
  <sheetViews>
    <sheetView tabSelected="1" workbookViewId="0">
      <selection activeCell="C8" sqref="C8:L8"/>
    </sheetView>
  </sheetViews>
  <sheetFormatPr baseColWidth="10" defaultRowHeight="15" x14ac:dyDescent="0.2"/>
  <cols>
    <col min="1" max="1" width="3.33203125" customWidth="1"/>
    <col min="14" max="14" width="12.83203125" customWidth="1"/>
  </cols>
  <sheetData>
    <row r="1" spans="2:16" ht="11" customHeight="1" x14ac:dyDescent="0.2"/>
    <row r="2" spans="2:16" ht="80" x14ac:dyDescent="0.2">
      <c r="B2" s="2" t="s">
        <v>13</v>
      </c>
      <c r="C2" s="1" t="s">
        <v>15</v>
      </c>
      <c r="D2" s="1" t="s">
        <v>16</v>
      </c>
      <c r="E2" s="1" t="s">
        <v>21</v>
      </c>
      <c r="F2" s="1" t="s">
        <v>10</v>
      </c>
      <c r="G2" s="1" t="s">
        <v>22</v>
      </c>
      <c r="H2" s="1" t="s">
        <v>25</v>
      </c>
      <c r="I2" s="1" t="s">
        <v>23</v>
      </c>
      <c r="J2" s="1" t="s">
        <v>11</v>
      </c>
      <c r="K2" s="1" t="s">
        <v>12</v>
      </c>
      <c r="L2" s="1" t="s">
        <v>17</v>
      </c>
      <c r="M2" s="1"/>
      <c r="N2" s="1"/>
      <c r="O2" s="1"/>
      <c r="P2" s="1"/>
    </row>
    <row r="3" spans="2:16" x14ac:dyDescent="0.2">
      <c r="B3">
        <v>1</v>
      </c>
      <c r="C3" s="31">
        <v>18.918918918918919</v>
      </c>
      <c r="D3" s="31">
        <v>81.081081081081081</v>
      </c>
      <c r="E3" s="31">
        <v>0.20833333333333334</v>
      </c>
      <c r="F3" s="31">
        <v>0.30833333333333335</v>
      </c>
      <c r="G3" s="31">
        <v>0.23333333333333334</v>
      </c>
      <c r="H3" s="31">
        <v>43.75</v>
      </c>
      <c r="I3" s="31">
        <v>0.53333333333333333</v>
      </c>
      <c r="J3" s="31">
        <v>1</v>
      </c>
      <c r="K3" s="31">
        <v>0</v>
      </c>
      <c r="L3" s="31">
        <v>0</v>
      </c>
    </row>
    <row r="4" spans="2:16" x14ac:dyDescent="0.2">
      <c r="B4">
        <v>2</v>
      </c>
      <c r="C4" s="31">
        <v>72.727272727272734</v>
      </c>
      <c r="D4" s="31">
        <v>27.272727272727266</v>
      </c>
      <c r="E4" s="31">
        <v>1.6666666666666666E-2</v>
      </c>
      <c r="F4" s="31">
        <v>0.28333333333333333</v>
      </c>
      <c r="G4" s="31">
        <v>1.2666666666666666</v>
      </c>
      <c r="H4" s="31">
        <v>78.061224489795919</v>
      </c>
      <c r="I4" s="31">
        <v>1.6333333333333333</v>
      </c>
      <c r="J4" s="31">
        <v>2</v>
      </c>
      <c r="K4" s="31">
        <v>1</v>
      </c>
      <c r="L4" s="31">
        <v>50</v>
      </c>
    </row>
    <row r="5" spans="2:16" x14ac:dyDescent="0.2">
      <c r="B5">
        <v>3</v>
      </c>
      <c r="C5" s="31">
        <v>20.88607594936709</v>
      </c>
      <c r="D5" s="31">
        <v>79.113924050632903</v>
      </c>
      <c r="E5" s="31">
        <v>0.05</v>
      </c>
      <c r="F5" s="31">
        <v>1.3166666666666667</v>
      </c>
      <c r="G5" s="31">
        <v>0.30833333333333335</v>
      </c>
      <c r="H5" s="31">
        <v>19.072164948453608</v>
      </c>
      <c r="I5" s="31">
        <v>1.6166666666666667</v>
      </c>
      <c r="J5" s="31">
        <v>1</v>
      </c>
      <c r="K5" s="31">
        <v>0</v>
      </c>
      <c r="L5" s="31">
        <v>0</v>
      </c>
    </row>
    <row r="6" spans="2:16" x14ac:dyDescent="0.2">
      <c r="B6">
        <v>4</v>
      </c>
      <c r="C6" s="31">
        <v>78.84615384615384</v>
      </c>
      <c r="D6" s="31">
        <v>21.15384615384616</v>
      </c>
      <c r="E6" s="31">
        <v>1.6666666666666666E-2</v>
      </c>
      <c r="F6" s="31">
        <v>0.43333333333333335</v>
      </c>
      <c r="G6" s="31">
        <v>0.43333333333333335</v>
      </c>
      <c r="H6" s="31">
        <v>50.485436893203882</v>
      </c>
      <c r="I6" s="31">
        <v>0.85833333333333328</v>
      </c>
      <c r="J6" s="31">
        <v>1</v>
      </c>
      <c r="K6" s="31">
        <v>0</v>
      </c>
      <c r="L6" s="31">
        <v>0</v>
      </c>
      <c r="M6" s="31"/>
    </row>
    <row r="7" spans="2:16" x14ac:dyDescent="0.2">
      <c r="B7">
        <v>5</v>
      </c>
      <c r="C7" s="31">
        <v>82.8125</v>
      </c>
      <c r="D7" s="31">
        <v>17.1875</v>
      </c>
      <c r="E7" s="31">
        <v>5.8333333333333334E-2</v>
      </c>
      <c r="F7" s="31">
        <v>0.5083333333333333</v>
      </c>
      <c r="G7" s="31">
        <v>0.34166666666666667</v>
      </c>
      <c r="H7" s="31">
        <v>39.42307692307692</v>
      </c>
      <c r="I7" s="31">
        <v>0.8666666666666667</v>
      </c>
      <c r="J7" s="31">
        <v>1</v>
      </c>
      <c r="K7" s="31">
        <v>0</v>
      </c>
      <c r="L7" s="31">
        <v>0</v>
      </c>
    </row>
    <row r="8" spans="2:16" x14ac:dyDescent="0.2">
      <c r="B8">
        <v>6</v>
      </c>
      <c r="C8" s="31">
        <v>69.565217391304344</v>
      </c>
      <c r="D8" s="31">
        <v>30.434782608695656</v>
      </c>
      <c r="E8" s="31">
        <v>1.6666666666666666E-2</v>
      </c>
      <c r="F8" s="31">
        <v>0.19166666666666668</v>
      </c>
      <c r="G8" s="31">
        <v>0.92500000000000004</v>
      </c>
      <c r="H8" s="31">
        <v>83.458646616541358</v>
      </c>
      <c r="I8" s="31">
        <v>1.1083333333333334</v>
      </c>
      <c r="J8" s="31">
        <v>1</v>
      </c>
      <c r="K8" s="31">
        <v>0</v>
      </c>
      <c r="L8" s="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Worm 1</vt:lpstr>
      <vt:lpstr>Worm 2</vt:lpstr>
      <vt:lpstr>Worm 3</vt:lpstr>
      <vt:lpstr>Worm 4</vt:lpstr>
      <vt:lpstr>Worm 5</vt:lpstr>
      <vt:lpstr>Worm 6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2025-04-05T23:07:02Z</dcterms:modified>
</cp:coreProperties>
</file>