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3/Behavior Worksheets/09052023 Ex239/"/>
    </mc:Choice>
  </mc:AlternateContent>
  <xr:revisionPtr revIDLastSave="0" documentId="13_ncr:1_{1CB7B997-045F-4D4B-958B-6693BF9F068B}" xr6:coauthVersionLast="47" xr6:coauthVersionMax="47" xr10:uidLastSave="{00000000-0000-0000-0000-000000000000}"/>
  <bookViews>
    <workbookView xWindow="3060" yWindow="500" windowWidth="25740" windowHeight="138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1" l="1"/>
  <c r="L33" i="1"/>
  <c r="K33" i="1"/>
  <c r="I29" i="1"/>
  <c r="F33" i="1"/>
  <c r="D29" i="1"/>
  <c r="P51" i="1"/>
  <c r="K51" i="1"/>
  <c r="F51" i="1"/>
  <c r="I48" i="1"/>
  <c r="Q51" i="1" s="1"/>
  <c r="D49" i="1"/>
  <c r="D50" i="1"/>
  <c r="D48" i="1"/>
  <c r="P43" i="1"/>
  <c r="I43" i="1"/>
  <c r="M43" i="1" s="1"/>
  <c r="D43" i="1"/>
  <c r="P38" i="1"/>
  <c r="I38" i="1"/>
  <c r="Q38" i="1" s="1"/>
  <c r="D31" i="1"/>
  <c r="D32" i="1"/>
  <c r="D30" i="1"/>
  <c r="I30" i="1"/>
  <c r="Q33" i="1" s="1"/>
  <c r="P24" i="1"/>
  <c r="I24" i="1"/>
  <c r="Q24" i="1" s="1"/>
  <c r="P19" i="1"/>
  <c r="L19" i="1"/>
  <c r="K19" i="1"/>
  <c r="F19" i="1"/>
  <c r="I14" i="1"/>
  <c r="I19" i="1" s="1"/>
  <c r="D18" i="1"/>
  <c r="D17" i="1"/>
  <c r="D16" i="1"/>
  <c r="D14" i="1"/>
  <c r="D15" i="1"/>
  <c r="P9" i="1"/>
  <c r="L9" i="1"/>
  <c r="K9" i="1"/>
  <c r="F9" i="1"/>
  <c r="I5" i="1"/>
  <c r="Q9" i="1" s="1"/>
  <c r="D6" i="1"/>
  <c r="D7" i="1"/>
  <c r="D8" i="1"/>
  <c r="D5" i="1"/>
  <c r="I33" i="1" l="1"/>
  <c r="M33" i="1" s="1"/>
  <c r="D33" i="1"/>
  <c r="N43" i="1"/>
  <c r="O43" i="1" s="1"/>
  <c r="D51" i="1"/>
  <c r="Q43" i="1"/>
  <c r="I51" i="1"/>
  <c r="M51" i="1" s="1"/>
  <c r="N51" i="1" s="1"/>
  <c r="O51" i="1" s="1"/>
  <c r="M38" i="1"/>
  <c r="N38" i="1" s="1"/>
  <c r="O38" i="1" s="1"/>
  <c r="M24" i="1"/>
  <c r="N24" i="1" s="1"/>
  <c r="O24" i="1" s="1"/>
  <c r="Q19" i="1"/>
  <c r="D19" i="1"/>
  <c r="M19" i="1"/>
  <c r="D9" i="1"/>
  <c r="I9" i="1"/>
  <c r="M9" i="1" s="1"/>
  <c r="N33" i="1" l="1"/>
  <c r="O33" i="1" s="1"/>
  <c r="N19" i="1"/>
  <c r="O19" i="1" s="1"/>
  <c r="N9" i="1"/>
  <c r="O9" i="1" s="1"/>
</calcChain>
</file>

<file path=xl/sharedStrings.xml><?xml version="1.0" encoding="utf-8"?>
<sst xmlns="http://schemas.openxmlformats.org/spreadsheetml/2006/main" count="159" uniqueCount="24">
  <si>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</si>
  <si>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</si>
  <si>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</si>
  <si>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</si>
  <si>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</si>
  <si>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</si>
  <si>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</si>
  <si>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</si>
  <si>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</si>
  <si>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</si>
  <si>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</si>
  <si>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</si>
  <si>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</si>
  <si>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</si>
  <si>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</si>
  <si>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</si>
  <si>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</si>
  <si>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</si>
  <si>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</si>
  <si>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Worm 6</t>
  </si>
  <si>
    <t>Worm 7</t>
  </si>
  <si>
    <t>Time to first puncture</t>
  </si>
  <si>
    <t>Time to successful completion</t>
  </si>
  <si>
    <t>Worm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</si>
</sst>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W51"/>
  <sheetViews>
    <sheetView tabSelected="1" topLeftCell="L1" zoomScale="65" workbookViewId="0">
      <selection activeCell="X22" sqref="X22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5" customWidth="1"/>
    <col min="15" max="15" width="20.5" style="5" customWidth="1"/>
    <col min="16" max="16" width="14.1640625" style="5" customWidth="1"/>
    <col min="17" max="17" width="14.33203125" style="5" customWidth="1"/>
    <col min="20" max="20" width="10.33203125" customWidth="1"/>
    <col min="23" max="23" width="11" customWidth="1"/>
  </cols>
  <sheetData>
    <row r="1" spans="2:23" ht="6" customHeight="1" x14ac:dyDescent="0.2"/>
    <row r="2" spans="2:23" s="1" customFormat="1" x14ac:dyDescent="0.2">
      <c r="B2" s="3" t="s">
        <v>14</v>
      </c>
      <c r="N2" s="7"/>
      <c r="O2" s="7"/>
      <c r="P2" s="7"/>
      <c r="Q2" s="7"/>
    </row>
    <row r="3" spans="2:23" ht="96" x14ac:dyDescent="0.2">
      <c r="B3" s="12" t="s">
        <v>0</v>
      </c>
      <c r="C3" s="12"/>
      <c r="D3" s="12"/>
      <c r="E3" s="12" t="s">
        <v>4</v>
      </c>
      <c r="F3" s="12"/>
      <c r="G3" s="12" t="s">
        <v>7</v>
      </c>
      <c r="H3" s="12"/>
      <c r="I3" s="12"/>
      <c r="J3" s="12" t="s">
        <v>8</v>
      </c>
      <c r="K3" s="12"/>
      <c r="L3" s="4" t="s">
        <v>12</v>
      </c>
      <c r="M3" s="4" t="s">
        <v>10</v>
      </c>
      <c r="N3" s="6" t="s">
        <v>11</v>
      </c>
      <c r="O3" s="6" t="s">
        <v>13</v>
      </c>
      <c r="P3" s="6" t="s">
        <v>21</v>
      </c>
      <c r="Q3" s="6" t="s">
        <v>22</v>
      </c>
      <c r="S3" s="6" t="s">
        <v>23</v>
      </c>
      <c r="T3" s="6" t="s">
        <v>11</v>
      </c>
      <c r="U3" s="6" t="s">
        <v>13</v>
      </c>
      <c r="V3" s="6" t="s">
        <v>21</v>
      </c>
      <c r="W3" s="6" t="s">
        <v>22</v>
      </c>
    </row>
    <row r="4" spans="2:23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S4">
        <v>1</v>
      </c>
      <c r="T4" s="5">
        <v>4.7393364928909953</v>
      </c>
      <c r="U4" s="5">
        <v>95.260663507109001</v>
      </c>
      <c r="V4" s="5">
        <v>3.5166666666666666</v>
      </c>
      <c r="W4" s="5">
        <v>0.53333333333333333</v>
      </c>
    </row>
    <row r="5" spans="2:23" x14ac:dyDescent="0.2">
      <c r="B5">
        <v>68</v>
      </c>
      <c r="C5">
        <v>72</v>
      </c>
      <c r="D5">
        <f>(C5-B5)+1</f>
        <v>5</v>
      </c>
      <c r="E5">
        <v>422</v>
      </c>
      <c r="F5">
        <v>1</v>
      </c>
      <c r="G5">
        <v>423</v>
      </c>
      <c r="H5">
        <v>486</v>
      </c>
      <c r="I5">
        <f>(H5-G5)+1</f>
        <v>64</v>
      </c>
      <c r="J5">
        <v>487</v>
      </c>
      <c r="K5">
        <v>1</v>
      </c>
      <c r="L5">
        <v>487</v>
      </c>
      <c r="S5">
        <v>2</v>
      </c>
      <c r="T5" s="5">
        <v>21.714285714285715</v>
      </c>
      <c r="U5" s="5">
        <v>78.285714285714278</v>
      </c>
      <c r="V5" s="5">
        <v>1.4583333333333333</v>
      </c>
      <c r="W5" s="5">
        <v>0.6166666666666667</v>
      </c>
    </row>
    <row r="6" spans="2:23" x14ac:dyDescent="0.2">
      <c r="B6">
        <v>146</v>
      </c>
      <c r="C6">
        <v>150</v>
      </c>
      <c r="D6">
        <f t="shared" ref="D6:D8" si="0">(C6-B6)+1</f>
        <v>5</v>
      </c>
      <c r="S6">
        <v>3</v>
      </c>
      <c r="T6" s="5"/>
      <c r="U6" s="5">
        <v>0</v>
      </c>
      <c r="V6" s="5">
        <v>8.3333333333333332E-3</v>
      </c>
      <c r="W6" s="5">
        <v>1.0083333333333333</v>
      </c>
    </row>
    <row r="7" spans="2:23" x14ac:dyDescent="0.2">
      <c r="B7">
        <v>250</v>
      </c>
      <c r="C7">
        <v>256</v>
      </c>
      <c r="D7">
        <f t="shared" si="0"/>
        <v>7</v>
      </c>
      <c r="S7">
        <v>4</v>
      </c>
      <c r="T7" s="5">
        <v>30.973451327433626</v>
      </c>
      <c r="U7" s="5">
        <v>69.026548672566378</v>
      </c>
      <c r="V7" s="5">
        <v>0.13333333333333333</v>
      </c>
      <c r="W7" s="5">
        <v>1.3833333333333333</v>
      </c>
    </row>
    <row r="8" spans="2:23" x14ac:dyDescent="0.2">
      <c r="B8">
        <v>420</v>
      </c>
      <c r="C8">
        <v>421</v>
      </c>
      <c r="D8">
        <f t="shared" si="0"/>
        <v>2</v>
      </c>
      <c r="S8">
        <v>5</v>
      </c>
      <c r="T8" s="5"/>
      <c r="U8" s="5">
        <v>0</v>
      </c>
      <c r="V8" s="5">
        <v>8.3333333333333332E-3</v>
      </c>
      <c r="W8" s="5">
        <v>2.1</v>
      </c>
    </row>
    <row r="9" spans="2:23" x14ac:dyDescent="0.2">
      <c r="D9">
        <f>SUM(D5:D8)</f>
        <v>19</v>
      </c>
      <c r="F9">
        <f>SUM(F5:F8)</f>
        <v>1</v>
      </c>
      <c r="I9">
        <f>SUM(I5:I8)</f>
        <v>64</v>
      </c>
      <c r="K9">
        <f>SUM(K5:K8)</f>
        <v>1</v>
      </c>
      <c r="L9">
        <f>SUM(L5:L8)</f>
        <v>487</v>
      </c>
      <c r="M9">
        <f>L9-(I9+K9)</f>
        <v>422</v>
      </c>
      <c r="N9" s="5">
        <f>((D9+F9)/M9)*100</f>
        <v>4.7393364928909953</v>
      </c>
      <c r="O9" s="5">
        <f>100-N9</f>
        <v>95.260663507109001</v>
      </c>
      <c r="P9" s="5">
        <f>E5/120</f>
        <v>3.5166666666666666</v>
      </c>
      <c r="Q9" s="5">
        <f>I5/120</f>
        <v>0.53333333333333333</v>
      </c>
      <c r="S9">
        <v>6</v>
      </c>
      <c r="T9" s="5">
        <v>4.4117647058823533</v>
      </c>
      <c r="U9" s="5">
        <v>95.588235294117652</v>
      </c>
      <c r="V9" s="5">
        <v>0.56666666666666665</v>
      </c>
      <c r="W9" s="5">
        <v>3.0083333333333333</v>
      </c>
    </row>
    <row r="10" spans="2:23" x14ac:dyDescent="0.2">
      <c r="S10">
        <v>7</v>
      </c>
      <c r="T10" s="5">
        <v>15.131578947368421</v>
      </c>
      <c r="U10" s="5">
        <v>84.868421052631575</v>
      </c>
      <c r="V10" s="5">
        <v>1.2666666666666666</v>
      </c>
      <c r="W10" s="5">
        <v>1.4333333333333333</v>
      </c>
    </row>
    <row r="11" spans="2:23" s="1" customFormat="1" x14ac:dyDescent="0.2">
      <c r="B11" s="3" t="s">
        <v>15</v>
      </c>
      <c r="N11" s="7"/>
      <c r="O11" s="7"/>
      <c r="P11" s="7"/>
      <c r="Q11" s="7"/>
    </row>
    <row r="12" spans="2:23" ht="48" x14ac:dyDescent="0.2">
      <c r="B12" s="12" t="s">
        <v>0</v>
      </c>
      <c r="C12" s="12"/>
      <c r="D12" s="12"/>
      <c r="E12" s="12" t="s">
        <v>4</v>
      </c>
      <c r="F12" s="12"/>
      <c r="G12" s="12" t="s">
        <v>7</v>
      </c>
      <c r="H12" s="12"/>
      <c r="I12" s="12"/>
      <c r="J12" s="12" t="s">
        <v>8</v>
      </c>
      <c r="K12" s="12"/>
      <c r="L12" s="4" t="s">
        <v>12</v>
      </c>
      <c r="M12" s="4" t="s">
        <v>10</v>
      </c>
      <c r="N12" s="6" t="s">
        <v>11</v>
      </c>
      <c r="O12" s="6" t="s">
        <v>13</v>
      </c>
      <c r="P12" s="6" t="s">
        <v>21</v>
      </c>
      <c r="Q12" s="6" t="s">
        <v>22</v>
      </c>
    </row>
    <row r="13" spans="2:23" x14ac:dyDescent="0.2">
      <c r="B13" s="2" t="s">
        <v>1</v>
      </c>
      <c r="C13" s="2" t="s">
        <v>2</v>
      </c>
      <c r="D13" s="2" t="s">
        <v>3</v>
      </c>
      <c r="E13" s="2" t="s">
        <v>5</v>
      </c>
      <c r="F13" s="2" t="s">
        <v>6</v>
      </c>
      <c r="G13" s="2" t="s">
        <v>1</v>
      </c>
      <c r="H13" s="2" t="s">
        <v>2</v>
      </c>
      <c r="I13" s="2" t="s">
        <v>3</v>
      </c>
      <c r="J13" s="2" t="s">
        <v>5</v>
      </c>
      <c r="K13" s="2" t="s">
        <v>6</v>
      </c>
      <c r="L13" s="2" t="s">
        <v>9</v>
      </c>
    </row>
    <row r="14" spans="2:23" x14ac:dyDescent="0.2">
      <c r="B14">
        <v>51</v>
      </c>
      <c r="C14">
        <v>54</v>
      </c>
      <c r="D14">
        <f>(C14-B14)+1</f>
        <v>4</v>
      </c>
      <c r="E14">
        <v>175</v>
      </c>
      <c r="F14">
        <v>1</v>
      </c>
      <c r="G14">
        <v>176</v>
      </c>
      <c r="H14">
        <v>249</v>
      </c>
      <c r="I14">
        <f>(H14-G14)+1</f>
        <v>74</v>
      </c>
      <c r="J14">
        <v>250</v>
      </c>
      <c r="K14">
        <v>1</v>
      </c>
      <c r="L14">
        <v>250</v>
      </c>
    </row>
    <row r="15" spans="2:23" x14ac:dyDescent="0.2">
      <c r="B15">
        <v>58</v>
      </c>
      <c r="C15">
        <v>61</v>
      </c>
      <c r="D15">
        <f>(C15-B15)+1</f>
        <v>4</v>
      </c>
    </row>
    <row r="16" spans="2:23" x14ac:dyDescent="0.2">
      <c r="B16">
        <v>71</v>
      </c>
      <c r="C16">
        <v>89</v>
      </c>
      <c r="D16">
        <f>(C16-B16)+1</f>
        <v>19</v>
      </c>
    </row>
    <row r="17" spans="2:17" x14ac:dyDescent="0.2">
      <c r="B17">
        <v>155</v>
      </c>
      <c r="C17">
        <v>155</v>
      </c>
      <c r="D17">
        <f>(C17-B17)+1</f>
        <v>1</v>
      </c>
    </row>
    <row r="18" spans="2:17" x14ac:dyDescent="0.2">
      <c r="B18">
        <v>166</v>
      </c>
      <c r="C18">
        <v>174</v>
      </c>
      <c r="D18">
        <f>(C18-B18)+1</f>
        <v>9</v>
      </c>
    </row>
    <row r="19" spans="2:17" x14ac:dyDescent="0.2">
      <c r="D19">
        <f>SUM(D14:D18)</f>
        <v>37</v>
      </c>
      <c r="F19">
        <f>SUM(F14:F18)</f>
        <v>1</v>
      </c>
      <c r="I19">
        <f>SUM(I14:I18)</f>
        <v>74</v>
      </c>
      <c r="K19">
        <f>SUM(K14:K18)</f>
        <v>1</v>
      </c>
      <c r="L19">
        <f>SUM(L14:L18)</f>
        <v>250</v>
      </c>
      <c r="M19">
        <f>L19-(I19+K19)</f>
        <v>175</v>
      </c>
      <c r="N19" s="5">
        <f>((D19+F19)/M19)*100</f>
        <v>21.714285714285715</v>
      </c>
      <c r="O19" s="5">
        <f>100-N19</f>
        <v>78.285714285714278</v>
      </c>
      <c r="P19" s="5">
        <f>E14/120</f>
        <v>1.4583333333333333</v>
      </c>
      <c r="Q19" s="5">
        <f>I14/120</f>
        <v>0.6166666666666667</v>
      </c>
    </row>
    <row r="21" spans="2:17" s="1" customFormat="1" x14ac:dyDescent="0.2">
      <c r="B21" s="3" t="s">
        <v>16</v>
      </c>
      <c r="N21" s="7"/>
      <c r="O21" s="7"/>
      <c r="P21" s="7"/>
      <c r="Q21" s="7"/>
    </row>
    <row r="22" spans="2:17" ht="48" x14ac:dyDescent="0.2">
      <c r="B22" s="12" t="s">
        <v>0</v>
      </c>
      <c r="C22" s="12"/>
      <c r="D22" s="12"/>
      <c r="E22" s="12" t="s">
        <v>4</v>
      </c>
      <c r="F22" s="12"/>
      <c r="G22" s="12" t="s">
        <v>7</v>
      </c>
      <c r="H22" s="12"/>
      <c r="I22" s="12"/>
      <c r="J22" s="12" t="s">
        <v>8</v>
      </c>
      <c r="K22" s="12"/>
      <c r="L22" s="4" t="s">
        <v>12</v>
      </c>
      <c r="M22" s="4" t="s">
        <v>10</v>
      </c>
      <c r="N22" s="6" t="s">
        <v>11</v>
      </c>
      <c r="O22" s="6" t="s">
        <v>13</v>
      </c>
      <c r="P22" s="6" t="s">
        <v>21</v>
      </c>
      <c r="Q22" s="6" t="s">
        <v>22</v>
      </c>
    </row>
    <row r="23" spans="2:17" x14ac:dyDescent="0.2">
      <c r="B23" s="2" t="s">
        <v>1</v>
      </c>
      <c r="C23" s="2" t="s">
        <v>2</v>
      </c>
      <c r="D23" s="2" t="s">
        <v>3</v>
      </c>
      <c r="E23" s="2" t="s">
        <v>5</v>
      </c>
      <c r="F23" s="2" t="s">
        <v>6</v>
      </c>
      <c r="G23" s="2" t="s">
        <v>1</v>
      </c>
      <c r="H23" s="2" t="s">
        <v>2</v>
      </c>
      <c r="I23" s="2" t="s">
        <v>3</v>
      </c>
      <c r="J23" s="2" t="s">
        <v>5</v>
      </c>
      <c r="K23" s="2" t="s">
        <v>6</v>
      </c>
      <c r="L23" s="2" t="s">
        <v>9</v>
      </c>
    </row>
    <row r="24" spans="2:17" x14ac:dyDescent="0.2">
      <c r="E24">
        <v>1</v>
      </c>
      <c r="F24">
        <v>1</v>
      </c>
      <c r="G24">
        <v>2</v>
      </c>
      <c r="H24">
        <v>122</v>
      </c>
      <c r="I24">
        <f>(H24-G24)+1</f>
        <v>121</v>
      </c>
      <c r="J24">
        <v>123</v>
      </c>
      <c r="K24">
        <v>1</v>
      </c>
      <c r="L24">
        <v>123</v>
      </c>
      <c r="M24">
        <f>L24-(I24+K24)</f>
        <v>1</v>
      </c>
      <c r="N24" s="5">
        <f>((D24+F24)/M24)*100</f>
        <v>100</v>
      </c>
      <c r="O24" s="5">
        <f>100-N24</f>
        <v>0</v>
      </c>
      <c r="P24" s="5">
        <f>E24/120</f>
        <v>8.3333333333333332E-3</v>
      </c>
      <c r="Q24" s="5">
        <f>I24/120</f>
        <v>1.0083333333333333</v>
      </c>
    </row>
    <row r="26" spans="2:17" s="1" customFormat="1" x14ac:dyDescent="0.2">
      <c r="B26" s="3" t="s">
        <v>17</v>
      </c>
      <c r="N26" s="7"/>
      <c r="O26" s="7"/>
      <c r="P26" s="7"/>
      <c r="Q26" s="7"/>
    </row>
    <row r="27" spans="2:17" ht="48" x14ac:dyDescent="0.2">
      <c r="B27" s="12" t="s">
        <v>0</v>
      </c>
      <c r="C27" s="12"/>
      <c r="D27" s="12"/>
      <c r="E27" s="12" t="s">
        <v>4</v>
      </c>
      <c r="F27" s="12"/>
      <c r="G27" s="12" t="s">
        <v>7</v>
      </c>
      <c r="H27" s="12"/>
      <c r="I27" s="12"/>
      <c r="J27" s="12" t="s">
        <v>8</v>
      </c>
      <c r="K27" s="12"/>
      <c r="L27" s="4" t="s">
        <v>12</v>
      </c>
      <c r="M27" s="4" t="s">
        <v>10</v>
      </c>
      <c r="N27" s="6" t="s">
        <v>11</v>
      </c>
      <c r="O27" s="6" t="s">
        <v>13</v>
      </c>
      <c r="P27" s="6" t="s">
        <v>21</v>
      </c>
      <c r="Q27" s="6" t="s">
        <v>22</v>
      </c>
    </row>
    <row r="28" spans="2:17" x14ac:dyDescent="0.2">
      <c r="B28" s="2" t="s">
        <v>1</v>
      </c>
      <c r="C28" s="2" t="s">
        <v>2</v>
      </c>
      <c r="D28" s="2" t="s">
        <v>3</v>
      </c>
      <c r="E28" s="2" t="s">
        <v>5</v>
      </c>
      <c r="F28" s="2" t="s">
        <v>6</v>
      </c>
      <c r="G28" s="2" t="s">
        <v>1</v>
      </c>
      <c r="H28" s="2" t="s">
        <v>2</v>
      </c>
      <c r="I28" s="2" t="s">
        <v>3</v>
      </c>
      <c r="J28" s="2" t="s">
        <v>5</v>
      </c>
      <c r="K28" s="2" t="s">
        <v>6</v>
      </c>
      <c r="L28" s="2" t="s">
        <v>9</v>
      </c>
    </row>
    <row r="29" spans="2:17" s="9" customFormat="1" x14ac:dyDescent="0.2">
      <c r="B29" s="8">
        <v>4</v>
      </c>
      <c r="C29" s="8">
        <v>15</v>
      </c>
      <c r="D29">
        <f>(C29-B29)+1</f>
        <v>12</v>
      </c>
      <c r="E29" s="8">
        <v>16</v>
      </c>
      <c r="F29" s="8">
        <v>1</v>
      </c>
      <c r="G29" s="8">
        <v>17</v>
      </c>
      <c r="H29" s="8">
        <v>21</v>
      </c>
      <c r="I29">
        <f>(H29-G29)+1</f>
        <v>5</v>
      </c>
      <c r="J29">
        <v>285</v>
      </c>
      <c r="K29" s="8">
        <v>1</v>
      </c>
      <c r="L29" s="8">
        <v>285</v>
      </c>
      <c r="N29" s="10"/>
      <c r="O29" s="10"/>
      <c r="P29" s="10"/>
      <c r="Q29" s="10"/>
    </row>
    <row r="30" spans="2:17" x14ac:dyDescent="0.2">
      <c r="B30">
        <v>47</v>
      </c>
      <c r="C30">
        <v>56</v>
      </c>
      <c r="D30">
        <f>(C30-B30)+1</f>
        <v>10</v>
      </c>
      <c r="E30">
        <v>119</v>
      </c>
      <c r="F30">
        <v>1</v>
      </c>
      <c r="G30">
        <v>119</v>
      </c>
      <c r="H30">
        <v>284</v>
      </c>
      <c r="I30">
        <f>(H30-G30)+1</f>
        <v>166</v>
      </c>
    </row>
    <row r="31" spans="2:17" x14ac:dyDescent="0.2">
      <c r="B31">
        <v>98</v>
      </c>
      <c r="C31">
        <v>105</v>
      </c>
      <c r="D31">
        <f t="shared" ref="D31:D32" si="1">(C31-B31)+1</f>
        <v>8</v>
      </c>
    </row>
    <row r="32" spans="2:17" x14ac:dyDescent="0.2">
      <c r="B32">
        <v>116</v>
      </c>
      <c r="C32">
        <v>118</v>
      </c>
      <c r="D32">
        <f t="shared" si="1"/>
        <v>3</v>
      </c>
    </row>
    <row r="33" spans="2:17" x14ac:dyDescent="0.2">
      <c r="D33">
        <f>SUM(D29:D32)</f>
        <v>33</v>
      </c>
      <c r="F33">
        <f>SUM(F29:F32)</f>
        <v>2</v>
      </c>
      <c r="I33">
        <f>SUM(I29:I32)</f>
        <v>171</v>
      </c>
      <c r="K33">
        <f>SUM(K29:K32)</f>
        <v>1</v>
      </c>
      <c r="L33">
        <f>SUM(L29:L32)</f>
        <v>285</v>
      </c>
      <c r="M33">
        <f>L33-(I33+K33)</f>
        <v>113</v>
      </c>
      <c r="N33" s="5">
        <f>((D33+F33)/M33)*100</f>
        <v>30.973451327433626</v>
      </c>
      <c r="O33" s="5">
        <f>100-N33</f>
        <v>69.026548672566378</v>
      </c>
      <c r="P33" s="5">
        <f>E29/120</f>
        <v>0.13333333333333333</v>
      </c>
      <c r="Q33" s="5">
        <f>I30/120</f>
        <v>1.3833333333333333</v>
      </c>
    </row>
    <row r="35" spans="2:17" s="1" customFormat="1" x14ac:dyDescent="0.2">
      <c r="B35" s="3" t="s">
        <v>18</v>
      </c>
      <c r="N35" s="7"/>
      <c r="O35" s="7"/>
      <c r="P35" s="7"/>
      <c r="Q35" s="7"/>
    </row>
    <row r="36" spans="2:17" ht="48" x14ac:dyDescent="0.2">
      <c r="B36" s="12" t="s">
        <v>0</v>
      </c>
      <c r="C36" s="12"/>
      <c r="D36" s="12"/>
      <c r="E36" s="12" t="s">
        <v>4</v>
      </c>
      <c r="F36" s="12"/>
      <c r="G36" s="12" t="s">
        <v>7</v>
      </c>
      <c r="H36" s="12"/>
      <c r="I36" s="12"/>
      <c r="J36" s="12" t="s">
        <v>8</v>
      </c>
      <c r="K36" s="12"/>
      <c r="L36" s="4" t="s">
        <v>12</v>
      </c>
      <c r="M36" s="4" t="s">
        <v>10</v>
      </c>
      <c r="N36" s="6" t="s">
        <v>11</v>
      </c>
      <c r="O36" s="6" t="s">
        <v>13</v>
      </c>
      <c r="P36" s="6" t="s">
        <v>21</v>
      </c>
      <c r="Q36" s="6" t="s">
        <v>22</v>
      </c>
    </row>
    <row r="37" spans="2:17" x14ac:dyDescent="0.2">
      <c r="B37" s="2" t="s">
        <v>1</v>
      </c>
      <c r="C37" s="2" t="s">
        <v>2</v>
      </c>
      <c r="D37" s="2" t="s">
        <v>3</v>
      </c>
      <c r="E37" s="2" t="s">
        <v>5</v>
      </c>
      <c r="F37" s="2" t="s">
        <v>6</v>
      </c>
      <c r="G37" s="2" t="s">
        <v>1</v>
      </c>
      <c r="H37" s="2" t="s">
        <v>2</v>
      </c>
      <c r="I37" s="2" t="s">
        <v>3</v>
      </c>
      <c r="J37" s="2" t="s">
        <v>5</v>
      </c>
      <c r="K37" s="2" t="s">
        <v>6</v>
      </c>
      <c r="L37" s="2" t="s">
        <v>9</v>
      </c>
    </row>
    <row r="38" spans="2:17" x14ac:dyDescent="0.2">
      <c r="E38">
        <v>1</v>
      </c>
      <c r="F38">
        <v>1</v>
      </c>
      <c r="G38">
        <v>2</v>
      </c>
      <c r="H38">
        <v>253</v>
      </c>
      <c r="I38">
        <f>(H38-G38)+1</f>
        <v>252</v>
      </c>
      <c r="J38">
        <v>254</v>
      </c>
      <c r="K38">
        <v>1</v>
      </c>
      <c r="L38">
        <v>254</v>
      </c>
      <c r="M38">
        <f>L38-(I38+K38)</f>
        <v>1</v>
      </c>
      <c r="N38" s="5">
        <f>((D38+F38)/M38)*100</f>
        <v>100</v>
      </c>
      <c r="O38" s="5">
        <f>100-N38</f>
        <v>0</v>
      </c>
      <c r="P38" s="5">
        <f>E38/120</f>
        <v>8.3333333333333332E-3</v>
      </c>
      <c r="Q38" s="5">
        <f>I38/120</f>
        <v>2.1</v>
      </c>
    </row>
    <row r="40" spans="2:17" s="1" customFormat="1" x14ac:dyDescent="0.2">
      <c r="B40" s="3" t="s">
        <v>19</v>
      </c>
      <c r="N40" s="7"/>
      <c r="O40" s="7"/>
      <c r="P40" s="7"/>
      <c r="Q40" s="7"/>
    </row>
    <row r="41" spans="2:17" ht="48" x14ac:dyDescent="0.2">
      <c r="B41" s="12" t="s">
        <v>0</v>
      </c>
      <c r="C41" s="12"/>
      <c r="D41" s="12"/>
      <c r="E41" s="12" t="s">
        <v>4</v>
      </c>
      <c r="F41" s="12"/>
      <c r="G41" s="12" t="s">
        <v>7</v>
      </c>
      <c r="H41" s="12"/>
      <c r="I41" s="12"/>
      <c r="J41" s="12" t="s">
        <v>8</v>
      </c>
      <c r="K41" s="12"/>
      <c r="L41" s="4" t="s">
        <v>12</v>
      </c>
      <c r="M41" s="4" t="s">
        <v>10</v>
      </c>
      <c r="N41" s="6" t="s">
        <v>11</v>
      </c>
      <c r="O41" s="6" t="s">
        <v>13</v>
      </c>
      <c r="P41" s="6" t="s">
        <v>21</v>
      </c>
      <c r="Q41" s="6" t="s">
        <v>22</v>
      </c>
    </row>
    <row r="42" spans="2:17" x14ac:dyDescent="0.2">
      <c r="B42" s="2" t="s">
        <v>1</v>
      </c>
      <c r="C42" s="2" t="s">
        <v>2</v>
      </c>
      <c r="D42" s="2" t="s">
        <v>3</v>
      </c>
      <c r="E42" s="2" t="s">
        <v>5</v>
      </c>
      <c r="F42" s="2" t="s">
        <v>6</v>
      </c>
      <c r="G42" s="2" t="s">
        <v>1</v>
      </c>
      <c r="H42" s="2" t="s">
        <v>2</v>
      </c>
      <c r="I42" s="2" t="s">
        <v>3</v>
      </c>
      <c r="J42" s="2" t="s">
        <v>5</v>
      </c>
      <c r="K42" s="2" t="s">
        <v>6</v>
      </c>
      <c r="L42" s="2" t="s">
        <v>9</v>
      </c>
    </row>
    <row r="43" spans="2:17" s="8" customFormat="1" x14ac:dyDescent="0.2">
      <c r="B43" s="8">
        <v>66</v>
      </c>
      <c r="C43" s="8">
        <v>67</v>
      </c>
      <c r="D43" s="8">
        <f>(C43-B43)+1</f>
        <v>2</v>
      </c>
      <c r="E43" s="8">
        <v>68</v>
      </c>
      <c r="F43" s="8">
        <v>1</v>
      </c>
      <c r="G43" s="8">
        <v>69</v>
      </c>
      <c r="H43" s="8">
        <v>429</v>
      </c>
      <c r="I43" s="8">
        <f>(H43-G43)+1</f>
        <v>361</v>
      </c>
      <c r="J43" s="8">
        <v>430</v>
      </c>
      <c r="K43" s="8">
        <v>1</v>
      </c>
      <c r="L43" s="8">
        <v>430</v>
      </c>
      <c r="M43" s="8">
        <f>L43-(I43+K43)</f>
        <v>68</v>
      </c>
      <c r="N43" s="11">
        <f>((D43+F43)/M43)*100</f>
        <v>4.4117647058823533</v>
      </c>
      <c r="O43" s="11">
        <f>100-N43</f>
        <v>95.588235294117652</v>
      </c>
      <c r="P43" s="11">
        <f>E43/120</f>
        <v>0.56666666666666665</v>
      </c>
      <c r="Q43" s="11">
        <f>I43/120</f>
        <v>3.0083333333333333</v>
      </c>
    </row>
    <row r="45" spans="2:17" s="1" customFormat="1" x14ac:dyDescent="0.2">
      <c r="B45" s="3" t="s">
        <v>20</v>
      </c>
      <c r="N45" s="7"/>
      <c r="O45" s="7"/>
      <c r="P45" s="7"/>
      <c r="Q45" s="7"/>
    </row>
    <row r="46" spans="2:17" ht="48" x14ac:dyDescent="0.2">
      <c r="B46" s="12" t="s">
        <v>0</v>
      </c>
      <c r="C46" s="12"/>
      <c r="D46" s="12"/>
      <c r="E46" s="12" t="s">
        <v>4</v>
      </c>
      <c r="F46" s="12"/>
      <c r="G46" s="12" t="s">
        <v>7</v>
      </c>
      <c r="H46" s="12"/>
      <c r="I46" s="12"/>
      <c r="J46" s="12" t="s">
        <v>8</v>
      </c>
      <c r="K46" s="12"/>
      <c r="L46" s="4" t="s">
        <v>12</v>
      </c>
      <c r="M46" s="4" t="s">
        <v>10</v>
      </c>
      <c r="N46" s="6" t="s">
        <v>11</v>
      </c>
      <c r="O46" s="6" t="s">
        <v>13</v>
      </c>
      <c r="P46" s="6" t="s">
        <v>21</v>
      </c>
      <c r="Q46" s="6" t="s">
        <v>22</v>
      </c>
    </row>
    <row r="47" spans="2:17" x14ac:dyDescent="0.2">
      <c r="B47" s="2" t="s">
        <v>1</v>
      </c>
      <c r="C47" s="2" t="s">
        <v>2</v>
      </c>
      <c r="D47" s="2" t="s">
        <v>3</v>
      </c>
      <c r="E47" s="2" t="s">
        <v>5</v>
      </c>
      <c r="F47" s="2" t="s">
        <v>6</v>
      </c>
      <c r="G47" s="2" t="s">
        <v>1</v>
      </c>
      <c r="H47" s="2" t="s">
        <v>2</v>
      </c>
      <c r="I47" s="2" t="s">
        <v>3</v>
      </c>
      <c r="J47" s="2" t="s">
        <v>5</v>
      </c>
      <c r="K47" s="2" t="s">
        <v>6</v>
      </c>
      <c r="L47" s="2" t="s">
        <v>9</v>
      </c>
    </row>
    <row r="48" spans="2:17" x14ac:dyDescent="0.2">
      <c r="B48">
        <v>10</v>
      </c>
      <c r="C48">
        <v>16</v>
      </c>
      <c r="D48">
        <f>(C48-B48)+1</f>
        <v>7</v>
      </c>
      <c r="E48">
        <v>152</v>
      </c>
      <c r="F48">
        <v>1</v>
      </c>
      <c r="G48">
        <v>153</v>
      </c>
      <c r="H48">
        <v>324</v>
      </c>
      <c r="I48">
        <f>(H48-G48)+1</f>
        <v>172</v>
      </c>
      <c r="J48">
        <v>325</v>
      </c>
      <c r="K48">
        <v>1</v>
      </c>
      <c r="L48">
        <v>325</v>
      </c>
    </row>
    <row r="49" spans="2:17" x14ac:dyDescent="0.2">
      <c r="B49">
        <v>36</v>
      </c>
      <c r="C49">
        <v>38</v>
      </c>
      <c r="D49">
        <f t="shared" ref="D49:D50" si="2">(C49-B49)+1</f>
        <v>3</v>
      </c>
    </row>
    <row r="50" spans="2:17" x14ac:dyDescent="0.2">
      <c r="B50">
        <v>140</v>
      </c>
      <c r="C50">
        <v>151</v>
      </c>
      <c r="D50">
        <f t="shared" si="2"/>
        <v>12</v>
      </c>
    </row>
    <row r="51" spans="2:17" x14ac:dyDescent="0.2">
      <c r="D51">
        <f>SUM(D48:D50)</f>
        <v>22</v>
      </c>
      <c r="F51">
        <f>SUM(F48:F50)</f>
        <v>1</v>
      </c>
      <c r="I51">
        <f>SUM(I48:I50)</f>
        <v>172</v>
      </c>
      <c r="K51">
        <f>SUM(K48:K50)</f>
        <v>1</v>
      </c>
      <c r="L51">
        <v>325</v>
      </c>
      <c r="M51">
        <f>L51-(I51+K51)</f>
        <v>152</v>
      </c>
      <c r="N51" s="5">
        <f>((D51+F51)/M51)*100</f>
        <v>15.131578947368421</v>
      </c>
      <c r="O51" s="5">
        <f>100-N51</f>
        <v>84.868421052631575</v>
      </c>
      <c r="P51" s="5">
        <f>E48/120</f>
        <v>1.2666666666666666</v>
      </c>
      <c r="Q51" s="5">
        <f>I48/120</f>
        <v>1.4333333333333333</v>
      </c>
    </row>
  </sheetData>
  <mergeCells count="28">
    <mergeCell ref="B46:D46"/>
    <mergeCell ref="E46:F46"/>
    <mergeCell ref="G46:I46"/>
    <mergeCell ref="J46:K46"/>
    <mergeCell ref="B36:D36"/>
    <mergeCell ref="E36:F36"/>
    <mergeCell ref="G36:I36"/>
    <mergeCell ref="J36:K36"/>
    <mergeCell ref="B41:D41"/>
    <mergeCell ref="E41:F41"/>
    <mergeCell ref="G41:I41"/>
    <mergeCell ref="J41:K41"/>
    <mergeCell ref="B22:D22"/>
    <mergeCell ref="E22:F22"/>
    <mergeCell ref="G22:I22"/>
    <mergeCell ref="J22:K22"/>
    <mergeCell ref="B27:D27"/>
    <mergeCell ref="E27:F27"/>
    <mergeCell ref="G27:I27"/>
    <mergeCell ref="J27:K27"/>
    <mergeCell ref="B3:D3"/>
    <mergeCell ref="E3:F3"/>
    <mergeCell ref="G3:I3"/>
    <mergeCell ref="J3:K3"/>
    <mergeCell ref="B12:D12"/>
    <mergeCell ref="E12:F12"/>
    <mergeCell ref="G12:I12"/>
    <mergeCell ref="J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2024-11-25T15:31:53Z</dcterms:modified>
</cp:coreProperties>
</file>