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152023 Ex241/"/>
    </mc:Choice>
  </mc:AlternateContent>
  <xr:revisionPtr revIDLastSave="0" documentId="13_ncr:1_{1CF4D53D-EFF9-FD4C-86DB-F0409B43B2B0}" xr6:coauthVersionLast="47" xr6:coauthVersionMax="47" xr10:uidLastSave="{00000000-0000-0000-0000-000000000000}"/>
  <bookViews>
    <workbookView xWindow="3060" yWindow="500" windowWidth="25740" windowHeight="138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1" l="1"/>
  <c r="L54" i="1"/>
  <c r="K54" i="1"/>
  <c r="F54" i="1"/>
  <c r="I46" i="1"/>
  <c r="Q54" i="1" s="1"/>
  <c r="D47" i="1"/>
  <c r="D48" i="1"/>
  <c r="D49" i="1"/>
  <c r="D50" i="1"/>
  <c r="D51" i="1"/>
  <c r="D52" i="1"/>
  <c r="D53" i="1"/>
  <c r="D46" i="1"/>
  <c r="P39" i="1"/>
  <c r="L39" i="1"/>
  <c r="K39" i="1"/>
  <c r="F39" i="1"/>
  <c r="D38" i="1"/>
  <c r="D37" i="1"/>
  <c r="I37" i="1"/>
  <c r="Q39" i="1" s="1"/>
  <c r="P32" i="1"/>
  <c r="L32" i="1"/>
  <c r="K32" i="1"/>
  <c r="D31" i="1"/>
  <c r="D30" i="1"/>
  <c r="I31" i="1"/>
  <c r="Q32" i="1" s="1"/>
  <c r="I30" i="1"/>
  <c r="P23" i="1"/>
  <c r="I23" i="1"/>
  <c r="Q23" i="1" s="1"/>
  <c r="P13" i="1"/>
  <c r="L13" i="1"/>
  <c r="K13" i="1"/>
  <c r="I13" i="1"/>
  <c r="F13" i="1"/>
  <c r="D6" i="1"/>
  <c r="D7" i="1"/>
  <c r="D8" i="1"/>
  <c r="D9" i="1"/>
  <c r="D10" i="1"/>
  <c r="D11" i="1"/>
  <c r="D12" i="1"/>
  <c r="D5" i="1"/>
  <c r="P18" i="1"/>
  <c r="I18" i="1"/>
  <c r="Q18" i="1" s="1"/>
  <c r="D39" i="1" l="1"/>
  <c r="D54" i="1"/>
  <c r="D32" i="1"/>
  <c r="I54" i="1"/>
  <c r="M54" i="1" s="1"/>
  <c r="N54" i="1" s="1"/>
  <c r="O54" i="1" s="1"/>
  <c r="I32" i="1"/>
  <c r="I39" i="1"/>
  <c r="M39" i="1" s="1"/>
  <c r="N39" i="1" s="1"/>
  <c r="O39" i="1" s="1"/>
  <c r="M32" i="1"/>
  <c r="N32" i="1" s="1"/>
  <c r="O32" i="1" s="1"/>
  <c r="M13" i="1"/>
  <c r="M23" i="1"/>
  <c r="N23" i="1" s="1"/>
  <c r="O23" i="1" s="1"/>
  <c r="D13" i="1"/>
  <c r="M18" i="1"/>
  <c r="N18" i="1" s="1"/>
  <c r="O18" i="1" s="1"/>
  <c r="N13" i="1" l="1"/>
  <c r="O13" i="1" s="1"/>
</calcChain>
</file>

<file path=xl/sharedStrings.xml><?xml version="1.0" encoding="utf-8"?>
<sst xmlns="http://schemas.openxmlformats.org/spreadsheetml/2006/main" count="141" uniqueCount="25">
  <si>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</si>
  <si>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</si>
  <si>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</si>
  <si>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</si>
  <si>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</si>
  <si>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</si>
  <si>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</si>
  <si>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</si>
  <si>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</si>
  <si>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</si>
  <si>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</si>
  <si>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</si>
  <si>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</si>
  <si>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</si>
  <si>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</si>
  <si>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</si>
  <si>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</si>
  <si>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5</t>
  </si>
  <si>
    <t>Worm 6</t>
  </si>
  <si>
    <t>Worm 8</t>
  </si>
  <si>
    <t>Time to first puncture</t>
  </si>
  <si>
    <t>Time to successful completion</t>
  </si>
  <si>
    <t>Worm 4 - exclude. Not sure if it completed penetration when I had stopped recording</t>
  </si>
  <si>
    <t>Worm 7 - exclude, could not see it properly amongst the hair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</si>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</sst>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54"/>
  <sheetViews>
    <sheetView tabSelected="1" topLeftCell="C1" zoomScale="75" workbookViewId="0">
      <selection activeCell="S4" sqref="S4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14.1640625" style="5" customWidth="1"/>
    <col min="17" max="17" width="14.33203125" style="5" customWidth="1"/>
    <col min="19" max="19" width="14" customWidth="1"/>
    <col min="20" max="20" width="13.1640625" customWidth="1"/>
    <col min="22" max="22" width="11.6640625" customWidth="1"/>
    <col min="24" max="24" width="12.6640625" customWidth="1"/>
  </cols>
  <sheetData>
    <row r="1" spans="2:24" ht="6" customHeight="1" x14ac:dyDescent="0.2"/>
    <row r="2" spans="2:24" s="1" customFormat="1" x14ac:dyDescent="0.2">
      <c r="B2" s="3" t="s">
        <v>14</v>
      </c>
      <c r="N2" s="7"/>
      <c r="O2" s="7"/>
      <c r="P2" s="7"/>
      <c r="Q2" s="7"/>
    </row>
    <row r="3" spans="2:24" ht="64" x14ac:dyDescent="0.2">
      <c r="B3" s="8" t="s">
        <v>0</v>
      </c>
      <c r="C3" s="8"/>
      <c r="D3" s="8"/>
      <c r="E3" s="8" t="s">
        <v>4</v>
      </c>
      <c r="F3" s="8"/>
      <c r="G3" s="8" t="s">
        <v>7</v>
      </c>
      <c r="H3" s="8"/>
      <c r="I3" s="8"/>
      <c r="J3" s="8" t="s">
        <v>8</v>
      </c>
      <c r="K3" s="8"/>
      <c r="L3" s="4" t="s">
        <v>12</v>
      </c>
      <c r="M3" s="4" t="s">
        <v>10</v>
      </c>
      <c r="N3" s="6" t="s">
        <v>11</v>
      </c>
      <c r="O3" s="6" t="s">
        <v>13</v>
      </c>
      <c r="P3" s="6" t="s">
        <v>20</v>
      </c>
      <c r="Q3" s="6" t="s">
        <v>21</v>
      </c>
      <c r="S3" s="6" t="s">
        <v>11</v>
      </c>
      <c r="T3" s="6" t="s">
        <v>13</v>
      </c>
      <c r="U3" s="6" t="s">
        <v>20</v>
      </c>
      <c r="V3" s="6" t="s">
        <v>21</v>
      </c>
      <c r="W3" s="6"/>
      <c r="X3" s="6"/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5">
        <v>6.833333333333333</v>
      </c>
      <c r="T4" s="5">
        <v>93.069306930693074</v>
      </c>
      <c r="U4" s="5" t="s">
        <v>24</v>
      </c>
      <c r="V4" s="5" t="s">
        <v>24</v>
      </c>
    </row>
    <row r="5" spans="2:24" x14ac:dyDescent="0.2">
      <c r="B5">
        <v>12</v>
      </c>
      <c r="C5">
        <v>13</v>
      </c>
      <c r="D5">
        <f>(C5-B5)+1</f>
        <v>2</v>
      </c>
      <c r="L5">
        <v>600</v>
      </c>
      <c r="S5" s="5">
        <v>9.0909090909090917</v>
      </c>
      <c r="T5" s="5">
        <v>90.909090909090907</v>
      </c>
      <c r="U5" s="5">
        <v>9.166666666666666E-2</v>
      </c>
      <c r="V5" s="5">
        <v>0.55833333333333335</v>
      </c>
    </row>
    <row r="6" spans="2:24" x14ac:dyDescent="0.2">
      <c r="B6">
        <v>77</v>
      </c>
      <c r="C6">
        <v>78</v>
      </c>
      <c r="D6">
        <f t="shared" ref="D6:D12" si="0">(C6-B6)+1</f>
        <v>2</v>
      </c>
      <c r="S6" s="5">
        <v>1.3888888888888888</v>
      </c>
      <c r="T6" s="5">
        <v>98.611111111111114</v>
      </c>
      <c r="U6" s="5">
        <v>0.6</v>
      </c>
      <c r="V6" s="5">
        <v>0.35833333333333334</v>
      </c>
    </row>
    <row r="7" spans="2:24" x14ac:dyDescent="0.2">
      <c r="B7">
        <v>120</v>
      </c>
      <c r="C7">
        <v>121</v>
      </c>
      <c r="D7">
        <f t="shared" si="0"/>
        <v>2</v>
      </c>
      <c r="S7" s="5">
        <v>9.4650205761316872</v>
      </c>
      <c r="T7" s="5">
        <v>90.534979423868307</v>
      </c>
      <c r="U7" s="5">
        <v>1.6</v>
      </c>
      <c r="V7" s="5">
        <v>0.46666666666666667</v>
      </c>
    </row>
    <row r="8" spans="2:24" x14ac:dyDescent="0.2">
      <c r="B8">
        <v>226</v>
      </c>
      <c r="C8">
        <v>227</v>
      </c>
      <c r="D8">
        <f t="shared" si="0"/>
        <v>2</v>
      </c>
      <c r="S8" s="5">
        <v>8.8607594936708853</v>
      </c>
      <c r="T8" s="5">
        <v>91.139240506329116</v>
      </c>
      <c r="U8" s="5">
        <v>1.9750000000000001</v>
      </c>
      <c r="V8" s="5">
        <v>1.0833333333333333</v>
      </c>
    </row>
    <row r="9" spans="2:24" x14ac:dyDescent="0.2">
      <c r="B9">
        <v>235</v>
      </c>
      <c r="C9">
        <v>242</v>
      </c>
      <c r="D9">
        <f t="shared" si="0"/>
        <v>8</v>
      </c>
      <c r="S9" s="5">
        <v>7.0000000000000009</v>
      </c>
      <c r="T9" s="5">
        <v>93</v>
      </c>
      <c r="U9" s="5">
        <v>3.3333333333333335</v>
      </c>
      <c r="V9" s="5">
        <v>1.4083333333333334</v>
      </c>
    </row>
    <row r="10" spans="2:24" x14ac:dyDescent="0.2">
      <c r="B10">
        <v>264</v>
      </c>
      <c r="C10">
        <v>266</v>
      </c>
      <c r="D10">
        <f t="shared" si="0"/>
        <v>3</v>
      </c>
    </row>
    <row r="11" spans="2:24" x14ac:dyDescent="0.2">
      <c r="B11">
        <v>291</v>
      </c>
      <c r="C11">
        <v>307</v>
      </c>
      <c r="D11">
        <f t="shared" si="0"/>
        <v>17</v>
      </c>
    </row>
    <row r="12" spans="2:24" x14ac:dyDescent="0.2">
      <c r="B12">
        <v>337</v>
      </c>
      <c r="C12">
        <v>341</v>
      </c>
      <c r="D12">
        <f t="shared" si="0"/>
        <v>5</v>
      </c>
    </row>
    <row r="13" spans="2:24" x14ac:dyDescent="0.2">
      <c r="D13">
        <f>SUM(D5:D12)</f>
        <v>41</v>
      </c>
      <c r="F13">
        <f>SUM(F5:F12)</f>
        <v>0</v>
      </c>
      <c r="I13">
        <f>SUM(I5:I12)</f>
        <v>0</v>
      </c>
      <c r="K13">
        <f>SUM(K5:K12)</f>
        <v>0</v>
      </c>
      <c r="L13">
        <f>SUM(L5:L12)</f>
        <v>600</v>
      </c>
      <c r="M13">
        <f>L13-(I13+K13)</f>
        <v>600</v>
      </c>
      <c r="N13" s="5">
        <f>((D13+F13)/M13)*100</f>
        <v>6.833333333333333</v>
      </c>
      <c r="O13" s="5">
        <f>100-N13</f>
        <v>93.166666666666671</v>
      </c>
      <c r="P13" s="5">
        <f>E5/120</f>
        <v>0</v>
      </c>
      <c r="Q13" s="5" t="s">
        <v>24</v>
      </c>
    </row>
    <row r="15" spans="2:24" s="1" customFormat="1" x14ac:dyDescent="0.2">
      <c r="B15" s="3" t="s">
        <v>15</v>
      </c>
      <c r="N15" s="7"/>
      <c r="O15" s="7"/>
      <c r="P15" s="7"/>
      <c r="Q15" s="7"/>
    </row>
    <row r="16" spans="2:24" ht="48" x14ac:dyDescent="0.2">
      <c r="B16" s="8" t="s">
        <v>0</v>
      </c>
      <c r="C16" s="8"/>
      <c r="D16" s="8"/>
      <c r="E16" s="8" t="s">
        <v>4</v>
      </c>
      <c r="F16" s="8"/>
      <c r="G16" s="8" t="s">
        <v>7</v>
      </c>
      <c r="H16" s="8"/>
      <c r="I16" s="8"/>
      <c r="J16" s="8" t="s">
        <v>8</v>
      </c>
      <c r="K16" s="8"/>
      <c r="L16" s="4" t="s">
        <v>12</v>
      </c>
      <c r="M16" s="4" t="s">
        <v>10</v>
      </c>
      <c r="N16" s="6" t="s">
        <v>11</v>
      </c>
      <c r="O16" s="6" t="s">
        <v>13</v>
      </c>
      <c r="P16" s="6" t="s">
        <v>20</v>
      </c>
      <c r="Q16" s="6" t="s">
        <v>21</v>
      </c>
    </row>
    <row r="17" spans="2:17" x14ac:dyDescent="0.2">
      <c r="B17" s="2" t="s">
        <v>1</v>
      </c>
      <c r="C17" s="2" t="s">
        <v>2</v>
      </c>
      <c r="D17" s="2" t="s">
        <v>3</v>
      </c>
      <c r="E17" s="2" t="s">
        <v>5</v>
      </c>
      <c r="F17" s="2" t="s">
        <v>6</v>
      </c>
      <c r="G17" s="2" t="s">
        <v>1</v>
      </c>
      <c r="H17" s="2" t="s">
        <v>2</v>
      </c>
      <c r="I17" s="2" t="s">
        <v>3</v>
      </c>
      <c r="J17" s="2" t="s">
        <v>5</v>
      </c>
      <c r="K17" s="2" t="s">
        <v>6</v>
      </c>
      <c r="L17" s="2" t="s">
        <v>9</v>
      </c>
    </row>
    <row r="18" spans="2:17" x14ac:dyDescent="0.2">
      <c r="E18">
        <v>11</v>
      </c>
      <c r="F18">
        <v>1</v>
      </c>
      <c r="G18">
        <v>12</v>
      </c>
      <c r="H18">
        <v>78</v>
      </c>
      <c r="I18">
        <f>(H18-G18)+1</f>
        <v>67</v>
      </c>
      <c r="J18">
        <v>79</v>
      </c>
      <c r="K18">
        <v>1</v>
      </c>
      <c r="L18">
        <v>79</v>
      </c>
      <c r="M18">
        <f>L18-(I18+K18)</f>
        <v>11</v>
      </c>
      <c r="N18" s="5">
        <f>((D18+F18)/M18)*100</f>
        <v>9.0909090909090917</v>
      </c>
      <c r="O18" s="5">
        <f>100-N18</f>
        <v>90.909090909090907</v>
      </c>
      <c r="P18" s="5">
        <f>E18/120</f>
        <v>9.166666666666666E-2</v>
      </c>
      <c r="Q18" s="5">
        <f>I18/120</f>
        <v>0.55833333333333335</v>
      </c>
    </row>
    <row r="20" spans="2:17" s="1" customFormat="1" x14ac:dyDescent="0.2">
      <c r="B20" s="3" t="s">
        <v>16</v>
      </c>
      <c r="N20" s="7"/>
      <c r="O20" s="7"/>
      <c r="P20" s="7"/>
      <c r="Q20" s="7"/>
    </row>
    <row r="21" spans="2:17" ht="48" x14ac:dyDescent="0.2">
      <c r="B21" s="8" t="s">
        <v>0</v>
      </c>
      <c r="C21" s="8"/>
      <c r="D21" s="8"/>
      <c r="E21" s="8" t="s">
        <v>4</v>
      </c>
      <c r="F21" s="8"/>
      <c r="G21" s="8" t="s">
        <v>7</v>
      </c>
      <c r="H21" s="8"/>
      <c r="I21" s="8"/>
      <c r="J21" s="8" t="s">
        <v>8</v>
      </c>
      <c r="K21" s="8"/>
      <c r="L21" s="4" t="s">
        <v>12</v>
      </c>
      <c r="M21" s="4" t="s">
        <v>10</v>
      </c>
      <c r="N21" s="6" t="s">
        <v>11</v>
      </c>
      <c r="O21" s="6" t="s">
        <v>13</v>
      </c>
      <c r="P21" s="6" t="s">
        <v>20</v>
      </c>
      <c r="Q21" s="6" t="s">
        <v>21</v>
      </c>
    </row>
    <row r="22" spans="2:17" x14ac:dyDescent="0.2">
      <c r="B22" s="2" t="s">
        <v>1</v>
      </c>
      <c r="C22" s="2" t="s">
        <v>2</v>
      </c>
      <c r="D22" s="2" t="s">
        <v>3</v>
      </c>
      <c r="E22" s="2" t="s">
        <v>5</v>
      </c>
      <c r="F22" s="2" t="s">
        <v>6</v>
      </c>
      <c r="G22" s="2" t="s">
        <v>1</v>
      </c>
      <c r="H22" s="2" t="s">
        <v>2</v>
      </c>
      <c r="I22" s="2" t="s">
        <v>3</v>
      </c>
      <c r="J22" s="2" t="s">
        <v>5</v>
      </c>
      <c r="K22" s="2" t="s">
        <v>6</v>
      </c>
      <c r="L22" s="2" t="s">
        <v>9</v>
      </c>
    </row>
    <row r="23" spans="2:17" x14ac:dyDescent="0.2">
      <c r="E23">
        <v>72</v>
      </c>
      <c r="F23">
        <v>1</v>
      </c>
      <c r="G23">
        <v>73</v>
      </c>
      <c r="H23">
        <v>115</v>
      </c>
      <c r="I23">
        <f>(H23-G23)+1</f>
        <v>43</v>
      </c>
      <c r="J23">
        <v>116</v>
      </c>
      <c r="K23">
        <v>1</v>
      </c>
      <c r="L23">
        <v>116</v>
      </c>
      <c r="M23">
        <f>L23-(I23+K23)</f>
        <v>72</v>
      </c>
      <c r="N23" s="5">
        <f>((D23+F23)/M23)*100</f>
        <v>1.3888888888888888</v>
      </c>
      <c r="O23" s="5">
        <f>100-N23</f>
        <v>98.611111111111114</v>
      </c>
      <c r="P23" s="5">
        <f>E23/120</f>
        <v>0.6</v>
      </c>
      <c r="Q23" s="5">
        <f>I23/120</f>
        <v>0.35833333333333334</v>
      </c>
    </row>
    <row r="25" spans="2:17" s="1" customFormat="1" x14ac:dyDescent="0.2">
      <c r="B25" s="3" t="s">
        <v>22</v>
      </c>
      <c r="N25" s="7"/>
      <c r="O25" s="7"/>
      <c r="P25" s="7"/>
      <c r="Q25" s="7"/>
    </row>
    <row r="27" spans="2:17" s="1" customFormat="1" x14ac:dyDescent="0.2">
      <c r="B27" s="3" t="s">
        <v>17</v>
      </c>
      <c r="N27" s="7"/>
      <c r="O27" s="7"/>
      <c r="P27" s="7"/>
      <c r="Q27" s="7"/>
    </row>
    <row r="28" spans="2:17" ht="48" x14ac:dyDescent="0.2">
      <c r="B28" s="8" t="s">
        <v>0</v>
      </c>
      <c r="C28" s="8"/>
      <c r="D28" s="8"/>
      <c r="E28" s="8" t="s">
        <v>4</v>
      </c>
      <c r="F28" s="8"/>
      <c r="G28" s="8" t="s">
        <v>7</v>
      </c>
      <c r="H28" s="8"/>
      <c r="I28" s="8"/>
      <c r="J28" s="8" t="s">
        <v>8</v>
      </c>
      <c r="K28" s="8"/>
      <c r="L28" s="4" t="s">
        <v>12</v>
      </c>
      <c r="M28" s="4" t="s">
        <v>10</v>
      </c>
      <c r="N28" s="6" t="s">
        <v>11</v>
      </c>
      <c r="O28" s="6" t="s">
        <v>13</v>
      </c>
      <c r="P28" s="6" t="s">
        <v>20</v>
      </c>
      <c r="Q28" s="6" t="s">
        <v>21</v>
      </c>
    </row>
    <row r="29" spans="2:17" x14ac:dyDescent="0.2">
      <c r="B29" s="2" t="s">
        <v>1</v>
      </c>
      <c r="C29" s="2" t="s">
        <v>2</v>
      </c>
      <c r="D29" s="2" t="s">
        <v>3</v>
      </c>
      <c r="E29" s="2" t="s">
        <v>5</v>
      </c>
      <c r="F29" s="2" t="s">
        <v>6</v>
      </c>
      <c r="G29" s="2" t="s">
        <v>1</v>
      </c>
      <c r="H29" s="2" t="s">
        <v>2</v>
      </c>
      <c r="I29" s="2" t="s">
        <v>3</v>
      </c>
      <c r="J29" s="2" t="s">
        <v>5</v>
      </c>
      <c r="K29" s="2" t="s">
        <v>6</v>
      </c>
      <c r="L29" s="2" t="s">
        <v>9</v>
      </c>
    </row>
    <row r="30" spans="2:17" x14ac:dyDescent="0.2">
      <c r="B30">
        <v>90</v>
      </c>
      <c r="C30">
        <v>99</v>
      </c>
      <c r="D30">
        <f>(C30-B30)+1</f>
        <v>10</v>
      </c>
      <c r="E30">
        <v>192</v>
      </c>
      <c r="F30">
        <v>1</v>
      </c>
      <c r="G30">
        <v>193</v>
      </c>
      <c r="H30">
        <v>221</v>
      </c>
      <c r="I30">
        <f>(H30-G30)+1</f>
        <v>29</v>
      </c>
      <c r="J30">
        <v>329</v>
      </c>
      <c r="K30">
        <v>1</v>
      </c>
      <c r="L30">
        <v>329</v>
      </c>
    </row>
    <row r="31" spans="2:17" x14ac:dyDescent="0.2">
      <c r="B31">
        <v>259</v>
      </c>
      <c r="C31">
        <v>271</v>
      </c>
      <c r="D31">
        <f>(C31-B31)+1</f>
        <v>13</v>
      </c>
      <c r="E31">
        <v>272</v>
      </c>
      <c r="F31">
        <v>1</v>
      </c>
      <c r="G31">
        <v>273</v>
      </c>
      <c r="H31">
        <v>328</v>
      </c>
      <c r="I31">
        <f>(H31-G31)+1</f>
        <v>56</v>
      </c>
    </row>
    <row r="32" spans="2:17" x14ac:dyDescent="0.2">
      <c r="D32">
        <f>SUM(D30:D31)</f>
        <v>23</v>
      </c>
      <c r="I32">
        <f>SUM(I30:I31)</f>
        <v>85</v>
      </c>
      <c r="K32">
        <f>SUM(K30:K31)</f>
        <v>1</v>
      </c>
      <c r="L32">
        <f>SUM(L30:L31)</f>
        <v>329</v>
      </c>
      <c r="M32">
        <f>L32-(I32+K32)</f>
        <v>243</v>
      </c>
      <c r="N32" s="5">
        <f>((D32+F32)/M32)*100</f>
        <v>9.4650205761316872</v>
      </c>
      <c r="O32" s="5">
        <f>100-N32</f>
        <v>90.534979423868307</v>
      </c>
      <c r="P32" s="5">
        <f>E30/120</f>
        <v>1.6</v>
      </c>
      <c r="Q32" s="5">
        <f>I31/120</f>
        <v>0.46666666666666667</v>
      </c>
    </row>
    <row r="34" spans="2:17" s="1" customFormat="1" x14ac:dyDescent="0.2">
      <c r="B34" s="3" t="s">
        <v>18</v>
      </c>
      <c r="N34" s="7"/>
      <c r="O34" s="7"/>
      <c r="P34" s="7"/>
      <c r="Q34" s="7"/>
    </row>
    <row r="35" spans="2:17" ht="48" x14ac:dyDescent="0.2">
      <c r="B35" s="8" t="s">
        <v>0</v>
      </c>
      <c r="C35" s="8"/>
      <c r="D35" s="8"/>
      <c r="E35" s="8" t="s">
        <v>4</v>
      </c>
      <c r="F35" s="8"/>
      <c r="G35" s="8" t="s">
        <v>7</v>
      </c>
      <c r="H35" s="8"/>
      <c r="I35" s="8"/>
      <c r="J35" s="8" t="s">
        <v>8</v>
      </c>
      <c r="K35" s="8"/>
      <c r="L35" s="4" t="s">
        <v>12</v>
      </c>
      <c r="M35" s="4" t="s">
        <v>10</v>
      </c>
      <c r="N35" s="6" t="s">
        <v>11</v>
      </c>
      <c r="O35" s="6" t="s">
        <v>13</v>
      </c>
      <c r="P35" s="6" t="s">
        <v>20</v>
      </c>
      <c r="Q35" s="6" t="s">
        <v>21</v>
      </c>
    </row>
    <row r="36" spans="2:17" x14ac:dyDescent="0.2">
      <c r="B36" s="2" t="s">
        <v>1</v>
      </c>
      <c r="C36" s="2" t="s">
        <v>2</v>
      </c>
      <c r="D36" s="2" t="s">
        <v>3</v>
      </c>
      <c r="E36" s="2" t="s">
        <v>5</v>
      </c>
      <c r="F36" s="2" t="s">
        <v>6</v>
      </c>
      <c r="G36" s="2" t="s">
        <v>1</v>
      </c>
      <c r="H36" s="2" t="s">
        <v>2</v>
      </c>
      <c r="I36" s="2" t="s">
        <v>3</v>
      </c>
      <c r="J36" s="2" t="s">
        <v>5</v>
      </c>
      <c r="K36" s="2" t="s">
        <v>6</v>
      </c>
      <c r="L36" s="2" t="s">
        <v>9</v>
      </c>
    </row>
    <row r="37" spans="2:17" x14ac:dyDescent="0.2">
      <c r="B37" s="2">
        <v>154</v>
      </c>
      <c r="C37" s="2">
        <v>157</v>
      </c>
      <c r="D37">
        <f>(C37-B37)+1</f>
        <v>4</v>
      </c>
      <c r="E37" s="2">
        <v>237</v>
      </c>
      <c r="F37" s="2">
        <v>1</v>
      </c>
      <c r="G37" s="2">
        <v>238</v>
      </c>
      <c r="H37" s="2">
        <v>367</v>
      </c>
      <c r="I37">
        <f>(H37-G37)+1</f>
        <v>130</v>
      </c>
      <c r="J37" s="2">
        <v>368</v>
      </c>
      <c r="K37">
        <v>1</v>
      </c>
      <c r="L37" s="2">
        <v>368</v>
      </c>
    </row>
    <row r="38" spans="2:17" x14ac:dyDescent="0.2">
      <c r="B38" s="2">
        <v>221</v>
      </c>
      <c r="C38" s="2">
        <v>236</v>
      </c>
      <c r="D38">
        <f>(C38-B38)+1</f>
        <v>16</v>
      </c>
      <c r="E38" s="2"/>
      <c r="F38" s="2"/>
      <c r="G38" s="2"/>
      <c r="H38" s="2"/>
      <c r="I38" s="2"/>
      <c r="J38" s="2"/>
      <c r="K38" s="2"/>
      <c r="L38" s="2"/>
    </row>
    <row r="39" spans="2:17" x14ac:dyDescent="0.2">
      <c r="B39" s="2"/>
      <c r="C39" s="2"/>
      <c r="D39" s="2">
        <f>SUM(D37:D38)</f>
        <v>20</v>
      </c>
      <c r="E39" s="2"/>
      <c r="F39" s="2">
        <f>SUM(F37:F38)</f>
        <v>1</v>
      </c>
      <c r="G39" s="2"/>
      <c r="H39" s="2"/>
      <c r="I39" s="2">
        <f>SUM(I37:I38)</f>
        <v>130</v>
      </c>
      <c r="J39" s="2"/>
      <c r="K39" s="2">
        <f>SUM(K37:K38)</f>
        <v>1</v>
      </c>
      <c r="L39" s="2">
        <f>SUM(L37:L38)</f>
        <v>368</v>
      </c>
      <c r="M39">
        <f>L39-(I39+K39)</f>
        <v>237</v>
      </c>
      <c r="N39" s="5">
        <f>((D39+F39)/M39)*100</f>
        <v>8.8607594936708853</v>
      </c>
      <c r="O39" s="5">
        <f>100-N39</f>
        <v>91.139240506329116</v>
      </c>
      <c r="P39" s="5">
        <f>E37/120</f>
        <v>1.9750000000000001</v>
      </c>
      <c r="Q39" s="5">
        <f>I37/120</f>
        <v>1.0833333333333333</v>
      </c>
    </row>
    <row r="41" spans="2:17" s="1" customFormat="1" x14ac:dyDescent="0.2">
      <c r="B41" s="3" t="s">
        <v>23</v>
      </c>
      <c r="N41" s="7"/>
      <c r="O41" s="7"/>
      <c r="P41" s="7"/>
      <c r="Q41" s="7"/>
    </row>
    <row r="43" spans="2:17" s="1" customFormat="1" x14ac:dyDescent="0.2">
      <c r="B43" s="3" t="s">
        <v>19</v>
      </c>
      <c r="N43" s="7"/>
      <c r="O43" s="7"/>
      <c r="P43" s="7"/>
      <c r="Q43" s="7"/>
    </row>
    <row r="44" spans="2:17" ht="48" x14ac:dyDescent="0.2">
      <c r="B44" s="8" t="s">
        <v>0</v>
      </c>
      <c r="C44" s="8"/>
      <c r="D44" s="8"/>
      <c r="E44" s="8" t="s">
        <v>4</v>
      </c>
      <c r="F44" s="8"/>
      <c r="G44" s="8" t="s">
        <v>7</v>
      </c>
      <c r="H44" s="8"/>
      <c r="I44" s="8"/>
      <c r="J44" s="8" t="s">
        <v>8</v>
      </c>
      <c r="K44" s="8"/>
      <c r="L44" s="4" t="s">
        <v>12</v>
      </c>
      <c r="M44" s="4" t="s">
        <v>10</v>
      </c>
      <c r="N44" s="6" t="s">
        <v>11</v>
      </c>
      <c r="O44" s="6" t="s">
        <v>13</v>
      </c>
      <c r="P44" s="6" t="s">
        <v>20</v>
      </c>
      <c r="Q44" s="6" t="s">
        <v>21</v>
      </c>
    </row>
    <row r="45" spans="2:17" x14ac:dyDescent="0.2">
      <c r="B45" s="2" t="s">
        <v>1</v>
      </c>
      <c r="C45" s="2" t="s">
        <v>2</v>
      </c>
      <c r="D45" s="2" t="s">
        <v>3</v>
      </c>
      <c r="E45" s="2" t="s">
        <v>5</v>
      </c>
      <c r="F45" s="2" t="s">
        <v>6</v>
      </c>
      <c r="G45" s="2" t="s">
        <v>1</v>
      </c>
      <c r="H45" s="2" t="s">
        <v>2</v>
      </c>
      <c r="I45" s="2" t="s">
        <v>3</v>
      </c>
      <c r="J45" s="2" t="s">
        <v>5</v>
      </c>
      <c r="K45" s="2" t="s">
        <v>6</v>
      </c>
      <c r="L45" s="2" t="s">
        <v>9</v>
      </c>
    </row>
    <row r="46" spans="2:17" x14ac:dyDescent="0.2">
      <c r="B46">
        <v>209</v>
      </c>
      <c r="C46">
        <v>210</v>
      </c>
      <c r="D46">
        <f>(C46-B46)+1</f>
        <v>2</v>
      </c>
      <c r="E46">
        <v>400</v>
      </c>
      <c r="F46">
        <v>1</v>
      </c>
      <c r="G46">
        <v>401</v>
      </c>
      <c r="H46">
        <v>569</v>
      </c>
      <c r="I46">
        <f>(H46-G46)+1</f>
        <v>169</v>
      </c>
      <c r="J46">
        <v>570</v>
      </c>
      <c r="K46">
        <v>1</v>
      </c>
      <c r="L46">
        <v>570</v>
      </c>
    </row>
    <row r="47" spans="2:17" x14ac:dyDescent="0.2">
      <c r="B47">
        <v>215</v>
      </c>
      <c r="C47">
        <v>216</v>
      </c>
      <c r="D47">
        <f t="shared" ref="D47:D53" si="1">(C47-B47)+1</f>
        <v>2</v>
      </c>
    </row>
    <row r="48" spans="2:17" x14ac:dyDescent="0.2">
      <c r="B48">
        <v>227</v>
      </c>
      <c r="C48">
        <v>228</v>
      </c>
      <c r="D48">
        <f t="shared" si="1"/>
        <v>2</v>
      </c>
    </row>
    <row r="49" spans="2:17" x14ac:dyDescent="0.2">
      <c r="B49">
        <v>241</v>
      </c>
      <c r="C49">
        <v>241</v>
      </c>
      <c r="D49">
        <f t="shared" si="1"/>
        <v>1</v>
      </c>
    </row>
    <row r="50" spans="2:17" x14ac:dyDescent="0.2">
      <c r="B50">
        <v>261</v>
      </c>
      <c r="C50">
        <v>262</v>
      </c>
      <c r="D50">
        <f t="shared" si="1"/>
        <v>2</v>
      </c>
    </row>
    <row r="51" spans="2:17" x14ac:dyDescent="0.2">
      <c r="B51">
        <v>323</v>
      </c>
      <c r="C51">
        <v>324</v>
      </c>
      <c r="D51">
        <f t="shared" si="1"/>
        <v>2</v>
      </c>
    </row>
    <row r="52" spans="2:17" x14ac:dyDescent="0.2">
      <c r="B52">
        <v>348</v>
      </c>
      <c r="C52">
        <v>350</v>
      </c>
      <c r="D52">
        <f t="shared" si="1"/>
        <v>3</v>
      </c>
    </row>
    <row r="53" spans="2:17" x14ac:dyDescent="0.2">
      <c r="B53">
        <v>387</v>
      </c>
      <c r="C53">
        <v>399</v>
      </c>
      <c r="D53">
        <f t="shared" si="1"/>
        <v>13</v>
      </c>
    </row>
    <row r="54" spans="2:17" x14ac:dyDescent="0.2">
      <c r="D54">
        <f>SUM(D46:D53)</f>
        <v>27</v>
      </c>
      <c r="F54">
        <f>SUM(F46:F53)</f>
        <v>1</v>
      </c>
      <c r="I54">
        <f>SUM(I46:I53)</f>
        <v>169</v>
      </c>
      <c r="K54">
        <f>SUM(K46:K53)</f>
        <v>1</v>
      </c>
      <c r="L54">
        <f>SUM(L46:L53)</f>
        <v>570</v>
      </c>
      <c r="M54">
        <f>L54-(I54+K54)</f>
        <v>400</v>
      </c>
      <c r="N54" s="5">
        <f>((D54+F54)/M54)*100</f>
        <v>7.0000000000000009</v>
      </c>
      <c r="O54" s="5">
        <f>100-N54</f>
        <v>93</v>
      </c>
      <c r="P54" s="5">
        <f>E46/120</f>
        <v>3.3333333333333335</v>
      </c>
      <c r="Q54" s="5">
        <f>I46/120</f>
        <v>1.4083333333333334</v>
      </c>
    </row>
  </sheetData>
  <mergeCells count="24">
    <mergeCell ref="B44:D44"/>
    <mergeCell ref="E44:F44"/>
    <mergeCell ref="G44:I44"/>
    <mergeCell ref="J44:K44"/>
    <mergeCell ref="B28:D28"/>
    <mergeCell ref="E28:F28"/>
    <mergeCell ref="G28:I28"/>
    <mergeCell ref="J28:K28"/>
    <mergeCell ref="B35:D35"/>
    <mergeCell ref="E35:F35"/>
    <mergeCell ref="G35:I35"/>
    <mergeCell ref="J35:K35"/>
    <mergeCell ref="B21:D21"/>
    <mergeCell ref="E21:F21"/>
    <mergeCell ref="G21:I21"/>
    <mergeCell ref="J21:K21"/>
    <mergeCell ref="B3:D3"/>
    <mergeCell ref="E3:F3"/>
    <mergeCell ref="G3:I3"/>
    <mergeCell ref="J3:K3"/>
    <mergeCell ref="B16:D16"/>
    <mergeCell ref="E16:F16"/>
    <mergeCell ref="G16:I16"/>
    <mergeCell ref="J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2024-11-25T16:16:58Z</dcterms:modified>
</cp:coreProperties>
</file>