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152023 Ex241/"/>
    </mc:Choice>
  </mc:AlternateContent>
  <xr:revisionPtr revIDLastSave="0" documentId="13_ncr:1_{360F1A93-7698-534C-A490-09BFA2AB3847}" xr6:coauthVersionLast="47" xr6:coauthVersionMax="47" xr10:uidLastSave="{00000000-0000-0000-0000-000000000000}"/>
  <bookViews>
    <workbookView xWindow="1780" yWindow="308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I49" i="1"/>
  <c r="Q49" i="1" s="1"/>
  <c r="D49" i="1"/>
  <c r="P44" i="1"/>
  <c r="I44" i="1"/>
  <c r="Q44" i="1" s="1"/>
  <c r="P39" i="1"/>
  <c r="I39" i="1"/>
  <c r="M39" i="1" s="1"/>
  <c r="N39" i="1" s="1"/>
  <c r="O39" i="1" s="1"/>
  <c r="P34" i="1"/>
  <c r="L34" i="1"/>
  <c r="K34" i="1"/>
  <c r="F34" i="1"/>
  <c r="I31" i="1"/>
  <c r="Q34" i="1" s="1"/>
  <c r="D32" i="1"/>
  <c r="D33" i="1"/>
  <c r="D31" i="1"/>
  <c r="P26" i="1"/>
  <c r="L26" i="1"/>
  <c r="K26" i="1"/>
  <c r="F26" i="1"/>
  <c r="D25" i="1"/>
  <c r="D24" i="1"/>
  <c r="I24" i="1"/>
  <c r="Q26" i="1" s="1"/>
  <c r="P19" i="1"/>
  <c r="L19" i="1"/>
  <c r="K19" i="1"/>
  <c r="F19" i="1"/>
  <c r="D17" i="1"/>
  <c r="D18" i="1"/>
  <c r="D16" i="1"/>
  <c r="I16" i="1"/>
  <c r="Q19" i="1" s="1"/>
  <c r="P10" i="1"/>
  <c r="I10" i="1"/>
  <c r="Q10" i="1" s="1"/>
  <c r="D10" i="1"/>
  <c r="P5" i="1"/>
  <c r="Q39" i="1" l="1"/>
  <c r="D34" i="1"/>
  <c r="M49" i="1"/>
  <c r="N49" i="1" s="1"/>
  <c r="O49" i="1" s="1"/>
  <c r="I34" i="1"/>
  <c r="D19" i="1"/>
  <c r="M44" i="1"/>
  <c r="N44" i="1" s="1"/>
  <c r="O44" i="1" s="1"/>
  <c r="M34" i="1"/>
  <c r="N34" i="1" s="1"/>
  <c r="O34" i="1" s="1"/>
  <c r="I19" i="1"/>
  <c r="M19" i="1" s="1"/>
  <c r="N19" i="1" s="1"/>
  <c r="O19" i="1" s="1"/>
  <c r="I26" i="1"/>
  <c r="M26" i="1" s="1"/>
  <c r="D26" i="1"/>
  <c r="M10" i="1"/>
  <c r="N10" i="1" s="1"/>
  <c r="O10" i="1" s="1"/>
  <c r="I5" i="1"/>
  <c r="N26" i="1" l="1"/>
  <c r="O26" i="1" s="1"/>
  <c r="M5" i="1"/>
  <c r="N5" i="1" s="1"/>
  <c r="O5" i="1" s="1"/>
  <c r="Q5" i="1"/>
</calcChain>
</file>

<file path=xl/sharedStrings.xml><?xml version="1.0" encoding="utf-8"?>
<sst xmlns="http://schemas.openxmlformats.org/spreadsheetml/2006/main" count="180" uniqueCount="24">
  <si>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</si>
  <si>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</si>
  <si>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</si>
  <si>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</si>
  <si>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</si>
  <si>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</si>
  <si>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</si>
  <si>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</si>
  <si>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</si>
  <si>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</si>
  <si>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</si>
  <si>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</si>
  <si>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</si>
  <si>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</si>
  <si>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</si>
  <si>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</si>
  <si>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</si>
  <si>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</si>
  <si>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</si>
  <si>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</si>
  <si>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</si>
  <si>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Worm 8</t>
  </si>
  <si>
    <t>Time to first puncture</t>
  </si>
  <si>
    <t>Time to successful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</si>
</sst>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51"/>
  <sheetViews>
    <sheetView tabSelected="1" topLeftCell="D1" zoomScale="64" workbookViewId="0">
      <selection activeCell="R14" sqref="R14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14.1640625" style="5" customWidth="1"/>
    <col min="17" max="17" width="14.33203125" style="5" customWidth="1"/>
    <col min="19" max="19" width="13.83203125" customWidth="1"/>
    <col min="20" max="20" width="10.6640625" customWidth="1"/>
    <col min="22" max="22" width="12.1640625" customWidth="1"/>
  </cols>
  <sheetData>
    <row r="1" spans="2:22" ht="6" customHeight="1" x14ac:dyDescent="0.2"/>
    <row r="2" spans="2:22" s="1" customFormat="1" x14ac:dyDescent="0.2">
      <c r="B2" s="3" t="s">
        <v>14</v>
      </c>
      <c r="O2" s="7"/>
      <c r="P2" s="7"/>
      <c r="Q2" s="7"/>
    </row>
    <row r="3" spans="2:22" ht="80" x14ac:dyDescent="0.2">
      <c r="B3" s="8" t="s">
        <v>0</v>
      </c>
      <c r="C3" s="8"/>
      <c r="D3" s="8"/>
      <c r="E3" s="8" t="s">
        <v>4</v>
      </c>
      <c r="F3" s="8"/>
      <c r="G3" s="8" t="s">
        <v>7</v>
      </c>
      <c r="H3" s="8"/>
      <c r="I3" s="8"/>
      <c r="J3" s="8" t="s">
        <v>8</v>
      </c>
      <c r="K3" s="8"/>
      <c r="L3" s="4" t="s">
        <v>12</v>
      </c>
      <c r="M3" s="4" t="s">
        <v>10</v>
      </c>
      <c r="N3" s="6" t="s">
        <v>11</v>
      </c>
      <c r="O3" s="6" t="s">
        <v>13</v>
      </c>
      <c r="P3" s="6" t="s">
        <v>22</v>
      </c>
      <c r="Q3" s="6" t="s">
        <v>23</v>
      </c>
      <c r="S3" s="6" t="s">
        <v>11</v>
      </c>
      <c r="T3" s="6" t="s">
        <v>13</v>
      </c>
      <c r="U3" s="6" t="s">
        <v>22</v>
      </c>
      <c r="V3" s="6" t="s">
        <v>23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5">
        <v>100</v>
      </c>
      <c r="T4" s="5">
        <v>0</v>
      </c>
      <c r="U4" s="5">
        <v>8.3333333333333332E-3</v>
      </c>
      <c r="V4" s="5">
        <v>0.47499999999999998</v>
      </c>
    </row>
    <row r="5" spans="2:22" x14ac:dyDescent="0.2">
      <c r="E5">
        <v>1</v>
      </c>
      <c r="F5">
        <v>1</v>
      </c>
      <c r="G5">
        <v>2</v>
      </c>
      <c r="H5">
        <v>58</v>
      </c>
      <c r="I5">
        <f>(H5-G5)+1</f>
        <v>57</v>
      </c>
      <c r="J5">
        <v>59</v>
      </c>
      <c r="K5">
        <v>1</v>
      </c>
      <c r="L5">
        <v>59</v>
      </c>
      <c r="M5">
        <f>L5-(I5+K5)</f>
        <v>1</v>
      </c>
      <c r="N5" s="5">
        <f>((D5+F5)/M5)*100</f>
        <v>100</v>
      </c>
      <c r="O5" s="5">
        <f>100-N5</f>
        <v>0</v>
      </c>
      <c r="P5" s="5">
        <f>E5/120</f>
        <v>8.3333333333333332E-3</v>
      </c>
      <c r="Q5" s="5">
        <f>I5/120</f>
        <v>0.47499999999999998</v>
      </c>
      <c r="S5" s="5">
        <v>78.571428571428569</v>
      </c>
      <c r="T5" s="5">
        <v>21.428571428571431</v>
      </c>
      <c r="U5" s="5">
        <v>0.11666666666666667</v>
      </c>
      <c r="V5" s="5">
        <v>0.53333333333333333</v>
      </c>
    </row>
    <row r="6" spans="2:22" x14ac:dyDescent="0.2">
      <c r="S6" s="5">
        <v>51.785714285714292</v>
      </c>
      <c r="T6" s="5">
        <v>48.214285714285708</v>
      </c>
      <c r="U6" s="5">
        <v>0.46666666666666667</v>
      </c>
      <c r="V6" s="5">
        <v>1.2083333333333333</v>
      </c>
    </row>
    <row r="7" spans="2:22" s="1" customFormat="1" x14ac:dyDescent="0.2">
      <c r="B7" s="3" t="s">
        <v>15</v>
      </c>
      <c r="O7" s="7"/>
      <c r="P7" s="7"/>
      <c r="Q7" s="7"/>
      <c r="S7" s="7">
        <v>32.558139534883722</v>
      </c>
      <c r="T7" s="7">
        <v>67.441860465116278</v>
      </c>
      <c r="U7" s="7">
        <v>0.71666666666666667</v>
      </c>
      <c r="V7" s="7">
        <v>0.35833333333333334</v>
      </c>
    </row>
    <row r="8" spans="2:22" ht="48" x14ac:dyDescent="0.2">
      <c r="B8" s="8" t="s">
        <v>0</v>
      </c>
      <c r="C8" s="8"/>
      <c r="D8" s="8"/>
      <c r="E8" s="8" t="s">
        <v>4</v>
      </c>
      <c r="F8" s="8"/>
      <c r="G8" s="8" t="s">
        <v>7</v>
      </c>
      <c r="H8" s="8"/>
      <c r="I8" s="8"/>
      <c r="J8" s="8" t="s">
        <v>8</v>
      </c>
      <c r="K8" s="8"/>
      <c r="L8" s="4" t="s">
        <v>12</v>
      </c>
      <c r="M8" s="4" t="s">
        <v>10</v>
      </c>
      <c r="N8" s="6" t="s">
        <v>11</v>
      </c>
      <c r="O8" s="6" t="s">
        <v>13</v>
      </c>
      <c r="P8" s="6" t="s">
        <v>22</v>
      </c>
      <c r="Q8" s="6" t="s">
        <v>23</v>
      </c>
      <c r="S8" s="5">
        <v>20.754716981132077</v>
      </c>
      <c r="T8" s="5">
        <v>79.245283018867923</v>
      </c>
      <c r="U8" s="5">
        <v>0.44166666666666665</v>
      </c>
      <c r="V8" s="5">
        <v>0.21666666666666667</v>
      </c>
    </row>
    <row r="9" spans="2:22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S9" s="5">
        <v>100</v>
      </c>
      <c r="T9" s="5">
        <v>0</v>
      </c>
      <c r="U9" s="5">
        <v>8.3333333333333332E-3</v>
      </c>
      <c r="V9" s="5">
        <v>0.52500000000000002</v>
      </c>
    </row>
    <row r="10" spans="2:22" x14ac:dyDescent="0.2">
      <c r="B10">
        <v>4</v>
      </c>
      <c r="C10">
        <v>13</v>
      </c>
      <c r="D10">
        <f>(C10-B10)+1</f>
        <v>10</v>
      </c>
      <c r="E10">
        <v>14</v>
      </c>
      <c r="F10">
        <v>1</v>
      </c>
      <c r="G10">
        <v>15</v>
      </c>
      <c r="H10">
        <v>78</v>
      </c>
      <c r="I10">
        <f>(H10-G10)+1</f>
        <v>64</v>
      </c>
      <c r="J10">
        <v>79</v>
      </c>
      <c r="K10">
        <v>1</v>
      </c>
      <c r="L10">
        <v>79</v>
      </c>
      <c r="M10">
        <f>L10-(I10+K10)</f>
        <v>14</v>
      </c>
      <c r="N10" s="5">
        <f>((D10+F10)/M10)*100</f>
        <v>78.571428571428569</v>
      </c>
      <c r="O10" s="5">
        <f>100-N10</f>
        <v>21.428571428571431</v>
      </c>
      <c r="P10" s="5">
        <f>E10/120</f>
        <v>0.11666666666666667</v>
      </c>
      <c r="Q10" s="5">
        <f>I10/120</f>
        <v>0.53333333333333333</v>
      </c>
      <c r="S10" s="5">
        <v>5.2631578947368416</v>
      </c>
      <c r="T10" s="5">
        <v>94.736842105263165</v>
      </c>
      <c r="U10" s="5">
        <v>0.15833333333333333</v>
      </c>
      <c r="V10" s="5">
        <v>0.21666666666666667</v>
      </c>
    </row>
    <row r="11" spans="2:22" x14ac:dyDescent="0.2">
      <c r="S11" s="5">
        <v>100</v>
      </c>
      <c r="T11" s="5">
        <v>0</v>
      </c>
      <c r="U11" s="5">
        <v>0.10833333333333334</v>
      </c>
      <c r="V11" s="5">
        <v>0.375</v>
      </c>
    </row>
    <row r="13" spans="2:22" s="1" customFormat="1" x14ac:dyDescent="0.2">
      <c r="B13" s="3" t="s">
        <v>16</v>
      </c>
      <c r="O13" s="7"/>
      <c r="P13" s="7"/>
      <c r="Q13" s="7"/>
    </row>
    <row r="14" spans="2:22" ht="48" x14ac:dyDescent="0.2">
      <c r="B14" s="8" t="s">
        <v>0</v>
      </c>
      <c r="C14" s="8"/>
      <c r="D14" s="8"/>
      <c r="E14" s="8" t="s">
        <v>4</v>
      </c>
      <c r="F14" s="8"/>
      <c r="G14" s="8" t="s">
        <v>7</v>
      </c>
      <c r="H14" s="8"/>
      <c r="I14" s="8"/>
      <c r="J14" s="8" t="s">
        <v>8</v>
      </c>
      <c r="K14" s="8"/>
      <c r="L14" s="4" t="s">
        <v>12</v>
      </c>
      <c r="M14" s="4" t="s">
        <v>10</v>
      </c>
      <c r="N14" s="6" t="s">
        <v>11</v>
      </c>
      <c r="O14" s="6" t="s">
        <v>13</v>
      </c>
      <c r="P14" s="6" t="s">
        <v>22</v>
      </c>
      <c r="Q14" s="6" t="s">
        <v>23</v>
      </c>
    </row>
    <row r="15" spans="2:22" x14ac:dyDescent="0.2">
      <c r="B15" s="2" t="s">
        <v>1</v>
      </c>
      <c r="C15" s="2" t="s">
        <v>2</v>
      </c>
      <c r="D15" s="2" t="s">
        <v>3</v>
      </c>
      <c r="E15" s="2" t="s">
        <v>5</v>
      </c>
      <c r="F15" s="2" t="s">
        <v>6</v>
      </c>
      <c r="G15" s="2" t="s">
        <v>1</v>
      </c>
      <c r="H15" s="2" t="s">
        <v>2</v>
      </c>
      <c r="I15" s="2" t="s">
        <v>3</v>
      </c>
      <c r="J15" s="2" t="s">
        <v>5</v>
      </c>
      <c r="K15" s="2" t="s">
        <v>6</v>
      </c>
      <c r="L15" s="2" t="s">
        <v>9</v>
      </c>
    </row>
    <row r="16" spans="2:22" x14ac:dyDescent="0.2">
      <c r="B16">
        <v>8</v>
      </c>
      <c r="C16">
        <v>15</v>
      </c>
      <c r="D16">
        <f>(C16-B16)+1</f>
        <v>8</v>
      </c>
      <c r="E16">
        <v>56</v>
      </c>
      <c r="F16">
        <v>1</v>
      </c>
      <c r="G16">
        <v>57</v>
      </c>
      <c r="H16">
        <v>201</v>
      </c>
      <c r="I16">
        <f>(H16-G16)+1</f>
        <v>145</v>
      </c>
      <c r="J16">
        <v>202</v>
      </c>
      <c r="K16">
        <v>1</v>
      </c>
      <c r="L16">
        <v>202</v>
      </c>
    </row>
    <row r="17" spans="2:17" x14ac:dyDescent="0.2">
      <c r="B17">
        <v>29</v>
      </c>
      <c r="C17">
        <v>40</v>
      </c>
      <c r="D17">
        <f t="shared" ref="D17:D18" si="0">(C17-B17)+1</f>
        <v>12</v>
      </c>
    </row>
    <row r="18" spans="2:17" x14ac:dyDescent="0.2">
      <c r="B18">
        <v>48</v>
      </c>
      <c r="C18">
        <v>55</v>
      </c>
      <c r="D18">
        <f t="shared" si="0"/>
        <v>8</v>
      </c>
    </row>
    <row r="19" spans="2:17" x14ac:dyDescent="0.2">
      <c r="D19">
        <f>SUM(D16:D18)</f>
        <v>28</v>
      </c>
      <c r="F19">
        <f>SUM(F16:F18)</f>
        <v>1</v>
      </c>
      <c r="I19">
        <f>SUM(I16:I18)</f>
        <v>145</v>
      </c>
      <c r="K19">
        <f>SUM(K16:K18)</f>
        <v>1</v>
      </c>
      <c r="L19">
        <f>SUM(L16:L18)</f>
        <v>202</v>
      </c>
      <c r="M19">
        <f>L19-(I19+K19)</f>
        <v>56</v>
      </c>
      <c r="N19" s="5">
        <f>((D19+F19)/M19)*100</f>
        <v>51.785714285714292</v>
      </c>
      <c r="O19" s="5">
        <f>100-N19</f>
        <v>48.214285714285708</v>
      </c>
      <c r="P19" s="5">
        <f>E16/120</f>
        <v>0.46666666666666667</v>
      </c>
      <c r="Q19" s="5">
        <f>I16/120</f>
        <v>1.2083333333333333</v>
      </c>
    </row>
    <row r="21" spans="2:17" s="1" customFormat="1" x14ac:dyDescent="0.2">
      <c r="B21" s="3" t="s">
        <v>17</v>
      </c>
      <c r="O21" s="7"/>
      <c r="P21" s="7"/>
      <c r="Q21" s="7"/>
    </row>
    <row r="22" spans="2:17" ht="48" x14ac:dyDescent="0.2">
      <c r="B22" s="8" t="s">
        <v>0</v>
      </c>
      <c r="C22" s="8"/>
      <c r="D22" s="8"/>
      <c r="E22" s="8" t="s">
        <v>4</v>
      </c>
      <c r="F22" s="8"/>
      <c r="G22" s="8" t="s">
        <v>7</v>
      </c>
      <c r="H22" s="8"/>
      <c r="I22" s="8"/>
      <c r="J22" s="8" t="s">
        <v>8</v>
      </c>
      <c r="K22" s="8"/>
      <c r="L22" s="4" t="s">
        <v>12</v>
      </c>
      <c r="M22" s="4" t="s">
        <v>10</v>
      </c>
      <c r="N22" s="6" t="s">
        <v>11</v>
      </c>
      <c r="O22" s="6" t="s">
        <v>13</v>
      </c>
      <c r="P22" s="6" t="s">
        <v>22</v>
      </c>
      <c r="Q22" s="6" t="s">
        <v>23</v>
      </c>
    </row>
    <row r="23" spans="2:17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7" x14ac:dyDescent="0.2">
      <c r="B24">
        <v>6</v>
      </c>
      <c r="C24">
        <v>6</v>
      </c>
      <c r="D24">
        <f>(C24-B24)+1</f>
        <v>1</v>
      </c>
      <c r="E24">
        <v>86</v>
      </c>
      <c r="F24">
        <v>1</v>
      </c>
      <c r="G24">
        <v>87</v>
      </c>
      <c r="H24">
        <v>129</v>
      </c>
      <c r="I24">
        <f>(H24-G24)+1</f>
        <v>43</v>
      </c>
      <c r="J24">
        <v>130</v>
      </c>
      <c r="K24">
        <v>1</v>
      </c>
      <c r="L24">
        <v>130</v>
      </c>
    </row>
    <row r="25" spans="2:17" x14ac:dyDescent="0.2">
      <c r="B25">
        <v>60</v>
      </c>
      <c r="C25">
        <v>85</v>
      </c>
      <c r="D25">
        <f>(C25-B25)+1</f>
        <v>26</v>
      </c>
    </row>
    <row r="26" spans="2:17" x14ac:dyDescent="0.2">
      <c r="D26">
        <f>SUM(D24:D25)</f>
        <v>27</v>
      </c>
      <c r="F26">
        <f>SUM(F24:F25)</f>
        <v>1</v>
      </c>
      <c r="I26">
        <f>SUM(I24:I25)</f>
        <v>43</v>
      </c>
      <c r="K26">
        <f>SUM(K24:K25)</f>
        <v>1</v>
      </c>
      <c r="L26">
        <f>SUM(L24:L25)</f>
        <v>130</v>
      </c>
      <c r="M26">
        <f>L26-(I26+K26)</f>
        <v>86</v>
      </c>
      <c r="N26" s="5">
        <f>((D26+F26)/M26)*100</f>
        <v>32.558139534883722</v>
      </c>
      <c r="O26" s="5">
        <f>100-N26</f>
        <v>67.441860465116278</v>
      </c>
      <c r="P26" s="5">
        <f>E24/120</f>
        <v>0.71666666666666667</v>
      </c>
      <c r="Q26" s="5">
        <f>I24/120</f>
        <v>0.35833333333333334</v>
      </c>
    </row>
    <row r="28" spans="2:17" s="1" customFormat="1" x14ac:dyDescent="0.2">
      <c r="B28" s="3" t="s">
        <v>18</v>
      </c>
      <c r="O28" s="7"/>
      <c r="P28" s="7"/>
      <c r="Q28" s="7"/>
    </row>
    <row r="29" spans="2:17" ht="48" x14ac:dyDescent="0.2">
      <c r="B29" s="8" t="s">
        <v>0</v>
      </c>
      <c r="C29" s="8"/>
      <c r="D29" s="8"/>
      <c r="E29" s="8" t="s">
        <v>4</v>
      </c>
      <c r="F29" s="8"/>
      <c r="G29" s="8" t="s">
        <v>7</v>
      </c>
      <c r="H29" s="8"/>
      <c r="I29" s="8"/>
      <c r="J29" s="8" t="s">
        <v>8</v>
      </c>
      <c r="K29" s="8"/>
      <c r="L29" s="4" t="s">
        <v>12</v>
      </c>
      <c r="M29" s="4" t="s">
        <v>10</v>
      </c>
      <c r="N29" s="6" t="s">
        <v>11</v>
      </c>
      <c r="O29" s="6" t="s">
        <v>13</v>
      </c>
      <c r="P29" s="6" t="s">
        <v>22</v>
      </c>
      <c r="Q29" s="6" t="s">
        <v>23</v>
      </c>
    </row>
    <row r="30" spans="2:17" x14ac:dyDescent="0.2">
      <c r="B30" s="2" t="s">
        <v>1</v>
      </c>
      <c r="C30" s="2" t="s">
        <v>2</v>
      </c>
      <c r="D30" s="2" t="s">
        <v>3</v>
      </c>
      <c r="E30" s="2" t="s">
        <v>5</v>
      </c>
      <c r="F30" s="2" t="s">
        <v>6</v>
      </c>
      <c r="G30" s="2" t="s">
        <v>1</v>
      </c>
      <c r="H30" s="2" t="s">
        <v>2</v>
      </c>
      <c r="I30" s="2" t="s">
        <v>3</v>
      </c>
      <c r="J30" s="2" t="s">
        <v>5</v>
      </c>
      <c r="K30" s="2" t="s">
        <v>6</v>
      </c>
      <c r="L30" s="2" t="s">
        <v>9</v>
      </c>
    </row>
    <row r="31" spans="2:17" x14ac:dyDescent="0.2">
      <c r="B31">
        <v>25</v>
      </c>
      <c r="C31">
        <v>28</v>
      </c>
      <c r="D31">
        <f>(C31-B31)+1</f>
        <v>4</v>
      </c>
      <c r="E31">
        <v>53</v>
      </c>
      <c r="F31">
        <v>1</v>
      </c>
      <c r="G31">
        <v>54</v>
      </c>
      <c r="H31">
        <v>79</v>
      </c>
      <c r="I31">
        <f>(H31-G31)+1</f>
        <v>26</v>
      </c>
      <c r="J31">
        <v>80</v>
      </c>
      <c r="K31">
        <v>1</v>
      </c>
      <c r="L31">
        <v>80</v>
      </c>
    </row>
    <row r="32" spans="2:17" x14ac:dyDescent="0.2">
      <c r="B32">
        <v>40</v>
      </c>
      <c r="C32">
        <v>40</v>
      </c>
      <c r="D32">
        <f t="shared" ref="D32:D33" si="1">(C32-B32)+1</f>
        <v>1</v>
      </c>
    </row>
    <row r="33" spans="2:17" x14ac:dyDescent="0.2">
      <c r="B33">
        <v>48</v>
      </c>
      <c r="C33">
        <v>52</v>
      </c>
      <c r="D33">
        <f t="shared" si="1"/>
        <v>5</v>
      </c>
    </row>
    <row r="34" spans="2:17" x14ac:dyDescent="0.2">
      <c r="D34">
        <f>SUM(D31:D33)</f>
        <v>10</v>
      </c>
      <c r="F34">
        <f>SUM(F31:F33)</f>
        <v>1</v>
      </c>
      <c r="I34">
        <f>SUM(I31:I33)</f>
        <v>26</v>
      </c>
      <c r="K34">
        <f>SUM(K31:K33)</f>
        <v>1</v>
      </c>
      <c r="L34">
        <f>SUM(L31:L33)</f>
        <v>80</v>
      </c>
      <c r="M34">
        <f>L34-(I34+K34)</f>
        <v>53</v>
      </c>
      <c r="N34" s="5">
        <f>((D34+F34)/M34)*100</f>
        <v>20.754716981132077</v>
      </c>
      <c r="O34" s="5">
        <f>100-N34</f>
        <v>79.245283018867923</v>
      </c>
      <c r="P34" s="5">
        <f>E31/120</f>
        <v>0.44166666666666665</v>
      </c>
      <c r="Q34" s="5">
        <f>I31/120</f>
        <v>0.21666666666666667</v>
      </c>
    </row>
    <row r="36" spans="2:17" s="1" customFormat="1" x14ac:dyDescent="0.2">
      <c r="B36" s="3" t="s">
        <v>19</v>
      </c>
      <c r="O36" s="7"/>
      <c r="P36" s="7"/>
      <c r="Q36" s="7"/>
    </row>
    <row r="37" spans="2:17" ht="48" x14ac:dyDescent="0.2">
      <c r="B37" s="8" t="s">
        <v>0</v>
      </c>
      <c r="C37" s="8"/>
      <c r="D37" s="8"/>
      <c r="E37" s="8" t="s">
        <v>4</v>
      </c>
      <c r="F37" s="8"/>
      <c r="G37" s="8" t="s">
        <v>7</v>
      </c>
      <c r="H37" s="8"/>
      <c r="I37" s="8"/>
      <c r="J37" s="8" t="s">
        <v>8</v>
      </c>
      <c r="K37" s="8"/>
      <c r="L37" s="4" t="s">
        <v>12</v>
      </c>
      <c r="M37" s="4" t="s">
        <v>10</v>
      </c>
      <c r="N37" s="6" t="s">
        <v>11</v>
      </c>
      <c r="O37" s="6" t="s">
        <v>13</v>
      </c>
      <c r="P37" s="6" t="s">
        <v>22</v>
      </c>
      <c r="Q37" s="6" t="s">
        <v>23</v>
      </c>
    </row>
    <row r="38" spans="2:17" x14ac:dyDescent="0.2">
      <c r="B38" s="2" t="s">
        <v>1</v>
      </c>
      <c r="C38" s="2" t="s">
        <v>2</v>
      </c>
      <c r="D38" s="2" t="s">
        <v>3</v>
      </c>
      <c r="E38" s="2" t="s">
        <v>5</v>
      </c>
      <c r="F38" s="2" t="s">
        <v>6</v>
      </c>
      <c r="G38" s="2" t="s">
        <v>1</v>
      </c>
      <c r="H38" s="2" t="s">
        <v>2</v>
      </c>
      <c r="I38" s="2" t="s">
        <v>3</v>
      </c>
      <c r="J38" s="2" t="s">
        <v>5</v>
      </c>
      <c r="K38" s="2" t="s">
        <v>6</v>
      </c>
      <c r="L38" s="2" t="s">
        <v>9</v>
      </c>
    </row>
    <row r="39" spans="2:17" x14ac:dyDescent="0.2">
      <c r="E39">
        <v>1</v>
      </c>
      <c r="F39">
        <v>1</v>
      </c>
      <c r="G39">
        <v>2</v>
      </c>
      <c r="H39">
        <v>64</v>
      </c>
      <c r="I39">
        <f>(H39-G39)+1</f>
        <v>63</v>
      </c>
      <c r="J39">
        <v>65</v>
      </c>
      <c r="K39">
        <v>1</v>
      </c>
      <c r="L39">
        <v>65</v>
      </c>
      <c r="M39">
        <f>L39-(I39+K39)</f>
        <v>1</v>
      </c>
      <c r="N39" s="5">
        <f>((D39+F39)/M39)*100</f>
        <v>100</v>
      </c>
      <c r="O39" s="5">
        <f>100-N39</f>
        <v>0</v>
      </c>
      <c r="P39" s="5">
        <f>E39/120</f>
        <v>8.3333333333333332E-3</v>
      </c>
      <c r="Q39" s="5">
        <f>I39/120</f>
        <v>0.52500000000000002</v>
      </c>
    </row>
    <row r="41" spans="2:17" s="1" customFormat="1" x14ac:dyDescent="0.2">
      <c r="B41" s="3" t="s">
        <v>20</v>
      </c>
      <c r="O41" s="7"/>
      <c r="P41" s="7"/>
      <c r="Q41" s="7"/>
    </row>
    <row r="42" spans="2:17" ht="48" x14ac:dyDescent="0.2">
      <c r="B42" s="8" t="s">
        <v>0</v>
      </c>
      <c r="C42" s="8"/>
      <c r="D42" s="8"/>
      <c r="E42" s="8" t="s">
        <v>4</v>
      </c>
      <c r="F42" s="8"/>
      <c r="G42" s="8" t="s">
        <v>7</v>
      </c>
      <c r="H42" s="8"/>
      <c r="I42" s="8"/>
      <c r="J42" s="8" t="s">
        <v>8</v>
      </c>
      <c r="K42" s="8"/>
      <c r="L42" s="4" t="s">
        <v>12</v>
      </c>
      <c r="M42" s="4" t="s">
        <v>10</v>
      </c>
      <c r="N42" s="6" t="s">
        <v>11</v>
      </c>
      <c r="O42" s="6" t="s">
        <v>13</v>
      </c>
      <c r="P42" s="6" t="s">
        <v>22</v>
      </c>
      <c r="Q42" s="6" t="s">
        <v>23</v>
      </c>
    </row>
    <row r="43" spans="2:17" x14ac:dyDescent="0.2">
      <c r="B43" s="2" t="s">
        <v>1</v>
      </c>
      <c r="C43" s="2" t="s">
        <v>2</v>
      </c>
      <c r="D43" s="2" t="s">
        <v>3</v>
      </c>
      <c r="E43" s="2" t="s">
        <v>5</v>
      </c>
      <c r="F43" s="2" t="s">
        <v>6</v>
      </c>
      <c r="G43" s="2" t="s">
        <v>1</v>
      </c>
      <c r="H43" s="2" t="s">
        <v>2</v>
      </c>
      <c r="I43" s="2" t="s">
        <v>3</v>
      </c>
      <c r="J43" s="2" t="s">
        <v>5</v>
      </c>
      <c r="K43" s="2" t="s">
        <v>6</v>
      </c>
      <c r="L43" s="2" t="s">
        <v>9</v>
      </c>
    </row>
    <row r="44" spans="2:17" x14ac:dyDescent="0.2">
      <c r="E44">
        <v>19</v>
      </c>
      <c r="F44">
        <v>1</v>
      </c>
      <c r="G44">
        <v>20</v>
      </c>
      <c r="H44">
        <v>45</v>
      </c>
      <c r="I44">
        <f>(H44-G44)+1</f>
        <v>26</v>
      </c>
      <c r="J44">
        <v>46</v>
      </c>
      <c r="K44">
        <v>1</v>
      </c>
      <c r="L44">
        <v>46</v>
      </c>
      <c r="M44">
        <f>L44-(I44+K44)</f>
        <v>19</v>
      </c>
      <c r="N44" s="5">
        <f>((D44+F44)/M44)*100</f>
        <v>5.2631578947368416</v>
      </c>
      <c r="O44" s="5">
        <f>100-N44</f>
        <v>94.736842105263165</v>
      </c>
      <c r="P44" s="5">
        <f>E44/120</f>
        <v>0.15833333333333333</v>
      </c>
      <c r="Q44" s="5">
        <f>I44/120</f>
        <v>0.21666666666666667</v>
      </c>
    </row>
    <row r="46" spans="2:17" s="1" customFormat="1" x14ac:dyDescent="0.2">
      <c r="B46" s="3" t="s">
        <v>21</v>
      </c>
      <c r="O46" s="7"/>
      <c r="P46" s="7"/>
      <c r="Q46" s="7"/>
    </row>
    <row r="47" spans="2:17" ht="48" x14ac:dyDescent="0.2">
      <c r="B47" s="8" t="s">
        <v>0</v>
      </c>
      <c r="C47" s="8"/>
      <c r="D47" s="8"/>
      <c r="E47" s="8" t="s">
        <v>4</v>
      </c>
      <c r="F47" s="8"/>
      <c r="G47" s="8" t="s">
        <v>7</v>
      </c>
      <c r="H47" s="8"/>
      <c r="I47" s="8"/>
      <c r="J47" s="8" t="s">
        <v>8</v>
      </c>
      <c r="K47" s="8"/>
      <c r="L47" s="4" t="s">
        <v>12</v>
      </c>
      <c r="M47" s="4" t="s">
        <v>10</v>
      </c>
      <c r="N47" s="6" t="s">
        <v>11</v>
      </c>
      <c r="O47" s="6" t="s">
        <v>13</v>
      </c>
      <c r="P47" s="6" t="s">
        <v>22</v>
      </c>
      <c r="Q47" s="6" t="s">
        <v>23</v>
      </c>
    </row>
    <row r="48" spans="2:17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7" x14ac:dyDescent="0.2">
      <c r="B49">
        <v>1</v>
      </c>
      <c r="C49">
        <v>12</v>
      </c>
      <c r="D49">
        <f>(C49-B49)+1</f>
        <v>12</v>
      </c>
      <c r="E49">
        <v>13</v>
      </c>
      <c r="F49">
        <v>1</v>
      </c>
      <c r="G49">
        <v>14</v>
      </c>
      <c r="H49">
        <v>58</v>
      </c>
      <c r="I49">
        <f>(H49-G49)+1</f>
        <v>45</v>
      </c>
      <c r="J49">
        <v>59</v>
      </c>
      <c r="K49">
        <v>1</v>
      </c>
      <c r="L49">
        <v>59</v>
      </c>
      <c r="M49">
        <f>L49-(I49+K49)</f>
        <v>13</v>
      </c>
      <c r="N49" s="5">
        <f>((D49+F49)/M49)*100</f>
        <v>100</v>
      </c>
      <c r="O49" s="5">
        <f>100-N49</f>
        <v>0</v>
      </c>
      <c r="P49" s="5">
        <f>E49/120</f>
        <v>0.10833333333333334</v>
      </c>
      <c r="Q49" s="5">
        <f>I49/120</f>
        <v>0.375</v>
      </c>
    </row>
    <row r="51" spans="2:17" x14ac:dyDescent="0.2">
      <c r="N51" s="5"/>
    </row>
  </sheetData>
  <mergeCells count="32">
    <mergeCell ref="B42:D42"/>
    <mergeCell ref="E42:F42"/>
    <mergeCell ref="G42:I42"/>
    <mergeCell ref="J42:K42"/>
    <mergeCell ref="B47:D47"/>
    <mergeCell ref="E47:F47"/>
    <mergeCell ref="G47:I47"/>
    <mergeCell ref="J47:K47"/>
    <mergeCell ref="B29:D29"/>
    <mergeCell ref="E29:F29"/>
    <mergeCell ref="G29:I29"/>
    <mergeCell ref="J29:K29"/>
    <mergeCell ref="B37:D37"/>
    <mergeCell ref="E37:F37"/>
    <mergeCell ref="G37:I37"/>
    <mergeCell ref="J37:K37"/>
    <mergeCell ref="B14:D14"/>
    <mergeCell ref="E14:F14"/>
    <mergeCell ref="G14:I14"/>
    <mergeCell ref="J14:K14"/>
    <mergeCell ref="B22:D22"/>
    <mergeCell ref="E22:F22"/>
    <mergeCell ref="G22:I22"/>
    <mergeCell ref="J22:K22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2024-11-25T16:01:23Z</dcterms:modified>
</cp:coreProperties>
</file>