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52023 Ex241/"/>
    </mc:Choice>
  </mc:AlternateContent>
  <xr:revisionPtr revIDLastSave="0" documentId="13_ncr:1_{6EFCC16D-9A00-4A49-AD06-4F84E344AC88}" xr6:coauthVersionLast="47" xr6:coauthVersionMax="47" xr10:uidLastSave="{00000000-0000-0000-0000-000000000000}"/>
  <bookViews>
    <workbookView xWindow="740" yWindow="9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" l="1"/>
  <c r="L41" i="1"/>
  <c r="K41" i="1"/>
  <c r="F41" i="1"/>
  <c r="D37" i="1"/>
  <c r="D38" i="1"/>
  <c r="D39" i="1"/>
  <c r="D40" i="1"/>
  <c r="D36" i="1"/>
  <c r="I36" i="1"/>
  <c r="Q41" i="1" s="1"/>
  <c r="P31" i="1"/>
  <c r="I31" i="1"/>
  <c r="M31" i="1" s="1"/>
  <c r="D31" i="1"/>
  <c r="P26" i="1"/>
  <c r="I26" i="1"/>
  <c r="Q26" i="1" s="1"/>
  <c r="P17" i="1"/>
  <c r="I17" i="1"/>
  <c r="M17" i="1" s="1"/>
  <c r="N17" i="1" s="1"/>
  <c r="O17" i="1" s="1"/>
  <c r="P12" i="1"/>
  <c r="L12" i="1"/>
  <c r="K12" i="1"/>
  <c r="I11" i="1"/>
  <c r="Q12" i="1" s="1"/>
  <c r="I10" i="1"/>
  <c r="F12" i="1"/>
  <c r="D11" i="1"/>
  <c r="D10" i="1"/>
  <c r="P5" i="1"/>
  <c r="N31" i="1" l="1"/>
  <c r="O31" i="1" s="1"/>
  <c r="D41" i="1"/>
  <c r="Q31" i="1"/>
  <c r="I41" i="1"/>
  <c r="M41" i="1" s="1"/>
  <c r="N41" i="1" s="1"/>
  <c r="O41" i="1" s="1"/>
  <c r="M26" i="1"/>
  <c r="N26" i="1" s="1"/>
  <c r="O26" i="1" s="1"/>
  <c r="I12" i="1"/>
  <c r="M12" i="1" s="1"/>
  <c r="D12" i="1"/>
  <c r="Q17" i="1"/>
  <c r="D5" i="1"/>
  <c r="I5" i="1"/>
  <c r="N12" i="1" l="1"/>
  <c r="O12" i="1" s="1"/>
  <c r="Q5" i="1"/>
  <c r="M5" i="1"/>
  <c r="N5" i="1" s="1"/>
  <c r="O5" i="1" s="1"/>
</calcChain>
</file>

<file path=xl/sharedStrings.xml><?xml version="1.0" encoding="utf-8"?>
<sst xmlns="http://schemas.openxmlformats.org/spreadsheetml/2006/main" count="138" uniqueCount="24">
  <si>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</si>
  <si>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</si>
  <si>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</si>
  <si>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</si>
  <si>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</si>
  <si>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</si>
  <si>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</si>
  <si>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</si>
  <si>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</si>
  <si>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</si>
  <si>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</si>
  <si>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</si>
  <si>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</si>
  <si>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</si>
  <si>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</si>
  <si>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</si>
  <si>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</si>
  <si>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6</t>
  </si>
  <si>
    <t>Worm 7</t>
  </si>
  <si>
    <t>Worm 8</t>
  </si>
  <si>
    <t>Time to first puncture</t>
  </si>
  <si>
    <t>Time to successful completion</t>
  </si>
  <si>
    <t>Worm 5 - exclude, can't see clearly</t>
  </si>
  <si>
    <t>Worm 4 - exclude, seems like I was spazzing out during filming..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</si>
</sst>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41"/>
  <sheetViews>
    <sheetView tabSelected="1" zoomScale="50" workbookViewId="0">
      <selection activeCell="T29" sqref="T29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14.1640625" style="5" customWidth="1"/>
    <col min="17" max="17" width="14.33203125" style="5" customWidth="1"/>
    <col min="19" max="19" width="14.33203125" customWidth="1"/>
    <col min="20" max="20" width="15.33203125" customWidth="1"/>
  </cols>
  <sheetData>
    <row r="1" spans="2:22" ht="6" customHeight="1" x14ac:dyDescent="0.2"/>
    <row r="2" spans="2:22" s="1" customFormat="1" x14ac:dyDescent="0.2">
      <c r="B2" s="3" t="s">
        <v>14</v>
      </c>
      <c r="O2" s="7"/>
      <c r="P2" s="7"/>
      <c r="Q2" s="7"/>
    </row>
    <row r="3" spans="2:22" ht="80" x14ac:dyDescent="0.2">
      <c r="B3" s="9" t="s">
        <v>0</v>
      </c>
      <c r="C3" s="9"/>
      <c r="D3" s="9"/>
      <c r="E3" s="9" t="s">
        <v>4</v>
      </c>
      <c r="F3" s="9"/>
      <c r="G3" s="9" t="s">
        <v>7</v>
      </c>
      <c r="H3" s="9"/>
      <c r="I3" s="9"/>
      <c r="J3" s="9" t="s">
        <v>8</v>
      </c>
      <c r="K3" s="9"/>
      <c r="L3" s="4" t="s">
        <v>12</v>
      </c>
      <c r="M3" s="4" t="s">
        <v>10</v>
      </c>
      <c r="N3" s="6" t="s">
        <v>11</v>
      </c>
      <c r="O3" s="6" t="s">
        <v>13</v>
      </c>
      <c r="P3" s="6" t="s">
        <v>20</v>
      </c>
      <c r="Q3" s="6" t="s">
        <v>21</v>
      </c>
      <c r="S3" s="6" t="s">
        <v>11</v>
      </c>
      <c r="T3" s="6" t="s">
        <v>13</v>
      </c>
      <c r="U3" s="6" t="s">
        <v>20</v>
      </c>
      <c r="V3" s="6" t="s">
        <v>21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50</v>
      </c>
      <c r="T4" s="5">
        <v>50</v>
      </c>
      <c r="U4" s="5">
        <v>6.6666666666666666E-2</v>
      </c>
      <c r="V4" s="5">
        <v>0.51666666666666672</v>
      </c>
    </row>
    <row r="5" spans="2:22" x14ac:dyDescent="0.2">
      <c r="B5">
        <v>5</v>
      </c>
      <c r="C5">
        <v>7</v>
      </c>
      <c r="D5">
        <f>(C5-B5)+1</f>
        <v>3</v>
      </c>
      <c r="E5">
        <v>8</v>
      </c>
      <c r="F5">
        <v>1</v>
      </c>
      <c r="G5">
        <v>9</v>
      </c>
      <c r="H5">
        <v>70</v>
      </c>
      <c r="I5">
        <f>(H5-G5)+1</f>
        <v>62</v>
      </c>
      <c r="J5">
        <v>71</v>
      </c>
      <c r="K5">
        <v>1</v>
      </c>
      <c r="L5">
        <v>71</v>
      </c>
      <c r="M5">
        <f>L5-(I5+K5)</f>
        <v>8</v>
      </c>
      <c r="N5" s="5">
        <f>((D5+F5)/M5)*100</f>
        <v>50</v>
      </c>
      <c r="O5" s="5">
        <f>100-N5</f>
        <v>50</v>
      </c>
      <c r="P5" s="5">
        <f>E5/120</f>
        <v>6.6666666666666666E-2</v>
      </c>
      <c r="Q5" s="5">
        <f>I5/120</f>
        <v>0.51666666666666672</v>
      </c>
      <c r="S5" s="5">
        <v>47.826086956521742</v>
      </c>
      <c r="T5" s="5">
        <v>52.173913043478258</v>
      </c>
      <c r="U5" s="5">
        <v>0.28333333333333333</v>
      </c>
      <c r="V5" s="5">
        <v>0.93333333333333335</v>
      </c>
    </row>
    <row r="6" spans="2:22" x14ac:dyDescent="0.2">
      <c r="S6" s="5">
        <v>12.5</v>
      </c>
      <c r="T6" s="5">
        <v>87.5</v>
      </c>
      <c r="U6" s="5">
        <v>6.6666666666666666E-2</v>
      </c>
      <c r="V6" s="5">
        <v>0.7583333333333333</v>
      </c>
    </row>
    <row r="7" spans="2:22" s="1" customFormat="1" x14ac:dyDescent="0.2">
      <c r="B7" s="3" t="s">
        <v>15</v>
      </c>
      <c r="O7" s="7"/>
      <c r="P7" s="7"/>
      <c r="Q7" s="7"/>
      <c r="S7" s="7">
        <v>100</v>
      </c>
      <c r="T7" s="7">
        <v>0</v>
      </c>
      <c r="U7" s="7">
        <v>8.3333333333333332E-3</v>
      </c>
      <c r="V7" s="7">
        <v>0.76666666666666672</v>
      </c>
    </row>
    <row r="8" spans="2:22" ht="48" x14ac:dyDescent="0.2">
      <c r="B8" s="9" t="s">
        <v>0</v>
      </c>
      <c r="C8" s="9"/>
      <c r="D8" s="9"/>
      <c r="E8" s="9" t="s">
        <v>4</v>
      </c>
      <c r="F8" s="9"/>
      <c r="G8" s="9" t="s">
        <v>7</v>
      </c>
      <c r="H8" s="9"/>
      <c r="I8" s="9"/>
      <c r="J8" s="9" t="s">
        <v>8</v>
      </c>
      <c r="K8" s="9"/>
      <c r="L8" s="4" t="s">
        <v>12</v>
      </c>
      <c r="M8" s="4" t="s">
        <v>10</v>
      </c>
      <c r="N8" s="6" t="s">
        <v>11</v>
      </c>
      <c r="O8" s="6" t="s">
        <v>13</v>
      </c>
      <c r="P8" s="6" t="s">
        <v>20</v>
      </c>
      <c r="Q8" s="6" t="s">
        <v>21</v>
      </c>
      <c r="S8" s="5">
        <v>46.666666666666664</v>
      </c>
      <c r="T8" s="5">
        <v>53.333333333333336</v>
      </c>
      <c r="U8" s="5">
        <v>0.125</v>
      </c>
      <c r="V8" s="5">
        <v>0.57499999999999996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5">
        <v>21.58590308370044</v>
      </c>
      <c r="T9" s="5">
        <v>78.414096916299556</v>
      </c>
      <c r="U9" s="5">
        <v>1.8916666666666666</v>
      </c>
      <c r="V9" s="5">
        <v>1.4333333333333333</v>
      </c>
    </row>
    <row r="10" spans="2:22" x14ac:dyDescent="0.2">
      <c r="B10">
        <v>9</v>
      </c>
      <c r="C10">
        <v>33</v>
      </c>
      <c r="D10">
        <f>(C10-B10)+1</f>
        <v>25</v>
      </c>
      <c r="E10">
        <v>34</v>
      </c>
      <c r="F10">
        <v>1</v>
      </c>
      <c r="G10">
        <v>35</v>
      </c>
      <c r="H10">
        <v>153</v>
      </c>
      <c r="I10">
        <f>(H10-G10)+1</f>
        <v>119</v>
      </c>
      <c r="J10">
        <v>301</v>
      </c>
      <c r="K10">
        <v>1</v>
      </c>
      <c r="L10">
        <v>301</v>
      </c>
    </row>
    <row r="11" spans="2:22" x14ac:dyDescent="0.2">
      <c r="B11">
        <v>180</v>
      </c>
      <c r="C11">
        <v>185</v>
      </c>
      <c r="D11">
        <f>(C11-B11)+1</f>
        <v>6</v>
      </c>
      <c r="E11">
        <v>188</v>
      </c>
      <c r="F11">
        <v>1</v>
      </c>
      <c r="G11">
        <v>189</v>
      </c>
      <c r="H11">
        <v>300</v>
      </c>
      <c r="I11">
        <f>(H11-G11)+1</f>
        <v>112</v>
      </c>
    </row>
    <row r="12" spans="2:22" x14ac:dyDescent="0.2">
      <c r="D12">
        <f>SUM(D10:D11)</f>
        <v>31</v>
      </c>
      <c r="F12">
        <f>SUM(F10:F11)</f>
        <v>2</v>
      </c>
      <c r="I12">
        <f>SUM(I10:I11)</f>
        <v>231</v>
      </c>
      <c r="K12">
        <f>SUM(K10:K11)</f>
        <v>1</v>
      </c>
      <c r="L12">
        <f>SUM(L10:L11)</f>
        <v>301</v>
      </c>
      <c r="M12">
        <f>L12-(I12+K12)</f>
        <v>69</v>
      </c>
      <c r="N12" s="5">
        <f>((D12+F12)/M12)*100</f>
        <v>47.826086956521742</v>
      </c>
      <c r="O12" s="5">
        <f>100-N12</f>
        <v>52.173913043478258</v>
      </c>
      <c r="P12" s="5">
        <f>E10/120</f>
        <v>0.28333333333333333</v>
      </c>
      <c r="Q12" s="5">
        <f>I11/120</f>
        <v>0.93333333333333335</v>
      </c>
    </row>
    <row r="14" spans="2:22" s="1" customFormat="1" x14ac:dyDescent="0.2">
      <c r="B14" s="3" t="s">
        <v>16</v>
      </c>
      <c r="O14" s="7"/>
      <c r="P14" s="7"/>
      <c r="Q14" s="7"/>
    </row>
    <row r="15" spans="2:22" ht="48" x14ac:dyDescent="0.2">
      <c r="B15" s="9" t="s">
        <v>0</v>
      </c>
      <c r="C15" s="9"/>
      <c r="D15" s="9"/>
      <c r="E15" s="9" t="s">
        <v>4</v>
      </c>
      <c r="F15" s="9"/>
      <c r="G15" s="9" t="s">
        <v>7</v>
      </c>
      <c r="H15" s="9"/>
      <c r="I15" s="9"/>
      <c r="J15" s="9" t="s">
        <v>8</v>
      </c>
      <c r="K15" s="9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20</v>
      </c>
      <c r="Q15" s="6" t="s">
        <v>21</v>
      </c>
    </row>
    <row r="16" spans="2:22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7" x14ac:dyDescent="0.2">
      <c r="E17" s="8">
        <v>8</v>
      </c>
      <c r="F17" s="8">
        <v>1</v>
      </c>
      <c r="G17" s="8">
        <v>9</v>
      </c>
      <c r="H17" s="8">
        <v>99</v>
      </c>
      <c r="I17">
        <f>(H17-G17)+1</f>
        <v>91</v>
      </c>
      <c r="J17" s="8">
        <v>100</v>
      </c>
      <c r="K17" s="8">
        <v>1</v>
      </c>
      <c r="L17" s="8">
        <v>100</v>
      </c>
      <c r="M17">
        <f>L17-(I17+K17)</f>
        <v>8</v>
      </c>
      <c r="N17" s="5">
        <f>((D17+F17)/M17)*100</f>
        <v>12.5</v>
      </c>
      <c r="O17" s="5">
        <f>100-N17</f>
        <v>87.5</v>
      </c>
      <c r="P17" s="5">
        <f>E17/120</f>
        <v>6.6666666666666666E-2</v>
      </c>
      <c r="Q17" s="5">
        <f>I17/120</f>
        <v>0.7583333333333333</v>
      </c>
    </row>
    <row r="19" spans="2:17" s="1" customFormat="1" x14ac:dyDescent="0.2">
      <c r="B19" s="3" t="s">
        <v>23</v>
      </c>
      <c r="O19" s="7"/>
      <c r="P19" s="7"/>
      <c r="Q19" s="7"/>
    </row>
    <row r="21" spans="2:17" s="1" customFormat="1" x14ac:dyDescent="0.2">
      <c r="B21" s="3" t="s">
        <v>22</v>
      </c>
      <c r="O21" s="7"/>
      <c r="P21" s="7"/>
      <c r="Q21" s="7"/>
    </row>
    <row r="23" spans="2:17" s="1" customFormat="1" x14ac:dyDescent="0.2">
      <c r="B23" s="3" t="s">
        <v>17</v>
      </c>
      <c r="O23" s="7"/>
      <c r="P23" s="7"/>
      <c r="Q23" s="7"/>
    </row>
    <row r="24" spans="2:17" ht="48" x14ac:dyDescent="0.2">
      <c r="B24" s="9" t="s">
        <v>0</v>
      </c>
      <c r="C24" s="9"/>
      <c r="D24" s="9"/>
      <c r="E24" s="9" t="s">
        <v>4</v>
      </c>
      <c r="F24" s="9"/>
      <c r="G24" s="9" t="s">
        <v>7</v>
      </c>
      <c r="H24" s="9"/>
      <c r="I24" s="9"/>
      <c r="J24" s="9" t="s">
        <v>8</v>
      </c>
      <c r="K24" s="9"/>
      <c r="L24" s="4" t="s">
        <v>12</v>
      </c>
      <c r="M24" s="4" t="s">
        <v>10</v>
      </c>
      <c r="N24" s="6" t="s">
        <v>11</v>
      </c>
      <c r="O24" s="6" t="s">
        <v>13</v>
      </c>
      <c r="P24" s="6" t="s">
        <v>20</v>
      </c>
      <c r="Q24" s="6" t="s">
        <v>21</v>
      </c>
    </row>
    <row r="25" spans="2:17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7" x14ac:dyDescent="0.2">
      <c r="E26">
        <v>1</v>
      </c>
      <c r="F26">
        <v>1</v>
      </c>
      <c r="G26">
        <v>2</v>
      </c>
      <c r="H26">
        <v>93</v>
      </c>
      <c r="I26">
        <f>(H26-G26)+1</f>
        <v>92</v>
      </c>
      <c r="J26">
        <v>94</v>
      </c>
      <c r="K26">
        <v>1</v>
      </c>
      <c r="L26">
        <v>94</v>
      </c>
      <c r="M26">
        <f>L26-(I26+K26)</f>
        <v>1</v>
      </c>
      <c r="N26" s="5">
        <f>((D26+F26)/M26)*100</f>
        <v>100</v>
      </c>
      <c r="O26" s="5">
        <f>100-N26</f>
        <v>0</v>
      </c>
      <c r="P26" s="5">
        <f>E26/120</f>
        <v>8.3333333333333332E-3</v>
      </c>
      <c r="Q26" s="5">
        <f>I26/120</f>
        <v>0.76666666666666672</v>
      </c>
    </row>
    <row r="28" spans="2:17" s="1" customFormat="1" x14ac:dyDescent="0.2">
      <c r="B28" s="3" t="s">
        <v>18</v>
      </c>
      <c r="O28" s="7"/>
      <c r="P28" s="7"/>
      <c r="Q28" s="7"/>
    </row>
    <row r="29" spans="2:17" ht="48" x14ac:dyDescent="0.2">
      <c r="B29" s="9" t="s">
        <v>0</v>
      </c>
      <c r="C29" s="9"/>
      <c r="D29" s="9"/>
      <c r="E29" s="9" t="s">
        <v>4</v>
      </c>
      <c r="F29" s="9"/>
      <c r="G29" s="9" t="s">
        <v>7</v>
      </c>
      <c r="H29" s="9"/>
      <c r="I29" s="9"/>
      <c r="J29" s="9" t="s">
        <v>8</v>
      </c>
      <c r="K29" s="9"/>
      <c r="L29" s="4" t="s">
        <v>12</v>
      </c>
      <c r="M29" s="4" t="s">
        <v>10</v>
      </c>
      <c r="N29" s="6" t="s">
        <v>11</v>
      </c>
      <c r="O29" s="6" t="s">
        <v>13</v>
      </c>
      <c r="P29" s="6" t="s">
        <v>20</v>
      </c>
      <c r="Q29" s="6" t="s">
        <v>21</v>
      </c>
    </row>
    <row r="30" spans="2:17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7" x14ac:dyDescent="0.2">
      <c r="B31">
        <v>9</v>
      </c>
      <c r="C31">
        <v>14</v>
      </c>
      <c r="D31">
        <f>(C31-B31)+1</f>
        <v>6</v>
      </c>
      <c r="E31">
        <v>15</v>
      </c>
      <c r="F31">
        <v>1</v>
      </c>
      <c r="G31">
        <v>16</v>
      </c>
      <c r="H31">
        <v>84</v>
      </c>
      <c r="I31">
        <f>(H31-G31)+1</f>
        <v>69</v>
      </c>
      <c r="J31">
        <v>85</v>
      </c>
      <c r="K31">
        <v>1</v>
      </c>
      <c r="L31">
        <v>85</v>
      </c>
      <c r="M31">
        <f>L31-(I31+K31)</f>
        <v>15</v>
      </c>
      <c r="N31" s="5">
        <f>((D31+F31)/M31)*100</f>
        <v>46.666666666666664</v>
      </c>
      <c r="O31" s="5">
        <f>100-N31</f>
        <v>53.333333333333336</v>
      </c>
      <c r="P31" s="5">
        <f>E31/120</f>
        <v>0.125</v>
      </c>
      <c r="Q31" s="5">
        <f>I31/120</f>
        <v>0.57499999999999996</v>
      </c>
    </row>
    <row r="33" spans="2:17" s="1" customFormat="1" x14ac:dyDescent="0.2">
      <c r="B33" s="3" t="s">
        <v>19</v>
      </c>
      <c r="O33" s="7"/>
      <c r="P33" s="7"/>
      <c r="Q33" s="7"/>
    </row>
    <row r="34" spans="2:17" ht="48" x14ac:dyDescent="0.2">
      <c r="B34" s="9" t="s">
        <v>0</v>
      </c>
      <c r="C34" s="9"/>
      <c r="D34" s="9"/>
      <c r="E34" s="9" t="s">
        <v>4</v>
      </c>
      <c r="F34" s="9"/>
      <c r="G34" s="9" t="s">
        <v>7</v>
      </c>
      <c r="H34" s="9"/>
      <c r="I34" s="9"/>
      <c r="J34" s="9" t="s">
        <v>8</v>
      </c>
      <c r="K34" s="9"/>
      <c r="L34" s="4" t="s">
        <v>12</v>
      </c>
      <c r="M34" s="4" t="s">
        <v>10</v>
      </c>
      <c r="N34" s="6" t="s">
        <v>11</v>
      </c>
      <c r="O34" s="6" t="s">
        <v>13</v>
      </c>
      <c r="P34" s="6" t="s">
        <v>20</v>
      </c>
      <c r="Q34" s="6" t="s">
        <v>21</v>
      </c>
    </row>
    <row r="35" spans="2:17" x14ac:dyDescent="0.2">
      <c r="B35" s="2" t="s">
        <v>1</v>
      </c>
      <c r="C35" s="2" t="s">
        <v>2</v>
      </c>
      <c r="D35" s="2" t="s">
        <v>3</v>
      </c>
      <c r="E35" s="2" t="s">
        <v>5</v>
      </c>
      <c r="F35" s="2" t="s">
        <v>6</v>
      </c>
      <c r="G35" s="2" t="s">
        <v>1</v>
      </c>
      <c r="H35" s="2" t="s">
        <v>2</v>
      </c>
      <c r="I35" s="2" t="s">
        <v>3</v>
      </c>
      <c r="J35" s="2" t="s">
        <v>5</v>
      </c>
      <c r="K35" s="2" t="s">
        <v>6</v>
      </c>
      <c r="L35" s="2" t="s">
        <v>9</v>
      </c>
    </row>
    <row r="36" spans="2:17" x14ac:dyDescent="0.2">
      <c r="B36">
        <v>9</v>
      </c>
      <c r="C36">
        <v>17</v>
      </c>
      <c r="D36">
        <f>(C36-B36)+1</f>
        <v>9</v>
      </c>
      <c r="E36">
        <v>227</v>
      </c>
      <c r="F36">
        <v>1</v>
      </c>
      <c r="G36">
        <v>228</v>
      </c>
      <c r="H36">
        <v>399</v>
      </c>
      <c r="I36">
        <f>(H36-G36)+1</f>
        <v>172</v>
      </c>
      <c r="J36">
        <v>400</v>
      </c>
      <c r="K36">
        <v>1</v>
      </c>
      <c r="L36">
        <v>400</v>
      </c>
    </row>
    <row r="37" spans="2:17" x14ac:dyDescent="0.2">
      <c r="B37">
        <v>48</v>
      </c>
      <c r="C37">
        <v>50</v>
      </c>
      <c r="D37">
        <f t="shared" ref="D37:D40" si="0">(C37-B37)+1</f>
        <v>3</v>
      </c>
    </row>
    <row r="38" spans="2:17" x14ac:dyDescent="0.2">
      <c r="B38">
        <v>54</v>
      </c>
      <c r="C38">
        <v>56</v>
      </c>
      <c r="D38">
        <f t="shared" si="0"/>
        <v>3</v>
      </c>
      <c r="N38" s="5"/>
    </row>
    <row r="39" spans="2:17" x14ac:dyDescent="0.2">
      <c r="B39">
        <v>62</v>
      </c>
      <c r="C39">
        <v>64</v>
      </c>
      <c r="D39">
        <f t="shared" si="0"/>
        <v>3</v>
      </c>
    </row>
    <row r="40" spans="2:17" x14ac:dyDescent="0.2">
      <c r="B40">
        <v>83</v>
      </c>
      <c r="C40">
        <v>112</v>
      </c>
      <c r="D40">
        <f t="shared" si="0"/>
        <v>30</v>
      </c>
    </row>
    <row r="41" spans="2:17" x14ac:dyDescent="0.2">
      <c r="D41">
        <f>SUM(D36:D40)</f>
        <v>48</v>
      </c>
      <c r="F41">
        <f>SUM(F36:F40)</f>
        <v>1</v>
      </c>
      <c r="I41">
        <f>SUM(I36:I40)</f>
        <v>172</v>
      </c>
      <c r="K41">
        <f>SUM(K36:K40)</f>
        <v>1</v>
      </c>
      <c r="L41">
        <f>SUM(L36:L40)</f>
        <v>400</v>
      </c>
      <c r="M41">
        <f>L41-(I41+K41)</f>
        <v>227</v>
      </c>
      <c r="N41" s="5">
        <f>((D41+F41)/M41)*100</f>
        <v>21.58590308370044</v>
      </c>
      <c r="O41" s="5">
        <f>100-N41</f>
        <v>78.414096916299556</v>
      </c>
      <c r="P41" s="5">
        <f>E36/120</f>
        <v>1.8916666666666666</v>
      </c>
      <c r="Q41" s="5">
        <f>I36/120</f>
        <v>1.4333333333333333</v>
      </c>
    </row>
  </sheetData>
  <mergeCells count="24">
    <mergeCell ref="B3:D3"/>
    <mergeCell ref="E3:F3"/>
    <mergeCell ref="G3:I3"/>
    <mergeCell ref="J3:K3"/>
    <mergeCell ref="B8:D8"/>
    <mergeCell ref="E8:F8"/>
    <mergeCell ref="G8:I8"/>
    <mergeCell ref="J8:K8"/>
    <mergeCell ref="B15:D15"/>
    <mergeCell ref="E15:F15"/>
    <mergeCell ref="G15:I15"/>
    <mergeCell ref="J15:K15"/>
    <mergeCell ref="B24:D24"/>
    <mergeCell ref="E24:F24"/>
    <mergeCell ref="G24:I24"/>
    <mergeCell ref="J24:K24"/>
    <mergeCell ref="B29:D29"/>
    <mergeCell ref="E29:F29"/>
    <mergeCell ref="G29:I29"/>
    <mergeCell ref="J29:K29"/>
    <mergeCell ref="B34:D34"/>
    <mergeCell ref="E34:F34"/>
    <mergeCell ref="G34:I34"/>
    <mergeCell ref="J34:K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2024-11-25T16:00:42Z</dcterms:modified>
</cp:coreProperties>
</file>