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Main Figures/Figure 3/Behavior Worksheets/09222023 Ex243/"/>
    </mc:Choice>
  </mc:AlternateContent>
  <xr:revisionPtr revIDLastSave="0" documentId="13_ncr:1_{3409D601-8FCC-1C42-B051-654C95D990E0}" xr6:coauthVersionLast="47" xr6:coauthVersionMax="47" xr10:uidLastSave="{00000000-0000-0000-0000-000000000000}"/>
  <bookViews>
    <workbookView xWindow="0" yWindow="500" windowWidth="28800" windowHeight="1634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7" i="1" l="1"/>
  <c r="L57" i="1"/>
  <c r="K57" i="1"/>
  <c r="F57" i="1"/>
  <c r="I54" i="1"/>
  <c r="Q57" i="1" s="1"/>
  <c r="D55" i="1"/>
  <c r="D56" i="1"/>
  <c r="D54" i="1"/>
  <c r="P49" i="1"/>
  <c r="D49" i="1"/>
  <c r="I49" i="1"/>
  <c r="Q49" i="1" s="1"/>
  <c r="P44" i="1"/>
  <c r="L44" i="1"/>
  <c r="K44" i="1"/>
  <c r="I40" i="1"/>
  <c r="Q44" i="1" s="1"/>
  <c r="F44" i="1"/>
  <c r="D41" i="1"/>
  <c r="D42" i="1"/>
  <c r="D43" i="1"/>
  <c r="D40" i="1"/>
  <c r="P35" i="1"/>
  <c r="I35" i="1"/>
  <c r="Q35" i="1" s="1"/>
  <c r="P30" i="1"/>
  <c r="L30" i="1"/>
  <c r="K30" i="1"/>
  <c r="I25" i="1"/>
  <c r="I30" i="1" s="1"/>
  <c r="F30" i="1"/>
  <c r="D29" i="1"/>
  <c r="D26" i="1"/>
  <c r="D27" i="1"/>
  <c r="D28" i="1"/>
  <c r="D25" i="1"/>
  <c r="P20" i="1"/>
  <c r="I12" i="1"/>
  <c r="Q20" i="1" s="1"/>
  <c r="L20" i="1"/>
  <c r="K20" i="1"/>
  <c r="F20" i="1"/>
  <c r="D13" i="1"/>
  <c r="D14" i="1"/>
  <c r="D15" i="1"/>
  <c r="D16" i="1"/>
  <c r="D17" i="1"/>
  <c r="D18" i="1"/>
  <c r="D19" i="1"/>
  <c r="D12" i="1"/>
  <c r="M5" i="1"/>
  <c r="D5" i="1"/>
  <c r="D57" i="1" l="1"/>
  <c r="I57" i="1"/>
  <c r="M57" i="1"/>
  <c r="N57" i="1" s="1"/>
  <c r="O57" i="1" s="1"/>
  <c r="D44" i="1"/>
  <c r="M49" i="1"/>
  <c r="N49" i="1" s="1"/>
  <c r="O49" i="1" s="1"/>
  <c r="I44" i="1"/>
  <c r="M44" i="1" s="1"/>
  <c r="N44" i="1" s="1"/>
  <c r="O44" i="1" s="1"/>
  <c r="M30" i="1"/>
  <c r="M35" i="1"/>
  <c r="N35" i="1" s="1"/>
  <c r="O35" i="1" s="1"/>
  <c r="D30" i="1"/>
  <c r="Q30" i="1"/>
  <c r="I20" i="1"/>
  <c r="M20" i="1" s="1"/>
  <c r="D20" i="1"/>
  <c r="N5" i="1"/>
  <c r="O5" i="1" s="1"/>
  <c r="N30" i="1" l="1"/>
  <c r="O30" i="1" s="1"/>
  <c r="N20" i="1"/>
  <c r="O20" i="1" s="1"/>
</calcChain>
</file>

<file path=xl/sharedStrings.xml><?xml version="1.0" encoding="utf-8"?>
<sst xmlns="http://schemas.openxmlformats.org/spreadsheetml/2006/main" count="163" uniqueCount="25">
  <si>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</si>
  <si>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</si>
  <si>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</si>
  <si>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</si>
  <si>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</si>
  <si>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</si>
  <si>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</si>
  <si>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</si>
  <si>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</si>
  <si>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</si>
  <si>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</si>
  <si>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</si>
  <si>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</si>
  <si>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</si>
  <si>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Worm 1</t>
  </si>
  <si>
    <t>Worm 3</t>
  </si>
  <si>
    <t>Worm 4</t>
  </si>
  <si>
    <t>Worm 5</t>
  </si>
  <si>
    <t>Worm 6</t>
  </si>
  <si>
    <t>Worm 7</t>
  </si>
  <si>
    <t>Worm 8</t>
  </si>
  <si>
    <t>Time to first puncture</t>
  </si>
  <si>
    <t>Time to successful completion</t>
  </si>
  <si>
    <t>N/A</t>
  </si>
  <si>
    <t>Worm 2 - seems stuck the surface of skin; exclude.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</si>
</sst>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V57"/>
  <sheetViews>
    <sheetView tabSelected="1" topLeftCell="B1" zoomScale="56" workbookViewId="0">
      <selection activeCell="V23" sqref="V23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style="5" customWidth="1"/>
    <col min="15" max="15" width="20.5" style="5" customWidth="1"/>
    <col min="16" max="16" width="14.1640625" style="5" customWidth="1"/>
    <col min="17" max="17" width="14.33203125" style="5" customWidth="1"/>
    <col min="19" max="20" width="11.1640625" customWidth="1"/>
  </cols>
  <sheetData>
    <row r="1" spans="2:22" ht="6" customHeight="1" x14ac:dyDescent="0.2"/>
    <row r="2" spans="2:22" s="1" customFormat="1" x14ac:dyDescent="0.2">
      <c r="B2" s="3" t="s">
        <v>14</v>
      </c>
      <c r="N2" s="7"/>
      <c r="O2" s="7"/>
      <c r="P2" s="7"/>
      <c r="Q2" s="7"/>
    </row>
    <row r="3" spans="2:22" ht="96" x14ac:dyDescent="0.2">
      <c r="B3" s="10" t="s">
        <v>0</v>
      </c>
      <c r="C3" s="10"/>
      <c r="D3" s="10"/>
      <c r="E3" s="10" t="s">
        <v>4</v>
      </c>
      <c r="F3" s="10"/>
      <c r="G3" s="10" t="s">
        <v>7</v>
      </c>
      <c r="H3" s="10"/>
      <c r="I3" s="10"/>
      <c r="J3" s="10" t="s">
        <v>8</v>
      </c>
      <c r="K3" s="10"/>
      <c r="L3" s="4" t="s">
        <v>12</v>
      </c>
      <c r="M3" s="4" t="s">
        <v>10</v>
      </c>
      <c r="N3" s="6" t="s">
        <v>11</v>
      </c>
      <c r="O3" s="6" t="s">
        <v>13</v>
      </c>
      <c r="P3" s="6" t="s">
        <v>21</v>
      </c>
      <c r="Q3" s="6" t="s">
        <v>22</v>
      </c>
      <c r="S3" s="6" t="s">
        <v>11</v>
      </c>
      <c r="T3" s="6" t="s">
        <v>13</v>
      </c>
      <c r="U3" s="6" t="s">
        <v>21</v>
      </c>
      <c r="V3" s="6" t="s">
        <v>22</v>
      </c>
    </row>
    <row r="4" spans="2:22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S4" s="5">
        <v>0.16666666666666669</v>
      </c>
      <c r="T4" s="5">
        <v>99.916666666666671</v>
      </c>
      <c r="U4" s="5" t="s">
        <v>23</v>
      </c>
      <c r="V4" s="5" t="s">
        <v>23</v>
      </c>
    </row>
    <row r="5" spans="2:22" x14ac:dyDescent="0.2">
      <c r="B5">
        <v>255</v>
      </c>
      <c r="C5">
        <v>255</v>
      </c>
      <c r="D5">
        <f>(C5-B5)+1</f>
        <v>1</v>
      </c>
      <c r="L5">
        <v>600</v>
      </c>
      <c r="M5">
        <f>L5-(I5+K5)</f>
        <v>600</v>
      </c>
      <c r="N5" s="5">
        <f>((D5+F5)/M5)*100</f>
        <v>0.16666666666666669</v>
      </c>
      <c r="O5" s="5">
        <f>100-N5</f>
        <v>99.833333333333329</v>
      </c>
      <c r="P5" s="5" t="s">
        <v>23</v>
      </c>
      <c r="Q5" s="5" t="s">
        <v>23</v>
      </c>
      <c r="S5" s="5">
        <v>14.367816091954023</v>
      </c>
      <c r="T5" s="5">
        <v>85.632183908045974</v>
      </c>
      <c r="U5" s="5">
        <v>1.45</v>
      </c>
      <c r="V5" s="5">
        <v>0.21666666666666667</v>
      </c>
    </row>
    <row r="6" spans="2:22" x14ac:dyDescent="0.2">
      <c r="S6" s="5">
        <v>23.232323232323232</v>
      </c>
      <c r="T6" s="5">
        <v>76.767676767676761</v>
      </c>
      <c r="U6" s="5">
        <v>0.82499999999999996</v>
      </c>
      <c r="V6" s="5">
        <v>0.26666666666666666</v>
      </c>
    </row>
    <row r="7" spans="2:22" s="1" customFormat="1" x14ac:dyDescent="0.2">
      <c r="B7" s="3" t="s">
        <v>24</v>
      </c>
      <c r="N7" s="7"/>
      <c r="O7" s="7"/>
      <c r="P7" s="7"/>
      <c r="Q7" s="7"/>
      <c r="S7" s="7">
        <v>100</v>
      </c>
      <c r="T7" s="7">
        <v>0</v>
      </c>
      <c r="U7" s="7">
        <v>8.3333333333333332E-3</v>
      </c>
      <c r="V7" s="7">
        <v>0.79166666666666663</v>
      </c>
    </row>
    <row r="8" spans="2:22" x14ac:dyDescent="0.2">
      <c r="S8" s="5">
        <v>21.176470588235293</v>
      </c>
      <c r="T8" s="5">
        <v>78.82352941176471</v>
      </c>
      <c r="U8" s="5">
        <v>0.70833333333333337</v>
      </c>
      <c r="V8" s="5">
        <v>0.4</v>
      </c>
    </row>
    <row r="9" spans="2:22" s="1" customFormat="1" x14ac:dyDescent="0.2">
      <c r="B9" s="3" t="s">
        <v>15</v>
      </c>
      <c r="N9" s="7"/>
      <c r="O9" s="7"/>
      <c r="P9" s="7"/>
      <c r="Q9" s="7"/>
      <c r="S9" s="7">
        <v>50</v>
      </c>
      <c r="T9" s="7">
        <v>50</v>
      </c>
      <c r="U9" s="7">
        <v>3.3333333333333333E-2</v>
      </c>
      <c r="V9" s="7">
        <v>0.55833333333333335</v>
      </c>
    </row>
    <row r="10" spans="2:22" ht="48" x14ac:dyDescent="0.2">
      <c r="B10" s="10" t="s">
        <v>0</v>
      </c>
      <c r="C10" s="10"/>
      <c r="D10" s="10"/>
      <c r="E10" s="10" t="s">
        <v>4</v>
      </c>
      <c r="F10" s="10"/>
      <c r="G10" s="10" t="s">
        <v>7</v>
      </c>
      <c r="H10" s="10"/>
      <c r="I10" s="10"/>
      <c r="J10" s="10" t="s">
        <v>8</v>
      </c>
      <c r="K10" s="10"/>
      <c r="L10" s="4" t="s">
        <v>12</v>
      </c>
      <c r="M10" s="4" t="s">
        <v>10</v>
      </c>
      <c r="N10" s="6" t="s">
        <v>11</v>
      </c>
      <c r="O10" s="6" t="s">
        <v>13</v>
      </c>
      <c r="P10" s="6" t="s">
        <v>21</v>
      </c>
      <c r="Q10" s="6" t="s">
        <v>22</v>
      </c>
      <c r="S10" s="5">
        <v>25.925925925925924</v>
      </c>
      <c r="T10" s="5">
        <v>74.074074074074076</v>
      </c>
      <c r="U10" s="5">
        <v>0.45</v>
      </c>
      <c r="V10" s="5">
        <v>0.54166666666666663</v>
      </c>
    </row>
    <row r="11" spans="2:22" x14ac:dyDescent="0.2">
      <c r="B11" s="2" t="s">
        <v>1</v>
      </c>
      <c r="C11" s="2" t="s">
        <v>2</v>
      </c>
      <c r="D11" s="2" t="s">
        <v>3</v>
      </c>
      <c r="E11" s="2" t="s">
        <v>5</v>
      </c>
      <c r="F11" s="2" t="s">
        <v>6</v>
      </c>
      <c r="G11" s="2" t="s">
        <v>1</v>
      </c>
      <c r="H11" s="2" t="s">
        <v>2</v>
      </c>
      <c r="I11" s="2" t="s">
        <v>3</v>
      </c>
      <c r="J11" s="2" t="s">
        <v>5</v>
      </c>
      <c r="K11" s="2" t="s">
        <v>6</v>
      </c>
      <c r="L11" s="2" t="s">
        <v>9</v>
      </c>
    </row>
    <row r="12" spans="2:22" x14ac:dyDescent="0.2">
      <c r="B12">
        <v>2</v>
      </c>
      <c r="C12">
        <v>2</v>
      </c>
      <c r="D12">
        <f>(C12-B12)+1</f>
        <v>1</v>
      </c>
      <c r="E12">
        <v>174</v>
      </c>
      <c r="F12">
        <v>1</v>
      </c>
      <c r="G12">
        <v>175</v>
      </c>
      <c r="H12">
        <v>200</v>
      </c>
      <c r="I12">
        <f>(H12-G12)+1</f>
        <v>26</v>
      </c>
      <c r="J12">
        <v>201</v>
      </c>
      <c r="K12">
        <v>1</v>
      </c>
      <c r="L12">
        <v>201</v>
      </c>
    </row>
    <row r="13" spans="2:22" x14ac:dyDescent="0.2">
      <c r="B13">
        <v>55</v>
      </c>
      <c r="C13">
        <v>57</v>
      </c>
      <c r="D13">
        <f t="shared" ref="D13:D19" si="0">(C13-B13)+1</f>
        <v>3</v>
      </c>
    </row>
    <row r="14" spans="2:22" x14ac:dyDescent="0.2">
      <c r="B14">
        <v>70</v>
      </c>
      <c r="C14">
        <v>71</v>
      </c>
      <c r="D14">
        <f t="shared" si="0"/>
        <v>2</v>
      </c>
    </row>
    <row r="15" spans="2:22" x14ac:dyDescent="0.2">
      <c r="B15">
        <v>81</v>
      </c>
      <c r="C15">
        <v>82</v>
      </c>
      <c r="D15">
        <f t="shared" si="0"/>
        <v>2</v>
      </c>
    </row>
    <row r="16" spans="2:22" x14ac:dyDescent="0.2">
      <c r="B16">
        <v>108</v>
      </c>
      <c r="C16">
        <v>113</v>
      </c>
      <c r="D16">
        <f t="shared" si="0"/>
        <v>6</v>
      </c>
    </row>
    <row r="17" spans="2:17" x14ac:dyDescent="0.2">
      <c r="B17">
        <v>149</v>
      </c>
      <c r="C17">
        <v>150</v>
      </c>
      <c r="D17">
        <f t="shared" si="0"/>
        <v>2</v>
      </c>
    </row>
    <row r="18" spans="2:17" x14ac:dyDescent="0.2">
      <c r="B18">
        <v>161</v>
      </c>
      <c r="C18">
        <v>161</v>
      </c>
      <c r="D18">
        <f t="shared" si="0"/>
        <v>1</v>
      </c>
    </row>
    <row r="19" spans="2:17" x14ac:dyDescent="0.2">
      <c r="B19">
        <v>167</v>
      </c>
      <c r="C19">
        <v>173</v>
      </c>
      <c r="D19">
        <f t="shared" si="0"/>
        <v>7</v>
      </c>
    </row>
    <row r="20" spans="2:17" x14ac:dyDescent="0.2">
      <c r="D20">
        <f>SUM(D12:D19)</f>
        <v>24</v>
      </c>
      <c r="F20">
        <f>SUM(F12:F19)</f>
        <v>1</v>
      </c>
      <c r="I20">
        <f>SUM(I12:I19)</f>
        <v>26</v>
      </c>
      <c r="K20">
        <f>SUM(K12:K19)</f>
        <v>1</v>
      </c>
      <c r="L20">
        <f>SUM(L12:L19)</f>
        <v>201</v>
      </c>
      <c r="M20">
        <f t="shared" ref="M20" si="1">L20-(I20+K20)</f>
        <v>174</v>
      </c>
      <c r="N20" s="5">
        <f t="shared" ref="N20" si="2">((D20+F20)/M20)*100</f>
        <v>14.367816091954023</v>
      </c>
      <c r="O20" s="5">
        <f t="shared" ref="O20" si="3">100-N20</f>
        <v>85.632183908045974</v>
      </c>
      <c r="P20" s="5">
        <f>E12/120</f>
        <v>1.45</v>
      </c>
      <c r="Q20" s="5">
        <f>I12/120</f>
        <v>0.21666666666666667</v>
      </c>
    </row>
    <row r="22" spans="2:17" s="1" customFormat="1" x14ac:dyDescent="0.2">
      <c r="B22" s="3" t="s">
        <v>16</v>
      </c>
      <c r="N22" s="7"/>
      <c r="O22" s="7"/>
      <c r="P22" s="7"/>
      <c r="Q22" s="7"/>
    </row>
    <row r="23" spans="2:17" ht="48" x14ac:dyDescent="0.2">
      <c r="B23" s="10" t="s">
        <v>0</v>
      </c>
      <c r="C23" s="10"/>
      <c r="D23" s="10"/>
      <c r="E23" s="10" t="s">
        <v>4</v>
      </c>
      <c r="F23" s="10"/>
      <c r="G23" s="10" t="s">
        <v>7</v>
      </c>
      <c r="H23" s="10"/>
      <c r="I23" s="10"/>
      <c r="J23" s="10" t="s">
        <v>8</v>
      </c>
      <c r="K23" s="10"/>
      <c r="L23" s="4" t="s">
        <v>12</v>
      </c>
      <c r="M23" s="4" t="s">
        <v>10</v>
      </c>
      <c r="N23" s="6" t="s">
        <v>11</v>
      </c>
      <c r="O23" s="6" t="s">
        <v>13</v>
      </c>
      <c r="P23" s="6" t="s">
        <v>21</v>
      </c>
      <c r="Q23" s="6" t="s">
        <v>22</v>
      </c>
    </row>
    <row r="24" spans="2:17" x14ac:dyDescent="0.2">
      <c r="B24" s="2" t="s">
        <v>1</v>
      </c>
      <c r="C24" s="2" t="s">
        <v>2</v>
      </c>
      <c r="D24" s="2" t="s">
        <v>3</v>
      </c>
      <c r="E24" s="2" t="s">
        <v>5</v>
      </c>
      <c r="F24" s="2" t="s">
        <v>6</v>
      </c>
      <c r="G24" s="2" t="s">
        <v>1</v>
      </c>
      <c r="H24" s="2" t="s">
        <v>2</v>
      </c>
      <c r="I24" s="2" t="s">
        <v>3</v>
      </c>
      <c r="J24" s="2" t="s">
        <v>5</v>
      </c>
      <c r="K24" s="2" t="s">
        <v>6</v>
      </c>
      <c r="L24" s="2" t="s">
        <v>9</v>
      </c>
    </row>
    <row r="25" spans="2:17" s="8" customFormat="1" x14ac:dyDescent="0.2">
      <c r="B25" s="8">
        <v>1</v>
      </c>
      <c r="C25" s="8">
        <v>12</v>
      </c>
      <c r="D25">
        <f>(C25-B25)+1</f>
        <v>12</v>
      </c>
      <c r="E25" s="8">
        <v>99</v>
      </c>
      <c r="F25" s="8">
        <v>1</v>
      </c>
      <c r="G25" s="8">
        <v>100</v>
      </c>
      <c r="H25" s="8">
        <v>131</v>
      </c>
      <c r="I25">
        <f>(H25-G25)+1</f>
        <v>32</v>
      </c>
      <c r="J25" s="8">
        <v>132</v>
      </c>
      <c r="K25" s="8">
        <v>1</v>
      </c>
      <c r="N25" s="9"/>
      <c r="O25" s="9"/>
      <c r="P25" s="9"/>
      <c r="Q25" s="9"/>
    </row>
    <row r="26" spans="2:17" s="8" customFormat="1" x14ac:dyDescent="0.2">
      <c r="B26" s="8">
        <v>34</v>
      </c>
      <c r="C26" s="8">
        <v>35</v>
      </c>
      <c r="D26">
        <f t="shared" ref="D26:D28" si="4">(C26-B26)+1</f>
        <v>2</v>
      </c>
      <c r="L26" s="8">
        <v>132</v>
      </c>
      <c r="N26" s="9"/>
      <c r="O26" s="9"/>
      <c r="P26" s="9"/>
      <c r="Q26" s="9"/>
    </row>
    <row r="27" spans="2:17" s="8" customFormat="1" x14ac:dyDescent="0.2">
      <c r="B27" s="8">
        <v>77</v>
      </c>
      <c r="C27" s="8">
        <v>78</v>
      </c>
      <c r="D27">
        <f t="shared" si="4"/>
        <v>2</v>
      </c>
      <c r="N27" s="9"/>
      <c r="O27" s="9"/>
      <c r="P27" s="9"/>
      <c r="Q27" s="9"/>
    </row>
    <row r="28" spans="2:17" s="8" customFormat="1" x14ac:dyDescent="0.2">
      <c r="B28" s="8">
        <v>80</v>
      </c>
      <c r="C28" s="8">
        <v>81</v>
      </c>
      <c r="D28">
        <f t="shared" si="4"/>
        <v>2</v>
      </c>
      <c r="N28" s="9"/>
      <c r="O28" s="9"/>
      <c r="P28" s="9"/>
      <c r="Q28" s="9"/>
    </row>
    <row r="29" spans="2:17" s="8" customFormat="1" x14ac:dyDescent="0.2">
      <c r="B29" s="8">
        <v>95</v>
      </c>
      <c r="C29" s="8">
        <v>98</v>
      </c>
      <c r="D29">
        <f>(C29-B29)+1</f>
        <v>4</v>
      </c>
      <c r="N29" s="9"/>
      <c r="O29" s="9"/>
      <c r="P29" s="9"/>
      <c r="Q29" s="9"/>
    </row>
    <row r="30" spans="2:17" s="8" customFormat="1" x14ac:dyDescent="0.2">
      <c r="D30" s="8">
        <f>SUM(D25:D29)</f>
        <v>22</v>
      </c>
      <c r="F30" s="8">
        <f>SUM(F25:F29)</f>
        <v>1</v>
      </c>
      <c r="I30" s="8">
        <f>SUM(I25:I29)</f>
        <v>32</v>
      </c>
      <c r="K30" s="8">
        <f>SUM(K25:K29)</f>
        <v>1</v>
      </c>
      <c r="L30" s="8">
        <f>SUM(L25:L29)</f>
        <v>132</v>
      </c>
      <c r="M30">
        <f t="shared" ref="M30" si="5">L30-(I30+K30)</f>
        <v>99</v>
      </c>
      <c r="N30" s="5">
        <f t="shared" ref="N30" si="6">((D30+F30)/M30)*100</f>
        <v>23.232323232323232</v>
      </c>
      <c r="O30" s="5">
        <f t="shared" ref="O30" si="7">100-N30</f>
        <v>76.767676767676761</v>
      </c>
      <c r="P30" s="9">
        <f>E25/120</f>
        <v>0.82499999999999996</v>
      </c>
      <c r="Q30" s="9">
        <f>I25/120</f>
        <v>0.26666666666666666</v>
      </c>
    </row>
    <row r="31" spans="2:17" s="8" customFormat="1" x14ac:dyDescent="0.2">
      <c r="N31" s="9"/>
      <c r="O31" s="9"/>
      <c r="P31" s="9"/>
      <c r="Q31" s="9"/>
    </row>
    <row r="32" spans="2:17" s="1" customFormat="1" x14ac:dyDescent="0.2">
      <c r="B32" s="3" t="s">
        <v>17</v>
      </c>
      <c r="N32" s="7"/>
      <c r="O32" s="7"/>
      <c r="P32" s="7"/>
      <c r="Q32" s="7"/>
    </row>
    <row r="33" spans="2:17" ht="48" x14ac:dyDescent="0.2">
      <c r="B33" s="10" t="s">
        <v>0</v>
      </c>
      <c r="C33" s="10"/>
      <c r="D33" s="10"/>
      <c r="E33" s="10" t="s">
        <v>4</v>
      </c>
      <c r="F33" s="10"/>
      <c r="G33" s="10" t="s">
        <v>7</v>
      </c>
      <c r="H33" s="10"/>
      <c r="I33" s="10"/>
      <c r="J33" s="10" t="s">
        <v>8</v>
      </c>
      <c r="K33" s="10"/>
      <c r="L33" s="4" t="s">
        <v>12</v>
      </c>
      <c r="M33" s="4" t="s">
        <v>10</v>
      </c>
      <c r="N33" s="6" t="s">
        <v>11</v>
      </c>
      <c r="O33" s="6" t="s">
        <v>13</v>
      </c>
      <c r="P33" s="6" t="s">
        <v>21</v>
      </c>
      <c r="Q33" s="6" t="s">
        <v>22</v>
      </c>
    </row>
    <row r="34" spans="2:17" x14ac:dyDescent="0.2">
      <c r="B34" s="2" t="s">
        <v>1</v>
      </c>
      <c r="C34" s="2" t="s">
        <v>2</v>
      </c>
      <c r="D34" s="2" t="s">
        <v>3</v>
      </c>
      <c r="E34" s="2" t="s">
        <v>5</v>
      </c>
      <c r="F34" s="2" t="s">
        <v>6</v>
      </c>
      <c r="G34" s="2" t="s">
        <v>1</v>
      </c>
      <c r="H34" s="2" t="s">
        <v>2</v>
      </c>
      <c r="I34" s="2" t="s">
        <v>3</v>
      </c>
      <c r="J34" s="2" t="s">
        <v>5</v>
      </c>
      <c r="K34" s="2" t="s">
        <v>6</v>
      </c>
      <c r="L34" s="2" t="s">
        <v>9</v>
      </c>
    </row>
    <row r="35" spans="2:17" x14ac:dyDescent="0.2">
      <c r="E35">
        <v>1</v>
      </c>
      <c r="F35">
        <v>1</v>
      </c>
      <c r="G35">
        <v>2</v>
      </c>
      <c r="H35">
        <v>96</v>
      </c>
      <c r="I35">
        <f>(H35-G35)+1</f>
        <v>95</v>
      </c>
      <c r="J35">
        <v>97</v>
      </c>
      <c r="K35">
        <v>1</v>
      </c>
      <c r="L35">
        <v>97</v>
      </c>
      <c r="M35">
        <f t="shared" ref="M35" si="8">L35-(I35+K35)</f>
        <v>1</v>
      </c>
      <c r="N35" s="5">
        <f t="shared" ref="N35" si="9">((D35+F35)/M35)*100</f>
        <v>100</v>
      </c>
      <c r="O35" s="5">
        <f t="shared" ref="O35" si="10">100-N35</f>
        <v>0</v>
      </c>
      <c r="P35" s="9">
        <f>E35/120</f>
        <v>8.3333333333333332E-3</v>
      </c>
      <c r="Q35" s="9">
        <f>I35/120</f>
        <v>0.79166666666666663</v>
      </c>
    </row>
    <row r="37" spans="2:17" s="1" customFormat="1" x14ac:dyDescent="0.2">
      <c r="B37" s="3" t="s">
        <v>18</v>
      </c>
      <c r="N37" s="7"/>
      <c r="O37" s="7"/>
      <c r="P37" s="7"/>
      <c r="Q37" s="7"/>
    </row>
    <row r="38" spans="2:17" ht="48" x14ac:dyDescent="0.2">
      <c r="B38" s="10" t="s">
        <v>0</v>
      </c>
      <c r="C38" s="10"/>
      <c r="D38" s="10"/>
      <c r="E38" s="10" t="s">
        <v>4</v>
      </c>
      <c r="F38" s="10"/>
      <c r="G38" s="10" t="s">
        <v>7</v>
      </c>
      <c r="H38" s="10"/>
      <c r="I38" s="10"/>
      <c r="J38" s="10" t="s">
        <v>8</v>
      </c>
      <c r="K38" s="10"/>
      <c r="L38" s="4" t="s">
        <v>12</v>
      </c>
      <c r="M38" s="4" t="s">
        <v>10</v>
      </c>
      <c r="N38" s="6" t="s">
        <v>11</v>
      </c>
      <c r="O38" s="6" t="s">
        <v>13</v>
      </c>
      <c r="P38" s="6" t="s">
        <v>21</v>
      </c>
      <c r="Q38" s="6" t="s">
        <v>22</v>
      </c>
    </row>
    <row r="39" spans="2:17" x14ac:dyDescent="0.2">
      <c r="B39" s="2" t="s">
        <v>1</v>
      </c>
      <c r="C39" s="2" t="s">
        <v>2</v>
      </c>
      <c r="D39" s="2" t="s">
        <v>3</v>
      </c>
      <c r="E39" s="2" t="s">
        <v>5</v>
      </c>
      <c r="F39" s="2" t="s">
        <v>6</v>
      </c>
      <c r="G39" s="2" t="s">
        <v>1</v>
      </c>
      <c r="H39" s="2" t="s">
        <v>2</v>
      </c>
      <c r="I39" s="2" t="s">
        <v>3</v>
      </c>
      <c r="J39" s="2" t="s">
        <v>5</v>
      </c>
      <c r="K39" s="2" t="s">
        <v>6</v>
      </c>
      <c r="L39" s="2" t="s">
        <v>9</v>
      </c>
    </row>
    <row r="40" spans="2:17" x14ac:dyDescent="0.2">
      <c r="B40">
        <v>39</v>
      </c>
      <c r="C40">
        <v>42</v>
      </c>
      <c r="D40">
        <f>(C40-B40)+1</f>
        <v>4</v>
      </c>
      <c r="E40">
        <v>85</v>
      </c>
      <c r="F40">
        <v>1</v>
      </c>
      <c r="G40">
        <v>86</v>
      </c>
      <c r="H40">
        <v>133</v>
      </c>
      <c r="I40">
        <f>(H40-G40)+1</f>
        <v>48</v>
      </c>
      <c r="J40">
        <v>134</v>
      </c>
      <c r="K40">
        <v>1</v>
      </c>
      <c r="L40">
        <v>134</v>
      </c>
    </row>
    <row r="41" spans="2:17" x14ac:dyDescent="0.2">
      <c r="B41">
        <v>50</v>
      </c>
      <c r="C41">
        <v>51</v>
      </c>
      <c r="D41">
        <f t="shared" ref="D41:D43" si="11">(C41-B41)+1</f>
        <v>2</v>
      </c>
    </row>
    <row r="42" spans="2:17" x14ac:dyDescent="0.2">
      <c r="B42">
        <v>56</v>
      </c>
      <c r="C42">
        <v>59</v>
      </c>
      <c r="D42">
        <f t="shared" si="11"/>
        <v>4</v>
      </c>
    </row>
    <row r="43" spans="2:17" x14ac:dyDescent="0.2">
      <c r="B43">
        <v>78</v>
      </c>
      <c r="C43">
        <v>84</v>
      </c>
      <c r="D43">
        <f t="shared" si="11"/>
        <v>7</v>
      </c>
    </row>
    <row r="44" spans="2:17" x14ac:dyDescent="0.2">
      <c r="D44">
        <f>SUM(D40:D43)</f>
        <v>17</v>
      </c>
      <c r="F44">
        <f>SUM(F40:F43)</f>
        <v>1</v>
      </c>
      <c r="I44">
        <f>SUM(I40:I43)</f>
        <v>48</v>
      </c>
      <c r="K44">
        <f>SUM(K40:K43)</f>
        <v>1</v>
      </c>
      <c r="L44">
        <f>SUM(L40:L43)</f>
        <v>134</v>
      </c>
      <c r="M44">
        <f t="shared" ref="M44" si="12">L44-(I44+K44)</f>
        <v>85</v>
      </c>
      <c r="N44" s="5">
        <f t="shared" ref="N44" si="13">((D44+F44)/M44)*100</f>
        <v>21.176470588235293</v>
      </c>
      <c r="O44" s="5">
        <f t="shared" ref="O44" si="14">100-N44</f>
        <v>78.82352941176471</v>
      </c>
      <c r="P44" s="5">
        <f>E40/120</f>
        <v>0.70833333333333337</v>
      </c>
      <c r="Q44" s="5">
        <f>I40/120</f>
        <v>0.4</v>
      </c>
    </row>
    <row r="46" spans="2:17" s="1" customFormat="1" x14ac:dyDescent="0.2">
      <c r="B46" s="3" t="s">
        <v>19</v>
      </c>
      <c r="N46" s="7"/>
      <c r="O46" s="7"/>
      <c r="P46" s="7"/>
      <c r="Q46" s="7"/>
    </row>
    <row r="47" spans="2:17" ht="48" x14ac:dyDescent="0.2">
      <c r="B47" s="10" t="s">
        <v>0</v>
      </c>
      <c r="C47" s="10"/>
      <c r="D47" s="10"/>
      <c r="E47" s="10" t="s">
        <v>4</v>
      </c>
      <c r="F47" s="10"/>
      <c r="G47" s="10" t="s">
        <v>7</v>
      </c>
      <c r="H47" s="10"/>
      <c r="I47" s="10"/>
      <c r="J47" s="10" t="s">
        <v>8</v>
      </c>
      <c r="K47" s="10"/>
      <c r="L47" s="4" t="s">
        <v>12</v>
      </c>
      <c r="M47" s="4" t="s">
        <v>10</v>
      </c>
      <c r="N47" s="6" t="s">
        <v>11</v>
      </c>
      <c r="O47" s="6" t="s">
        <v>13</v>
      </c>
      <c r="P47" s="6" t="s">
        <v>21</v>
      </c>
      <c r="Q47" s="6" t="s">
        <v>22</v>
      </c>
    </row>
    <row r="48" spans="2:17" x14ac:dyDescent="0.2">
      <c r="B48" s="2" t="s">
        <v>1</v>
      </c>
      <c r="C48" s="2" t="s">
        <v>2</v>
      </c>
      <c r="D48" s="2" t="s">
        <v>3</v>
      </c>
      <c r="E48" s="2" t="s">
        <v>5</v>
      </c>
      <c r="F48" s="2" t="s">
        <v>6</v>
      </c>
      <c r="G48" s="2" t="s">
        <v>1</v>
      </c>
      <c r="H48" s="2" t="s">
        <v>2</v>
      </c>
      <c r="I48" s="2" t="s">
        <v>3</v>
      </c>
      <c r="J48" s="2" t="s">
        <v>5</v>
      </c>
      <c r="K48" s="2" t="s">
        <v>6</v>
      </c>
      <c r="L48" s="2" t="s">
        <v>9</v>
      </c>
    </row>
    <row r="49" spans="2:17" x14ac:dyDescent="0.2">
      <c r="B49">
        <v>2</v>
      </c>
      <c r="C49">
        <v>3</v>
      </c>
      <c r="D49">
        <f>(C49-B49)+1</f>
        <v>2</v>
      </c>
      <c r="E49">
        <v>4</v>
      </c>
      <c r="G49">
        <v>5</v>
      </c>
      <c r="H49">
        <v>71</v>
      </c>
      <c r="I49">
        <f>(H49-G49)+1</f>
        <v>67</v>
      </c>
      <c r="J49">
        <v>72</v>
      </c>
      <c r="K49">
        <v>1</v>
      </c>
      <c r="L49">
        <v>72</v>
      </c>
      <c r="M49">
        <f t="shared" ref="M49" si="15">L49-(I49+K49)</f>
        <v>4</v>
      </c>
      <c r="N49" s="5">
        <f t="shared" ref="N49" si="16">((D49+F49)/M49)*100</f>
        <v>50</v>
      </c>
      <c r="O49" s="5">
        <f t="shared" ref="O49" si="17">100-N49</f>
        <v>50</v>
      </c>
      <c r="P49" s="5">
        <f>E49/120</f>
        <v>3.3333333333333333E-2</v>
      </c>
      <c r="Q49" s="5">
        <f>I49/120</f>
        <v>0.55833333333333335</v>
      </c>
    </row>
    <row r="51" spans="2:17" s="1" customFormat="1" x14ac:dyDescent="0.2">
      <c r="B51" s="3" t="s">
        <v>20</v>
      </c>
      <c r="N51" s="7"/>
      <c r="O51" s="7"/>
      <c r="P51" s="7"/>
      <c r="Q51" s="7"/>
    </row>
    <row r="52" spans="2:17" ht="48" x14ac:dyDescent="0.2">
      <c r="B52" s="10" t="s">
        <v>0</v>
      </c>
      <c r="C52" s="10"/>
      <c r="D52" s="10"/>
      <c r="E52" s="10" t="s">
        <v>4</v>
      </c>
      <c r="F52" s="10"/>
      <c r="G52" s="10" t="s">
        <v>7</v>
      </c>
      <c r="H52" s="10"/>
      <c r="I52" s="10"/>
      <c r="J52" s="10" t="s">
        <v>8</v>
      </c>
      <c r="K52" s="10"/>
      <c r="L52" s="4" t="s">
        <v>12</v>
      </c>
      <c r="M52" s="4" t="s">
        <v>10</v>
      </c>
      <c r="N52" s="6" t="s">
        <v>11</v>
      </c>
      <c r="O52" s="6" t="s">
        <v>13</v>
      </c>
      <c r="P52" s="6" t="s">
        <v>21</v>
      </c>
      <c r="Q52" s="6" t="s">
        <v>22</v>
      </c>
    </row>
    <row r="53" spans="2:17" x14ac:dyDescent="0.2">
      <c r="B53" s="2" t="s">
        <v>1</v>
      </c>
      <c r="C53" s="2" t="s">
        <v>2</v>
      </c>
      <c r="D53" s="2" t="s">
        <v>3</v>
      </c>
      <c r="E53" s="2" t="s">
        <v>5</v>
      </c>
      <c r="F53" s="2" t="s">
        <v>6</v>
      </c>
      <c r="G53" s="2" t="s">
        <v>1</v>
      </c>
      <c r="H53" s="2" t="s">
        <v>2</v>
      </c>
      <c r="I53" s="2" t="s">
        <v>3</v>
      </c>
      <c r="J53" s="2" t="s">
        <v>5</v>
      </c>
      <c r="K53" s="2" t="s">
        <v>6</v>
      </c>
      <c r="L53" s="2" t="s">
        <v>9</v>
      </c>
    </row>
    <row r="54" spans="2:17" x14ac:dyDescent="0.2">
      <c r="B54">
        <v>1</v>
      </c>
      <c r="C54">
        <v>1</v>
      </c>
      <c r="D54">
        <f>(C54-B54)+1</f>
        <v>1</v>
      </c>
      <c r="E54">
        <v>54</v>
      </c>
      <c r="F54">
        <v>1</v>
      </c>
      <c r="G54">
        <v>55</v>
      </c>
      <c r="H54">
        <v>119</v>
      </c>
      <c r="I54">
        <f>(H54-G54)+1</f>
        <v>65</v>
      </c>
      <c r="J54">
        <v>120</v>
      </c>
      <c r="K54">
        <v>1</v>
      </c>
      <c r="L54">
        <v>120</v>
      </c>
    </row>
    <row r="55" spans="2:17" x14ac:dyDescent="0.2">
      <c r="B55">
        <v>3</v>
      </c>
      <c r="C55">
        <v>3</v>
      </c>
      <c r="D55">
        <f t="shared" ref="D55:D56" si="18">(C55-B55)+1</f>
        <v>1</v>
      </c>
    </row>
    <row r="56" spans="2:17" x14ac:dyDescent="0.2">
      <c r="B56">
        <v>43</v>
      </c>
      <c r="C56">
        <v>53</v>
      </c>
      <c r="D56">
        <f t="shared" si="18"/>
        <v>11</v>
      </c>
    </row>
    <row r="57" spans="2:17" x14ac:dyDescent="0.2">
      <c r="D57">
        <f>SUM(D54:D56)</f>
        <v>13</v>
      </c>
      <c r="F57">
        <f>SUM(F54:F56)</f>
        <v>1</v>
      </c>
      <c r="I57">
        <f>SUM(I54:I56)</f>
        <v>65</v>
      </c>
      <c r="K57">
        <f>SUM(K54:K56)</f>
        <v>1</v>
      </c>
      <c r="L57">
        <f>SUM(L54:L56)</f>
        <v>120</v>
      </c>
      <c r="M57">
        <f t="shared" ref="M57" si="19">L57-(I57+K57)</f>
        <v>54</v>
      </c>
      <c r="N57" s="5">
        <f t="shared" ref="N57" si="20">((D57+F57)/M57)*100</f>
        <v>25.925925925925924</v>
      </c>
      <c r="O57" s="5">
        <f t="shared" ref="O57" si="21">100-N57</f>
        <v>74.074074074074076</v>
      </c>
      <c r="P57" s="5">
        <f>E54/120</f>
        <v>0.45</v>
      </c>
      <c r="Q57" s="5">
        <f>I54/120</f>
        <v>0.54166666666666663</v>
      </c>
    </row>
  </sheetData>
  <mergeCells count="28">
    <mergeCell ref="B3:D3"/>
    <mergeCell ref="E3:F3"/>
    <mergeCell ref="G3:I3"/>
    <mergeCell ref="J3:K3"/>
    <mergeCell ref="B10:D10"/>
    <mergeCell ref="E10:F10"/>
    <mergeCell ref="G10:I10"/>
    <mergeCell ref="J10:K10"/>
    <mergeCell ref="B23:D23"/>
    <mergeCell ref="E23:F23"/>
    <mergeCell ref="G23:I23"/>
    <mergeCell ref="J23:K23"/>
    <mergeCell ref="B33:D33"/>
    <mergeCell ref="E33:F33"/>
    <mergeCell ref="G33:I33"/>
    <mergeCell ref="J33:K33"/>
    <mergeCell ref="B38:D38"/>
    <mergeCell ref="E38:F38"/>
    <mergeCell ref="G38:I38"/>
    <mergeCell ref="J38:K38"/>
    <mergeCell ref="B47:D47"/>
    <mergeCell ref="E47:F47"/>
    <mergeCell ref="G47:I47"/>
    <mergeCell ref="J47:K47"/>
    <mergeCell ref="B52:D52"/>
    <mergeCell ref="E52:F52"/>
    <mergeCell ref="G52:I52"/>
    <mergeCell ref="J52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2024-11-25T15:30:21Z</dcterms:modified>
</cp:coreProperties>
</file>