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222023 Ex243/"/>
    </mc:Choice>
  </mc:AlternateContent>
  <xr:revisionPtr revIDLastSave="0" documentId="13_ncr:1_{68067602-14F8-E348-BDCF-4B49381DA43E}" xr6:coauthVersionLast="47" xr6:coauthVersionMax="47" xr10:uidLastSave="{00000000-0000-0000-0000-000000000000}"/>
  <bookViews>
    <workbookView xWindow="0" yWindow="500" windowWidth="28800" windowHeight="163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L12" i="1"/>
  <c r="K12" i="1"/>
  <c r="I11" i="1"/>
  <c r="Q12" i="1" s="1"/>
  <c r="F12" i="1"/>
  <c r="P51" i="1"/>
  <c r="L51" i="1"/>
  <c r="K51" i="1"/>
  <c r="F51" i="1"/>
  <c r="I49" i="1"/>
  <c r="Q51" i="1" s="1"/>
  <c r="D50" i="1"/>
  <c r="D49" i="1"/>
  <c r="D51" i="1" s="1"/>
  <c r="P44" i="1"/>
  <c r="I44" i="1"/>
  <c r="Q44" i="1" s="1"/>
  <c r="P39" i="1"/>
  <c r="L39" i="1"/>
  <c r="K39" i="1"/>
  <c r="F39" i="1"/>
  <c r="I35" i="1"/>
  <c r="I39" i="1" s="1"/>
  <c r="D38" i="1"/>
  <c r="D36" i="1"/>
  <c r="D37" i="1"/>
  <c r="D35" i="1"/>
  <c r="P30" i="1"/>
  <c r="L30" i="1"/>
  <c r="K30" i="1"/>
  <c r="F30" i="1"/>
  <c r="I24" i="1"/>
  <c r="I30" i="1" s="1"/>
  <c r="D25" i="1"/>
  <c r="D26" i="1"/>
  <c r="D27" i="1"/>
  <c r="D28" i="1"/>
  <c r="D29" i="1"/>
  <c r="D24" i="1"/>
  <c r="P17" i="1"/>
  <c r="I17" i="1"/>
  <c r="Q17" i="1" s="1"/>
  <c r="D17" i="1"/>
  <c r="I10" i="1"/>
  <c r="D10" i="1"/>
  <c r="D12" i="1" s="1"/>
  <c r="P5" i="1"/>
  <c r="I5" i="1"/>
  <c r="Q5" i="1" s="1"/>
  <c r="D5" i="1"/>
  <c r="I12" i="1" l="1"/>
  <c r="M12" i="1" s="1"/>
  <c r="N12" i="1" s="1"/>
  <c r="O12" i="1" s="1"/>
  <c r="Q39" i="1"/>
  <c r="M44" i="1"/>
  <c r="N44" i="1" s="1"/>
  <c r="O44" i="1" s="1"/>
  <c r="D39" i="1"/>
  <c r="M39" i="1"/>
  <c r="N39" i="1" s="1"/>
  <c r="O39" i="1" s="1"/>
  <c r="I51" i="1"/>
  <c r="M51" i="1" s="1"/>
  <c r="N51" i="1" s="1"/>
  <c r="O51" i="1" s="1"/>
  <c r="M30" i="1"/>
  <c r="D30" i="1"/>
  <c r="Q30" i="1"/>
  <c r="M17" i="1"/>
  <c r="N17" i="1" s="1"/>
  <c r="O17" i="1" s="1"/>
  <c r="M5" i="1"/>
  <c r="N5" i="1" s="1"/>
  <c r="O5" i="1" s="1"/>
  <c r="N30" i="1" l="1"/>
  <c r="O30" i="1" s="1"/>
</calcChain>
</file>

<file path=xl/sharedStrings.xml><?xml version="1.0" encoding="utf-8"?>
<sst xmlns="http://schemas.openxmlformats.org/spreadsheetml/2006/main" count="159" uniqueCount="24">
  <si>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</si>
  <si>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</si>
  <si>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</si>
  <si>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</si>
  <si>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</si>
  <si>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</si>
  <si>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</si>
  <si>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</si>
  <si>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</si>
  <si>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</si>
  <si>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</si>
  <si>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</si>
  <si>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</si>
  <si>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</si>
  <si>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</si>
  <si>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</si>
  <si>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</si>
  <si>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5</t>
  </si>
  <si>
    <t>Worm 6</t>
  </si>
  <si>
    <t>Worm 7</t>
  </si>
  <si>
    <t>Worm 8</t>
  </si>
  <si>
    <t>Time to first puncture</t>
  </si>
  <si>
    <t>Time to successful completion</t>
  </si>
  <si>
    <t>Worm 4; exclude, could not see when it punctured because it curled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</si>
</sst>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51"/>
  <sheetViews>
    <sheetView tabSelected="1" topLeftCell="E1" zoomScale="67" workbookViewId="0">
      <selection activeCell="U22" sqref="U22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14.1640625" style="5" customWidth="1"/>
    <col min="17" max="17" width="14.33203125" style="5" customWidth="1"/>
    <col min="20" max="20" width="12" customWidth="1"/>
    <col min="21" max="21" width="11.83203125" customWidth="1"/>
    <col min="23" max="23" width="13.33203125" customWidth="1"/>
  </cols>
  <sheetData>
    <row r="1" spans="2:23" ht="6" customHeight="1" x14ac:dyDescent="0.2"/>
    <row r="2" spans="2:23" s="1" customFormat="1" x14ac:dyDescent="0.2">
      <c r="B2" s="3" t="s">
        <v>14</v>
      </c>
      <c r="N2" s="7"/>
      <c r="O2" s="7"/>
      <c r="P2" s="7"/>
      <c r="Q2" s="7"/>
    </row>
    <row r="3" spans="2:23" ht="80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21</v>
      </c>
      <c r="Q3" s="6" t="s">
        <v>22</v>
      </c>
      <c r="T3" s="6" t="s">
        <v>11</v>
      </c>
      <c r="U3" s="6" t="s">
        <v>13</v>
      </c>
      <c r="V3" s="6" t="s">
        <v>21</v>
      </c>
      <c r="W3" s="6" t="s">
        <v>22</v>
      </c>
    </row>
    <row r="4" spans="2:23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1.6129032258064515</v>
      </c>
      <c r="U4" s="5">
        <v>98.387096774193552</v>
      </c>
      <c r="V4" s="5">
        <v>1.55</v>
      </c>
      <c r="W4" s="5">
        <v>2.2583333333333333</v>
      </c>
    </row>
    <row r="5" spans="2:23" x14ac:dyDescent="0.2">
      <c r="B5">
        <v>184</v>
      </c>
      <c r="C5">
        <v>185</v>
      </c>
      <c r="D5">
        <f>(C5-B5)+1</f>
        <v>2</v>
      </c>
      <c r="E5">
        <v>186</v>
      </c>
      <c r="F5">
        <v>1</v>
      </c>
      <c r="G5">
        <v>187</v>
      </c>
      <c r="H5">
        <v>457</v>
      </c>
      <c r="I5">
        <f>(H5-G5)+1</f>
        <v>271</v>
      </c>
      <c r="J5">
        <v>458</v>
      </c>
      <c r="K5">
        <v>1</v>
      </c>
      <c r="L5">
        <v>458</v>
      </c>
      <c r="M5">
        <f>L5-(I5+K5)</f>
        <v>186</v>
      </c>
      <c r="N5" s="5">
        <f>((D5+F5)/M5)*100</f>
        <v>1.6129032258064515</v>
      </c>
      <c r="O5" s="5">
        <f>100-N5</f>
        <v>98.387096774193552</v>
      </c>
      <c r="P5" s="5">
        <f>E5/120</f>
        <v>1.55</v>
      </c>
      <c r="Q5" s="5">
        <f>I5/120</f>
        <v>2.2583333333333333</v>
      </c>
      <c r="T5" s="5">
        <v>14.925373134328357</v>
      </c>
      <c r="U5" s="5">
        <v>85.074626865671647</v>
      </c>
      <c r="V5" s="5">
        <v>0.4</v>
      </c>
      <c r="W5" s="5">
        <v>0.71666666666666667</v>
      </c>
    </row>
    <row r="6" spans="2:23" x14ac:dyDescent="0.2">
      <c r="T6" s="5">
        <v>2.2222222222222223</v>
      </c>
      <c r="U6" s="5">
        <v>97.777777777777771</v>
      </c>
      <c r="V6" s="5">
        <v>1.5</v>
      </c>
      <c r="W6" s="5">
        <v>0.8</v>
      </c>
    </row>
    <row r="7" spans="2:23" s="1" customFormat="1" x14ac:dyDescent="0.2">
      <c r="B7" s="3" t="s">
        <v>15</v>
      </c>
      <c r="N7" s="7"/>
      <c r="O7" s="7"/>
      <c r="P7" s="7"/>
      <c r="Q7" s="7"/>
      <c r="T7" s="7">
        <v>13.043478260869565</v>
      </c>
      <c r="U7" s="7">
        <v>86.956521739130437</v>
      </c>
      <c r="V7" s="7">
        <v>1.3416666666666666</v>
      </c>
      <c r="W7" s="7">
        <v>0.35833333333333334</v>
      </c>
    </row>
    <row r="8" spans="2:23" ht="48" x14ac:dyDescent="0.2">
      <c r="B8" s="10" t="s">
        <v>0</v>
      </c>
      <c r="C8" s="10"/>
      <c r="D8" s="10"/>
      <c r="E8" s="10" t="s">
        <v>4</v>
      </c>
      <c r="F8" s="10"/>
      <c r="G8" s="10" t="s">
        <v>7</v>
      </c>
      <c r="H8" s="10"/>
      <c r="I8" s="10"/>
      <c r="J8" s="10" t="s">
        <v>8</v>
      </c>
      <c r="K8" s="10"/>
      <c r="L8" s="4" t="s">
        <v>12</v>
      </c>
      <c r="M8" s="4" t="s">
        <v>10</v>
      </c>
      <c r="N8" s="6" t="s">
        <v>11</v>
      </c>
      <c r="O8" s="6" t="s">
        <v>13</v>
      </c>
      <c r="P8" s="6" t="s">
        <v>21</v>
      </c>
      <c r="Q8" s="6" t="s">
        <v>22</v>
      </c>
      <c r="T8" s="5">
        <v>3.3834586466165413</v>
      </c>
      <c r="U8" s="5">
        <v>96.616541353383454</v>
      </c>
      <c r="V8" s="5">
        <v>4.4333333333333336</v>
      </c>
      <c r="W8" s="5">
        <v>0.28333333333333333</v>
      </c>
    </row>
    <row r="9" spans="2:23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5">
        <v>100</v>
      </c>
      <c r="U9" s="5">
        <v>0</v>
      </c>
      <c r="V9" s="5">
        <v>8.3333333333333332E-3</v>
      </c>
      <c r="W9" s="5">
        <v>0.59166666666666667</v>
      </c>
    </row>
    <row r="10" spans="2:23" x14ac:dyDescent="0.2">
      <c r="B10">
        <v>41</v>
      </c>
      <c r="C10">
        <v>47</v>
      </c>
      <c r="D10">
        <f>(C10-B10)+1</f>
        <v>7</v>
      </c>
      <c r="E10">
        <v>48</v>
      </c>
      <c r="F10">
        <v>1</v>
      </c>
      <c r="G10">
        <v>49</v>
      </c>
      <c r="H10">
        <v>291</v>
      </c>
      <c r="I10">
        <f>(H10-G10)+1</f>
        <v>243</v>
      </c>
      <c r="J10">
        <v>397</v>
      </c>
      <c r="K10">
        <v>1</v>
      </c>
      <c r="L10">
        <v>397</v>
      </c>
      <c r="T10" s="5">
        <v>16.470588235294116</v>
      </c>
      <c r="U10" s="5">
        <v>83.529411764705884</v>
      </c>
      <c r="V10" s="5">
        <v>0.70833333333333337</v>
      </c>
      <c r="W10" s="5">
        <v>0.53333333333333333</v>
      </c>
    </row>
    <row r="11" spans="2:23" x14ac:dyDescent="0.2">
      <c r="B11">
        <v>308</v>
      </c>
      <c r="C11">
        <v>309</v>
      </c>
      <c r="D11">
        <v>1</v>
      </c>
      <c r="E11">
        <v>310</v>
      </c>
      <c r="F11">
        <v>1</v>
      </c>
      <c r="G11">
        <v>311</v>
      </c>
      <c r="H11">
        <v>396</v>
      </c>
      <c r="I11">
        <f>(H11-G11)+1</f>
        <v>86</v>
      </c>
      <c r="T11" s="5"/>
      <c r="U11" s="5"/>
      <c r="V11" s="5"/>
      <c r="W11" s="5"/>
    </row>
    <row r="12" spans="2:23" x14ac:dyDescent="0.2">
      <c r="D12">
        <f>SUM(D10:D11)</f>
        <v>8</v>
      </c>
      <c r="F12">
        <f>SUM(F10:F11)</f>
        <v>2</v>
      </c>
      <c r="I12">
        <f>SUM(I10:I11)</f>
        <v>329</v>
      </c>
      <c r="K12">
        <f>SUM(K10:K11)</f>
        <v>1</v>
      </c>
      <c r="L12">
        <f>SUM(L10:L11)</f>
        <v>397</v>
      </c>
      <c r="M12">
        <f>L12-(I12+K12)</f>
        <v>67</v>
      </c>
      <c r="N12" s="5">
        <f>((D12+F12)/M12)*100</f>
        <v>14.925373134328357</v>
      </c>
      <c r="O12" s="5">
        <f>100-N12</f>
        <v>85.074626865671647</v>
      </c>
      <c r="P12" s="5">
        <f>E10/120</f>
        <v>0.4</v>
      </c>
      <c r="Q12" s="5">
        <f>I11/120</f>
        <v>0.71666666666666667</v>
      </c>
      <c r="T12" s="5"/>
      <c r="U12" s="5"/>
      <c r="V12" s="5"/>
      <c r="W12" s="5"/>
    </row>
    <row r="14" spans="2:23" s="1" customFormat="1" x14ac:dyDescent="0.2">
      <c r="B14" s="3" t="s">
        <v>16</v>
      </c>
      <c r="N14" s="7"/>
      <c r="O14" s="7"/>
      <c r="P14" s="7"/>
      <c r="Q14" s="7"/>
    </row>
    <row r="15" spans="2:23" ht="48" x14ac:dyDescent="0.2">
      <c r="B15" s="10" t="s">
        <v>0</v>
      </c>
      <c r="C15" s="10"/>
      <c r="D15" s="10"/>
      <c r="E15" s="10" t="s">
        <v>4</v>
      </c>
      <c r="F15" s="10"/>
      <c r="G15" s="10" t="s">
        <v>7</v>
      </c>
      <c r="H15" s="10"/>
      <c r="I15" s="10"/>
      <c r="J15" s="10" t="s">
        <v>8</v>
      </c>
      <c r="K15" s="10"/>
      <c r="L15" s="4" t="s">
        <v>12</v>
      </c>
      <c r="M15" s="4" t="s">
        <v>10</v>
      </c>
      <c r="N15" s="6" t="s">
        <v>11</v>
      </c>
      <c r="O15" s="6" t="s">
        <v>13</v>
      </c>
      <c r="P15" s="6" t="s">
        <v>21</v>
      </c>
      <c r="Q15" s="6" t="s">
        <v>22</v>
      </c>
    </row>
    <row r="16" spans="2:23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7" x14ac:dyDescent="0.2">
      <c r="B17">
        <v>177</v>
      </c>
      <c r="C17">
        <v>179</v>
      </c>
      <c r="D17">
        <f>(C17-B17)+1</f>
        <v>3</v>
      </c>
      <c r="E17">
        <v>180</v>
      </c>
      <c r="F17">
        <v>1</v>
      </c>
      <c r="G17">
        <v>181</v>
      </c>
      <c r="H17">
        <v>276</v>
      </c>
      <c r="I17">
        <f>(H17-G17)+1</f>
        <v>96</v>
      </c>
      <c r="J17">
        <v>277</v>
      </c>
      <c r="K17">
        <v>1</v>
      </c>
      <c r="L17">
        <v>277</v>
      </c>
      <c r="M17">
        <f>L17-(I17+K17)</f>
        <v>180</v>
      </c>
      <c r="N17" s="5">
        <f>((D17+F17)/M17)*100</f>
        <v>2.2222222222222223</v>
      </c>
      <c r="O17" s="5">
        <f>100-N17</f>
        <v>97.777777777777771</v>
      </c>
      <c r="P17" s="5">
        <f>E17/120</f>
        <v>1.5</v>
      </c>
      <c r="Q17" s="5">
        <f>I17/120</f>
        <v>0.8</v>
      </c>
    </row>
    <row r="19" spans="2:17" s="1" customFormat="1" x14ac:dyDescent="0.2">
      <c r="B19" s="3" t="s">
        <v>23</v>
      </c>
      <c r="N19" s="7"/>
      <c r="O19" s="7"/>
      <c r="P19" s="7"/>
      <c r="Q19" s="7"/>
    </row>
    <row r="20" spans="2:17" s="8" customFormat="1" x14ac:dyDescent="0.2">
      <c r="N20" s="9"/>
      <c r="O20" s="9"/>
      <c r="P20" s="9"/>
      <c r="Q20" s="9"/>
    </row>
    <row r="21" spans="2:17" s="1" customFormat="1" x14ac:dyDescent="0.2">
      <c r="B21" s="3" t="s">
        <v>17</v>
      </c>
      <c r="N21" s="7"/>
      <c r="O21" s="7"/>
      <c r="P21" s="7"/>
      <c r="Q21" s="7"/>
    </row>
    <row r="22" spans="2:17" ht="48" x14ac:dyDescent="0.2">
      <c r="B22" s="10" t="s">
        <v>0</v>
      </c>
      <c r="C22" s="10"/>
      <c r="D22" s="10"/>
      <c r="E22" s="10" t="s">
        <v>4</v>
      </c>
      <c r="F22" s="10"/>
      <c r="G22" s="10" t="s">
        <v>7</v>
      </c>
      <c r="H22" s="10"/>
      <c r="I22" s="10"/>
      <c r="J22" s="10" t="s">
        <v>8</v>
      </c>
      <c r="K22" s="10"/>
      <c r="L22" s="4" t="s">
        <v>12</v>
      </c>
      <c r="M22" s="4" t="s">
        <v>10</v>
      </c>
      <c r="N22" s="6" t="s">
        <v>11</v>
      </c>
      <c r="O22" s="6" t="s">
        <v>13</v>
      </c>
      <c r="P22" s="6" t="s">
        <v>21</v>
      </c>
      <c r="Q22" s="6" t="s">
        <v>22</v>
      </c>
    </row>
    <row r="23" spans="2:17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7" x14ac:dyDescent="0.2">
      <c r="B24">
        <v>26</v>
      </c>
      <c r="C24">
        <v>27</v>
      </c>
      <c r="D24">
        <f>(C24-B24)+1</f>
        <v>2</v>
      </c>
      <c r="E24">
        <v>161</v>
      </c>
      <c r="F24">
        <v>1</v>
      </c>
      <c r="G24">
        <v>162</v>
      </c>
      <c r="H24">
        <v>204</v>
      </c>
      <c r="I24">
        <f>(H24-G24)+1</f>
        <v>43</v>
      </c>
      <c r="J24">
        <v>205</v>
      </c>
      <c r="K24">
        <v>1</v>
      </c>
      <c r="L24">
        <v>205</v>
      </c>
    </row>
    <row r="25" spans="2:17" x14ac:dyDescent="0.2">
      <c r="B25">
        <v>50</v>
      </c>
      <c r="C25">
        <v>50</v>
      </c>
      <c r="D25">
        <f t="shared" ref="D25:D29" si="0">(C25-B25)+1</f>
        <v>1</v>
      </c>
    </row>
    <row r="26" spans="2:17" x14ac:dyDescent="0.2">
      <c r="B26">
        <v>74</v>
      </c>
      <c r="C26">
        <v>75</v>
      </c>
      <c r="D26">
        <f t="shared" si="0"/>
        <v>2</v>
      </c>
    </row>
    <row r="27" spans="2:17" x14ac:dyDescent="0.2">
      <c r="B27">
        <v>122</v>
      </c>
      <c r="C27">
        <v>127</v>
      </c>
      <c r="D27">
        <f t="shared" si="0"/>
        <v>6</v>
      </c>
    </row>
    <row r="28" spans="2:17" x14ac:dyDescent="0.2">
      <c r="B28">
        <v>136</v>
      </c>
      <c r="C28">
        <v>142</v>
      </c>
      <c r="D28">
        <f t="shared" si="0"/>
        <v>7</v>
      </c>
    </row>
    <row r="29" spans="2:17" x14ac:dyDescent="0.2">
      <c r="B29">
        <v>159</v>
      </c>
      <c r="C29">
        <v>160</v>
      </c>
      <c r="D29">
        <f t="shared" si="0"/>
        <v>2</v>
      </c>
    </row>
    <row r="30" spans="2:17" x14ac:dyDescent="0.2">
      <c r="D30">
        <f>SUM(D24:D29)</f>
        <v>20</v>
      </c>
      <c r="F30">
        <f>SUM(F24:F29)</f>
        <v>1</v>
      </c>
      <c r="I30">
        <f>SUM(I24:I29)</f>
        <v>43</v>
      </c>
      <c r="K30">
        <f>SUM(K24:K29)</f>
        <v>1</v>
      </c>
      <c r="L30">
        <f>SUM(L24:L29)</f>
        <v>205</v>
      </c>
      <c r="M30">
        <f>L30-(I30+K30)</f>
        <v>161</v>
      </c>
      <c r="N30" s="5">
        <f>((D30+F30)/M30)*100</f>
        <v>13.043478260869565</v>
      </c>
      <c r="O30" s="5">
        <f>100-N30</f>
        <v>86.956521739130437</v>
      </c>
      <c r="P30" s="5">
        <f>E24/120</f>
        <v>1.3416666666666666</v>
      </c>
      <c r="Q30" s="5">
        <f>I24/120</f>
        <v>0.35833333333333334</v>
      </c>
    </row>
    <row r="32" spans="2:17" s="1" customFormat="1" x14ac:dyDescent="0.2">
      <c r="B32" s="3" t="s">
        <v>18</v>
      </c>
      <c r="N32" s="7"/>
      <c r="O32" s="7"/>
      <c r="P32" s="7"/>
      <c r="Q32" s="7"/>
    </row>
    <row r="33" spans="2:17" ht="48" x14ac:dyDescent="0.2">
      <c r="B33" s="10" t="s">
        <v>0</v>
      </c>
      <c r="C33" s="10"/>
      <c r="D33" s="10"/>
      <c r="E33" s="10" t="s">
        <v>4</v>
      </c>
      <c r="F33" s="10"/>
      <c r="G33" s="10" t="s">
        <v>7</v>
      </c>
      <c r="H33" s="10"/>
      <c r="I33" s="10"/>
      <c r="J33" s="10" t="s">
        <v>8</v>
      </c>
      <c r="K33" s="10"/>
      <c r="L33" s="4" t="s">
        <v>12</v>
      </c>
      <c r="M33" s="4" t="s">
        <v>10</v>
      </c>
      <c r="N33" s="6" t="s">
        <v>11</v>
      </c>
      <c r="O33" s="6" t="s">
        <v>13</v>
      </c>
      <c r="P33" s="6" t="s">
        <v>21</v>
      </c>
      <c r="Q33" s="6" t="s">
        <v>22</v>
      </c>
    </row>
    <row r="34" spans="2:17" x14ac:dyDescent="0.2">
      <c r="B34" s="2" t="s">
        <v>1</v>
      </c>
      <c r="C34" s="2" t="s">
        <v>2</v>
      </c>
      <c r="D34" s="2" t="s">
        <v>3</v>
      </c>
      <c r="E34" s="2" t="s">
        <v>5</v>
      </c>
      <c r="F34" s="2" t="s">
        <v>6</v>
      </c>
      <c r="G34" s="2" t="s">
        <v>1</v>
      </c>
      <c r="H34" s="2" t="s">
        <v>2</v>
      </c>
      <c r="I34" s="2" t="s">
        <v>3</v>
      </c>
      <c r="J34" s="2" t="s">
        <v>5</v>
      </c>
      <c r="K34" s="2" t="s">
        <v>6</v>
      </c>
      <c r="L34" s="2" t="s">
        <v>9</v>
      </c>
    </row>
    <row r="35" spans="2:17" x14ac:dyDescent="0.2">
      <c r="B35">
        <v>33</v>
      </c>
      <c r="C35">
        <v>36</v>
      </c>
      <c r="D35">
        <f>(C35-B35)+1</f>
        <v>4</v>
      </c>
      <c r="E35">
        <v>532</v>
      </c>
      <c r="F35">
        <v>1</v>
      </c>
      <c r="G35">
        <v>533</v>
      </c>
      <c r="H35">
        <v>566</v>
      </c>
      <c r="I35">
        <f>(H35-G35)+1</f>
        <v>34</v>
      </c>
      <c r="J35">
        <v>567</v>
      </c>
      <c r="K35">
        <v>1</v>
      </c>
      <c r="L35">
        <v>567</v>
      </c>
    </row>
    <row r="36" spans="2:17" x14ac:dyDescent="0.2">
      <c r="B36">
        <v>152</v>
      </c>
      <c r="C36">
        <v>155</v>
      </c>
      <c r="D36">
        <f t="shared" ref="D36:D38" si="1">(C36-B36)+1</f>
        <v>4</v>
      </c>
    </row>
    <row r="37" spans="2:17" x14ac:dyDescent="0.2">
      <c r="B37">
        <v>492</v>
      </c>
      <c r="C37">
        <v>495</v>
      </c>
      <c r="D37">
        <f t="shared" si="1"/>
        <v>4</v>
      </c>
    </row>
    <row r="38" spans="2:17" x14ac:dyDescent="0.2">
      <c r="B38">
        <v>527</v>
      </c>
      <c r="C38">
        <v>531</v>
      </c>
      <c r="D38">
        <f t="shared" si="1"/>
        <v>5</v>
      </c>
    </row>
    <row r="39" spans="2:17" x14ac:dyDescent="0.2">
      <c r="D39">
        <f>SUM(D35:D38)</f>
        <v>17</v>
      </c>
      <c r="F39">
        <f>SUM(F35:F38)</f>
        <v>1</v>
      </c>
      <c r="I39">
        <f>SUM(I35:I38)</f>
        <v>34</v>
      </c>
      <c r="K39">
        <f>SUM(K35:K38)</f>
        <v>1</v>
      </c>
      <c r="L39">
        <f>SUM(L35:L38)</f>
        <v>567</v>
      </c>
      <c r="M39">
        <f>L39-(I39+K39)</f>
        <v>532</v>
      </c>
      <c r="N39" s="5">
        <f>((D39+F39)/M39)*100</f>
        <v>3.3834586466165413</v>
      </c>
      <c r="O39" s="5">
        <f>100-N39</f>
        <v>96.616541353383454</v>
      </c>
      <c r="P39" s="5">
        <f>E35/120</f>
        <v>4.4333333333333336</v>
      </c>
      <c r="Q39" s="5">
        <f>I35/120</f>
        <v>0.28333333333333333</v>
      </c>
    </row>
    <row r="41" spans="2:17" s="1" customFormat="1" x14ac:dyDescent="0.2">
      <c r="B41" s="3" t="s">
        <v>19</v>
      </c>
      <c r="N41" s="7"/>
      <c r="O41" s="7"/>
      <c r="P41" s="7"/>
      <c r="Q41" s="7"/>
    </row>
    <row r="42" spans="2:17" ht="48" x14ac:dyDescent="0.2">
      <c r="B42" s="10" t="s">
        <v>0</v>
      </c>
      <c r="C42" s="10"/>
      <c r="D42" s="10"/>
      <c r="E42" s="10" t="s">
        <v>4</v>
      </c>
      <c r="F42" s="10"/>
      <c r="G42" s="10" t="s">
        <v>7</v>
      </c>
      <c r="H42" s="10"/>
      <c r="I42" s="10"/>
      <c r="J42" s="10" t="s">
        <v>8</v>
      </c>
      <c r="K42" s="10"/>
      <c r="L42" s="4" t="s">
        <v>12</v>
      </c>
      <c r="M42" s="4" t="s">
        <v>10</v>
      </c>
      <c r="N42" s="6" t="s">
        <v>11</v>
      </c>
      <c r="O42" s="6" t="s">
        <v>13</v>
      </c>
      <c r="P42" s="6" t="s">
        <v>21</v>
      </c>
      <c r="Q42" s="6" t="s">
        <v>22</v>
      </c>
    </row>
    <row r="43" spans="2:17" x14ac:dyDescent="0.2">
      <c r="B43" s="2" t="s">
        <v>1</v>
      </c>
      <c r="C43" s="2" t="s">
        <v>2</v>
      </c>
      <c r="D43" s="2" t="s">
        <v>3</v>
      </c>
      <c r="E43" s="2" t="s">
        <v>5</v>
      </c>
      <c r="F43" s="2" t="s">
        <v>6</v>
      </c>
      <c r="G43" s="2" t="s">
        <v>1</v>
      </c>
      <c r="H43" s="2" t="s">
        <v>2</v>
      </c>
      <c r="I43" s="2" t="s">
        <v>3</v>
      </c>
      <c r="J43" s="2" t="s">
        <v>5</v>
      </c>
      <c r="K43" s="2" t="s">
        <v>6</v>
      </c>
      <c r="L43" s="2" t="s">
        <v>9</v>
      </c>
    </row>
    <row r="44" spans="2:17" x14ac:dyDescent="0.2">
      <c r="E44">
        <v>1</v>
      </c>
      <c r="F44">
        <v>1</v>
      </c>
      <c r="G44">
        <v>2</v>
      </c>
      <c r="H44">
        <v>72</v>
      </c>
      <c r="I44">
        <f>(H44-G44)+1</f>
        <v>71</v>
      </c>
      <c r="J44">
        <v>73</v>
      </c>
      <c r="K44">
        <v>1</v>
      </c>
      <c r="L44">
        <v>73</v>
      </c>
      <c r="M44">
        <f>L44-(I44+K44)</f>
        <v>1</v>
      </c>
      <c r="N44" s="5">
        <f>((D44+F44)/M44)*100</f>
        <v>100</v>
      </c>
      <c r="O44" s="5">
        <f>100-N44</f>
        <v>0</v>
      </c>
      <c r="P44" s="5">
        <f>E44/120</f>
        <v>8.3333333333333332E-3</v>
      </c>
      <c r="Q44" s="5">
        <f>I44/120</f>
        <v>0.59166666666666667</v>
      </c>
    </row>
    <row r="46" spans="2:17" s="1" customFormat="1" x14ac:dyDescent="0.2">
      <c r="B46" s="3" t="s">
        <v>20</v>
      </c>
      <c r="N46" s="7"/>
      <c r="O46" s="7"/>
      <c r="P46" s="7"/>
      <c r="Q46" s="7"/>
    </row>
    <row r="47" spans="2:17" ht="48" x14ac:dyDescent="0.2">
      <c r="B47" s="10" t="s">
        <v>0</v>
      </c>
      <c r="C47" s="10"/>
      <c r="D47" s="10"/>
      <c r="E47" s="10" t="s">
        <v>4</v>
      </c>
      <c r="F47" s="10"/>
      <c r="G47" s="10" t="s">
        <v>7</v>
      </c>
      <c r="H47" s="10"/>
      <c r="I47" s="10"/>
      <c r="J47" s="10" t="s">
        <v>8</v>
      </c>
      <c r="K47" s="10"/>
      <c r="L47" s="4" t="s">
        <v>12</v>
      </c>
      <c r="M47" s="4" t="s">
        <v>10</v>
      </c>
      <c r="N47" s="6" t="s">
        <v>11</v>
      </c>
      <c r="O47" s="6" t="s">
        <v>13</v>
      </c>
      <c r="P47" s="6" t="s">
        <v>21</v>
      </c>
      <c r="Q47" s="6" t="s">
        <v>22</v>
      </c>
    </row>
    <row r="48" spans="2:17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7" x14ac:dyDescent="0.2">
      <c r="B49">
        <v>30</v>
      </c>
      <c r="C49">
        <v>35</v>
      </c>
      <c r="D49">
        <f>(C49-B49)+1</f>
        <v>6</v>
      </c>
      <c r="E49">
        <v>85</v>
      </c>
      <c r="F49">
        <v>1</v>
      </c>
      <c r="G49">
        <v>86</v>
      </c>
      <c r="H49">
        <v>149</v>
      </c>
      <c r="I49">
        <f>(H49-G49)+1</f>
        <v>64</v>
      </c>
      <c r="J49">
        <v>150</v>
      </c>
      <c r="K49">
        <v>1</v>
      </c>
      <c r="L49">
        <v>150</v>
      </c>
    </row>
    <row r="50" spans="2:17" x14ac:dyDescent="0.2">
      <c r="B50">
        <v>78</v>
      </c>
      <c r="C50">
        <v>84</v>
      </c>
      <c r="D50">
        <f t="shared" ref="D50" si="2">(C50-B50)+1</f>
        <v>7</v>
      </c>
    </row>
    <row r="51" spans="2:17" x14ac:dyDescent="0.2">
      <c r="D51">
        <f>SUM(D49:D50)</f>
        <v>13</v>
      </c>
      <c r="F51">
        <f>SUM(F49:F50)</f>
        <v>1</v>
      </c>
      <c r="I51">
        <f>SUM(I49:I50)</f>
        <v>64</v>
      </c>
      <c r="K51">
        <f>SUM(K49:K50)</f>
        <v>1</v>
      </c>
      <c r="L51">
        <f>SUM(L49:L50)</f>
        <v>150</v>
      </c>
      <c r="M51">
        <f>L51-(I51+K51)</f>
        <v>85</v>
      </c>
      <c r="N51" s="5">
        <f>((D51+F51)/M51)*100</f>
        <v>16.470588235294116</v>
      </c>
      <c r="O51" s="5">
        <f>100-N51</f>
        <v>83.529411764705884</v>
      </c>
      <c r="P51" s="5">
        <f>E49/120</f>
        <v>0.70833333333333337</v>
      </c>
      <c r="Q51" s="5">
        <f>I49/120</f>
        <v>0.53333333333333333</v>
      </c>
    </row>
  </sheetData>
  <mergeCells count="28">
    <mergeCell ref="B42:D42"/>
    <mergeCell ref="E42:F42"/>
    <mergeCell ref="G42:I42"/>
    <mergeCell ref="J42:K42"/>
    <mergeCell ref="B47:D47"/>
    <mergeCell ref="E47:F47"/>
    <mergeCell ref="G47:I47"/>
    <mergeCell ref="J47:K47"/>
    <mergeCell ref="B22:D22"/>
    <mergeCell ref="E22:F22"/>
    <mergeCell ref="G22:I22"/>
    <mergeCell ref="J22:K22"/>
    <mergeCell ref="B33:D33"/>
    <mergeCell ref="E33:F33"/>
    <mergeCell ref="G33:I33"/>
    <mergeCell ref="J33:K33"/>
    <mergeCell ref="B15:D15"/>
    <mergeCell ref="E15:F15"/>
    <mergeCell ref="G15:I15"/>
    <mergeCell ref="J15:K15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2024-11-25T15:31:10Z</dcterms:modified>
</cp:coreProperties>
</file>