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3 Ex262/"/>
    </mc:Choice>
  </mc:AlternateContent>
  <xr:revisionPtr revIDLastSave="0" documentId="13_ncr:1_{96D4FDFB-6141-4349-B8CA-7B95D8EE0367}" xr6:coauthVersionLast="47" xr6:coauthVersionMax="47" xr10:uidLastSave="{00000000-0000-0000-0000-000000000000}"/>
  <bookViews>
    <workbookView xWindow="22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P24" i="1"/>
  <c r="O24" i="1"/>
  <c r="N24" i="1"/>
  <c r="M24" i="1"/>
  <c r="L24" i="1"/>
  <c r="I24" i="1"/>
  <c r="F24" i="1"/>
  <c r="D24" i="1"/>
  <c r="I22" i="1"/>
  <c r="D23" i="1"/>
  <c r="D22" i="1"/>
  <c r="I43" i="1"/>
  <c r="R44" i="1" s="1"/>
  <c r="Q44" i="1"/>
  <c r="P44" i="1"/>
  <c r="L44" i="1"/>
  <c r="K44" i="1"/>
  <c r="F44" i="1"/>
  <c r="D43" i="1"/>
  <c r="I42" i="1"/>
  <c r="D42" i="1"/>
  <c r="Q37" i="1"/>
  <c r="P37" i="1"/>
  <c r="L37" i="1"/>
  <c r="K37" i="1"/>
  <c r="F37" i="1"/>
  <c r="D35" i="1"/>
  <c r="D36" i="1"/>
  <c r="D34" i="1"/>
  <c r="I34" i="1"/>
  <c r="I37" i="1" s="1"/>
  <c r="M29" i="1"/>
  <c r="N29" i="1" s="1"/>
  <c r="O29" i="1" s="1"/>
  <c r="M17" i="1"/>
  <c r="N17" i="1" s="1"/>
  <c r="O17" i="1" s="1"/>
  <c r="Q11" i="1"/>
  <c r="P11" i="1"/>
  <c r="I11" i="1"/>
  <c r="M11" i="1" s="1"/>
  <c r="D11" i="1"/>
  <c r="M5" i="1"/>
  <c r="N5" i="1" s="1"/>
  <c r="O5" i="1" s="1"/>
  <c r="M37" i="1" l="1"/>
  <c r="D37" i="1"/>
  <c r="R37" i="1"/>
  <c r="D44" i="1"/>
  <c r="I44" i="1"/>
  <c r="M44" i="1" s="1"/>
  <c r="N11" i="1"/>
  <c r="O11" i="1" s="1"/>
  <c r="N37" i="1" l="1"/>
  <c r="O37" i="1" s="1"/>
  <c r="N44" i="1"/>
  <c r="O44" i="1" s="1"/>
</calcChain>
</file>

<file path=xl/sharedStrings.xml><?xml version="1.0" encoding="utf-8"?>
<sst xmlns="http://schemas.openxmlformats.org/spreadsheetml/2006/main" count="188" uniqueCount="25">
  <si>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</si>
  <si>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</si>
  <si>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</si>
  <si>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</si>
  <si>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</si>
  <si>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</si>
  <si>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</si>
  <si>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</si>
  <si>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</si>
  <si>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</si>
  <si>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</si>
  <si>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</si>
  <si>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</si>
  <si>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</si>
  <si>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</si>
  <si>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</si>
  <si>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</si>
  <si>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5</t>
  </si>
  <si>
    <t>Worm 6</t>
  </si>
  <si>
    <t>Worm 7</t>
  </si>
  <si>
    <t>Time to first puncture</t>
  </si>
  <si>
    <t>Time to successful completion</t>
  </si>
  <si>
    <t>N/A</t>
  </si>
  <si>
    <t>Worm 4: initially excluded this worm because it was reversing a lot. However, the cat-2 mutants reverse a lot, so I think it's ok to consider it.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</si>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</sst>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44"/>
  <sheetViews>
    <sheetView tabSelected="1" topLeftCell="I1" zoomScale="94" workbookViewId="0">
      <selection activeCell="V4" sqref="V4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4" customWidth="1"/>
    <col min="21" max="21" width="14.1640625" customWidth="1"/>
    <col min="24" max="24" width="13.6640625" customWidth="1"/>
  </cols>
  <sheetData>
    <row r="1" spans="2:24" ht="6" customHeight="1" x14ac:dyDescent="0.2"/>
    <row r="2" spans="2:24" s="1" customFormat="1" x14ac:dyDescent="0.2">
      <c r="B2" s="3" t="s">
        <v>14</v>
      </c>
      <c r="O2" s="7"/>
      <c r="P2" s="7"/>
      <c r="Q2" s="7"/>
      <c r="R2" s="7"/>
    </row>
    <row r="3" spans="2:24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4" t="s">
        <v>12</v>
      </c>
      <c r="M3" s="4" t="s">
        <v>10</v>
      </c>
      <c r="N3" s="6" t="s">
        <v>11</v>
      </c>
      <c r="O3" s="6" t="s">
        <v>13</v>
      </c>
      <c r="P3" s="6" t="s">
        <v>24</v>
      </c>
      <c r="Q3" s="6" t="s">
        <v>20</v>
      </c>
      <c r="R3" s="6" t="s">
        <v>21</v>
      </c>
      <c r="T3" s="6" t="s">
        <v>11</v>
      </c>
      <c r="U3" s="6" t="s">
        <v>13</v>
      </c>
      <c r="V3" s="6" t="s">
        <v>24</v>
      </c>
      <c r="W3" s="6" t="s">
        <v>20</v>
      </c>
      <c r="X3" s="6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0</v>
      </c>
      <c r="U4" s="5">
        <v>100</v>
      </c>
      <c r="V4" s="5" t="s">
        <v>22</v>
      </c>
      <c r="W4" s="5" t="s">
        <v>22</v>
      </c>
      <c r="X4" s="5" t="s">
        <v>22</v>
      </c>
    </row>
    <row r="5" spans="2:24" x14ac:dyDescent="0.2">
      <c r="L5">
        <v>600</v>
      </c>
      <c r="M5" s="8">
        <f>L5-(I5+K5)</f>
        <v>600</v>
      </c>
      <c r="N5" s="9">
        <f>((D5+F5)/M5)*100</f>
        <v>0</v>
      </c>
      <c r="O5" s="9">
        <f>100-N5</f>
        <v>100</v>
      </c>
      <c r="P5" s="5" t="s">
        <v>22</v>
      </c>
      <c r="Q5" s="5" t="s">
        <v>22</v>
      </c>
      <c r="R5" s="5" t="s">
        <v>22</v>
      </c>
      <c r="T5" s="5">
        <v>0.89086859688195985</v>
      </c>
      <c r="U5" s="5">
        <v>99.109131403118042</v>
      </c>
      <c r="V5" s="5">
        <v>2.8833333333333333</v>
      </c>
      <c r="W5" s="5">
        <v>2.9083333333333332</v>
      </c>
      <c r="X5" s="5" t="s">
        <v>22</v>
      </c>
    </row>
    <row r="6" spans="2:24" x14ac:dyDescent="0.2">
      <c r="T6" s="5">
        <v>0</v>
      </c>
      <c r="U6" s="5">
        <v>100</v>
      </c>
      <c r="V6" s="5" t="s">
        <v>22</v>
      </c>
      <c r="W6" s="5" t="s">
        <v>22</v>
      </c>
      <c r="X6" s="5" t="s">
        <v>22</v>
      </c>
    </row>
    <row r="7" spans="2:24" x14ac:dyDescent="0.2">
      <c r="T7" s="5">
        <v>2.1959459459459461</v>
      </c>
      <c r="U7" s="5">
        <v>97.804054054054049</v>
      </c>
      <c r="V7" s="5">
        <v>4.55</v>
      </c>
      <c r="W7" s="5">
        <v>4.9333333333333336</v>
      </c>
      <c r="X7" s="5" t="s">
        <v>22</v>
      </c>
    </row>
    <row r="8" spans="2:24" s="1" customFormat="1" x14ac:dyDescent="0.2">
      <c r="B8" s="3" t="s">
        <v>15</v>
      </c>
      <c r="O8" s="7"/>
      <c r="P8" s="7"/>
      <c r="Q8" s="7"/>
      <c r="R8" s="7"/>
      <c r="T8" s="5">
        <v>0</v>
      </c>
      <c r="U8" s="5">
        <v>100</v>
      </c>
      <c r="V8" s="5" t="s">
        <v>22</v>
      </c>
      <c r="W8" s="5" t="s">
        <v>22</v>
      </c>
      <c r="X8" s="5" t="s">
        <v>22</v>
      </c>
    </row>
    <row r="9" spans="2:24" ht="48" x14ac:dyDescent="0.2">
      <c r="B9" s="12" t="s">
        <v>0</v>
      </c>
      <c r="C9" s="12"/>
      <c r="D9" s="12"/>
      <c r="E9" s="12" t="s">
        <v>4</v>
      </c>
      <c r="F9" s="12"/>
      <c r="G9" s="12" t="s">
        <v>7</v>
      </c>
      <c r="H9" s="12"/>
      <c r="I9" s="12"/>
      <c r="J9" s="12" t="s">
        <v>8</v>
      </c>
      <c r="K9" s="12"/>
      <c r="L9" s="4" t="s">
        <v>12</v>
      </c>
      <c r="M9" s="4" t="s">
        <v>10</v>
      </c>
      <c r="N9" s="6" t="s">
        <v>11</v>
      </c>
      <c r="O9" s="6" t="s">
        <v>13</v>
      </c>
      <c r="P9" s="6" t="s">
        <v>24</v>
      </c>
      <c r="Q9" s="6" t="s">
        <v>20</v>
      </c>
      <c r="R9" s="6" t="s">
        <v>21</v>
      </c>
      <c r="T9" s="7">
        <v>7.4235807860262017</v>
      </c>
      <c r="U9" s="7">
        <v>92.576419213973793</v>
      </c>
      <c r="V9" s="7">
        <v>0.73333333333333328</v>
      </c>
      <c r="W9" s="7">
        <v>1.9083333333333334</v>
      </c>
      <c r="X9" s="7">
        <v>0.3</v>
      </c>
    </row>
    <row r="10" spans="2:24" x14ac:dyDescent="0.2">
      <c r="B10" s="2" t="s">
        <v>1</v>
      </c>
      <c r="C10" s="2" t="s">
        <v>2</v>
      </c>
      <c r="D10" s="2" t="s">
        <v>3</v>
      </c>
      <c r="E10" s="2" t="s">
        <v>5</v>
      </c>
      <c r="F10" s="2" t="s">
        <v>6</v>
      </c>
      <c r="G10" s="2" t="s">
        <v>1</v>
      </c>
      <c r="H10" s="2" t="s">
        <v>2</v>
      </c>
      <c r="I10" s="2" t="s">
        <v>3</v>
      </c>
      <c r="J10" s="2" t="s">
        <v>5</v>
      </c>
      <c r="K10" s="2" t="s">
        <v>6</v>
      </c>
      <c r="L10" s="2" t="s">
        <v>9</v>
      </c>
      <c r="T10" s="5">
        <v>5.6962025316455698</v>
      </c>
      <c r="U10" s="5">
        <v>94.303797468354432</v>
      </c>
      <c r="V10" s="5">
        <v>8.3333333333333332E-3</v>
      </c>
      <c r="W10" s="5">
        <v>3.3333333333333333E-2</v>
      </c>
      <c r="X10" s="5">
        <v>1.1583333333333334</v>
      </c>
    </row>
    <row r="11" spans="2:24" x14ac:dyDescent="0.2">
      <c r="B11">
        <v>346</v>
      </c>
      <c r="C11">
        <v>348</v>
      </c>
      <c r="D11">
        <f>(C11-B11)+1</f>
        <v>3</v>
      </c>
      <c r="E11">
        <v>349</v>
      </c>
      <c r="F11">
        <v>1</v>
      </c>
      <c r="G11">
        <v>350</v>
      </c>
      <c r="H11">
        <v>500</v>
      </c>
      <c r="I11">
        <f>(H11-G11)+1</f>
        <v>151</v>
      </c>
      <c r="L11">
        <v>600</v>
      </c>
      <c r="M11" s="8">
        <f>L11-(I11+K11)</f>
        <v>449</v>
      </c>
      <c r="N11" s="9">
        <f>((D11+F11)/M11)*100</f>
        <v>0.89086859688195985</v>
      </c>
      <c r="O11" s="9">
        <f>100-N11</f>
        <v>99.109131403118042</v>
      </c>
      <c r="P11" s="5">
        <f>B11/120</f>
        <v>2.8833333333333333</v>
      </c>
      <c r="Q11" s="5">
        <f>E11/120</f>
        <v>2.9083333333333332</v>
      </c>
      <c r="R11" s="5" t="s">
        <v>22</v>
      </c>
    </row>
    <row r="14" spans="2:24" s="1" customFormat="1" x14ac:dyDescent="0.2">
      <c r="B14" s="3" t="s">
        <v>16</v>
      </c>
      <c r="O14" s="7"/>
      <c r="P14" s="7"/>
      <c r="Q14" s="7"/>
      <c r="R14" s="7"/>
    </row>
    <row r="15" spans="2:24" ht="48" x14ac:dyDescent="0.2">
      <c r="B15" s="12" t="s">
        <v>0</v>
      </c>
      <c r="C15" s="12"/>
      <c r="D15" s="12"/>
      <c r="E15" s="12" t="s">
        <v>4</v>
      </c>
      <c r="F15" s="12"/>
      <c r="G15" s="12" t="s">
        <v>7</v>
      </c>
      <c r="H15" s="12"/>
      <c r="I15" s="12"/>
      <c r="J15" s="12" t="s">
        <v>8</v>
      </c>
      <c r="K15" s="12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24</v>
      </c>
      <c r="Q15" s="6" t="s">
        <v>20</v>
      </c>
      <c r="R15" s="6" t="s">
        <v>21</v>
      </c>
    </row>
    <row r="16" spans="2:24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8" x14ac:dyDescent="0.2">
      <c r="L17">
        <v>600</v>
      </c>
      <c r="M17" s="8">
        <f>L17-(I17+K17)</f>
        <v>600</v>
      </c>
      <c r="N17" s="9">
        <f>((D17+F17)/M17)*100</f>
        <v>0</v>
      </c>
      <c r="O17" s="9">
        <f>100-N17</f>
        <v>100</v>
      </c>
      <c r="P17" s="5" t="s">
        <v>22</v>
      </c>
      <c r="Q17" s="5" t="s">
        <v>22</v>
      </c>
      <c r="R17" s="5" t="s">
        <v>22</v>
      </c>
    </row>
    <row r="19" spans="2:18" s="1" customFormat="1" x14ac:dyDescent="0.2">
      <c r="B19" s="3" t="s">
        <v>23</v>
      </c>
      <c r="O19" s="7"/>
      <c r="P19" s="7"/>
      <c r="Q19" s="7"/>
      <c r="R19" s="7"/>
    </row>
    <row r="20" spans="2:18" s="8" customFormat="1" ht="48" x14ac:dyDescent="0.2">
      <c r="B20" s="12" t="s">
        <v>0</v>
      </c>
      <c r="C20" s="12"/>
      <c r="D20" s="12"/>
      <c r="E20" s="12" t="s">
        <v>4</v>
      </c>
      <c r="F20" s="12"/>
      <c r="G20" s="12" t="s">
        <v>7</v>
      </c>
      <c r="H20" s="12"/>
      <c r="I20" s="12"/>
      <c r="J20" s="12" t="s">
        <v>8</v>
      </c>
      <c r="K20" s="12"/>
      <c r="L20" s="4" t="s">
        <v>12</v>
      </c>
      <c r="M20" s="4" t="s">
        <v>10</v>
      </c>
      <c r="N20" s="6" t="s">
        <v>11</v>
      </c>
      <c r="O20" s="6" t="s">
        <v>13</v>
      </c>
      <c r="P20" s="6" t="s">
        <v>24</v>
      </c>
      <c r="Q20" s="6" t="s">
        <v>20</v>
      </c>
      <c r="R20" s="6" t="s">
        <v>21</v>
      </c>
    </row>
    <row r="21" spans="2:18" s="8" customFormat="1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  <c r="M21"/>
      <c r="N21"/>
      <c r="O21" s="5"/>
      <c r="P21" s="5"/>
      <c r="Q21" s="5"/>
      <c r="R21" s="5"/>
    </row>
    <row r="22" spans="2:18" x14ac:dyDescent="0.2">
      <c r="B22" s="11">
        <v>546</v>
      </c>
      <c r="C22" s="11">
        <v>549</v>
      </c>
      <c r="D22" s="11">
        <f>(C22-B22)+1</f>
        <v>4</v>
      </c>
      <c r="E22" s="11">
        <v>592</v>
      </c>
      <c r="F22" s="11">
        <v>1</v>
      </c>
      <c r="G22" s="11">
        <v>593</v>
      </c>
      <c r="H22" s="11">
        <v>600</v>
      </c>
      <c r="I22">
        <f>(H22-G22)+1</f>
        <v>8</v>
      </c>
      <c r="J22" s="11"/>
      <c r="K22" s="11"/>
      <c r="L22" s="11">
        <v>600</v>
      </c>
    </row>
    <row r="23" spans="2:18" s="8" customFormat="1" x14ac:dyDescent="0.2">
      <c r="B23" s="10">
        <v>584</v>
      </c>
      <c r="C23" s="10">
        <v>591</v>
      </c>
      <c r="D23" s="11">
        <f>(C23-B23)+1</f>
        <v>8</v>
      </c>
      <c r="E23" s="10"/>
      <c r="F23" s="10"/>
      <c r="G23" s="10"/>
      <c r="H23" s="10"/>
      <c r="I23" s="10"/>
      <c r="J23" s="10"/>
      <c r="K23" s="10"/>
      <c r="L23" s="10"/>
      <c r="O23" s="9"/>
      <c r="P23" s="9"/>
      <c r="Q23" s="9"/>
      <c r="R23" s="9"/>
    </row>
    <row r="24" spans="2:18" s="8" customFormat="1" x14ac:dyDescent="0.2">
      <c r="B24" s="10"/>
      <c r="C24" s="10"/>
      <c r="D24" s="11">
        <f>SUM(D22:D23)</f>
        <v>12</v>
      </c>
      <c r="E24" s="10"/>
      <c r="F24" s="11">
        <f>SUM(F22:F23)</f>
        <v>1</v>
      </c>
      <c r="G24" s="10"/>
      <c r="H24" s="10"/>
      <c r="I24" s="11">
        <f>SUM(I22:I23)</f>
        <v>8</v>
      </c>
      <c r="J24" s="10"/>
      <c r="K24" s="10"/>
      <c r="L24" s="11">
        <f>SUM(L22:L23)</f>
        <v>600</v>
      </c>
      <c r="M24" s="8">
        <f>L24-(I24+K24)</f>
        <v>592</v>
      </c>
      <c r="N24" s="9">
        <f>((D24+F24)/M24)*100</f>
        <v>2.1959459459459461</v>
      </c>
      <c r="O24" s="9">
        <f>100-N24</f>
        <v>97.804054054054049</v>
      </c>
      <c r="P24" s="9">
        <f>B22/120</f>
        <v>4.55</v>
      </c>
      <c r="Q24" s="9">
        <f>E22/120</f>
        <v>4.9333333333333336</v>
      </c>
      <c r="R24" s="9" t="s">
        <v>22</v>
      </c>
    </row>
    <row r="25" spans="2:18" s="8" customFormat="1" x14ac:dyDescent="0.2">
      <c r="O25" s="9"/>
      <c r="P25" s="9"/>
      <c r="Q25" s="9"/>
      <c r="R25" s="9"/>
    </row>
    <row r="26" spans="2:18" s="1" customFormat="1" x14ac:dyDescent="0.2">
      <c r="B26" s="3" t="s">
        <v>17</v>
      </c>
      <c r="O26" s="7"/>
      <c r="P26" s="7"/>
      <c r="Q26" s="7"/>
      <c r="R26" s="7"/>
    </row>
    <row r="27" spans="2:18" ht="48" x14ac:dyDescent="0.2">
      <c r="B27" s="12" t="s">
        <v>0</v>
      </c>
      <c r="C27" s="12"/>
      <c r="D27" s="12"/>
      <c r="E27" s="12" t="s">
        <v>4</v>
      </c>
      <c r="F27" s="12"/>
      <c r="G27" s="12" t="s">
        <v>7</v>
      </c>
      <c r="H27" s="12"/>
      <c r="I27" s="12"/>
      <c r="J27" s="12" t="s">
        <v>8</v>
      </c>
      <c r="K27" s="12"/>
      <c r="L27" s="4" t="s">
        <v>12</v>
      </c>
      <c r="M27" s="4" t="s">
        <v>10</v>
      </c>
      <c r="N27" s="6" t="s">
        <v>11</v>
      </c>
      <c r="O27" s="6" t="s">
        <v>13</v>
      </c>
      <c r="P27" s="6" t="s">
        <v>24</v>
      </c>
      <c r="Q27" s="6" t="s">
        <v>20</v>
      </c>
      <c r="R27" s="6" t="s">
        <v>21</v>
      </c>
    </row>
    <row r="28" spans="2:18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8" x14ac:dyDescent="0.2">
      <c r="L29">
        <v>600</v>
      </c>
      <c r="M29" s="8">
        <f>L29-(I29+K29)</f>
        <v>600</v>
      </c>
      <c r="N29" s="9">
        <f>((D29+F29)/M29)*100</f>
        <v>0</v>
      </c>
      <c r="O29" s="9">
        <f>100-N29</f>
        <v>100</v>
      </c>
      <c r="P29" s="5" t="s">
        <v>22</v>
      </c>
      <c r="Q29" s="5" t="s">
        <v>22</v>
      </c>
      <c r="R29" s="5" t="s">
        <v>22</v>
      </c>
    </row>
    <row r="31" spans="2:18" s="1" customFormat="1" x14ac:dyDescent="0.2">
      <c r="B31" s="3" t="s">
        <v>18</v>
      </c>
      <c r="O31" s="7"/>
      <c r="P31" s="7"/>
      <c r="Q31" s="7"/>
      <c r="R31" s="7"/>
    </row>
    <row r="32" spans="2:18" ht="48" x14ac:dyDescent="0.2">
      <c r="B32" s="12" t="s">
        <v>0</v>
      </c>
      <c r="C32" s="12"/>
      <c r="D32" s="12"/>
      <c r="E32" s="12" t="s">
        <v>4</v>
      </c>
      <c r="F32" s="12"/>
      <c r="G32" s="12" t="s">
        <v>7</v>
      </c>
      <c r="H32" s="12"/>
      <c r="I32" s="12"/>
      <c r="J32" s="12" t="s">
        <v>8</v>
      </c>
      <c r="K32" s="12"/>
      <c r="L32" s="4" t="s">
        <v>12</v>
      </c>
      <c r="M32" s="4" t="s">
        <v>10</v>
      </c>
      <c r="N32" s="6" t="s">
        <v>11</v>
      </c>
      <c r="O32" s="6" t="s">
        <v>13</v>
      </c>
      <c r="P32" s="6" t="s">
        <v>24</v>
      </c>
      <c r="Q32" s="6" t="s">
        <v>20</v>
      </c>
      <c r="R32" s="6" t="s">
        <v>21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s="8" customFormat="1" x14ac:dyDescent="0.2">
      <c r="B34" s="10">
        <v>88</v>
      </c>
      <c r="C34" s="10">
        <v>98</v>
      </c>
      <c r="D34">
        <f>(C34-B34)+1</f>
        <v>11</v>
      </c>
      <c r="E34" s="10">
        <v>229</v>
      </c>
      <c r="F34" s="10">
        <v>1</v>
      </c>
      <c r="G34" s="10">
        <v>230</v>
      </c>
      <c r="H34" s="10">
        <v>265</v>
      </c>
      <c r="I34">
        <f>(H34-G34)+1</f>
        <v>36</v>
      </c>
      <c r="J34" s="10">
        <v>266</v>
      </c>
      <c r="K34" s="10">
        <v>1</v>
      </c>
      <c r="L34" s="10">
        <v>266</v>
      </c>
      <c r="O34" s="9"/>
      <c r="P34" s="9"/>
      <c r="Q34" s="9"/>
      <c r="R34" s="9"/>
    </row>
    <row r="35" spans="2:18" s="8" customFormat="1" x14ac:dyDescent="0.2">
      <c r="B35" s="10">
        <v>160</v>
      </c>
      <c r="C35" s="10">
        <v>162</v>
      </c>
      <c r="D35">
        <f t="shared" ref="D35:D36" si="0">(C35-B35)+1</f>
        <v>3</v>
      </c>
      <c r="E35" s="10"/>
      <c r="F35" s="10"/>
      <c r="G35" s="10"/>
      <c r="H35" s="10"/>
      <c r="I35" s="10"/>
      <c r="J35" s="10"/>
      <c r="K35" s="10"/>
      <c r="L35" s="10"/>
      <c r="O35" s="9"/>
      <c r="P35" s="9"/>
      <c r="Q35" s="9"/>
      <c r="R35" s="9"/>
    </row>
    <row r="36" spans="2:18" s="8" customFormat="1" x14ac:dyDescent="0.2">
      <c r="B36" s="10">
        <v>213</v>
      </c>
      <c r="C36" s="10">
        <v>214</v>
      </c>
      <c r="D36">
        <f t="shared" si="0"/>
        <v>2</v>
      </c>
      <c r="E36" s="10"/>
      <c r="F36" s="10"/>
      <c r="G36" s="10"/>
      <c r="H36" s="10"/>
      <c r="I36" s="10"/>
      <c r="J36" s="10"/>
      <c r="K36" s="10"/>
      <c r="L36" s="10"/>
      <c r="O36" s="9"/>
      <c r="P36" s="9"/>
      <c r="Q36" s="9"/>
      <c r="R36" s="9"/>
    </row>
    <row r="37" spans="2:18" s="8" customFormat="1" x14ac:dyDescent="0.2">
      <c r="B37" s="10"/>
      <c r="C37" s="10"/>
      <c r="D37" s="10">
        <f>SUM(D34:D36)</f>
        <v>16</v>
      </c>
      <c r="E37" s="10"/>
      <c r="F37" s="10">
        <f>SUM(F34:F36)</f>
        <v>1</v>
      </c>
      <c r="G37" s="10"/>
      <c r="H37" s="10"/>
      <c r="I37" s="10">
        <f>SUM(I34:I36)</f>
        <v>36</v>
      </c>
      <c r="J37" s="10"/>
      <c r="K37" s="10">
        <f>SUM(K34:K36)</f>
        <v>1</v>
      </c>
      <c r="L37" s="10">
        <f>SUM(L34:L36)</f>
        <v>266</v>
      </c>
      <c r="M37" s="8">
        <f>L37-(I37+K37)</f>
        <v>229</v>
      </c>
      <c r="N37" s="9">
        <f>((D37+F37)/M37)*100</f>
        <v>7.4235807860262017</v>
      </c>
      <c r="O37" s="9">
        <f>100-N37</f>
        <v>92.576419213973793</v>
      </c>
      <c r="P37" s="9">
        <f>B34/120</f>
        <v>0.73333333333333328</v>
      </c>
      <c r="Q37" s="9">
        <f>E34/120</f>
        <v>1.9083333333333334</v>
      </c>
      <c r="R37" s="9">
        <f>I34/120</f>
        <v>0.3</v>
      </c>
    </row>
    <row r="39" spans="2:18" s="1" customFormat="1" x14ac:dyDescent="0.2">
      <c r="B39" s="3" t="s">
        <v>19</v>
      </c>
      <c r="O39" s="7"/>
      <c r="P39" s="7"/>
      <c r="Q39" s="7"/>
      <c r="R39" s="7"/>
    </row>
    <row r="40" spans="2:18" ht="48" x14ac:dyDescent="0.2">
      <c r="B40" s="12" t="s">
        <v>0</v>
      </c>
      <c r="C40" s="12"/>
      <c r="D40" s="12"/>
      <c r="E40" s="12" t="s">
        <v>4</v>
      </c>
      <c r="F40" s="12"/>
      <c r="G40" s="12" t="s">
        <v>7</v>
      </c>
      <c r="H40" s="12"/>
      <c r="I40" s="12"/>
      <c r="J40" s="12" t="s">
        <v>8</v>
      </c>
      <c r="K40" s="12"/>
      <c r="L40" s="4" t="s">
        <v>12</v>
      </c>
      <c r="M40" s="4" t="s">
        <v>10</v>
      </c>
      <c r="N40" s="6" t="s">
        <v>11</v>
      </c>
      <c r="O40" s="6" t="s">
        <v>13</v>
      </c>
      <c r="P40" s="6" t="s">
        <v>24</v>
      </c>
      <c r="Q40" s="6" t="s">
        <v>20</v>
      </c>
      <c r="R40" s="6" t="s">
        <v>21</v>
      </c>
    </row>
    <row r="41" spans="2:18" x14ac:dyDescent="0.2">
      <c r="B41" s="2" t="s">
        <v>1</v>
      </c>
      <c r="C41" s="2" t="s">
        <v>2</v>
      </c>
      <c r="D41" s="2" t="s">
        <v>3</v>
      </c>
      <c r="E41" s="2" t="s">
        <v>5</v>
      </c>
      <c r="F41" s="2" t="s">
        <v>6</v>
      </c>
      <c r="G41" s="2" t="s">
        <v>1</v>
      </c>
      <c r="H41" s="2" t="s">
        <v>2</v>
      </c>
      <c r="I41" s="2" t="s">
        <v>3</v>
      </c>
      <c r="J41" s="2" t="s">
        <v>5</v>
      </c>
      <c r="K41" s="2" t="s">
        <v>6</v>
      </c>
      <c r="L41" s="2" t="s">
        <v>9</v>
      </c>
    </row>
    <row r="42" spans="2:18" x14ac:dyDescent="0.2">
      <c r="B42" s="10">
        <v>1</v>
      </c>
      <c r="C42" s="10">
        <v>3</v>
      </c>
      <c r="D42">
        <f>(C42-B42)+1</f>
        <v>3</v>
      </c>
      <c r="E42" s="10">
        <v>4</v>
      </c>
      <c r="F42" s="10">
        <v>1</v>
      </c>
      <c r="G42" s="10">
        <v>5</v>
      </c>
      <c r="H42" s="10">
        <v>74</v>
      </c>
      <c r="I42">
        <f>(H42-G42)+1</f>
        <v>70</v>
      </c>
      <c r="J42" s="10">
        <v>368</v>
      </c>
      <c r="K42" s="10">
        <v>1</v>
      </c>
      <c r="L42" s="10">
        <v>368</v>
      </c>
      <c r="M42" s="8"/>
      <c r="N42" s="8"/>
      <c r="O42" s="9"/>
      <c r="P42" s="9"/>
      <c r="Q42" s="9"/>
      <c r="R42" s="9"/>
    </row>
    <row r="43" spans="2:18" x14ac:dyDescent="0.2">
      <c r="B43" s="10">
        <v>224</v>
      </c>
      <c r="C43" s="10">
        <v>227</v>
      </c>
      <c r="D43">
        <f t="shared" ref="D43" si="1">(C43-B43)+1</f>
        <v>4</v>
      </c>
      <c r="E43" s="10">
        <v>228</v>
      </c>
      <c r="F43" s="10">
        <v>1</v>
      </c>
      <c r="G43" s="10">
        <v>229</v>
      </c>
      <c r="H43" s="10">
        <v>367</v>
      </c>
      <c r="I43">
        <f>(H43-G43)+1</f>
        <v>139</v>
      </c>
      <c r="J43" s="10"/>
      <c r="K43" s="10"/>
      <c r="L43" s="10"/>
      <c r="M43" s="8"/>
      <c r="N43" s="8"/>
      <c r="O43" s="9"/>
      <c r="P43" s="9"/>
      <c r="Q43" s="9"/>
      <c r="R43" s="9"/>
    </row>
    <row r="44" spans="2:18" x14ac:dyDescent="0.2">
      <c r="B44" s="10"/>
      <c r="C44" s="10"/>
      <c r="D44" s="10">
        <f>SUM(D42:D43)</f>
        <v>7</v>
      </c>
      <c r="E44" s="10"/>
      <c r="F44" s="10">
        <f>SUM(F42:F43)</f>
        <v>2</v>
      </c>
      <c r="G44" s="10"/>
      <c r="H44" s="10"/>
      <c r="I44" s="10">
        <f>SUM(I42:I43)</f>
        <v>209</v>
      </c>
      <c r="J44" s="10"/>
      <c r="K44" s="10">
        <f>SUM(K42:K43)</f>
        <v>1</v>
      </c>
      <c r="L44" s="10">
        <f>SUM(L42:L43)</f>
        <v>368</v>
      </c>
      <c r="M44" s="8">
        <f>L44-(I44+K44)</f>
        <v>158</v>
      </c>
      <c r="N44" s="9">
        <f>((D44+F44)/M44)*100</f>
        <v>5.6962025316455698</v>
      </c>
      <c r="O44" s="9">
        <f>100-N44</f>
        <v>94.303797468354432</v>
      </c>
      <c r="P44" s="9">
        <f>B42/120</f>
        <v>8.3333333333333332E-3</v>
      </c>
      <c r="Q44" s="9">
        <f>E42/120</f>
        <v>3.3333333333333333E-2</v>
      </c>
      <c r="R44" s="9">
        <f>I43/120</f>
        <v>1.1583333333333334</v>
      </c>
    </row>
  </sheetData>
  <mergeCells count="28">
    <mergeCell ref="B15:D15"/>
    <mergeCell ref="E15:F15"/>
    <mergeCell ref="G15:I15"/>
    <mergeCell ref="J15:K15"/>
    <mergeCell ref="B3:D3"/>
    <mergeCell ref="E3:F3"/>
    <mergeCell ref="G3:I3"/>
    <mergeCell ref="J3:K3"/>
    <mergeCell ref="B9:D9"/>
    <mergeCell ref="E9:F9"/>
    <mergeCell ref="G9:I9"/>
    <mergeCell ref="J9:K9"/>
    <mergeCell ref="B20:D20"/>
    <mergeCell ref="E20:F20"/>
    <mergeCell ref="G20:I20"/>
    <mergeCell ref="J20:K20"/>
    <mergeCell ref="B40:D40"/>
    <mergeCell ref="E40:F40"/>
    <mergeCell ref="G40:I40"/>
    <mergeCell ref="J40:K40"/>
    <mergeCell ref="B27:D27"/>
    <mergeCell ref="E27:F27"/>
    <mergeCell ref="G27:I27"/>
    <mergeCell ref="J27:K27"/>
    <mergeCell ref="B32:D32"/>
    <mergeCell ref="E32:F32"/>
    <mergeCell ref="G32:I32"/>
    <mergeCell ref="J32:K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2024-10-02T02:55:31Z</dcterms:modified>
</cp:coreProperties>
</file>