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6 Ex264/"/>
    </mc:Choice>
  </mc:AlternateContent>
  <xr:revisionPtr revIDLastSave="0" documentId="13_ncr:1_{DECEBB07-4058-B844-BE33-7BAF485A9AE6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2" i="1"/>
  <c r="L32" i="1"/>
  <c r="K32" i="1"/>
  <c r="F32" i="1"/>
  <c r="D32" i="1"/>
  <c r="D31" i="1"/>
  <c r="D30" i="1"/>
  <c r="I31" i="1"/>
  <c r="I32" i="1" s="1"/>
  <c r="M32" i="1" s="1"/>
  <c r="I30" i="1"/>
  <c r="Q25" i="1"/>
  <c r="P25" i="1"/>
  <c r="D25" i="1"/>
  <c r="I25" i="1"/>
  <c r="R25" i="1" s="1"/>
  <c r="Q20" i="1"/>
  <c r="N32" i="1" l="1"/>
  <c r="O32" i="1" s="1"/>
  <c r="M25" i="1"/>
  <c r="N25" i="1" s="1"/>
  <c r="O25" i="1" s="1"/>
  <c r="Q15" i="1"/>
  <c r="P15" i="1"/>
  <c r="I15" i="1"/>
  <c r="R15" i="1" s="1"/>
  <c r="D15" i="1"/>
  <c r="Q10" i="1"/>
  <c r="P10" i="1"/>
  <c r="I10" i="1"/>
  <c r="R10" i="1" s="1"/>
  <c r="D10" i="1"/>
  <c r="Q5" i="1"/>
  <c r="P5" i="1"/>
  <c r="M15" i="1" l="1"/>
  <c r="N15" i="1" s="1"/>
  <c r="O15" i="1" s="1"/>
  <c r="M10" i="1"/>
  <c r="N10" i="1" s="1"/>
  <c r="O10" i="1" s="1"/>
  <c r="I5" i="1"/>
  <c r="D5" i="1"/>
  <c r="M5" i="1" l="1"/>
  <c r="N5" i="1" s="1"/>
  <c r="O5" i="1" s="1"/>
  <c r="R5" i="1"/>
</calcChain>
</file>

<file path=xl/sharedStrings.xml><?xml version="1.0" encoding="utf-8"?>
<sst xmlns="http://schemas.openxmlformats.org/spreadsheetml/2006/main" count="145" uniqueCount="25">
  <si>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</si>
  <si>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</si>
  <si>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</si>
  <si>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</si>
  <si>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</si>
  <si>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</si>
  <si>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</si>
  <si>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</si>
  <si>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</si>
  <si>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</si>
  <si>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</si>
  <si>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</si>
  <si>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</si>
  <si>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</si>
  <si>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</si>
  <si>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</si>
  <si>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</si>
  <si>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</si>
  <si>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Worm 5</t>
  </si>
  <si>
    <t>Worm 6</t>
  </si>
  <si>
    <t>Time to first puncture</t>
  </si>
  <si>
    <t>Time to successful completion</t>
  </si>
  <si>
    <t>Worm 4 - can't see after frame 203; will use for puncture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</si>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</sst>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2"/>
  <sheetViews>
    <sheetView tabSelected="1" topLeftCell="C2" zoomScale="75" workbookViewId="0">
      <selection activeCell="V7" sqref="V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7.33203125" customWidth="1"/>
    <col min="21" max="21" width="16.6640625" customWidth="1"/>
    <col min="23" max="23" width="10.33203125" customWidth="1"/>
  </cols>
  <sheetData>
    <row r="1" spans="2:24" ht="6" customHeight="1" x14ac:dyDescent="0.2"/>
    <row r="2" spans="2:24" s="1" customFormat="1" x14ac:dyDescent="0.2">
      <c r="B2" s="3" t="s">
        <v>15</v>
      </c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23</v>
      </c>
      <c r="Q3" s="6" t="s">
        <v>20</v>
      </c>
      <c r="R3" s="6" t="s">
        <v>21</v>
      </c>
      <c r="T3" s="6" t="s">
        <v>11</v>
      </c>
      <c r="U3" s="6" t="s">
        <v>13</v>
      </c>
      <c r="V3" s="6" t="s">
        <v>14</v>
      </c>
      <c r="W3" s="6" t="s">
        <v>20</v>
      </c>
      <c r="X3" s="6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9.3023255813953494</v>
      </c>
      <c r="U4" s="5">
        <v>90.697674418604649</v>
      </c>
      <c r="V4" s="5">
        <v>0.33333333333333331</v>
      </c>
      <c r="W4" s="5">
        <v>0.35833333333333334</v>
      </c>
      <c r="X4" s="5">
        <v>0.29166666666666669</v>
      </c>
    </row>
    <row r="5" spans="2:24" s="8" customFormat="1" x14ac:dyDescent="0.2">
      <c r="B5" s="8">
        <v>40</v>
      </c>
      <c r="C5" s="8">
        <v>42</v>
      </c>
      <c r="D5" s="8">
        <f>(C5-B5)+1</f>
        <v>3</v>
      </c>
      <c r="E5" s="8">
        <v>43</v>
      </c>
      <c r="F5" s="8">
        <v>1</v>
      </c>
      <c r="G5" s="8">
        <v>44</v>
      </c>
      <c r="H5" s="8">
        <v>78</v>
      </c>
      <c r="I5" s="8">
        <f>(H5-G5)+1</f>
        <v>35</v>
      </c>
      <c r="J5" s="8">
        <v>79</v>
      </c>
      <c r="K5" s="8">
        <v>1</v>
      </c>
      <c r="L5" s="8">
        <v>79</v>
      </c>
      <c r="M5">
        <f>L5-(I5+K5)</f>
        <v>43</v>
      </c>
      <c r="N5" s="5">
        <f>((D5+F5)/M5)*100</f>
        <v>9.3023255813953494</v>
      </c>
      <c r="O5" s="5">
        <f>100-N5</f>
        <v>90.697674418604649</v>
      </c>
      <c r="P5" s="9">
        <f>B5/120</f>
        <v>0.33333333333333331</v>
      </c>
      <c r="Q5" s="9">
        <f>E5/120</f>
        <v>0.35833333333333334</v>
      </c>
      <c r="R5" s="9">
        <f>I5/120</f>
        <v>0.29166666666666669</v>
      </c>
      <c r="T5" s="9">
        <v>25</v>
      </c>
      <c r="U5" s="9">
        <v>75</v>
      </c>
      <c r="V5" s="9">
        <v>8.3333333333333329E-2</v>
      </c>
      <c r="W5" s="9">
        <v>0.1</v>
      </c>
      <c r="X5" s="9">
        <v>0.5</v>
      </c>
    </row>
    <row r="6" spans="2:24" x14ac:dyDescent="0.2">
      <c r="T6" s="5">
        <v>6.9767441860465116</v>
      </c>
      <c r="U6" s="5">
        <v>93.023255813953483</v>
      </c>
      <c r="V6" s="5">
        <v>0.34166666666666667</v>
      </c>
      <c r="W6" s="5">
        <v>0.35833333333333334</v>
      </c>
      <c r="X6" s="5">
        <v>0.48333333333333334</v>
      </c>
    </row>
    <row r="7" spans="2:24" s="1" customFormat="1" x14ac:dyDescent="0.2">
      <c r="B7" s="3" t="s">
        <v>16</v>
      </c>
      <c r="O7" s="7"/>
      <c r="P7" s="7"/>
      <c r="Q7" s="7"/>
      <c r="R7" s="7"/>
      <c r="V7" s="5" t="s">
        <v>24</v>
      </c>
      <c r="W7" s="7">
        <v>8.3333333333333332E-3</v>
      </c>
    </row>
    <row r="8" spans="2:24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4" t="s">
        <v>12</v>
      </c>
      <c r="M8" s="4" t="s">
        <v>10</v>
      </c>
      <c r="N8" s="6" t="s">
        <v>11</v>
      </c>
      <c r="O8" s="6" t="s">
        <v>13</v>
      </c>
      <c r="P8" s="6" t="s">
        <v>23</v>
      </c>
      <c r="Q8" s="6" t="s">
        <v>20</v>
      </c>
      <c r="R8" s="6" t="s">
        <v>21</v>
      </c>
      <c r="T8" s="7">
        <v>100</v>
      </c>
      <c r="U8" s="7">
        <v>0</v>
      </c>
      <c r="V8" s="7">
        <v>8.3333333333333332E-3</v>
      </c>
      <c r="W8" s="7">
        <v>0.1</v>
      </c>
      <c r="X8" s="7">
        <v>0.58333333333333337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5">
        <v>1.5673981191222568</v>
      </c>
      <c r="U9" s="5">
        <v>98.432601880877741</v>
      </c>
      <c r="V9" s="5">
        <v>0.5083333333333333</v>
      </c>
      <c r="W9" s="5">
        <v>0.81666666666666665</v>
      </c>
      <c r="X9" s="5">
        <v>1.4666666666666666</v>
      </c>
    </row>
    <row r="10" spans="2:24" x14ac:dyDescent="0.2">
      <c r="B10">
        <v>10</v>
      </c>
      <c r="C10">
        <v>11</v>
      </c>
      <c r="D10" s="8">
        <f>(C10-B10)+1</f>
        <v>2</v>
      </c>
      <c r="E10">
        <v>12</v>
      </c>
      <c r="F10">
        <v>1</v>
      </c>
      <c r="G10">
        <v>13</v>
      </c>
      <c r="H10">
        <v>72</v>
      </c>
      <c r="I10" s="8">
        <f>(H10-G10)+1</f>
        <v>60</v>
      </c>
      <c r="J10">
        <v>73</v>
      </c>
      <c r="K10">
        <v>1</v>
      </c>
      <c r="L10">
        <v>73</v>
      </c>
      <c r="M10">
        <f>L10-(I10+K10)</f>
        <v>12</v>
      </c>
      <c r="N10" s="5">
        <f>((D10+F10)/M10)*100</f>
        <v>25</v>
      </c>
      <c r="O10" s="5">
        <f>100-N10</f>
        <v>75</v>
      </c>
      <c r="P10" s="5">
        <f>B10/120</f>
        <v>8.3333333333333329E-2</v>
      </c>
      <c r="Q10" s="5">
        <f>E10/120</f>
        <v>0.1</v>
      </c>
      <c r="R10" s="5">
        <f>I10/120</f>
        <v>0.5</v>
      </c>
    </row>
    <row r="12" spans="2:24" s="1" customFormat="1" x14ac:dyDescent="0.2">
      <c r="B12" s="3" t="s">
        <v>17</v>
      </c>
      <c r="O12" s="7"/>
      <c r="P12" s="7"/>
      <c r="Q12" s="7"/>
      <c r="R12" s="7"/>
    </row>
    <row r="13" spans="2:24" ht="48" x14ac:dyDescent="0.2">
      <c r="B13" s="10" t="s">
        <v>0</v>
      </c>
      <c r="C13" s="10"/>
      <c r="D13" s="10"/>
      <c r="E13" s="10" t="s">
        <v>4</v>
      </c>
      <c r="F13" s="10"/>
      <c r="G13" s="10" t="s">
        <v>7</v>
      </c>
      <c r="H13" s="10"/>
      <c r="I13" s="10"/>
      <c r="J13" s="10" t="s">
        <v>8</v>
      </c>
      <c r="K13" s="10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23</v>
      </c>
      <c r="Q13" s="6" t="s">
        <v>20</v>
      </c>
      <c r="R13" s="6" t="s">
        <v>21</v>
      </c>
    </row>
    <row r="14" spans="2:24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4" x14ac:dyDescent="0.2">
      <c r="B15">
        <v>41</v>
      </c>
      <c r="C15">
        <v>42</v>
      </c>
      <c r="D15" s="8">
        <f>(C15-B15)+1</f>
        <v>2</v>
      </c>
      <c r="E15">
        <v>43</v>
      </c>
      <c r="F15">
        <v>1</v>
      </c>
      <c r="G15">
        <v>44</v>
      </c>
      <c r="H15">
        <v>101</v>
      </c>
      <c r="I15" s="8">
        <f>(H15-G15)+1</f>
        <v>58</v>
      </c>
      <c r="J15">
        <v>102</v>
      </c>
      <c r="K15">
        <v>1</v>
      </c>
      <c r="L15">
        <v>102</v>
      </c>
      <c r="M15">
        <f>L15-(I15+K15)</f>
        <v>43</v>
      </c>
      <c r="N15" s="5">
        <f>((D15+F15)/M15)*100</f>
        <v>6.9767441860465116</v>
      </c>
      <c r="O15" s="5">
        <f>100-N15</f>
        <v>93.023255813953483</v>
      </c>
      <c r="P15" s="5">
        <f>B15/120</f>
        <v>0.34166666666666667</v>
      </c>
      <c r="Q15" s="5">
        <f>E15/120</f>
        <v>0.35833333333333334</v>
      </c>
      <c r="R15" s="5">
        <f>I15/120</f>
        <v>0.48333333333333334</v>
      </c>
    </row>
    <row r="17" spans="2:18" s="1" customFormat="1" x14ac:dyDescent="0.2">
      <c r="B17" s="3" t="s">
        <v>22</v>
      </c>
      <c r="O17" s="7"/>
      <c r="P17" s="7"/>
      <c r="Q17" s="7"/>
      <c r="R17" s="7"/>
    </row>
    <row r="18" spans="2:18" ht="48" x14ac:dyDescent="0.2">
      <c r="B18" s="10" t="s">
        <v>0</v>
      </c>
      <c r="C18" s="10"/>
      <c r="D18" s="10"/>
      <c r="E18" s="10" t="s">
        <v>4</v>
      </c>
      <c r="F18" s="10"/>
      <c r="G18" s="10" t="s">
        <v>7</v>
      </c>
      <c r="H18" s="10"/>
      <c r="I18" s="10"/>
      <c r="J18" s="10" t="s">
        <v>8</v>
      </c>
      <c r="K18" s="10"/>
      <c r="L18" s="4" t="s">
        <v>12</v>
      </c>
      <c r="M18" s="4" t="s">
        <v>10</v>
      </c>
      <c r="N18" s="6" t="s">
        <v>11</v>
      </c>
      <c r="O18" s="6" t="s">
        <v>13</v>
      </c>
      <c r="P18" s="6" t="s">
        <v>23</v>
      </c>
      <c r="Q18" s="6" t="s">
        <v>20</v>
      </c>
      <c r="R18" s="6" t="s">
        <v>21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x14ac:dyDescent="0.2">
      <c r="B20">
        <v>194</v>
      </c>
      <c r="C20">
        <v>202</v>
      </c>
      <c r="E20">
        <v>1</v>
      </c>
      <c r="F20">
        <v>1</v>
      </c>
      <c r="G20">
        <v>2</v>
      </c>
      <c r="H20">
        <v>110</v>
      </c>
      <c r="P20" s="5" t="s">
        <v>24</v>
      </c>
      <c r="Q20" s="5">
        <f>E20/120</f>
        <v>8.3333333333333332E-3</v>
      </c>
    </row>
    <row r="21" spans="2:18" s="8" customFormat="1" x14ac:dyDescent="0.2">
      <c r="O21" s="9"/>
      <c r="P21" s="9"/>
      <c r="Q21" s="9"/>
      <c r="R21" s="9"/>
    </row>
    <row r="22" spans="2:18" s="1" customFormat="1" x14ac:dyDescent="0.2">
      <c r="B22" s="3" t="s">
        <v>18</v>
      </c>
      <c r="O22" s="7"/>
      <c r="P22" s="7"/>
      <c r="Q22" s="7"/>
      <c r="R22" s="7"/>
    </row>
    <row r="23" spans="2:18" ht="48" x14ac:dyDescent="0.2">
      <c r="B23" s="10" t="s">
        <v>0</v>
      </c>
      <c r="C23" s="10"/>
      <c r="D23" s="10"/>
      <c r="E23" s="10" t="s">
        <v>4</v>
      </c>
      <c r="F23" s="10"/>
      <c r="G23" s="10" t="s">
        <v>7</v>
      </c>
      <c r="H23" s="10"/>
      <c r="I23" s="10"/>
      <c r="J23" s="10" t="s">
        <v>8</v>
      </c>
      <c r="K23" s="10"/>
      <c r="L23" s="4" t="s">
        <v>12</v>
      </c>
      <c r="M23" s="4" t="s">
        <v>10</v>
      </c>
      <c r="N23" s="6" t="s">
        <v>11</v>
      </c>
      <c r="O23" s="6" t="s">
        <v>13</v>
      </c>
      <c r="P23" s="6" t="s">
        <v>23</v>
      </c>
      <c r="Q23" s="6" t="s">
        <v>20</v>
      </c>
      <c r="R23" s="6" t="s">
        <v>21</v>
      </c>
    </row>
    <row r="24" spans="2:18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8" x14ac:dyDescent="0.2">
      <c r="B25">
        <v>1</v>
      </c>
      <c r="C25">
        <v>11</v>
      </c>
      <c r="D25" s="8">
        <f>(C25-B25)+1</f>
        <v>11</v>
      </c>
      <c r="E25">
        <v>12</v>
      </c>
      <c r="F25">
        <v>1</v>
      </c>
      <c r="G25">
        <v>13</v>
      </c>
      <c r="H25">
        <v>82</v>
      </c>
      <c r="I25" s="8">
        <f>(H25-G25)+1</f>
        <v>70</v>
      </c>
      <c r="J25">
        <v>83</v>
      </c>
      <c r="K25">
        <v>1</v>
      </c>
      <c r="L25">
        <v>83</v>
      </c>
      <c r="M25">
        <f>L25-(I25+K25)</f>
        <v>12</v>
      </c>
      <c r="N25" s="5">
        <f>((D25+F25)/M25)*100</f>
        <v>100</v>
      </c>
      <c r="O25" s="5">
        <f>100-N25</f>
        <v>0</v>
      </c>
      <c r="P25" s="5">
        <f>B25/120</f>
        <v>8.3333333333333332E-3</v>
      </c>
      <c r="Q25" s="5">
        <f>E25/120</f>
        <v>0.1</v>
      </c>
      <c r="R25" s="5">
        <f>I25/120</f>
        <v>0.58333333333333337</v>
      </c>
    </row>
    <row r="27" spans="2:18" s="1" customFormat="1" x14ac:dyDescent="0.2">
      <c r="B27" s="3" t="s">
        <v>19</v>
      </c>
      <c r="O27" s="7"/>
      <c r="P27" s="7"/>
      <c r="Q27" s="7"/>
      <c r="R27" s="7"/>
    </row>
    <row r="28" spans="2:18" ht="48" x14ac:dyDescent="0.2">
      <c r="B28" s="10" t="s">
        <v>0</v>
      </c>
      <c r="C28" s="10"/>
      <c r="D28" s="10"/>
      <c r="E28" s="10" t="s">
        <v>4</v>
      </c>
      <c r="F28" s="10"/>
      <c r="G28" s="10" t="s">
        <v>7</v>
      </c>
      <c r="H28" s="10"/>
      <c r="I28" s="10"/>
      <c r="J28" s="10" t="s">
        <v>8</v>
      </c>
      <c r="K28" s="10"/>
      <c r="L28" s="4" t="s">
        <v>12</v>
      </c>
      <c r="M28" s="4" t="s">
        <v>10</v>
      </c>
      <c r="N28" s="6" t="s">
        <v>11</v>
      </c>
      <c r="O28" s="6" t="s">
        <v>13</v>
      </c>
      <c r="P28" s="6" t="s">
        <v>23</v>
      </c>
      <c r="Q28" s="6" t="s">
        <v>20</v>
      </c>
      <c r="R28" s="6" t="s">
        <v>21</v>
      </c>
    </row>
    <row r="29" spans="2:18" x14ac:dyDescent="0.2">
      <c r="B29" s="2" t="s">
        <v>1</v>
      </c>
      <c r="C29" s="2" t="s">
        <v>2</v>
      </c>
      <c r="D29" s="2" t="s">
        <v>3</v>
      </c>
      <c r="E29" s="2" t="s">
        <v>5</v>
      </c>
      <c r="F29" s="2" t="s">
        <v>6</v>
      </c>
      <c r="G29" s="2" t="s">
        <v>1</v>
      </c>
      <c r="H29" s="2" t="s">
        <v>2</v>
      </c>
      <c r="I29" s="2" t="s">
        <v>3</v>
      </c>
      <c r="J29" s="2" t="s">
        <v>5</v>
      </c>
      <c r="K29" s="2" t="s">
        <v>6</v>
      </c>
      <c r="L29" s="2" t="s">
        <v>9</v>
      </c>
    </row>
    <row r="30" spans="2:18" x14ac:dyDescent="0.2">
      <c r="B30">
        <v>61</v>
      </c>
      <c r="C30">
        <v>61</v>
      </c>
      <c r="D30" s="8">
        <f>(C30-B30)+1</f>
        <v>1</v>
      </c>
      <c r="E30">
        <v>98</v>
      </c>
      <c r="F30">
        <v>1</v>
      </c>
      <c r="G30">
        <v>99</v>
      </c>
      <c r="H30">
        <v>202</v>
      </c>
      <c r="I30" s="8">
        <f>(H30-G30)+1</f>
        <v>104</v>
      </c>
      <c r="J30">
        <v>600</v>
      </c>
      <c r="K30">
        <v>1</v>
      </c>
      <c r="L30">
        <v>600</v>
      </c>
      <c r="N30" s="5"/>
    </row>
    <row r="31" spans="2:18" x14ac:dyDescent="0.2">
      <c r="B31">
        <v>77</v>
      </c>
      <c r="C31">
        <v>78</v>
      </c>
      <c r="D31" s="8">
        <f>(C31-B31)+1</f>
        <v>2</v>
      </c>
      <c r="E31">
        <v>423</v>
      </c>
      <c r="F31">
        <v>1</v>
      </c>
      <c r="G31">
        <v>424</v>
      </c>
      <c r="H31">
        <v>599</v>
      </c>
      <c r="I31" s="8">
        <f>(H31-G31)+1</f>
        <v>176</v>
      </c>
    </row>
    <row r="32" spans="2:18" x14ac:dyDescent="0.2">
      <c r="D32">
        <f>SUM(D30:D31)</f>
        <v>3</v>
      </c>
      <c r="F32">
        <f>SUM(F30:F31)</f>
        <v>2</v>
      </c>
      <c r="I32">
        <f>SUM(I30:I31)</f>
        <v>280</v>
      </c>
      <c r="K32">
        <f>SUM(K30:K31)</f>
        <v>1</v>
      </c>
      <c r="L32">
        <f>SUM(L30:L31)</f>
        <v>600</v>
      </c>
      <c r="M32">
        <f>L32-(I32+K32)</f>
        <v>319</v>
      </c>
      <c r="N32" s="5">
        <f>((D32+F32)/M32)*100</f>
        <v>1.5673981191222568</v>
      </c>
      <c r="O32" s="5">
        <f>100-N32</f>
        <v>98.432601880877741</v>
      </c>
      <c r="P32" s="5">
        <f>B30/120</f>
        <v>0.5083333333333333</v>
      </c>
      <c r="Q32" s="5">
        <f>E30/120</f>
        <v>0.81666666666666665</v>
      </c>
      <c r="R32" s="5">
        <f>I31/120</f>
        <v>1.4666666666666666</v>
      </c>
    </row>
  </sheetData>
  <mergeCells count="24">
    <mergeCell ref="B23:D23"/>
    <mergeCell ref="E23:F23"/>
    <mergeCell ref="G23:I23"/>
    <mergeCell ref="J23:K23"/>
    <mergeCell ref="B28:D28"/>
    <mergeCell ref="E28:F28"/>
    <mergeCell ref="G28:I28"/>
    <mergeCell ref="J28:K28"/>
    <mergeCell ref="B13:D13"/>
    <mergeCell ref="E13:F13"/>
    <mergeCell ref="G13:I13"/>
    <mergeCell ref="J13:K13"/>
    <mergeCell ref="B18:D18"/>
    <mergeCell ref="E18:F18"/>
    <mergeCell ref="G18:I18"/>
    <mergeCell ref="J18:K18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2024-10-02T03:00:32Z</dcterms:modified>
</cp:coreProperties>
</file>