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31 Ex266/"/>
    </mc:Choice>
  </mc:AlternateContent>
  <xr:revisionPtr revIDLastSave="0" documentId="13_ncr:1_{8A619A19-9F43-C44D-B882-503D1431AE5C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M26" i="1"/>
  <c r="N26" i="1" s="1"/>
  <c r="O26" i="1" s="1"/>
  <c r="I26" i="1"/>
  <c r="D26" i="1"/>
  <c r="R21" i="1"/>
  <c r="Q21" i="1"/>
  <c r="P21" i="1"/>
  <c r="M21" i="1"/>
  <c r="N21" i="1" s="1"/>
  <c r="O21" i="1" s="1"/>
  <c r="D21" i="1"/>
  <c r="I21" i="1"/>
  <c r="Q16" i="1"/>
  <c r="P16" i="1"/>
  <c r="L16" i="1" l="1"/>
  <c r="K16" i="1"/>
  <c r="F16" i="1"/>
  <c r="D16" i="1"/>
  <c r="I12" i="1"/>
  <c r="R16" i="1" s="1"/>
  <c r="D13" i="1"/>
  <c r="D14" i="1"/>
  <c r="D15" i="1"/>
  <c r="D12" i="1"/>
  <c r="Q5" i="1"/>
  <c r="P5" i="1"/>
  <c r="D5" i="1"/>
  <c r="I16" i="1" l="1"/>
  <c r="M16" i="1" s="1"/>
  <c r="N16" i="1" s="1"/>
  <c r="O16" i="1" s="1"/>
</calcChain>
</file>

<file path=xl/sharedStrings.xml><?xml version="1.0" encoding="utf-8"?>
<sst xmlns="http://schemas.openxmlformats.org/spreadsheetml/2006/main" count="98" uniqueCount="22">
  <si>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</si>
  <si>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</si>
  <si>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</si>
  <si>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</si>
  <si>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</si>
  <si>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</si>
  <si>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</si>
  <si>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</si>
  <si>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</si>
  <si>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</si>
  <si>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</si>
  <si>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</si>
  <si>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</si>
  <si>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</si>
  <si>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3</t>
  </si>
  <si>
    <t>Worm 4</t>
  </si>
  <si>
    <t>Worm 5</t>
  </si>
  <si>
    <t>Time to first puncture</t>
  </si>
  <si>
    <t>Time to successful completion</t>
  </si>
  <si>
    <t>Worm 1 - did not film until completion; keep for puncture</t>
  </si>
  <si>
    <t>Worm 2 - can't see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</si>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</sst>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28"/>
  <sheetViews>
    <sheetView tabSelected="1" zoomScale="75" workbookViewId="0">
      <selection activeCell="U10" sqref="U10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3.6640625" customWidth="1"/>
    <col min="21" max="21" width="11.5" customWidth="1"/>
    <col min="22" max="22" width="11.33203125" customWidth="1"/>
    <col min="23" max="23" width="10" customWidth="1"/>
    <col min="24" max="24" width="10.6640625" customWidth="1"/>
  </cols>
  <sheetData>
    <row r="1" spans="2:24" ht="6" customHeight="1" x14ac:dyDescent="0.2"/>
    <row r="2" spans="2:24" s="1" customFormat="1" x14ac:dyDescent="0.2">
      <c r="B2" s="3" t="s">
        <v>19</v>
      </c>
      <c r="O2" s="7"/>
      <c r="P2" s="7"/>
      <c r="Q2" s="7"/>
      <c r="R2" s="7"/>
    </row>
    <row r="3" spans="2:24" ht="80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17</v>
      </c>
      <c r="R3" s="6" t="s">
        <v>18</v>
      </c>
      <c r="T3" s="6" t="s">
        <v>11</v>
      </c>
      <c r="U3" s="6" t="s">
        <v>13</v>
      </c>
      <c r="V3" s="6" t="s">
        <v>21</v>
      </c>
      <c r="W3" s="6" t="s">
        <v>17</v>
      </c>
      <c r="X3" s="6" t="s">
        <v>18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U4" s="5"/>
      <c r="V4" s="5">
        <v>0.7416666666666667</v>
      </c>
      <c r="W4" s="5">
        <v>0.77500000000000002</v>
      </c>
      <c r="X4" s="5"/>
    </row>
    <row r="5" spans="2:24" x14ac:dyDescent="0.2">
      <c r="B5">
        <v>89</v>
      </c>
      <c r="C5">
        <v>92</v>
      </c>
      <c r="D5">
        <f>(C5-B5)+1</f>
        <v>4</v>
      </c>
      <c r="E5">
        <v>93</v>
      </c>
      <c r="F5">
        <v>1</v>
      </c>
      <c r="P5" s="5">
        <f>B5/120</f>
        <v>0.7416666666666667</v>
      </c>
      <c r="Q5" s="5">
        <f>E5/120</f>
        <v>0.77500000000000002</v>
      </c>
      <c r="T5" s="5">
        <v>34.558823529411761</v>
      </c>
      <c r="U5" s="5">
        <v>65.441176470588232</v>
      </c>
      <c r="V5" s="5">
        <v>8.3333333333333332E-3</v>
      </c>
      <c r="W5" s="5">
        <v>1.1333333333333333</v>
      </c>
      <c r="X5" s="5">
        <v>0.25833333333333336</v>
      </c>
    </row>
    <row r="6" spans="2:24" x14ac:dyDescent="0.2">
      <c r="T6" s="5">
        <v>15</v>
      </c>
      <c r="U6" s="5">
        <v>85</v>
      </c>
      <c r="V6" s="5">
        <v>0.29166666666666669</v>
      </c>
      <c r="W6" s="5">
        <v>0.33333333333333331</v>
      </c>
      <c r="X6" s="5">
        <v>0.40833333333333333</v>
      </c>
    </row>
    <row r="7" spans="2:24" s="1" customFormat="1" x14ac:dyDescent="0.2">
      <c r="B7" s="3" t="s">
        <v>20</v>
      </c>
      <c r="O7" s="7"/>
      <c r="P7" s="7"/>
      <c r="Q7" s="7"/>
      <c r="R7" s="7"/>
      <c r="T7" s="7">
        <v>100</v>
      </c>
      <c r="U7" s="7">
        <v>0</v>
      </c>
      <c r="V7" s="7">
        <v>8.3333333333333332E-3</v>
      </c>
      <c r="W7" s="7">
        <v>6.6666666666666666E-2</v>
      </c>
      <c r="X7" s="7">
        <v>4.6749999999999998</v>
      </c>
    </row>
    <row r="8" spans="2:24" s="8" customFormat="1" x14ac:dyDescent="0.2">
      <c r="O8" s="9"/>
      <c r="P8" s="9"/>
      <c r="Q8" s="9"/>
      <c r="R8" s="9"/>
    </row>
    <row r="9" spans="2:24" s="1" customFormat="1" x14ac:dyDescent="0.2">
      <c r="B9" s="3" t="s">
        <v>14</v>
      </c>
      <c r="O9" s="7"/>
      <c r="P9" s="7"/>
      <c r="Q9" s="7"/>
      <c r="R9" s="7"/>
    </row>
    <row r="10" spans="2:24" ht="48" x14ac:dyDescent="0.2">
      <c r="B10" s="10" t="s">
        <v>0</v>
      </c>
      <c r="C10" s="10"/>
      <c r="D10" s="10"/>
      <c r="E10" s="10" t="s">
        <v>4</v>
      </c>
      <c r="F10" s="10"/>
      <c r="G10" s="10" t="s">
        <v>7</v>
      </c>
      <c r="H10" s="10"/>
      <c r="I10" s="10"/>
      <c r="J10" s="10" t="s">
        <v>8</v>
      </c>
      <c r="K10" s="10"/>
      <c r="L10" s="4" t="s">
        <v>12</v>
      </c>
      <c r="M10" s="4" t="s">
        <v>10</v>
      </c>
      <c r="N10" s="6" t="s">
        <v>11</v>
      </c>
      <c r="O10" s="6" t="s">
        <v>13</v>
      </c>
      <c r="P10" s="6" t="s">
        <v>21</v>
      </c>
      <c r="Q10" s="6" t="s">
        <v>17</v>
      </c>
      <c r="R10" s="6" t="s">
        <v>18</v>
      </c>
    </row>
    <row r="11" spans="2:24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</row>
    <row r="12" spans="2:24" x14ac:dyDescent="0.2">
      <c r="B12">
        <v>1</v>
      </c>
      <c r="C12">
        <v>3</v>
      </c>
      <c r="D12">
        <f>(C12-B12)+1</f>
        <v>3</v>
      </c>
      <c r="E12">
        <v>136</v>
      </c>
      <c r="F12">
        <v>1</v>
      </c>
      <c r="G12">
        <v>137</v>
      </c>
      <c r="H12">
        <v>167</v>
      </c>
      <c r="I12">
        <f>(H12-G12)+1</f>
        <v>31</v>
      </c>
      <c r="J12">
        <v>168</v>
      </c>
      <c r="K12">
        <v>1</v>
      </c>
      <c r="L12">
        <v>168</v>
      </c>
    </row>
    <row r="13" spans="2:24" x14ac:dyDescent="0.2">
      <c r="B13">
        <v>42</v>
      </c>
      <c r="C13">
        <v>50</v>
      </c>
      <c r="D13">
        <f t="shared" ref="D13:D15" si="0">(C13-B13)+1</f>
        <v>9</v>
      </c>
    </row>
    <row r="14" spans="2:24" x14ac:dyDescent="0.2">
      <c r="B14">
        <v>52</v>
      </c>
      <c r="C14">
        <v>82</v>
      </c>
      <c r="D14">
        <f t="shared" si="0"/>
        <v>31</v>
      </c>
    </row>
    <row r="15" spans="2:24" x14ac:dyDescent="0.2">
      <c r="B15">
        <v>133</v>
      </c>
      <c r="C15">
        <v>135</v>
      </c>
      <c r="D15">
        <f t="shared" si="0"/>
        <v>3</v>
      </c>
    </row>
    <row r="16" spans="2:24" x14ac:dyDescent="0.2">
      <c r="D16">
        <f>SUM(D12:D15)</f>
        <v>46</v>
      </c>
      <c r="F16">
        <f>SUM(F12:F15)</f>
        <v>1</v>
      </c>
      <c r="I16">
        <f>SUM(I12:I15)</f>
        <v>31</v>
      </c>
      <c r="K16">
        <f>SUM(K12:K15)</f>
        <v>1</v>
      </c>
      <c r="L16">
        <f>SUM(L12:L15)</f>
        <v>168</v>
      </c>
      <c r="M16" s="8">
        <f>L16-(I16+K16)</f>
        <v>136</v>
      </c>
      <c r="N16" s="9">
        <f>((D16+F16)/M16)*100</f>
        <v>34.558823529411761</v>
      </c>
      <c r="O16" s="9">
        <f>100-N16</f>
        <v>65.441176470588232</v>
      </c>
      <c r="P16" s="5">
        <f>B12/120</f>
        <v>8.3333333333333332E-3</v>
      </c>
      <c r="Q16" s="5">
        <f>E12/120</f>
        <v>1.1333333333333333</v>
      </c>
      <c r="R16" s="5">
        <f>I12/120</f>
        <v>0.25833333333333336</v>
      </c>
    </row>
    <row r="18" spans="2:18" s="1" customFormat="1" x14ac:dyDescent="0.2">
      <c r="B18" s="3" t="s">
        <v>15</v>
      </c>
      <c r="O18" s="7"/>
      <c r="P18" s="7"/>
      <c r="Q18" s="7"/>
      <c r="R18" s="7"/>
    </row>
    <row r="19" spans="2:18" ht="48" x14ac:dyDescent="0.2">
      <c r="B19" s="10" t="s">
        <v>0</v>
      </c>
      <c r="C19" s="10"/>
      <c r="D19" s="10"/>
      <c r="E19" s="10" t="s">
        <v>4</v>
      </c>
      <c r="F19" s="10"/>
      <c r="G19" s="10" t="s">
        <v>7</v>
      </c>
      <c r="H19" s="10"/>
      <c r="I19" s="10"/>
      <c r="J19" s="10" t="s">
        <v>8</v>
      </c>
      <c r="K19" s="10"/>
      <c r="L19" s="4" t="s">
        <v>12</v>
      </c>
      <c r="M19" s="4" t="s">
        <v>10</v>
      </c>
      <c r="N19" s="6" t="s">
        <v>11</v>
      </c>
      <c r="O19" s="6" t="s">
        <v>13</v>
      </c>
      <c r="P19" s="6" t="s">
        <v>21</v>
      </c>
      <c r="Q19" s="6" t="s">
        <v>17</v>
      </c>
      <c r="R19" s="6" t="s">
        <v>18</v>
      </c>
    </row>
    <row r="20" spans="2:18" x14ac:dyDescent="0.2">
      <c r="B20" s="2" t="s">
        <v>1</v>
      </c>
      <c r="C20" s="2" t="s">
        <v>2</v>
      </c>
      <c r="D20" s="2" t="s">
        <v>3</v>
      </c>
      <c r="E20" s="2" t="s">
        <v>5</v>
      </c>
      <c r="F20" s="2" t="s">
        <v>6</v>
      </c>
      <c r="G20" s="2" t="s">
        <v>1</v>
      </c>
      <c r="H20" s="2" t="s">
        <v>2</v>
      </c>
      <c r="I20" s="2" t="s">
        <v>3</v>
      </c>
      <c r="J20" s="2" t="s">
        <v>5</v>
      </c>
      <c r="K20" s="2" t="s">
        <v>6</v>
      </c>
      <c r="L20" s="2" t="s">
        <v>9</v>
      </c>
    </row>
    <row r="21" spans="2:18" s="8" customFormat="1" x14ac:dyDescent="0.2">
      <c r="B21" s="8">
        <v>35</v>
      </c>
      <c r="C21" s="8">
        <v>39</v>
      </c>
      <c r="D21">
        <f>(C21-B21)+1</f>
        <v>5</v>
      </c>
      <c r="E21" s="8">
        <v>40</v>
      </c>
      <c r="F21" s="8">
        <v>1</v>
      </c>
      <c r="G21" s="8">
        <v>41</v>
      </c>
      <c r="H21" s="8">
        <v>89</v>
      </c>
      <c r="I21">
        <f>(H21-G21)+1</f>
        <v>49</v>
      </c>
      <c r="J21" s="8">
        <v>90</v>
      </c>
      <c r="K21" s="8">
        <v>1</v>
      </c>
      <c r="L21" s="8">
        <v>90</v>
      </c>
      <c r="M21" s="8">
        <f>L21-(I21+K21)</f>
        <v>40</v>
      </c>
      <c r="N21" s="9">
        <f>((D21+F21)/M21)*100</f>
        <v>15</v>
      </c>
      <c r="O21" s="9">
        <f>100-N21</f>
        <v>85</v>
      </c>
      <c r="P21" s="9">
        <f>B21/120</f>
        <v>0.29166666666666669</v>
      </c>
      <c r="Q21" s="9">
        <f>E21/120</f>
        <v>0.33333333333333331</v>
      </c>
      <c r="R21" s="9">
        <f>I21/120</f>
        <v>0.40833333333333333</v>
      </c>
    </row>
    <row r="22" spans="2:18" s="8" customFormat="1" x14ac:dyDescent="0.2">
      <c r="O22" s="9"/>
      <c r="P22" s="9"/>
      <c r="Q22" s="9"/>
      <c r="R22" s="9"/>
    </row>
    <row r="23" spans="2:18" s="1" customFormat="1" x14ac:dyDescent="0.2">
      <c r="B23" s="3" t="s">
        <v>16</v>
      </c>
      <c r="O23" s="7"/>
      <c r="P23" s="7"/>
      <c r="Q23" s="7"/>
      <c r="R23" s="7"/>
    </row>
    <row r="24" spans="2:18" ht="48" x14ac:dyDescent="0.2">
      <c r="B24" s="10" t="s">
        <v>0</v>
      </c>
      <c r="C24" s="10"/>
      <c r="D24" s="10"/>
      <c r="E24" s="10" t="s">
        <v>4</v>
      </c>
      <c r="F24" s="10"/>
      <c r="G24" s="10" t="s">
        <v>7</v>
      </c>
      <c r="H24" s="10"/>
      <c r="I24" s="10"/>
      <c r="J24" s="10" t="s">
        <v>8</v>
      </c>
      <c r="K24" s="10"/>
      <c r="L24" s="4" t="s">
        <v>12</v>
      </c>
      <c r="M24" s="4" t="s">
        <v>10</v>
      </c>
      <c r="N24" s="6" t="s">
        <v>11</v>
      </c>
      <c r="O24" s="6" t="s">
        <v>13</v>
      </c>
      <c r="P24" s="6" t="s">
        <v>21</v>
      </c>
      <c r="Q24" s="6" t="s">
        <v>17</v>
      </c>
      <c r="R24" s="6" t="s">
        <v>18</v>
      </c>
    </row>
    <row r="25" spans="2:18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8" x14ac:dyDescent="0.2">
      <c r="B26">
        <v>1</v>
      </c>
      <c r="C26">
        <v>7</v>
      </c>
      <c r="D26">
        <f>(C26-B26)+1</f>
        <v>7</v>
      </c>
      <c r="E26">
        <v>8</v>
      </c>
      <c r="F26">
        <v>1</v>
      </c>
      <c r="G26">
        <v>9</v>
      </c>
      <c r="H26">
        <v>569</v>
      </c>
      <c r="I26">
        <f>(H26-G26)+1</f>
        <v>561</v>
      </c>
      <c r="J26">
        <v>570</v>
      </c>
      <c r="K26">
        <v>1</v>
      </c>
      <c r="L26">
        <v>570</v>
      </c>
      <c r="M26" s="8">
        <f>L26-(I26+K26)</f>
        <v>8</v>
      </c>
      <c r="N26" s="9">
        <f>((D26+F26)/M26)*100</f>
        <v>100</v>
      </c>
      <c r="O26" s="9">
        <f>100-N26</f>
        <v>0</v>
      </c>
      <c r="P26" s="5">
        <f>B26/120</f>
        <v>8.3333333333333332E-3</v>
      </c>
      <c r="Q26" s="5">
        <f>E26/120</f>
        <v>6.6666666666666666E-2</v>
      </c>
      <c r="R26" s="5">
        <f>I26/120</f>
        <v>4.6749999999999998</v>
      </c>
    </row>
    <row r="28" spans="2:18" x14ac:dyDescent="0.2">
      <c r="N28" s="5"/>
    </row>
  </sheetData>
  <mergeCells count="16">
    <mergeCell ref="B19:D19"/>
    <mergeCell ref="E19:F19"/>
    <mergeCell ref="G19:I19"/>
    <mergeCell ref="J19:K19"/>
    <mergeCell ref="B24:D24"/>
    <mergeCell ref="E24:F24"/>
    <mergeCell ref="G24:I24"/>
    <mergeCell ref="J24:K24"/>
    <mergeCell ref="B3:D3"/>
    <mergeCell ref="E3:F3"/>
    <mergeCell ref="G3:I3"/>
    <mergeCell ref="J3:K3"/>
    <mergeCell ref="B10:D10"/>
    <mergeCell ref="E10:F10"/>
    <mergeCell ref="G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2024-10-02T03:01:00Z</dcterms:modified>
</cp:coreProperties>
</file>