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Writing/2024/Manuscripts/Patel et al, 2024b - Submission 2024-10-31/Figures/Main Figures/Figure 4/Behavior Worksheets/2024-02-03 Ex267/"/>
    </mc:Choice>
  </mc:AlternateContent>
  <xr:revisionPtr revIDLastSave="0" documentId="13_ncr:1_{320F1153-2F2D-BD4F-84C1-2CAAF4414DB8}" xr6:coauthVersionLast="47" xr6:coauthVersionMax="47" xr10:uidLastSave="{00000000-0000-0000-0000-000000000000}"/>
  <bookViews>
    <workbookView xWindow="0" yWindow="500" windowWidth="28800" windowHeight="16300" xr2:uid="{E8647115-4527-472B-9C5C-A7FAAB6ACF7F}"/>
  </bookViews>
  <sheets>
    <sheet name="Behaviors - 2 fp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8" i="1" l="1"/>
  <c r="P38" i="1"/>
  <c r="I33" i="1"/>
  <c r="I32" i="1"/>
  <c r="D33" i="1"/>
  <c r="D34" i="1"/>
  <c r="D35" i="1"/>
  <c r="D36" i="1"/>
  <c r="D37" i="1"/>
  <c r="D32" i="1"/>
  <c r="R27" i="1"/>
  <c r="Q27" i="1"/>
  <c r="P27" i="1"/>
  <c r="O27" i="1"/>
  <c r="L27" i="1"/>
  <c r="M27" i="1" s="1"/>
  <c r="N27" i="1" s="1"/>
  <c r="K27" i="1"/>
  <c r="I27" i="1"/>
  <c r="F27" i="1"/>
  <c r="D27" i="1"/>
  <c r="D26" i="1"/>
  <c r="D25" i="1"/>
  <c r="I26" i="1"/>
  <c r="I25" i="1"/>
  <c r="R20" i="1"/>
  <c r="Q20" i="1"/>
  <c r="M20" i="1"/>
  <c r="N20" i="1" s="1"/>
  <c r="O20" i="1" s="1"/>
  <c r="I20" i="1"/>
  <c r="Q15" i="1"/>
  <c r="P15" i="1"/>
  <c r="D15" i="1"/>
  <c r="I15" i="1"/>
  <c r="R15" i="1" s="1"/>
  <c r="Q10" i="1"/>
  <c r="P10" i="1"/>
  <c r="I10" i="1"/>
  <c r="M10" i="1" s="1"/>
  <c r="N10" i="1" s="1"/>
  <c r="O10" i="1" s="1"/>
  <c r="D10" i="1"/>
  <c r="M15" i="1" l="1"/>
  <c r="N15" i="1" s="1"/>
  <c r="O15" i="1" s="1"/>
  <c r="R10" i="1"/>
  <c r="M5" i="1" l="1"/>
  <c r="N5" i="1" s="1"/>
  <c r="O5" i="1" s="1"/>
</calcChain>
</file>

<file path=xl/sharedStrings.xml><?xml version="1.0" encoding="utf-8"?>
<sst xmlns="http://schemas.openxmlformats.org/spreadsheetml/2006/main" count="150" uniqueCount="26">
  <si>
    <t>Push</t>
  </si>
  <si>
    <t>Initial Frame</t>
  </si>
  <si>
    <t>Final Frame</t>
  </si>
  <si>
    <t>Total Frames</t>
  </si>
  <si>
    <t>Puncture</t>
  </si>
  <si>
    <t>Frame Number</t>
  </si>
  <si>
    <t>Instances</t>
  </si>
  <si>
    <t>Partially inside skin</t>
  </si>
  <si>
    <t>Completed</t>
  </si>
  <si>
    <t>Frames</t>
  </si>
  <si>
    <t>Frames 
on skin</t>
  </si>
  <si>
    <t>Proportion of frames on skin 
spent pushing or puncturing</t>
  </si>
  <si>
    <t>Total Frames
(placement on skin to penetration/end)</t>
  </si>
  <si>
    <t>Proportion of frames on skin 
spent crawling</t>
  </si>
  <si>
    <t>Time to initial event</t>
  </si>
  <si>
    <t>Worm 1</t>
  </si>
  <si>
    <t>Worm 2</t>
  </si>
  <si>
    <t>Worm 3</t>
  </si>
  <si>
    <t>Worm 4</t>
  </si>
  <si>
    <t>Worm 5</t>
  </si>
  <si>
    <t>Time to first puncture</t>
  </si>
  <si>
    <t>Time to successful completion</t>
  </si>
  <si>
    <t>N/A</t>
  </si>
  <si>
    <t>Worm 6; could not see; did not complete; use for puncture</t>
  </si>
  <si>
    <t>Time to first push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</si>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</sst>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1" fillId="0" borderId="0" xfId="0" applyFont="1" applyAlignment="1">
      <alignment horizontal="center" vertical="center" wrapText="1"/>
    </xf>
    <xf numFmtId="2" fontId="0" fillId="0" borderId="0" xfId="0" applyNumberFormat="1"/>
    <xf numFmtId="2" fontId="1" fillId="0" borderId="0" xfId="0" applyNumberFormat="1" applyFont="1" applyAlignment="1">
      <alignment horizontal="center" vertical="center" wrapText="1"/>
    </xf>
    <xf numFmtId="2" fontId="0" fillId="2" borderId="0" xfId="0" applyNumberFormat="1" applyFill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center" vertical="center"/>
    </xf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7659D-0D76-4DD9-9152-499A8BA280C2}">
  <dimension ref="B1:X38"/>
  <sheetViews>
    <sheetView tabSelected="1" zoomScale="61" workbookViewId="0">
      <selection activeCell="V3" sqref="V3"/>
    </sheetView>
  </sheetViews>
  <sheetFormatPr baseColWidth="10" defaultColWidth="8.83203125" defaultRowHeight="15" x14ac:dyDescent="0.2"/>
  <cols>
    <col min="1" max="1" width="1.83203125" customWidth="1"/>
    <col min="2" max="2" width="11.33203125" customWidth="1"/>
    <col min="3" max="3" width="10" bestFit="1" customWidth="1"/>
    <col min="4" max="4" width="11" bestFit="1" customWidth="1"/>
    <col min="5" max="5" width="12.5" bestFit="1" customWidth="1"/>
    <col min="7" max="7" width="11.33203125" customWidth="1"/>
    <col min="8" max="8" width="10" bestFit="1" customWidth="1"/>
    <col min="9" max="9" width="11" bestFit="1" customWidth="1"/>
    <col min="10" max="10" width="12.5" bestFit="1" customWidth="1"/>
    <col min="12" max="12" width="40.6640625" bestFit="1" customWidth="1"/>
    <col min="14" max="14" width="34.5" customWidth="1"/>
    <col min="15" max="15" width="20.5" style="5" customWidth="1"/>
    <col min="16" max="16" width="8.83203125" style="5"/>
    <col min="17" max="17" width="14.1640625" style="5" customWidth="1"/>
    <col min="18" max="18" width="14.33203125" style="5" customWidth="1"/>
    <col min="20" max="20" width="15.5" customWidth="1"/>
    <col min="21" max="21" width="13" customWidth="1"/>
    <col min="24" max="24" width="12" customWidth="1"/>
  </cols>
  <sheetData>
    <row r="1" spans="2:24" ht="6" customHeight="1" x14ac:dyDescent="0.2"/>
    <row r="2" spans="2:24" s="1" customFormat="1" x14ac:dyDescent="0.2">
      <c r="B2" s="3" t="s">
        <v>15</v>
      </c>
      <c r="O2" s="7"/>
      <c r="P2" s="7"/>
      <c r="Q2" s="7"/>
      <c r="R2" s="7"/>
    </row>
    <row r="3" spans="2:24" ht="64" x14ac:dyDescent="0.2">
      <c r="B3" s="10" t="s">
        <v>0</v>
      </c>
      <c r="C3" s="10"/>
      <c r="D3" s="10"/>
      <c r="E3" s="10" t="s">
        <v>4</v>
      </c>
      <c r="F3" s="10"/>
      <c r="G3" s="10" t="s">
        <v>7</v>
      </c>
      <c r="H3" s="10"/>
      <c r="I3" s="10"/>
      <c r="J3" s="10" t="s">
        <v>8</v>
      </c>
      <c r="K3" s="10"/>
      <c r="L3" s="4" t="s">
        <v>12</v>
      </c>
      <c r="M3" s="4" t="s">
        <v>10</v>
      </c>
      <c r="N3" s="6" t="s">
        <v>11</v>
      </c>
      <c r="O3" s="6" t="s">
        <v>13</v>
      </c>
      <c r="P3" s="6" t="s">
        <v>24</v>
      </c>
      <c r="Q3" s="6" t="s">
        <v>20</v>
      </c>
      <c r="R3" s="6" t="s">
        <v>21</v>
      </c>
      <c r="T3" s="6" t="s">
        <v>11</v>
      </c>
      <c r="U3" s="6" t="s">
        <v>13</v>
      </c>
      <c r="V3" s="6" t="s">
        <v>24</v>
      </c>
      <c r="W3" s="6" t="s">
        <v>20</v>
      </c>
      <c r="X3" s="6" t="s">
        <v>21</v>
      </c>
    </row>
    <row r="4" spans="2:24" x14ac:dyDescent="0.2">
      <c r="B4" s="2" t="s">
        <v>1</v>
      </c>
      <c r="C4" s="2" t="s">
        <v>2</v>
      </c>
      <c r="D4" s="2" t="s">
        <v>3</v>
      </c>
      <c r="E4" s="2" t="s">
        <v>5</v>
      </c>
      <c r="F4" s="2" t="s">
        <v>6</v>
      </c>
      <c r="G4" s="2" t="s">
        <v>1</v>
      </c>
      <c r="H4" s="2" t="s">
        <v>2</v>
      </c>
      <c r="I4" s="2" t="s">
        <v>3</v>
      </c>
      <c r="J4" s="2" t="s">
        <v>5</v>
      </c>
      <c r="K4" s="2" t="s">
        <v>6</v>
      </c>
      <c r="L4" s="2" t="s">
        <v>9</v>
      </c>
      <c r="P4" s="11" t="s">
        <v>25</v>
      </c>
      <c r="T4" s="5">
        <v>0</v>
      </c>
      <c r="U4" s="5">
        <v>100</v>
      </c>
      <c r="V4" s="5" t="s">
        <v>22</v>
      </c>
      <c r="W4" s="5" t="s">
        <v>22</v>
      </c>
      <c r="X4" s="5" t="s">
        <v>22</v>
      </c>
    </row>
    <row r="5" spans="2:24" x14ac:dyDescent="0.2">
      <c r="L5">
        <v>106</v>
      </c>
      <c r="M5" s="8">
        <f>L5-(I5+K5)</f>
        <v>106</v>
      </c>
      <c r="N5" s="9">
        <f>((D5+F5)/M5)*100</f>
        <v>0</v>
      </c>
      <c r="O5" s="9">
        <f>100-N5</f>
        <v>100</v>
      </c>
      <c r="P5" s="5" t="s">
        <v>22</v>
      </c>
      <c r="Q5" s="5" t="s">
        <v>22</v>
      </c>
      <c r="R5" s="5" t="s">
        <v>22</v>
      </c>
      <c r="T5" s="5">
        <v>4.0404040404040407</v>
      </c>
      <c r="U5" s="5">
        <v>95.959595959595958</v>
      </c>
      <c r="V5" s="5">
        <v>0.8</v>
      </c>
      <c r="W5" s="5">
        <v>0.82499999999999996</v>
      </c>
      <c r="X5" s="5">
        <v>0.16666666666666666</v>
      </c>
    </row>
    <row r="6" spans="2:24" x14ac:dyDescent="0.2">
      <c r="T6" s="5">
        <v>2.0408163265306123</v>
      </c>
      <c r="U6" s="5">
        <v>97.959183673469383</v>
      </c>
      <c r="V6" s="5">
        <v>1.6083333333333334</v>
      </c>
      <c r="W6" s="5">
        <v>1.6333333333333333</v>
      </c>
      <c r="X6" s="5">
        <v>0.48333333333333334</v>
      </c>
    </row>
    <row r="7" spans="2:24" s="1" customFormat="1" x14ac:dyDescent="0.2">
      <c r="B7" s="3" t="s">
        <v>16</v>
      </c>
      <c r="O7" s="7"/>
      <c r="P7" s="7"/>
      <c r="Q7" s="7"/>
      <c r="R7" s="7"/>
      <c r="T7" s="7">
        <v>1.8181818181818181</v>
      </c>
      <c r="U7" s="7">
        <v>98.181818181818187</v>
      </c>
      <c r="V7" s="7"/>
      <c r="W7" s="7">
        <v>0.45833333333333331</v>
      </c>
      <c r="X7" s="7">
        <v>0.6166666666666667</v>
      </c>
    </row>
    <row r="8" spans="2:24" ht="48" x14ac:dyDescent="0.2">
      <c r="B8" s="10" t="s">
        <v>0</v>
      </c>
      <c r="C8" s="10"/>
      <c r="D8" s="10"/>
      <c r="E8" s="10" t="s">
        <v>4</v>
      </c>
      <c r="F8" s="10"/>
      <c r="G8" s="10" t="s">
        <v>7</v>
      </c>
      <c r="H8" s="10"/>
      <c r="I8" s="10"/>
      <c r="J8" s="10" t="s">
        <v>8</v>
      </c>
      <c r="K8" s="10"/>
      <c r="L8" s="4" t="s">
        <v>12</v>
      </c>
      <c r="M8" s="4" t="s">
        <v>10</v>
      </c>
      <c r="N8" s="6" t="s">
        <v>11</v>
      </c>
      <c r="O8" s="6" t="s">
        <v>13</v>
      </c>
      <c r="P8" s="6" t="s">
        <v>24</v>
      </c>
      <c r="Q8" s="6" t="s">
        <v>20</v>
      </c>
      <c r="R8" s="6" t="s">
        <v>21</v>
      </c>
      <c r="T8" s="5">
        <v>3.5587188612099649</v>
      </c>
      <c r="U8" s="5">
        <v>96.441281138790032</v>
      </c>
      <c r="V8" s="5">
        <v>0.39166666666666666</v>
      </c>
      <c r="W8" s="5">
        <v>1.3833333333333333</v>
      </c>
      <c r="X8" s="5">
        <v>1.0083333333333333</v>
      </c>
    </row>
    <row r="9" spans="2:24" x14ac:dyDescent="0.2">
      <c r="B9" s="2" t="s">
        <v>1</v>
      </c>
      <c r="C9" s="2" t="s">
        <v>2</v>
      </c>
      <c r="D9" s="2" t="s">
        <v>3</v>
      </c>
      <c r="E9" s="2" t="s">
        <v>5</v>
      </c>
      <c r="F9" s="2" t="s">
        <v>6</v>
      </c>
      <c r="G9" s="2" t="s">
        <v>1</v>
      </c>
      <c r="H9" s="2" t="s">
        <v>2</v>
      </c>
      <c r="I9" s="2" t="s">
        <v>3</v>
      </c>
      <c r="J9" s="2" t="s">
        <v>5</v>
      </c>
      <c r="K9" s="2" t="s">
        <v>6</v>
      </c>
      <c r="L9" s="2" t="s">
        <v>9</v>
      </c>
      <c r="T9" s="5"/>
      <c r="U9" s="5"/>
      <c r="V9" s="5">
        <v>0.13333333333333333</v>
      </c>
      <c r="W9" s="5">
        <v>0.27500000000000002</v>
      </c>
      <c r="X9" s="5"/>
    </row>
    <row r="10" spans="2:24" x14ac:dyDescent="0.2">
      <c r="B10">
        <v>96</v>
      </c>
      <c r="C10">
        <v>98</v>
      </c>
      <c r="D10">
        <f>(C10-B10)+1</f>
        <v>3</v>
      </c>
      <c r="E10">
        <v>99</v>
      </c>
      <c r="F10">
        <v>1</v>
      </c>
      <c r="G10">
        <v>100</v>
      </c>
      <c r="H10">
        <v>119</v>
      </c>
      <c r="I10">
        <f>(H10-G10)+1</f>
        <v>20</v>
      </c>
      <c r="J10">
        <v>120</v>
      </c>
      <c r="K10">
        <v>1</v>
      </c>
      <c r="L10">
        <v>120</v>
      </c>
      <c r="M10" s="8">
        <f>L10-(I10+K10)</f>
        <v>99</v>
      </c>
      <c r="N10" s="9">
        <f>((D10+F10)/M10)*100</f>
        <v>4.0404040404040407</v>
      </c>
      <c r="O10" s="9">
        <f>100-N10</f>
        <v>95.959595959595958</v>
      </c>
      <c r="P10" s="5">
        <f>B10/120</f>
        <v>0.8</v>
      </c>
      <c r="Q10" s="5">
        <f>E10/120</f>
        <v>0.82499999999999996</v>
      </c>
      <c r="R10" s="5">
        <f>I10/120</f>
        <v>0.16666666666666666</v>
      </c>
    </row>
    <row r="12" spans="2:24" s="1" customFormat="1" x14ac:dyDescent="0.2">
      <c r="B12" s="3" t="s">
        <v>17</v>
      </c>
      <c r="O12" s="7"/>
      <c r="P12" s="7"/>
      <c r="Q12" s="7"/>
      <c r="R12" s="7"/>
    </row>
    <row r="13" spans="2:24" ht="48" x14ac:dyDescent="0.2">
      <c r="B13" s="10" t="s">
        <v>0</v>
      </c>
      <c r="C13" s="10"/>
      <c r="D13" s="10"/>
      <c r="E13" s="10" t="s">
        <v>4</v>
      </c>
      <c r="F13" s="10"/>
      <c r="G13" s="10" t="s">
        <v>7</v>
      </c>
      <c r="H13" s="10"/>
      <c r="I13" s="10"/>
      <c r="J13" s="10" t="s">
        <v>8</v>
      </c>
      <c r="K13" s="10"/>
      <c r="L13" s="4" t="s">
        <v>12</v>
      </c>
      <c r="M13" s="4" t="s">
        <v>10</v>
      </c>
      <c r="N13" s="6" t="s">
        <v>11</v>
      </c>
      <c r="O13" s="6" t="s">
        <v>13</v>
      </c>
      <c r="P13" s="6" t="s">
        <v>24</v>
      </c>
      <c r="Q13" s="6" t="s">
        <v>20</v>
      </c>
      <c r="R13" s="6" t="s">
        <v>21</v>
      </c>
    </row>
    <row r="14" spans="2:24" x14ac:dyDescent="0.2">
      <c r="B14" s="2" t="s">
        <v>1</v>
      </c>
      <c r="C14" s="2" t="s">
        <v>2</v>
      </c>
      <c r="D14" s="2" t="s">
        <v>3</v>
      </c>
      <c r="E14" s="2" t="s">
        <v>5</v>
      </c>
      <c r="F14" s="2" t="s">
        <v>6</v>
      </c>
      <c r="G14" s="2" t="s">
        <v>1</v>
      </c>
      <c r="H14" s="2" t="s">
        <v>2</v>
      </c>
      <c r="I14" s="2" t="s">
        <v>3</v>
      </c>
      <c r="J14" s="2" t="s">
        <v>5</v>
      </c>
      <c r="K14" s="2" t="s">
        <v>6</v>
      </c>
      <c r="L14" s="2" t="s">
        <v>9</v>
      </c>
    </row>
    <row r="15" spans="2:24" x14ac:dyDescent="0.2">
      <c r="B15">
        <v>193</v>
      </c>
      <c r="C15">
        <v>195</v>
      </c>
      <c r="D15">
        <f>(C15-B15)+1</f>
        <v>3</v>
      </c>
      <c r="E15">
        <v>196</v>
      </c>
      <c r="F15">
        <v>1</v>
      </c>
      <c r="G15">
        <v>197</v>
      </c>
      <c r="H15">
        <v>254</v>
      </c>
      <c r="I15">
        <f>(H15-G15)+1</f>
        <v>58</v>
      </c>
      <c r="J15">
        <v>255</v>
      </c>
      <c r="K15">
        <v>1</v>
      </c>
      <c r="L15">
        <v>255</v>
      </c>
      <c r="M15" s="8">
        <f>L15-(I15+K15)</f>
        <v>196</v>
      </c>
      <c r="N15" s="9">
        <f>((D15+F15)/M15)*100</f>
        <v>2.0408163265306123</v>
      </c>
      <c r="O15" s="9">
        <f>100-N15</f>
        <v>97.959183673469383</v>
      </c>
      <c r="P15" s="5">
        <f>B15/120</f>
        <v>1.6083333333333334</v>
      </c>
      <c r="Q15" s="5">
        <f>E15/120</f>
        <v>1.6333333333333333</v>
      </c>
      <c r="R15" s="5">
        <f>I15/120</f>
        <v>0.48333333333333334</v>
      </c>
    </row>
    <row r="17" spans="2:18" s="1" customFormat="1" x14ac:dyDescent="0.2">
      <c r="B17" s="3" t="s">
        <v>18</v>
      </c>
      <c r="O17" s="7"/>
      <c r="P17" s="7"/>
      <c r="Q17" s="7"/>
      <c r="R17" s="7"/>
    </row>
    <row r="18" spans="2:18" ht="48" x14ac:dyDescent="0.2">
      <c r="B18" s="10" t="s">
        <v>0</v>
      </c>
      <c r="C18" s="10"/>
      <c r="D18" s="10"/>
      <c r="E18" s="10" t="s">
        <v>4</v>
      </c>
      <c r="F18" s="10"/>
      <c r="G18" s="10" t="s">
        <v>7</v>
      </c>
      <c r="H18" s="10"/>
      <c r="I18" s="10"/>
      <c r="J18" s="10" t="s">
        <v>8</v>
      </c>
      <c r="K18" s="10"/>
      <c r="L18" s="4" t="s">
        <v>12</v>
      </c>
      <c r="M18" s="4" t="s">
        <v>10</v>
      </c>
      <c r="N18" s="6" t="s">
        <v>11</v>
      </c>
      <c r="O18" s="6" t="s">
        <v>13</v>
      </c>
      <c r="P18" s="6" t="s">
        <v>24</v>
      </c>
      <c r="Q18" s="6" t="s">
        <v>20</v>
      </c>
      <c r="R18" s="6" t="s">
        <v>21</v>
      </c>
    </row>
    <row r="19" spans="2:18" x14ac:dyDescent="0.2">
      <c r="B19" s="2" t="s">
        <v>1</v>
      </c>
      <c r="C19" s="2" t="s">
        <v>2</v>
      </c>
      <c r="D19" s="2" t="s">
        <v>3</v>
      </c>
      <c r="E19" s="2" t="s">
        <v>5</v>
      </c>
      <c r="F19" s="2" t="s">
        <v>6</v>
      </c>
      <c r="G19" s="2" t="s">
        <v>1</v>
      </c>
      <c r="H19" s="2" t="s">
        <v>2</v>
      </c>
      <c r="I19" s="2" t="s">
        <v>3</v>
      </c>
      <c r="J19" s="2" t="s">
        <v>5</v>
      </c>
      <c r="K19" s="2" t="s">
        <v>6</v>
      </c>
      <c r="L19" s="2" t="s">
        <v>9</v>
      </c>
    </row>
    <row r="20" spans="2:18" s="8" customFormat="1" x14ac:dyDescent="0.2">
      <c r="E20" s="8">
        <v>55</v>
      </c>
      <c r="F20" s="8">
        <v>1</v>
      </c>
      <c r="G20" s="8">
        <v>56</v>
      </c>
      <c r="H20" s="8">
        <v>129</v>
      </c>
      <c r="I20">
        <f t="shared" ref="I20" si="0">(H20-G20)+1</f>
        <v>74</v>
      </c>
      <c r="J20" s="8">
        <v>130</v>
      </c>
      <c r="K20" s="8">
        <v>1</v>
      </c>
      <c r="L20" s="8">
        <v>130</v>
      </c>
      <c r="M20" s="8">
        <f>L20-(I20+K20)</f>
        <v>55</v>
      </c>
      <c r="N20" s="9">
        <f>((D20+F20)/M20)*100</f>
        <v>1.8181818181818181</v>
      </c>
      <c r="O20" s="9">
        <f>100-N20</f>
        <v>98.181818181818187</v>
      </c>
      <c r="P20" s="9"/>
      <c r="Q20" s="9">
        <f>E20/120</f>
        <v>0.45833333333333331</v>
      </c>
      <c r="R20" s="9">
        <f>I20/120</f>
        <v>0.6166666666666667</v>
      </c>
    </row>
    <row r="21" spans="2:18" s="8" customFormat="1" x14ac:dyDescent="0.2">
      <c r="O21" s="9"/>
      <c r="P21" s="9"/>
      <c r="Q21" s="9"/>
      <c r="R21" s="9"/>
    </row>
    <row r="22" spans="2:18" s="1" customFormat="1" x14ac:dyDescent="0.2">
      <c r="B22" s="3" t="s">
        <v>19</v>
      </c>
      <c r="O22" s="7"/>
      <c r="P22" s="7"/>
      <c r="Q22" s="7"/>
      <c r="R22" s="7"/>
    </row>
    <row r="23" spans="2:18" ht="48" x14ac:dyDescent="0.2">
      <c r="B23" s="10" t="s">
        <v>0</v>
      </c>
      <c r="C23" s="10"/>
      <c r="D23" s="10"/>
      <c r="E23" s="10" t="s">
        <v>4</v>
      </c>
      <c r="F23" s="10"/>
      <c r="G23" s="10" t="s">
        <v>7</v>
      </c>
      <c r="H23" s="10"/>
      <c r="I23" s="10"/>
      <c r="J23" s="10" t="s">
        <v>8</v>
      </c>
      <c r="K23" s="10"/>
      <c r="L23" s="4" t="s">
        <v>12</v>
      </c>
      <c r="M23" s="4" t="s">
        <v>10</v>
      </c>
      <c r="N23" s="6" t="s">
        <v>11</v>
      </c>
      <c r="O23" s="6" t="s">
        <v>13</v>
      </c>
      <c r="P23" s="6" t="s">
        <v>14</v>
      </c>
      <c r="Q23" s="6" t="s">
        <v>20</v>
      </c>
      <c r="R23" s="6" t="s">
        <v>21</v>
      </c>
    </row>
    <row r="24" spans="2:18" x14ac:dyDescent="0.2">
      <c r="B24" s="2" t="s">
        <v>1</v>
      </c>
      <c r="C24" s="2" t="s">
        <v>2</v>
      </c>
      <c r="D24" s="2" t="s">
        <v>3</v>
      </c>
      <c r="E24" s="2" t="s">
        <v>5</v>
      </c>
      <c r="F24" s="2" t="s">
        <v>6</v>
      </c>
      <c r="G24" s="2" t="s">
        <v>1</v>
      </c>
      <c r="H24" s="2" t="s">
        <v>2</v>
      </c>
      <c r="I24" s="2" t="s">
        <v>3</v>
      </c>
      <c r="J24" s="2" t="s">
        <v>5</v>
      </c>
      <c r="K24" s="2" t="s">
        <v>6</v>
      </c>
      <c r="L24" s="2" t="s">
        <v>9</v>
      </c>
    </row>
    <row r="25" spans="2:18" x14ac:dyDescent="0.2">
      <c r="B25">
        <v>47</v>
      </c>
      <c r="C25">
        <v>49</v>
      </c>
      <c r="D25">
        <f>(C25-B25)+1</f>
        <v>3</v>
      </c>
      <c r="E25">
        <v>166</v>
      </c>
      <c r="F25">
        <v>1</v>
      </c>
      <c r="G25">
        <v>167</v>
      </c>
      <c r="H25">
        <v>234</v>
      </c>
      <c r="I25">
        <f t="shared" ref="I25:I26" si="1">(H25-G25)+1</f>
        <v>68</v>
      </c>
      <c r="J25">
        <v>471</v>
      </c>
      <c r="K25">
        <v>1</v>
      </c>
      <c r="L25">
        <v>471</v>
      </c>
    </row>
    <row r="26" spans="2:18" x14ac:dyDescent="0.2">
      <c r="B26">
        <v>161</v>
      </c>
      <c r="C26">
        <v>165</v>
      </c>
      <c r="D26">
        <f>(C26-B26)+1</f>
        <v>5</v>
      </c>
      <c r="E26">
        <v>349</v>
      </c>
      <c r="F26">
        <v>1</v>
      </c>
      <c r="G26">
        <v>350</v>
      </c>
      <c r="H26">
        <v>470</v>
      </c>
      <c r="I26">
        <f t="shared" si="1"/>
        <v>121</v>
      </c>
    </row>
    <row r="27" spans="2:18" x14ac:dyDescent="0.2">
      <c r="D27">
        <f>SUM(D25:D26)</f>
        <v>8</v>
      </c>
      <c r="F27">
        <f>SUM(F25:F26)</f>
        <v>2</v>
      </c>
      <c r="I27">
        <f>SUM(I25:I26)</f>
        <v>189</v>
      </c>
      <c r="K27">
        <f>SUM(K25:K26)</f>
        <v>1</v>
      </c>
      <c r="L27">
        <f>SUM(L25:L26)</f>
        <v>471</v>
      </c>
      <c r="M27" s="8">
        <f>L27-(I27+K27)</f>
        <v>281</v>
      </c>
      <c r="N27" s="9">
        <f>((D27+F27)/M27)*100</f>
        <v>3.5587188612099649</v>
      </c>
      <c r="O27" s="5">
        <f>100-N27</f>
        <v>96.441281138790032</v>
      </c>
      <c r="P27" s="5">
        <f>B25/120</f>
        <v>0.39166666666666666</v>
      </c>
      <c r="Q27" s="5">
        <f>E25/120</f>
        <v>1.3833333333333333</v>
      </c>
      <c r="R27" s="5">
        <f>I26/120</f>
        <v>1.0083333333333333</v>
      </c>
    </row>
    <row r="29" spans="2:18" s="1" customFormat="1" x14ac:dyDescent="0.2">
      <c r="B29" s="3" t="s">
        <v>23</v>
      </c>
      <c r="O29" s="7"/>
      <c r="P29" s="7"/>
      <c r="Q29" s="7"/>
      <c r="R29" s="7"/>
    </row>
    <row r="30" spans="2:18" ht="48" x14ac:dyDescent="0.2">
      <c r="B30" s="10" t="s">
        <v>0</v>
      </c>
      <c r="C30" s="10"/>
      <c r="D30" s="10"/>
      <c r="E30" s="10" t="s">
        <v>4</v>
      </c>
      <c r="F30" s="10"/>
      <c r="G30" s="10" t="s">
        <v>7</v>
      </c>
      <c r="H30" s="10"/>
      <c r="I30" s="10"/>
      <c r="J30" s="10" t="s">
        <v>8</v>
      </c>
      <c r="K30" s="10"/>
      <c r="L30" s="4" t="s">
        <v>12</v>
      </c>
      <c r="M30" s="4" t="s">
        <v>10</v>
      </c>
      <c r="N30" s="6" t="s">
        <v>11</v>
      </c>
      <c r="O30" s="6" t="s">
        <v>13</v>
      </c>
      <c r="P30" s="6" t="s">
        <v>14</v>
      </c>
      <c r="Q30" s="6" t="s">
        <v>20</v>
      </c>
      <c r="R30" s="6" t="s">
        <v>21</v>
      </c>
    </row>
    <row r="31" spans="2:18" x14ac:dyDescent="0.2">
      <c r="B31" s="2" t="s">
        <v>1</v>
      </c>
      <c r="C31" s="2" t="s">
        <v>2</v>
      </c>
      <c r="D31" s="2" t="s">
        <v>3</v>
      </c>
      <c r="E31" s="2" t="s">
        <v>5</v>
      </c>
      <c r="F31" s="2" t="s">
        <v>6</v>
      </c>
      <c r="G31" s="2" t="s">
        <v>1</v>
      </c>
      <c r="H31" s="2" t="s">
        <v>2</v>
      </c>
      <c r="I31" s="2" t="s">
        <v>3</v>
      </c>
      <c r="J31" s="2" t="s">
        <v>5</v>
      </c>
      <c r="K31" s="2" t="s">
        <v>6</v>
      </c>
      <c r="L31" s="2" t="s">
        <v>9</v>
      </c>
    </row>
    <row r="32" spans="2:18" x14ac:dyDescent="0.2">
      <c r="B32">
        <v>16</v>
      </c>
      <c r="C32">
        <v>32</v>
      </c>
      <c r="D32">
        <f>(C32-B32)+1</f>
        <v>17</v>
      </c>
      <c r="E32">
        <v>33</v>
      </c>
      <c r="F32">
        <v>1</v>
      </c>
      <c r="G32">
        <v>34</v>
      </c>
      <c r="H32">
        <v>45</v>
      </c>
      <c r="I32">
        <f>(H32-G32)+1</f>
        <v>12</v>
      </c>
      <c r="L32">
        <v>319</v>
      </c>
      <c r="N32" s="5"/>
    </row>
    <row r="33" spans="2:17" x14ac:dyDescent="0.2">
      <c r="B33">
        <v>71</v>
      </c>
      <c r="C33">
        <v>74</v>
      </c>
      <c r="D33">
        <f t="shared" ref="D33:D37" si="2">(C33-B33)+1</f>
        <v>4</v>
      </c>
      <c r="E33">
        <v>272</v>
      </c>
      <c r="F33">
        <v>1</v>
      </c>
      <c r="G33">
        <v>273</v>
      </c>
      <c r="H33">
        <v>318</v>
      </c>
      <c r="I33">
        <f>(H33-G33)+1</f>
        <v>46</v>
      </c>
    </row>
    <row r="34" spans="2:17" x14ac:dyDescent="0.2">
      <c r="B34">
        <v>104</v>
      </c>
      <c r="C34">
        <v>106</v>
      </c>
      <c r="D34">
        <f t="shared" si="2"/>
        <v>3</v>
      </c>
    </row>
    <row r="35" spans="2:17" x14ac:dyDescent="0.2">
      <c r="B35">
        <v>148</v>
      </c>
      <c r="C35">
        <v>152</v>
      </c>
      <c r="D35">
        <f t="shared" si="2"/>
        <v>5</v>
      </c>
    </row>
    <row r="36" spans="2:17" x14ac:dyDescent="0.2">
      <c r="B36">
        <v>175</v>
      </c>
      <c r="C36">
        <v>180</v>
      </c>
      <c r="D36">
        <f t="shared" si="2"/>
        <v>6</v>
      </c>
    </row>
    <row r="37" spans="2:17" x14ac:dyDescent="0.2">
      <c r="B37">
        <v>258</v>
      </c>
      <c r="C37">
        <v>271</v>
      </c>
      <c r="D37">
        <f t="shared" si="2"/>
        <v>14</v>
      </c>
    </row>
    <row r="38" spans="2:17" x14ac:dyDescent="0.2">
      <c r="M38" s="8"/>
      <c r="N38" s="9"/>
      <c r="P38" s="5">
        <f>B32/120</f>
        <v>0.13333333333333333</v>
      </c>
      <c r="Q38" s="5">
        <f>E32/120</f>
        <v>0.27500000000000002</v>
      </c>
    </row>
  </sheetData>
  <mergeCells count="24">
    <mergeCell ref="B23:D23"/>
    <mergeCell ref="E23:F23"/>
    <mergeCell ref="G23:I23"/>
    <mergeCell ref="J23:K23"/>
    <mergeCell ref="B30:D30"/>
    <mergeCell ref="E30:F30"/>
    <mergeCell ref="G30:I30"/>
    <mergeCell ref="J30:K30"/>
    <mergeCell ref="B13:D13"/>
    <mergeCell ref="E13:F13"/>
    <mergeCell ref="G13:I13"/>
    <mergeCell ref="J13:K13"/>
    <mergeCell ref="B18:D18"/>
    <mergeCell ref="E18:F18"/>
    <mergeCell ref="G18:I18"/>
    <mergeCell ref="J18:K18"/>
    <mergeCell ref="B3:D3"/>
    <mergeCell ref="E3:F3"/>
    <mergeCell ref="G3:I3"/>
    <mergeCell ref="J3:K3"/>
    <mergeCell ref="B8:D8"/>
    <mergeCell ref="E8:F8"/>
    <mergeCell ref="G8:I8"/>
    <mergeCell ref="J8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Behaviors - 2 fps</vt:lpstr>
    </vt:vector>
  </TitlesOfParts>
  <Company>UCLA Health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Mushtaqh Ali, Ruhi</dc:creator>
  <cp:lastModifiedBy>Ruhi Patel</cp:lastModifiedBy>
  <dcterms:created xsi:type="dcterms:W3CDTF">2022-12-07T00:15:19Z</dcterms:created>
  <dcterms:modified xsi:type="dcterms:W3CDTF">2024-10-02T03:07:18Z</dcterms:modified>
</cp:coreProperties>
</file>