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2-03 Ex267/"/>
    </mc:Choice>
  </mc:AlternateContent>
  <xr:revisionPtr revIDLastSave="0" documentId="13_ncr:1_{22923572-F5B4-1D4D-9A0E-EA2ED34E5662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1" l="1"/>
  <c r="P50" i="1"/>
  <c r="I50" i="1"/>
  <c r="M50" i="1" s="1"/>
  <c r="N50" i="1" s="1"/>
  <c r="O50" i="1" s="1"/>
  <c r="P45" i="1"/>
  <c r="M45" i="1"/>
  <c r="D45" i="1"/>
  <c r="N45" i="1" s="1"/>
  <c r="O45" i="1" s="1"/>
  <c r="M40" i="1"/>
  <c r="N40" i="1" s="1"/>
  <c r="O40" i="1" s="1"/>
  <c r="Q35" i="1"/>
  <c r="P35" i="1"/>
  <c r="I35" i="1"/>
  <c r="M35" i="1" s="1"/>
  <c r="N35" i="1" s="1"/>
  <c r="O35" i="1" s="1"/>
  <c r="Q30" i="1"/>
  <c r="P30" i="1"/>
  <c r="I30" i="1"/>
  <c r="M30" i="1" s="1"/>
  <c r="D30" i="1"/>
  <c r="P25" i="1"/>
  <c r="M25" i="1"/>
  <c r="D25" i="1"/>
  <c r="P20" i="1"/>
  <c r="M20" i="1"/>
  <c r="D20" i="1"/>
  <c r="M15" i="1"/>
  <c r="N15" i="1" s="1"/>
  <c r="O15" i="1" s="1"/>
  <c r="Q10" i="1"/>
  <c r="P10" i="1"/>
  <c r="D10" i="1"/>
  <c r="I10" i="1"/>
  <c r="R10" i="1" s="1"/>
  <c r="Q5" i="1"/>
  <c r="N30" i="1" l="1"/>
  <c r="O30" i="1" s="1"/>
  <c r="N20" i="1"/>
  <c r="O20" i="1" s="1"/>
  <c r="R30" i="1"/>
  <c r="N25" i="1"/>
  <c r="O25" i="1" s="1"/>
  <c r="M10" i="1"/>
  <c r="N10" i="1" s="1"/>
  <c r="O10" i="1" s="1"/>
  <c r="I5" i="1"/>
  <c r="R5" i="1" l="1"/>
  <c r="M5" i="1"/>
  <c r="N5" i="1" s="1"/>
  <c r="O5" i="1" s="1"/>
</calcChain>
</file>

<file path=xl/sharedStrings.xml><?xml version="1.0" encoding="utf-8"?>
<sst xmlns="http://schemas.openxmlformats.org/spreadsheetml/2006/main" count="263" uniqueCount="28">
  <si>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</si>
  <si>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</si>
  <si>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</si>
  <si>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</si>
  <si>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</si>
  <si>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</si>
  <si>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</si>
  <si>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</si>
  <si>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</si>
  <si>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</si>
  <si>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</si>
  <si>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</si>
  <si>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</si>
  <si>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</si>
  <si>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</si>
  <si>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</si>
  <si>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</si>
  <si>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</si>
  <si>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</si>
  <si>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</si>
  <si>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</si>
  <si>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</si>
  <si>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</si>
  <si>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Time to first puncture</t>
  </si>
  <si>
    <t>Time to successful completion</t>
  </si>
  <si>
    <t>N/A</t>
  </si>
  <si>
    <t>Worm 10 - have in my notes that I followed by eye. Punctured at frame 558; did not complete; did not push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</si>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</sst>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51"/>
  <sheetViews>
    <sheetView tabSelected="1" zoomScale="64" workbookViewId="0">
      <selection activeCell="P6" sqref="P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4" customWidth="1"/>
    <col min="21" max="21" width="12.33203125" customWidth="1"/>
    <col min="24" max="24" width="12" customWidth="1"/>
  </cols>
  <sheetData>
    <row r="1" spans="2:24" ht="6" customHeight="1" x14ac:dyDescent="0.2"/>
    <row r="2" spans="2:24" s="1" customFormat="1" x14ac:dyDescent="0.2">
      <c r="B2" s="3" t="s">
        <v>14</v>
      </c>
      <c r="O2" s="8"/>
      <c r="P2" s="8"/>
      <c r="Q2" s="8"/>
      <c r="R2" s="8"/>
    </row>
    <row r="3" spans="2:24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7" t="s">
        <v>11</v>
      </c>
      <c r="O3" s="7" t="s">
        <v>13</v>
      </c>
      <c r="P3" s="7" t="s">
        <v>27</v>
      </c>
      <c r="Q3" s="7" t="s">
        <v>23</v>
      </c>
      <c r="R3" s="7" t="s">
        <v>24</v>
      </c>
      <c r="T3" s="7" t="s">
        <v>11</v>
      </c>
      <c r="U3" s="7" t="s">
        <v>13</v>
      </c>
      <c r="V3" s="7" t="s">
        <v>27</v>
      </c>
      <c r="W3" s="7" t="s">
        <v>23</v>
      </c>
      <c r="X3" s="7" t="s">
        <v>24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/>
      <c r="U4" s="6">
        <v>0</v>
      </c>
      <c r="V4" s="6"/>
      <c r="W4" s="6">
        <v>8.3333333333333332E-3</v>
      </c>
      <c r="X4" s="6">
        <v>1.4833333333333334</v>
      </c>
    </row>
    <row r="5" spans="2:24" x14ac:dyDescent="0.2">
      <c r="E5">
        <v>1</v>
      </c>
      <c r="F5">
        <v>1</v>
      </c>
      <c r="G5">
        <v>2</v>
      </c>
      <c r="H5">
        <v>179</v>
      </c>
      <c r="I5">
        <f>(H5-G5)+1</f>
        <v>178</v>
      </c>
      <c r="J5">
        <v>180</v>
      </c>
      <c r="K5">
        <v>1</v>
      </c>
      <c r="L5">
        <v>180</v>
      </c>
      <c r="M5" s="9">
        <f>L5-(I5+K5)</f>
        <v>1</v>
      </c>
      <c r="N5" s="10">
        <f>((D5+F5)/M5)*100</f>
        <v>100</v>
      </c>
      <c r="O5" s="10">
        <f>100-N5</f>
        <v>0</v>
      </c>
      <c r="Q5" s="6">
        <f>E5/120</f>
        <v>8.3333333333333332E-3</v>
      </c>
      <c r="R5" s="6">
        <f>I5/120</f>
        <v>1.4833333333333334</v>
      </c>
      <c r="T5" s="6">
        <v>3.5714285714285712</v>
      </c>
      <c r="U5" s="6">
        <v>96.428571428571431</v>
      </c>
      <c r="V5" s="6">
        <v>2.0333333333333332</v>
      </c>
      <c r="W5" s="6">
        <v>2.1</v>
      </c>
      <c r="X5" s="6">
        <v>1.8333333333333333</v>
      </c>
    </row>
    <row r="6" spans="2:24" x14ac:dyDescent="0.2">
      <c r="T6" s="6">
        <v>0</v>
      </c>
      <c r="U6" s="6">
        <v>100</v>
      </c>
      <c r="V6" s="6" t="s">
        <v>25</v>
      </c>
      <c r="W6" s="6" t="s">
        <v>25</v>
      </c>
      <c r="X6" s="6" t="s">
        <v>25</v>
      </c>
    </row>
    <row r="7" spans="2:24" s="1" customFormat="1" x14ac:dyDescent="0.2">
      <c r="B7" s="3" t="s">
        <v>15</v>
      </c>
      <c r="O7" s="8"/>
      <c r="P7" s="8"/>
      <c r="Q7" s="8"/>
      <c r="R7" s="8"/>
      <c r="T7" s="8">
        <v>1.3333333333333335</v>
      </c>
      <c r="U7" s="8">
        <v>98.666666666666671</v>
      </c>
      <c r="V7" s="8">
        <v>0.10833333333333334</v>
      </c>
      <c r="W7" s="8" t="s">
        <v>25</v>
      </c>
      <c r="X7" s="8" t="s">
        <v>25</v>
      </c>
    </row>
    <row r="8" spans="2:24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5" t="s">
        <v>12</v>
      </c>
      <c r="M8" s="5" t="s">
        <v>10</v>
      </c>
      <c r="N8" s="7" t="s">
        <v>11</v>
      </c>
      <c r="O8" s="7" t="s">
        <v>13</v>
      </c>
      <c r="P8" s="7" t="s">
        <v>27</v>
      </c>
      <c r="Q8" s="7" t="s">
        <v>23</v>
      </c>
      <c r="R8" s="7" t="s">
        <v>24</v>
      </c>
      <c r="T8" s="6">
        <v>1.0204081632653061</v>
      </c>
      <c r="U8" s="6">
        <v>98.979591836734699</v>
      </c>
      <c r="V8" s="6">
        <v>3.1916666666666669</v>
      </c>
      <c r="W8" s="6" t="s">
        <v>25</v>
      </c>
      <c r="X8" s="6" t="s">
        <v>25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6">
        <v>5.4054054054054053</v>
      </c>
      <c r="U9" s="6">
        <v>94.594594594594597</v>
      </c>
      <c r="V9" s="6">
        <v>0.3</v>
      </c>
      <c r="W9" s="6">
        <v>0.30833333333333335</v>
      </c>
      <c r="X9" s="6">
        <v>0.85833333333333328</v>
      </c>
    </row>
    <row r="10" spans="2:24" x14ac:dyDescent="0.2">
      <c r="B10">
        <v>244</v>
      </c>
      <c r="C10">
        <v>251</v>
      </c>
      <c r="D10">
        <f>(C10-B10)+1</f>
        <v>8</v>
      </c>
      <c r="E10">
        <v>252</v>
      </c>
      <c r="F10">
        <v>1</v>
      </c>
      <c r="G10">
        <v>253</v>
      </c>
      <c r="H10">
        <v>472</v>
      </c>
      <c r="I10">
        <f>(H10-G10)+1</f>
        <v>220</v>
      </c>
      <c r="J10">
        <v>473</v>
      </c>
      <c r="K10">
        <v>1</v>
      </c>
      <c r="L10">
        <v>473</v>
      </c>
      <c r="M10" s="9">
        <f>L10-(I10+K10)</f>
        <v>252</v>
      </c>
      <c r="N10" s="10">
        <f>((D10+F10)/M10)*100</f>
        <v>3.5714285714285712</v>
      </c>
      <c r="O10" s="10">
        <f>100-N10</f>
        <v>96.428571428571431</v>
      </c>
      <c r="P10" s="6">
        <f>B10/120</f>
        <v>2.0333333333333332</v>
      </c>
      <c r="Q10" s="6">
        <f>E10/120</f>
        <v>2.1</v>
      </c>
      <c r="R10" s="6">
        <f>I10/120</f>
        <v>1.8333333333333333</v>
      </c>
      <c r="T10" s="6">
        <v>0.24096385542168677</v>
      </c>
      <c r="U10" s="6">
        <v>99.759036144578317</v>
      </c>
      <c r="V10" s="6">
        <v>3.4583333333333335</v>
      </c>
      <c r="W10" s="6">
        <v>3.4583333333333335</v>
      </c>
      <c r="X10" s="6" t="s">
        <v>25</v>
      </c>
    </row>
    <row r="11" spans="2:24" x14ac:dyDescent="0.2">
      <c r="T11" s="6">
        <v>0</v>
      </c>
      <c r="U11" s="6">
        <v>100</v>
      </c>
      <c r="V11" s="6" t="s">
        <v>25</v>
      </c>
      <c r="W11" s="6" t="s">
        <v>25</v>
      </c>
      <c r="X11" s="6" t="s">
        <v>25</v>
      </c>
    </row>
    <row r="12" spans="2:24" s="1" customFormat="1" x14ac:dyDescent="0.2">
      <c r="B12" s="3" t="s">
        <v>16</v>
      </c>
      <c r="O12" s="8"/>
      <c r="P12" s="8"/>
      <c r="Q12" s="8"/>
      <c r="R12" s="8"/>
      <c r="T12" s="8">
        <v>1.095890410958904</v>
      </c>
      <c r="U12" s="8">
        <v>98.904109589041099</v>
      </c>
      <c r="V12" s="8">
        <v>7.4999999999999997E-2</v>
      </c>
      <c r="W12" s="8" t="s">
        <v>25</v>
      </c>
      <c r="X12" s="8" t="s">
        <v>25</v>
      </c>
    </row>
    <row r="13" spans="2:24" ht="48" x14ac:dyDescent="0.2">
      <c r="B13" s="11" t="s">
        <v>0</v>
      </c>
      <c r="C13" s="11"/>
      <c r="D13" s="11"/>
      <c r="E13" s="11" t="s">
        <v>4</v>
      </c>
      <c r="F13" s="11"/>
      <c r="G13" s="11" t="s">
        <v>7</v>
      </c>
      <c r="H13" s="11"/>
      <c r="I13" s="11"/>
      <c r="J13" s="11" t="s">
        <v>8</v>
      </c>
      <c r="K13" s="11"/>
      <c r="L13" s="5" t="s">
        <v>12</v>
      </c>
      <c r="M13" s="5" t="s">
        <v>10</v>
      </c>
      <c r="N13" s="7" t="s">
        <v>11</v>
      </c>
      <c r="O13" s="7" t="s">
        <v>13</v>
      </c>
      <c r="P13" s="7" t="s">
        <v>27</v>
      </c>
      <c r="Q13" s="7" t="s">
        <v>23</v>
      </c>
      <c r="R13" s="7" t="s">
        <v>24</v>
      </c>
      <c r="T13" s="6">
        <v>0.17921146953405018</v>
      </c>
      <c r="U13" s="6">
        <v>99.820788530465947</v>
      </c>
      <c r="V13" s="6">
        <v>4.6500000000000004</v>
      </c>
      <c r="W13" s="6">
        <v>4.6500000000000004</v>
      </c>
      <c r="X13" s="6" t="s">
        <v>25</v>
      </c>
    </row>
    <row r="14" spans="2:24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  <c r="T14" s="6"/>
      <c r="U14" s="6"/>
      <c r="V14" s="6"/>
      <c r="W14" s="6"/>
      <c r="X14" s="6"/>
    </row>
    <row r="15" spans="2:24" x14ac:dyDescent="0.2">
      <c r="L15">
        <v>600</v>
      </c>
      <c r="M15" s="9">
        <f>L15-(I15+K15)</f>
        <v>600</v>
      </c>
      <c r="N15" s="10">
        <f>((D15+F15)/M15)*100</f>
        <v>0</v>
      </c>
      <c r="O15" s="10">
        <f>100-N15</f>
        <v>100</v>
      </c>
      <c r="P15" s="6" t="s">
        <v>25</v>
      </c>
      <c r="Q15" s="6" t="s">
        <v>25</v>
      </c>
      <c r="R15" s="6" t="s">
        <v>25</v>
      </c>
    </row>
    <row r="17" spans="2:18" s="1" customFormat="1" x14ac:dyDescent="0.2">
      <c r="B17" s="3" t="s">
        <v>17</v>
      </c>
      <c r="O17" s="8"/>
      <c r="P17" s="8"/>
      <c r="Q17" s="8"/>
      <c r="R17" s="8"/>
    </row>
    <row r="18" spans="2:18" ht="48" x14ac:dyDescent="0.2">
      <c r="B18" s="11" t="s">
        <v>0</v>
      </c>
      <c r="C18" s="11"/>
      <c r="D18" s="11"/>
      <c r="E18" s="11" t="s">
        <v>4</v>
      </c>
      <c r="F18" s="11"/>
      <c r="G18" s="11" t="s">
        <v>7</v>
      </c>
      <c r="H18" s="11"/>
      <c r="I18" s="11"/>
      <c r="J18" s="11" t="s">
        <v>8</v>
      </c>
      <c r="K18" s="11"/>
      <c r="L18" s="5" t="s">
        <v>12</v>
      </c>
      <c r="M18" s="5" t="s">
        <v>10</v>
      </c>
      <c r="N18" s="7" t="s">
        <v>11</v>
      </c>
      <c r="O18" s="7" t="s">
        <v>13</v>
      </c>
      <c r="P18" s="7" t="s">
        <v>27</v>
      </c>
      <c r="Q18" s="7" t="s">
        <v>23</v>
      </c>
      <c r="R18" s="7" t="s">
        <v>24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s="9" customFormat="1" x14ac:dyDescent="0.2">
      <c r="B20" s="9">
        <v>13</v>
      </c>
      <c r="C20" s="9">
        <v>20</v>
      </c>
      <c r="D20">
        <f>(C20-B20)+1</f>
        <v>8</v>
      </c>
      <c r="L20" s="9">
        <v>600</v>
      </c>
      <c r="M20" s="9">
        <f>L20-(I20+K20)</f>
        <v>600</v>
      </c>
      <c r="N20" s="10">
        <f>((D20+F20)/M20)*100</f>
        <v>1.3333333333333335</v>
      </c>
      <c r="O20" s="10">
        <f>100-N20</f>
        <v>98.666666666666671</v>
      </c>
      <c r="P20" s="10">
        <f>B20/120</f>
        <v>0.10833333333333334</v>
      </c>
      <c r="Q20" s="10" t="s">
        <v>25</v>
      </c>
      <c r="R20" s="10" t="s">
        <v>25</v>
      </c>
    </row>
    <row r="21" spans="2:18" s="9" customFormat="1" x14ac:dyDescent="0.2">
      <c r="O21" s="10"/>
      <c r="P21" s="10"/>
      <c r="Q21" s="10"/>
      <c r="R21" s="10"/>
    </row>
    <row r="22" spans="2:18" s="1" customFormat="1" x14ac:dyDescent="0.2">
      <c r="B22" s="3" t="s">
        <v>18</v>
      </c>
      <c r="O22" s="8"/>
      <c r="P22" s="8"/>
      <c r="Q22" s="8"/>
      <c r="R22" s="8"/>
    </row>
    <row r="23" spans="2:18" ht="48" x14ac:dyDescent="0.2">
      <c r="B23" s="11" t="s">
        <v>0</v>
      </c>
      <c r="C23" s="11"/>
      <c r="D23" s="11"/>
      <c r="E23" s="11" t="s">
        <v>4</v>
      </c>
      <c r="F23" s="11"/>
      <c r="G23" s="11" t="s">
        <v>7</v>
      </c>
      <c r="H23" s="11"/>
      <c r="I23" s="11"/>
      <c r="J23" s="11" t="s">
        <v>8</v>
      </c>
      <c r="K23" s="11"/>
      <c r="L23" s="5" t="s">
        <v>12</v>
      </c>
      <c r="M23" s="5" t="s">
        <v>10</v>
      </c>
      <c r="N23" s="7" t="s">
        <v>11</v>
      </c>
      <c r="O23" s="7" t="s">
        <v>13</v>
      </c>
      <c r="P23" s="7" t="s">
        <v>27</v>
      </c>
      <c r="Q23" s="7" t="s">
        <v>23</v>
      </c>
      <c r="R23" s="7" t="s">
        <v>24</v>
      </c>
    </row>
    <row r="24" spans="2:18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8" x14ac:dyDescent="0.2">
      <c r="B25">
        <v>383</v>
      </c>
      <c r="C25">
        <v>388</v>
      </c>
      <c r="D25">
        <f>(C25-B25)+1</f>
        <v>6</v>
      </c>
      <c r="L25">
        <v>588</v>
      </c>
      <c r="M25" s="9">
        <f>L25-(I25+K25)</f>
        <v>588</v>
      </c>
      <c r="N25" s="10">
        <f>((D25+F25)/M25)*100</f>
        <v>1.0204081632653061</v>
      </c>
      <c r="O25" s="10">
        <f>100-N25</f>
        <v>98.979591836734699</v>
      </c>
      <c r="P25" s="6">
        <f>B25/120</f>
        <v>3.1916666666666669</v>
      </c>
      <c r="Q25" s="6" t="s">
        <v>25</v>
      </c>
      <c r="R25" s="6" t="s">
        <v>25</v>
      </c>
    </row>
    <row r="27" spans="2:18" s="1" customFormat="1" x14ac:dyDescent="0.2">
      <c r="B27" s="3" t="s">
        <v>19</v>
      </c>
      <c r="O27" s="8"/>
      <c r="P27" s="8"/>
      <c r="Q27" s="8"/>
      <c r="R27" s="8"/>
    </row>
    <row r="28" spans="2:18" ht="48" x14ac:dyDescent="0.2">
      <c r="B28" s="11" t="s">
        <v>0</v>
      </c>
      <c r="C28" s="11"/>
      <c r="D28" s="11"/>
      <c r="E28" s="11" t="s">
        <v>4</v>
      </c>
      <c r="F28" s="11"/>
      <c r="G28" s="11" t="s">
        <v>7</v>
      </c>
      <c r="H28" s="11"/>
      <c r="I28" s="11"/>
      <c r="J28" s="11" t="s">
        <v>8</v>
      </c>
      <c r="K28" s="11"/>
      <c r="L28" s="5" t="s">
        <v>12</v>
      </c>
      <c r="M28" s="5" t="s">
        <v>10</v>
      </c>
      <c r="N28" s="7" t="s">
        <v>11</v>
      </c>
      <c r="O28" s="7" t="s">
        <v>13</v>
      </c>
      <c r="P28" s="7" t="s">
        <v>27</v>
      </c>
      <c r="Q28" s="7" t="s">
        <v>23</v>
      </c>
      <c r="R28" s="7" t="s">
        <v>24</v>
      </c>
    </row>
    <row r="29" spans="2:18" x14ac:dyDescent="0.2">
      <c r="B29" s="2" t="s">
        <v>1</v>
      </c>
      <c r="C29" s="2" t="s">
        <v>2</v>
      </c>
      <c r="D29" s="2" t="s">
        <v>3</v>
      </c>
      <c r="E29" s="2" t="s">
        <v>5</v>
      </c>
      <c r="F29" s="2" t="s">
        <v>6</v>
      </c>
      <c r="G29" s="2" t="s">
        <v>1</v>
      </c>
      <c r="H29" s="2" t="s">
        <v>2</v>
      </c>
      <c r="I29" s="2" t="s">
        <v>3</v>
      </c>
      <c r="J29" s="2" t="s">
        <v>5</v>
      </c>
      <c r="K29" s="2" t="s">
        <v>6</v>
      </c>
      <c r="L29" s="2" t="s">
        <v>9</v>
      </c>
    </row>
    <row r="30" spans="2:18" x14ac:dyDescent="0.2">
      <c r="B30">
        <v>36</v>
      </c>
      <c r="C30">
        <v>36</v>
      </c>
      <c r="D30">
        <f>(C30-B30)+1</f>
        <v>1</v>
      </c>
      <c r="E30">
        <v>37</v>
      </c>
      <c r="F30">
        <v>1</v>
      </c>
      <c r="G30">
        <v>38</v>
      </c>
      <c r="H30">
        <v>140</v>
      </c>
      <c r="I30">
        <f>(H30-G30)+1</f>
        <v>103</v>
      </c>
      <c r="J30">
        <v>141</v>
      </c>
      <c r="K30">
        <v>1</v>
      </c>
      <c r="L30">
        <v>141</v>
      </c>
      <c r="M30" s="9">
        <f>L30-(I30+K30)</f>
        <v>37</v>
      </c>
      <c r="N30" s="10">
        <f>((D30+F30)/M30)*100</f>
        <v>5.4054054054054053</v>
      </c>
      <c r="O30" s="10">
        <f>100-N30</f>
        <v>94.594594594594597</v>
      </c>
      <c r="P30" s="6">
        <f>B30/120</f>
        <v>0.3</v>
      </c>
      <c r="Q30" s="6">
        <f>E30/120</f>
        <v>0.30833333333333335</v>
      </c>
      <c r="R30" s="6">
        <f>I30/120</f>
        <v>0.85833333333333328</v>
      </c>
    </row>
    <row r="32" spans="2:18" s="1" customFormat="1" x14ac:dyDescent="0.2">
      <c r="B32" s="3" t="s">
        <v>20</v>
      </c>
      <c r="O32" s="8"/>
      <c r="P32" s="8"/>
      <c r="Q32" s="8"/>
      <c r="R32" s="8"/>
    </row>
    <row r="33" spans="2:18" ht="48" x14ac:dyDescent="0.2">
      <c r="B33" s="11" t="s">
        <v>0</v>
      </c>
      <c r="C33" s="11"/>
      <c r="D33" s="11"/>
      <c r="E33" s="11" t="s">
        <v>4</v>
      </c>
      <c r="F33" s="11"/>
      <c r="G33" s="11" t="s">
        <v>7</v>
      </c>
      <c r="H33" s="11"/>
      <c r="I33" s="11"/>
      <c r="J33" s="11" t="s">
        <v>8</v>
      </c>
      <c r="K33" s="11"/>
      <c r="L33" s="5" t="s">
        <v>12</v>
      </c>
      <c r="M33" s="5" t="s">
        <v>10</v>
      </c>
      <c r="N33" s="7" t="s">
        <v>11</v>
      </c>
      <c r="O33" s="7" t="s">
        <v>13</v>
      </c>
      <c r="P33" s="7" t="s">
        <v>27</v>
      </c>
      <c r="Q33" s="7" t="s">
        <v>23</v>
      </c>
      <c r="R33" s="7" t="s">
        <v>24</v>
      </c>
    </row>
    <row r="34" spans="2:18" x14ac:dyDescent="0.2">
      <c r="B34" s="2" t="s">
        <v>1</v>
      </c>
      <c r="C34" s="2" t="s">
        <v>2</v>
      </c>
      <c r="D34" s="2" t="s">
        <v>3</v>
      </c>
      <c r="E34" s="2" t="s">
        <v>5</v>
      </c>
      <c r="F34" s="2" t="s">
        <v>6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6</v>
      </c>
      <c r="L34" s="2" t="s">
        <v>9</v>
      </c>
    </row>
    <row r="35" spans="2:18" x14ac:dyDescent="0.2">
      <c r="E35">
        <v>415</v>
      </c>
      <c r="F35">
        <v>1</v>
      </c>
      <c r="G35">
        <v>416</v>
      </c>
      <c r="H35">
        <v>600</v>
      </c>
      <c r="I35">
        <f>(H35-G35)+1</f>
        <v>185</v>
      </c>
      <c r="L35">
        <v>600</v>
      </c>
      <c r="M35" s="9">
        <f>L35-(I35+K35)</f>
        <v>415</v>
      </c>
      <c r="N35" s="10">
        <f>((D35+F35)/M35)*100</f>
        <v>0.24096385542168677</v>
      </c>
      <c r="O35" s="10">
        <f>100-N35</f>
        <v>99.759036144578317</v>
      </c>
      <c r="P35" s="6">
        <f>E35/120</f>
        <v>3.4583333333333335</v>
      </c>
      <c r="Q35" s="6">
        <f>E35/120</f>
        <v>3.4583333333333335</v>
      </c>
      <c r="R35" s="6" t="s">
        <v>25</v>
      </c>
    </row>
    <row r="37" spans="2:18" s="1" customFormat="1" x14ac:dyDescent="0.2">
      <c r="B37" s="3" t="s">
        <v>21</v>
      </c>
      <c r="O37" s="8"/>
      <c r="P37" s="8"/>
      <c r="Q37" s="8"/>
      <c r="R37" s="8"/>
    </row>
    <row r="38" spans="2:18" ht="48" x14ac:dyDescent="0.2">
      <c r="B38" s="11" t="s">
        <v>0</v>
      </c>
      <c r="C38" s="11"/>
      <c r="D38" s="11"/>
      <c r="E38" s="11" t="s">
        <v>4</v>
      </c>
      <c r="F38" s="11"/>
      <c r="G38" s="11" t="s">
        <v>7</v>
      </c>
      <c r="H38" s="11"/>
      <c r="I38" s="11"/>
      <c r="J38" s="11" t="s">
        <v>8</v>
      </c>
      <c r="K38" s="11"/>
      <c r="L38" s="5" t="s">
        <v>12</v>
      </c>
      <c r="M38" s="5" t="s">
        <v>10</v>
      </c>
      <c r="N38" s="7" t="s">
        <v>11</v>
      </c>
      <c r="O38" s="7" t="s">
        <v>13</v>
      </c>
      <c r="P38" s="7" t="s">
        <v>27</v>
      </c>
      <c r="Q38" s="7" t="s">
        <v>23</v>
      </c>
      <c r="R38" s="7" t="s">
        <v>24</v>
      </c>
    </row>
    <row r="39" spans="2:18" x14ac:dyDescent="0.2">
      <c r="B39" s="2" t="s">
        <v>1</v>
      </c>
      <c r="C39" s="2" t="s">
        <v>2</v>
      </c>
      <c r="D39" s="2" t="s">
        <v>3</v>
      </c>
      <c r="E39" s="2" t="s">
        <v>5</v>
      </c>
      <c r="F39" s="2" t="s">
        <v>6</v>
      </c>
      <c r="G39" s="2" t="s">
        <v>1</v>
      </c>
      <c r="H39" s="2" t="s">
        <v>2</v>
      </c>
      <c r="I39" s="2" t="s">
        <v>3</v>
      </c>
      <c r="J39" s="2" t="s">
        <v>5</v>
      </c>
      <c r="K39" s="2" t="s">
        <v>6</v>
      </c>
      <c r="L39" s="2" t="s">
        <v>9</v>
      </c>
    </row>
    <row r="40" spans="2:18" x14ac:dyDescent="0.2">
      <c r="L40">
        <v>184</v>
      </c>
      <c r="M40" s="9">
        <f>L40-(I40+K40)</f>
        <v>184</v>
      </c>
      <c r="N40" s="10">
        <f>((D40+F40)/M40)*100</f>
        <v>0</v>
      </c>
      <c r="O40" s="10">
        <f>100-N40</f>
        <v>100</v>
      </c>
      <c r="P40" s="6" t="s">
        <v>25</v>
      </c>
      <c r="Q40" s="6" t="s">
        <v>25</v>
      </c>
      <c r="R40" s="6" t="s">
        <v>25</v>
      </c>
    </row>
    <row r="42" spans="2:18" s="1" customFormat="1" x14ac:dyDescent="0.2">
      <c r="B42" s="3" t="s">
        <v>22</v>
      </c>
      <c r="O42" s="8"/>
      <c r="P42" s="8"/>
      <c r="Q42" s="8"/>
      <c r="R42" s="8"/>
    </row>
    <row r="43" spans="2:18" ht="48" x14ac:dyDescent="0.2">
      <c r="B43" s="11" t="s">
        <v>0</v>
      </c>
      <c r="C43" s="11"/>
      <c r="D43" s="11"/>
      <c r="E43" s="11" t="s">
        <v>4</v>
      </c>
      <c r="F43" s="11"/>
      <c r="G43" s="11" t="s">
        <v>7</v>
      </c>
      <c r="H43" s="11"/>
      <c r="I43" s="11"/>
      <c r="J43" s="11" t="s">
        <v>8</v>
      </c>
      <c r="K43" s="11"/>
      <c r="L43" s="5" t="s">
        <v>12</v>
      </c>
      <c r="M43" s="5" t="s">
        <v>10</v>
      </c>
      <c r="N43" s="7" t="s">
        <v>11</v>
      </c>
      <c r="O43" s="7" t="s">
        <v>13</v>
      </c>
      <c r="P43" s="7" t="s">
        <v>27</v>
      </c>
      <c r="Q43" s="7" t="s">
        <v>23</v>
      </c>
      <c r="R43" s="7" t="s">
        <v>24</v>
      </c>
    </row>
    <row r="44" spans="2:18" x14ac:dyDescent="0.2">
      <c r="B44" s="2" t="s">
        <v>1</v>
      </c>
      <c r="C44" s="2" t="s">
        <v>2</v>
      </c>
      <c r="D44" s="2" t="s">
        <v>3</v>
      </c>
      <c r="E44" s="2" t="s">
        <v>5</v>
      </c>
      <c r="F44" s="2" t="s">
        <v>6</v>
      </c>
      <c r="G44" s="2" t="s">
        <v>1</v>
      </c>
      <c r="H44" s="2" t="s">
        <v>2</v>
      </c>
      <c r="I44" s="2" t="s">
        <v>3</v>
      </c>
      <c r="J44" s="2" t="s">
        <v>5</v>
      </c>
      <c r="K44" s="2" t="s">
        <v>6</v>
      </c>
      <c r="L44" s="2" t="s">
        <v>9</v>
      </c>
    </row>
    <row r="45" spans="2:18" x14ac:dyDescent="0.2">
      <c r="B45" s="9">
        <v>9</v>
      </c>
      <c r="C45" s="9">
        <v>12</v>
      </c>
      <c r="D45">
        <f>(C45-B45)+1</f>
        <v>4</v>
      </c>
      <c r="E45" s="9"/>
      <c r="F45" s="9"/>
      <c r="G45" s="9"/>
      <c r="H45" s="9"/>
      <c r="I45" s="9"/>
      <c r="J45" s="9"/>
      <c r="K45" s="9"/>
      <c r="L45" s="9">
        <v>365</v>
      </c>
      <c r="M45" s="9">
        <f>L45-(I45+K45)</f>
        <v>365</v>
      </c>
      <c r="N45" s="10">
        <f>((D45+F45)/M45)*100</f>
        <v>1.095890410958904</v>
      </c>
      <c r="O45" s="10">
        <f>100-N45</f>
        <v>98.904109589041099</v>
      </c>
      <c r="P45" s="10">
        <f>B45/120</f>
        <v>7.4999999999999997E-2</v>
      </c>
      <c r="Q45" s="10" t="s">
        <v>25</v>
      </c>
      <c r="R45" s="10" t="s">
        <v>25</v>
      </c>
    </row>
    <row r="47" spans="2:18" s="1" customFormat="1" x14ac:dyDescent="0.2">
      <c r="B47" s="3" t="s">
        <v>26</v>
      </c>
      <c r="O47" s="8"/>
      <c r="P47" s="8"/>
      <c r="Q47" s="8"/>
      <c r="R47" s="8"/>
    </row>
    <row r="48" spans="2:18" ht="48" x14ac:dyDescent="0.2">
      <c r="B48" s="11" t="s">
        <v>0</v>
      </c>
      <c r="C48" s="11"/>
      <c r="D48" s="11"/>
      <c r="E48" s="11" t="s">
        <v>4</v>
      </c>
      <c r="F48" s="11"/>
      <c r="G48" s="11" t="s">
        <v>7</v>
      </c>
      <c r="H48" s="11"/>
      <c r="I48" s="11"/>
      <c r="J48" s="11" t="s">
        <v>8</v>
      </c>
      <c r="K48" s="11"/>
      <c r="L48" s="5" t="s">
        <v>12</v>
      </c>
      <c r="M48" s="5" t="s">
        <v>10</v>
      </c>
      <c r="N48" s="7" t="s">
        <v>11</v>
      </c>
      <c r="O48" s="7" t="s">
        <v>13</v>
      </c>
      <c r="P48" s="7" t="s">
        <v>27</v>
      </c>
      <c r="Q48" s="7" t="s">
        <v>23</v>
      </c>
      <c r="R48" s="7" t="s">
        <v>24</v>
      </c>
    </row>
    <row r="49" spans="2:18" x14ac:dyDescent="0.2">
      <c r="B49" s="2" t="s">
        <v>1</v>
      </c>
      <c r="C49" s="2" t="s">
        <v>2</v>
      </c>
      <c r="D49" s="2" t="s">
        <v>3</v>
      </c>
      <c r="E49" s="2" t="s">
        <v>5</v>
      </c>
      <c r="F49" s="2" t="s">
        <v>6</v>
      </c>
      <c r="G49" s="2" t="s">
        <v>1</v>
      </c>
      <c r="H49" s="2" t="s">
        <v>2</v>
      </c>
      <c r="I49" s="2" t="s">
        <v>3</v>
      </c>
      <c r="J49" s="2" t="s">
        <v>5</v>
      </c>
      <c r="K49" s="2" t="s">
        <v>6</v>
      </c>
      <c r="L49" s="2" t="s">
        <v>9</v>
      </c>
    </row>
    <row r="50" spans="2:18" x14ac:dyDescent="0.2">
      <c r="E50">
        <v>558</v>
      </c>
      <c r="F50">
        <v>1</v>
      </c>
      <c r="G50">
        <v>559</v>
      </c>
      <c r="H50">
        <v>600</v>
      </c>
      <c r="I50">
        <f>(H50-G50)+1</f>
        <v>42</v>
      </c>
      <c r="L50">
        <v>600</v>
      </c>
      <c r="M50" s="9">
        <f>L50-(I50+K50)</f>
        <v>558</v>
      </c>
      <c r="N50" s="10">
        <f>((D50+F50)/M50)*100</f>
        <v>0.17921146953405018</v>
      </c>
      <c r="O50" s="10">
        <f>100-N50</f>
        <v>99.820788530465947</v>
      </c>
      <c r="P50" s="6">
        <f>E50/120</f>
        <v>4.6500000000000004</v>
      </c>
      <c r="Q50" s="6">
        <f>E50/120</f>
        <v>4.6500000000000004</v>
      </c>
      <c r="R50" s="6" t="s">
        <v>25</v>
      </c>
    </row>
    <row r="51" spans="2:18" x14ac:dyDescent="0.2">
      <c r="L51" s="4"/>
      <c r="N51" s="6"/>
    </row>
  </sheetData>
  <mergeCells count="40">
    <mergeCell ref="B3:D3"/>
    <mergeCell ref="E3:F3"/>
    <mergeCell ref="G3:I3"/>
    <mergeCell ref="J3:K3"/>
    <mergeCell ref="B8:D8"/>
    <mergeCell ref="E8:F8"/>
    <mergeCell ref="G8:I8"/>
    <mergeCell ref="J8:K8"/>
    <mergeCell ref="B13:D13"/>
    <mergeCell ref="E13:F13"/>
    <mergeCell ref="G13:I13"/>
    <mergeCell ref="J13:K13"/>
    <mergeCell ref="B18:D18"/>
    <mergeCell ref="E18:F18"/>
    <mergeCell ref="G18:I18"/>
    <mergeCell ref="J18:K18"/>
    <mergeCell ref="B23:D23"/>
    <mergeCell ref="E23:F23"/>
    <mergeCell ref="G23:I23"/>
    <mergeCell ref="J23:K23"/>
    <mergeCell ref="B28:D28"/>
    <mergeCell ref="E28:F28"/>
    <mergeCell ref="G28:I28"/>
    <mergeCell ref="J28:K28"/>
    <mergeCell ref="B33:D33"/>
    <mergeCell ref="E33:F33"/>
    <mergeCell ref="G33:I33"/>
    <mergeCell ref="J33:K33"/>
    <mergeCell ref="B38:D38"/>
    <mergeCell ref="E38:F38"/>
    <mergeCell ref="G38:I38"/>
    <mergeCell ref="J38:K38"/>
    <mergeCell ref="B43:D43"/>
    <mergeCell ref="E43:F43"/>
    <mergeCell ref="G43:I43"/>
    <mergeCell ref="J43:K43"/>
    <mergeCell ref="B48:D48"/>
    <mergeCell ref="E48:F48"/>
    <mergeCell ref="G48:I48"/>
    <mergeCell ref="J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2024-10-02T03:06:19Z</dcterms:modified>
</cp:coreProperties>
</file>