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tmustill\Desktop\Aidan_PDYi\"/>
    </mc:Choice>
  </mc:AlternateContent>
  <xr:revisionPtr revIDLastSave="0" documentId="13_ncr:1_{52224FBA-BABE-4574-B31A-CE63F124F346}" xr6:coauthVersionLast="47" xr6:coauthVersionMax="47" xr10:uidLastSave="{00000000-0000-0000-0000-000000000000}"/>
  <bookViews>
    <workbookView xWindow="28680" yWindow="855" windowWidth="19440" windowHeight="14880" tabRatio="787" activeTab="3" xr2:uid="{00000000-000D-0000-FFFF-FFFF00000000}"/>
  </bookViews>
  <sheets>
    <sheet name="Notes" sheetId="21" r:id="rId1"/>
    <sheet name="info_parties" sheetId="2" r:id="rId2"/>
    <sheet name="cabinetpos" sheetId="3" r:id="rId3"/>
    <sheet name="ministers" sheetId="24"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5" r:id="rId16"/>
    <sheet name="regional electoral alliances" sheetId="15" r:id="rId17"/>
  </sheets>
  <definedNames>
    <definedName name="codes">#REF!</definedName>
    <definedName name="form">#REF!</definedName>
    <definedName name="grades">#REF!</definedName>
    <definedName name="matrix">#REF!</definedName>
  </definedName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E57" i="24" l="1"/>
  <c r="BF57" i="24"/>
  <c r="BG57" i="24"/>
  <c r="BH57" i="24"/>
  <c r="BE49" i="24"/>
  <c r="BA49" i="24" s="1"/>
  <c r="BF49" i="24"/>
  <c r="BG49" i="24"/>
  <c r="BH49" i="24"/>
  <c r="BH87" i="24"/>
  <c r="BG87" i="24"/>
  <c r="BF87" i="24"/>
  <c r="BE87" i="24"/>
  <c r="BI87" i="24" s="1"/>
  <c r="BE24" i="24"/>
  <c r="BB24" i="24" s="1"/>
  <c r="BF24" i="24"/>
  <c r="BG24" i="24"/>
  <c r="BH24" i="24"/>
  <c r="BE25" i="24"/>
  <c r="BA25" i="24" s="1"/>
  <c r="BF25" i="24"/>
  <c r="BG25" i="24"/>
  <c r="BH25" i="24"/>
  <c r="BI25" i="24"/>
  <c r="BE26" i="24"/>
  <c r="BD26" i="24" s="1"/>
  <c r="BF26" i="24"/>
  <c r="BG26" i="24"/>
  <c r="BH26" i="24"/>
  <c r="BE27" i="24"/>
  <c r="BA27" i="24" s="1"/>
  <c r="BF27" i="24"/>
  <c r="BG27" i="24"/>
  <c r="BH27" i="24"/>
  <c r="BE28" i="24"/>
  <c r="BB28" i="24" s="1"/>
  <c r="BF28" i="24"/>
  <c r="BG28" i="24"/>
  <c r="BH28" i="24"/>
  <c r="BE29" i="24"/>
  <c r="BA29" i="24" s="1"/>
  <c r="BF29" i="24"/>
  <c r="BG29" i="24"/>
  <c r="BH29" i="24"/>
  <c r="BI29" i="24"/>
  <c r="BE56" i="24"/>
  <c r="BB56" i="24" s="1"/>
  <c r="BF56" i="24"/>
  <c r="BG56" i="24"/>
  <c r="BH56" i="24"/>
  <c r="Z30" i="12"/>
  <c r="Y30" i="12"/>
  <c r="X30" i="12"/>
  <c r="AF29" i="12"/>
  <c r="AE29" i="12"/>
  <c r="AD29" i="12"/>
  <c r="AC29" i="12"/>
  <c r="AB29" i="12"/>
  <c r="AA29" i="12"/>
  <c r="Z29" i="12"/>
  <c r="Y29" i="12"/>
  <c r="X29" i="12"/>
  <c r="AF24" i="12"/>
  <c r="AE24" i="12"/>
  <c r="Z24" i="12"/>
  <c r="Y24" i="12"/>
  <c r="X24" i="12"/>
  <c r="AF23" i="12"/>
  <c r="AE23" i="12"/>
  <c r="AD23" i="12"/>
  <c r="AC23" i="12"/>
  <c r="AB23" i="12"/>
  <c r="AA23" i="12"/>
  <c r="Z23" i="12"/>
  <c r="Y23" i="12"/>
  <c r="X23" i="12"/>
  <c r="AF22" i="12"/>
  <c r="AE22" i="12"/>
  <c r="AD22" i="12"/>
  <c r="AC22" i="12"/>
  <c r="Z22" i="12"/>
  <c r="Y22" i="12"/>
  <c r="X22" i="12"/>
  <c r="Z2" i="12"/>
  <c r="Y2" i="12"/>
  <c r="X2" i="12"/>
  <c r="AF1" i="12"/>
  <c r="AF30" i="12" s="1"/>
  <c r="AE1" i="12"/>
  <c r="AE2" i="12" s="1"/>
  <c r="AD1" i="12"/>
  <c r="AD24" i="12" s="1"/>
  <c r="AC1" i="12"/>
  <c r="AC2" i="12" s="1"/>
  <c r="AB1" i="12"/>
  <c r="AB22" i="12" s="1"/>
  <c r="AA1" i="12"/>
  <c r="AA30" i="12" s="1"/>
  <c r="Z1" i="12"/>
  <c r="Y1" i="12"/>
  <c r="X1" i="12"/>
  <c r="BI57" i="24" l="1"/>
  <c r="BD57" i="24"/>
  <c r="BB57" i="24"/>
  <c r="BA57" i="24"/>
  <c r="BI49" i="24"/>
  <c r="BB49" i="24"/>
  <c r="BD49" i="24"/>
  <c r="BB87" i="24"/>
  <c r="BD87" i="24"/>
  <c r="BA87" i="24"/>
  <c r="BI26" i="24"/>
  <c r="BC26" i="24"/>
  <c r="BA26" i="24"/>
  <c r="BB26" i="24"/>
  <c r="BI27" i="24"/>
  <c r="BI24" i="24"/>
  <c r="BD24" i="24"/>
  <c r="BA24" i="24"/>
  <c r="BC28" i="24"/>
  <c r="BA28" i="24"/>
  <c r="BC25" i="24"/>
  <c r="BD27" i="24"/>
  <c r="BC27" i="24"/>
  <c r="BD29" i="24"/>
  <c r="BB27" i="24"/>
  <c r="BI28" i="24"/>
  <c r="BD28" i="24"/>
  <c r="BD25" i="24"/>
  <c r="BB25" i="24"/>
  <c r="BC29" i="24"/>
  <c r="BB29" i="24"/>
  <c r="BA56" i="24"/>
  <c r="BI56" i="24"/>
  <c r="AA2" i="12"/>
  <c r="AB2" i="12"/>
  <c r="AF2" i="12"/>
  <c r="AB30" i="12"/>
  <c r="AA24" i="12"/>
  <c r="AC30" i="12"/>
  <c r="AD30" i="12"/>
  <c r="AA22" i="12"/>
  <c r="AC24" i="12"/>
  <c r="AE30" i="12"/>
  <c r="AD2" i="12"/>
  <c r="AB24" i="12"/>
  <c r="BE89" i="24" l="1"/>
  <c r="BA89" i="24" s="1"/>
  <c r="BF89" i="24"/>
  <c r="BG89" i="24"/>
  <c r="BH89" i="24"/>
  <c r="BE48" i="24"/>
  <c r="BA48" i="24" s="1"/>
  <c r="BF48" i="24"/>
  <c r="BG48" i="24"/>
  <c r="BH48" i="24"/>
  <c r="BE86" i="24"/>
  <c r="BA86" i="24" s="1"/>
  <c r="BF86" i="24"/>
  <c r="BG86" i="24"/>
  <c r="BH86" i="24"/>
  <c r="BE38" i="24"/>
  <c r="BA38" i="24" s="1"/>
  <c r="BF38" i="24"/>
  <c r="BG38" i="24"/>
  <c r="BH38" i="24"/>
  <c r="BE68" i="24"/>
  <c r="BA68" i="24" s="1"/>
  <c r="BF68" i="24"/>
  <c r="BG68" i="24"/>
  <c r="BH68" i="24"/>
  <c r="BE60" i="24"/>
  <c r="BA60" i="24" s="1"/>
  <c r="BF60" i="24"/>
  <c r="BG60" i="24"/>
  <c r="BH60" i="24"/>
  <c r="BH85" i="24"/>
  <c r="BG85" i="24"/>
  <c r="BF85" i="24"/>
  <c r="BE85" i="24"/>
  <c r="BH37" i="24"/>
  <c r="BG37" i="24"/>
  <c r="BF37" i="24"/>
  <c r="BE37" i="24"/>
  <c r="BA37" i="24" s="1"/>
  <c r="BH59" i="24"/>
  <c r="BG59" i="24"/>
  <c r="BF59" i="24"/>
  <c r="BE59" i="24"/>
  <c r="BA59" i="24" s="1"/>
  <c r="BH15" i="24"/>
  <c r="BG15" i="24"/>
  <c r="BF15" i="24"/>
  <c r="BE15" i="24"/>
  <c r="BD15" i="24" s="1"/>
  <c r="BH14" i="24"/>
  <c r="BG14" i="24"/>
  <c r="BF14" i="24"/>
  <c r="BE14" i="24"/>
  <c r="BI14" i="24" s="1"/>
  <c r="AV81" i="24"/>
  <c r="AV77" i="24"/>
  <c r="BH55" i="24"/>
  <c r="BG55" i="24"/>
  <c r="BF55" i="24"/>
  <c r="BE55" i="24"/>
  <c r="BC55" i="24" s="1"/>
  <c r="BH84" i="24"/>
  <c r="BG84" i="24"/>
  <c r="BF84" i="24"/>
  <c r="BE84" i="24"/>
  <c r="BB84" i="24" s="1"/>
  <c r="BH47" i="24"/>
  <c r="BG47" i="24"/>
  <c r="BF47" i="24"/>
  <c r="BE47" i="24"/>
  <c r="BC47" i="24" s="1"/>
  <c r="BH76" i="24"/>
  <c r="BG76" i="24"/>
  <c r="BF76" i="24"/>
  <c r="BE76" i="24"/>
  <c r="BH33" i="24"/>
  <c r="BG33" i="24"/>
  <c r="BF33" i="24"/>
  <c r="BE33" i="24"/>
  <c r="BC33" i="24" s="1"/>
  <c r="BH53" i="24"/>
  <c r="BG53" i="24"/>
  <c r="BF53" i="24"/>
  <c r="BE53" i="24"/>
  <c r="BD53" i="24" s="1"/>
  <c r="BH13" i="24"/>
  <c r="BG13" i="24"/>
  <c r="BF13" i="24"/>
  <c r="BE13" i="24"/>
  <c r="AV13" i="24"/>
  <c r="AU13" i="24"/>
  <c r="AT13" i="24"/>
  <c r="AS13" i="24"/>
  <c r="AV33" i="24"/>
  <c r="AU33" i="24"/>
  <c r="AT33" i="24"/>
  <c r="AS33" i="24"/>
  <c r="AR33" i="24" s="1"/>
  <c r="AU77" i="24"/>
  <c r="AT77" i="24"/>
  <c r="AS77" i="24"/>
  <c r="AV47" i="24"/>
  <c r="AU47" i="24"/>
  <c r="AT47" i="24"/>
  <c r="AS47" i="24"/>
  <c r="AV51" i="24"/>
  <c r="AU51" i="24"/>
  <c r="AT51" i="24"/>
  <c r="AS51" i="24"/>
  <c r="AV55" i="24"/>
  <c r="AU55" i="24"/>
  <c r="AT55" i="24"/>
  <c r="AS55" i="24"/>
  <c r="AQ55" i="24" s="1"/>
  <c r="AV84" i="24"/>
  <c r="AU84" i="24"/>
  <c r="AT84" i="24"/>
  <c r="AS84" i="24"/>
  <c r="AR84" i="24" s="1"/>
  <c r="AJ95" i="24"/>
  <c r="AI95" i="24"/>
  <c r="AH95" i="24"/>
  <c r="AG95" i="24"/>
  <c r="AF95" i="24" s="1"/>
  <c r="AJ78" i="24"/>
  <c r="AI78" i="24"/>
  <c r="AH78" i="24"/>
  <c r="AG78" i="24"/>
  <c r="AE78" i="24" s="1"/>
  <c r="AG19" i="24"/>
  <c r="AC19" i="24" s="1"/>
  <c r="AH19" i="24"/>
  <c r="AI19" i="24"/>
  <c r="AJ19" i="24"/>
  <c r="AJ69" i="24"/>
  <c r="AI69" i="24"/>
  <c r="AH69" i="24"/>
  <c r="AG69" i="24"/>
  <c r="AJ20" i="24"/>
  <c r="AI20" i="24"/>
  <c r="AH20" i="24"/>
  <c r="AG20" i="24"/>
  <c r="AJ56" i="24"/>
  <c r="AI56" i="24"/>
  <c r="AH56" i="24"/>
  <c r="AG56" i="24"/>
  <c r="AD56" i="24" s="1"/>
  <c r="AJ14" i="24"/>
  <c r="AI14" i="24"/>
  <c r="AH14" i="24"/>
  <c r="AG14" i="24"/>
  <c r="AJ13" i="24"/>
  <c r="AI13" i="24"/>
  <c r="AH13" i="24"/>
  <c r="AG13" i="24"/>
  <c r="AD13" i="24" s="1"/>
  <c r="AJ18" i="24"/>
  <c r="AJ58" i="24"/>
  <c r="AJ88" i="24"/>
  <c r="AJ54" i="24"/>
  <c r="AI54" i="24"/>
  <c r="AH54" i="24"/>
  <c r="AG54" i="24"/>
  <c r="AJ24" i="24"/>
  <c r="AI24" i="24"/>
  <c r="AH24" i="24"/>
  <c r="AG24" i="24"/>
  <c r="AJ23" i="24"/>
  <c r="AI23" i="24"/>
  <c r="AH23" i="24"/>
  <c r="AG23" i="24"/>
  <c r="AD23" i="24" s="1"/>
  <c r="AJ36" i="24"/>
  <c r="AI36" i="24"/>
  <c r="AH36" i="24"/>
  <c r="AG36" i="24"/>
  <c r="AJ50" i="24"/>
  <c r="AI50" i="24"/>
  <c r="AH50" i="24"/>
  <c r="AG50" i="24"/>
  <c r="AC50" i="24" s="1"/>
  <c r="AJ35" i="24"/>
  <c r="AI35" i="24"/>
  <c r="AH35" i="24"/>
  <c r="AG35" i="24"/>
  <c r="BI85" i="24" l="1"/>
  <c r="BD89" i="24"/>
  <c r="BB89" i="24"/>
  <c r="BI89" i="24"/>
  <c r="BB48" i="24"/>
  <c r="BI48" i="24"/>
  <c r="BA85" i="24"/>
  <c r="BI86" i="24"/>
  <c r="BB86" i="24"/>
  <c r="BI38" i="24"/>
  <c r="BD38" i="24"/>
  <c r="BB38" i="24"/>
  <c r="BD68" i="24"/>
  <c r="BB68" i="24"/>
  <c r="BI68" i="24"/>
  <c r="BI60" i="24"/>
  <c r="BD60" i="24"/>
  <c r="BB60" i="24"/>
  <c r="BB85" i="24"/>
  <c r="BI37" i="24"/>
  <c r="BB37" i="24"/>
  <c r="BI59" i="24"/>
  <c r="BB59" i="24"/>
  <c r="BI15" i="24"/>
  <c r="BB15" i="24"/>
  <c r="AK14" i="24"/>
  <c r="BB14" i="24"/>
  <c r="AK20" i="24"/>
  <c r="AK35" i="24"/>
  <c r="AK69" i="24"/>
  <c r="AW51" i="24"/>
  <c r="AW13" i="24"/>
  <c r="AK36" i="24"/>
  <c r="AK24" i="24"/>
  <c r="AD78" i="24"/>
  <c r="AW77" i="24"/>
  <c r="AK50" i="24"/>
  <c r="AK54" i="24"/>
  <c r="BC84" i="24"/>
  <c r="AF50" i="24"/>
  <c r="AD54" i="24"/>
  <c r="AC14" i="24"/>
  <c r="AF14" i="24"/>
  <c r="AF69" i="24"/>
  <c r="AC78" i="24"/>
  <c r="BI76" i="24"/>
  <c r="AC54" i="24"/>
  <c r="AC24" i="24"/>
  <c r="AF78" i="24"/>
  <c r="AW47" i="24"/>
  <c r="BD33" i="24"/>
  <c r="BA55" i="24"/>
  <c r="BI55" i="24"/>
  <c r="BB55" i="24"/>
  <c r="BA84" i="24"/>
  <c r="BI84" i="24"/>
  <c r="BA47" i="24"/>
  <c r="BI47" i="24"/>
  <c r="BB47" i="24"/>
  <c r="BC76" i="24"/>
  <c r="BB76" i="24"/>
  <c r="BD76" i="24"/>
  <c r="BA76" i="24"/>
  <c r="BA33" i="24"/>
  <c r="BI33" i="24"/>
  <c r="BB33" i="24"/>
  <c r="BA53" i="24"/>
  <c r="BI53" i="24"/>
  <c r="BB53" i="24"/>
  <c r="BC53" i="24"/>
  <c r="BA13" i="24"/>
  <c r="BI13" i="24"/>
  <c r="BB13" i="24"/>
  <c r="BC13" i="24"/>
  <c r="AR13" i="24"/>
  <c r="AP13" i="24"/>
  <c r="AQ13" i="24"/>
  <c r="AO13" i="24"/>
  <c r="AO33" i="24"/>
  <c r="AW33" i="24"/>
  <c r="AP33" i="24"/>
  <c r="AQ33" i="24"/>
  <c r="AP77" i="24"/>
  <c r="AQ77" i="24"/>
  <c r="AR77" i="24"/>
  <c r="AO77" i="24"/>
  <c r="AP47" i="24"/>
  <c r="AQ47" i="24"/>
  <c r="AR47" i="24"/>
  <c r="AO47" i="24"/>
  <c r="AP51" i="24"/>
  <c r="AR51" i="24"/>
  <c r="AQ51" i="24"/>
  <c r="AO51" i="24"/>
  <c r="AR55" i="24"/>
  <c r="AO55" i="24"/>
  <c r="AW55" i="24"/>
  <c r="AP55" i="24"/>
  <c r="AQ84" i="24"/>
  <c r="AO84" i="24"/>
  <c r="AW84" i="24"/>
  <c r="AP84" i="24"/>
  <c r="AC95" i="24"/>
  <c r="AK95" i="24"/>
  <c r="AD95" i="24"/>
  <c r="AK78" i="24"/>
  <c r="AC20" i="24"/>
  <c r="AD20" i="24"/>
  <c r="AD19" i="24"/>
  <c r="AK19" i="24"/>
  <c r="AC69" i="24"/>
  <c r="AD69" i="24"/>
  <c r="AF20" i="24"/>
  <c r="AF56" i="24"/>
  <c r="AC56" i="24"/>
  <c r="AK56" i="24"/>
  <c r="AD14" i="24"/>
  <c r="AE13" i="24"/>
  <c r="AK13" i="24"/>
  <c r="AC13" i="24"/>
  <c r="AF54" i="24"/>
  <c r="AD24" i="24"/>
  <c r="AF24" i="24"/>
  <c r="AE23" i="24"/>
  <c r="AK23" i="24"/>
  <c r="AD50" i="24"/>
  <c r="AF35" i="24"/>
  <c r="DE12" i="9"/>
  <c r="DF12" i="9" s="1"/>
  <c r="DE13" i="9"/>
  <c r="DF13" i="9"/>
  <c r="DE14" i="9"/>
  <c r="DF14" i="9"/>
  <c r="DE15" i="9"/>
  <c r="DF15" i="9"/>
  <c r="DE17" i="9"/>
  <c r="DF17" i="9" s="1"/>
  <c r="DE18" i="9"/>
  <c r="DF18" i="9"/>
  <c r="DE25" i="9"/>
  <c r="DF25" i="9"/>
  <c r="DC12" i="9"/>
  <c r="DC13" i="9"/>
  <c r="DC14" i="9"/>
  <c r="DF11" i="9"/>
  <c r="DE11" i="9"/>
  <c r="DB25" i="9"/>
  <c r="DB18" i="9"/>
  <c r="DC18" i="9" s="1"/>
  <c r="DB17" i="9"/>
  <c r="DC17" i="9" s="1"/>
  <c r="DB15" i="9"/>
  <c r="DC15" i="9" s="1"/>
  <c r="DB14" i="9"/>
  <c r="DB13" i="9"/>
  <c r="DB12" i="9"/>
  <c r="DB11" i="9"/>
  <c r="DC11" i="9" s="1"/>
  <c r="CY8" i="9"/>
  <c r="CY6" i="9"/>
  <c r="ES12" i="5" l="1"/>
  <c r="ES13" i="5"/>
  <c r="ES15" i="5"/>
  <c r="ES16" i="5"/>
  <c r="ES17" i="5"/>
  <c r="ES18" i="5"/>
  <c r="ES21" i="5"/>
  <c r="ES26" i="5"/>
  <c r="ES28" i="5"/>
  <c r="ES29" i="5"/>
  <c r="ET29" i="5" s="1"/>
  <c r="ES31" i="5"/>
  <c r="ET31" i="5" s="1"/>
  <c r="ES32" i="5"/>
  <c r="ET32" i="5"/>
  <c r="ES33" i="5"/>
  <c r="ET33" i="5" s="1"/>
  <c r="ES34" i="5"/>
  <c r="ET34" i="5" s="1"/>
  <c r="ES35" i="5"/>
  <c r="ET35" i="5" s="1"/>
  <c r="ES36" i="5"/>
  <c r="ET36" i="5"/>
  <c r="ES37" i="5"/>
  <c r="ET37" i="5" s="1"/>
  <c r="ES38" i="5"/>
  <c r="ES39" i="5"/>
  <c r="ET39" i="5" s="1"/>
  <c r="EP12" i="5"/>
  <c r="EP13" i="5"/>
  <c r="EP15" i="5"/>
  <c r="EP16" i="5"/>
  <c r="EP17" i="5"/>
  <c r="EP18" i="5"/>
  <c r="EP21" i="5"/>
  <c r="EP26" i="5"/>
  <c r="EP28" i="5"/>
  <c r="EP29" i="5"/>
  <c r="EQ29" i="5" s="1"/>
  <c r="EP31" i="5"/>
  <c r="EQ31" i="5"/>
  <c r="EP32" i="5"/>
  <c r="EQ32" i="5" s="1"/>
  <c r="EP33" i="5"/>
  <c r="EQ33" i="5" s="1"/>
  <c r="EP34" i="5"/>
  <c r="EQ34" i="5"/>
  <c r="EP35" i="5"/>
  <c r="EQ35" i="5"/>
  <c r="EP36" i="5"/>
  <c r="EQ36" i="5"/>
  <c r="EP37" i="5"/>
  <c r="EQ37" i="5" s="1"/>
  <c r="EP38" i="5"/>
  <c r="EP39" i="5"/>
  <c r="ES11" i="5"/>
  <c r="F9" i="2"/>
  <c r="E9" i="2" s="1"/>
  <c r="EM6" i="5"/>
  <c r="EM8" i="5"/>
  <c r="F28" i="2" l="1"/>
  <c r="E28" i="2" s="1"/>
  <c r="EP11" i="5" l="1"/>
  <c r="F29" i="2"/>
  <c r="E29" i="2" s="1"/>
  <c r="F27" i="2"/>
  <c r="E27" i="2" s="1"/>
  <c r="F26" i="2"/>
  <c r="E26" i="2" s="1"/>
  <c r="F25" i="2"/>
  <c r="E25" i="2" s="1"/>
  <c r="F24" i="2"/>
  <c r="E24" i="2" s="1"/>
  <c r="F23" i="2"/>
  <c r="E23" i="2" s="1"/>
  <c r="F30" i="2"/>
  <c r="E30" i="2" s="1"/>
  <c r="Y41" i="10" l="1"/>
  <c r="Y40" i="10"/>
  <c r="Y39" i="10"/>
  <c r="Y38" i="10"/>
  <c r="Y36" i="10"/>
  <c r="Y29" i="10"/>
  <c r="Y28" i="10"/>
  <c r="Y13" i="10"/>
  <c r="F14" i="2" l="1"/>
  <c r="E14" i="2" s="1"/>
  <c r="F15" i="2"/>
  <c r="E15" i="2" s="1"/>
  <c r="F16" i="2"/>
  <c r="F17" i="2"/>
  <c r="E17" i="2" s="1"/>
  <c r="F18" i="2"/>
  <c r="F19" i="2"/>
  <c r="E19" i="2" s="1"/>
  <c r="F20" i="2"/>
  <c r="F21" i="2"/>
  <c r="E21" i="2" s="1"/>
  <c r="F22" i="2"/>
  <c r="E22" i="2" s="1"/>
  <c r="F31" i="2"/>
  <c r="E31" i="2" s="1"/>
  <c r="F32" i="2"/>
  <c r="F33" i="2"/>
  <c r="E33" i="2" s="1"/>
  <c r="F34" i="2"/>
  <c r="E34" i="2" s="1"/>
  <c r="F2" i="2"/>
  <c r="E2" i="2" s="1"/>
  <c r="F3" i="2"/>
  <c r="E3" i="2" s="1"/>
  <c r="F4" i="2"/>
  <c r="E4" i="2" s="1"/>
  <c r="F5" i="2"/>
  <c r="E5" i="2" s="1"/>
  <c r="F6" i="2"/>
  <c r="E6" i="2" s="1"/>
  <c r="F7" i="2"/>
  <c r="F8" i="2"/>
  <c r="E8" i="2" s="1"/>
  <c r="F10" i="2"/>
  <c r="E10" i="2" s="1"/>
  <c r="F11" i="2"/>
  <c r="E11" i="2" s="1"/>
  <c r="F12" i="2"/>
  <c r="E16" i="2"/>
  <c r="E18" i="2"/>
  <c r="E20" i="2"/>
  <c r="E32" i="2"/>
  <c r="E7" i="2"/>
  <c r="X8" i="10" l="1"/>
  <c r="X6" i="10"/>
  <c r="AJ89" i="24" l="1"/>
  <c r="AI89" i="24"/>
  <c r="AH89" i="24"/>
  <c r="AG89" i="24"/>
  <c r="AJ68" i="24"/>
  <c r="AI68" i="24"/>
  <c r="AH68" i="24"/>
  <c r="AG68" i="24"/>
  <c r="AI59" i="24"/>
  <c r="AH59" i="24"/>
  <c r="AG59" i="24"/>
  <c r="AK59" i="24" l="1"/>
  <c r="AK89" i="24"/>
  <c r="AK68" i="24"/>
  <c r="AC89" i="24"/>
  <c r="AD89" i="24"/>
  <c r="AF89" i="24"/>
  <c r="AD68" i="24"/>
  <c r="AC68" i="24"/>
  <c r="AC59" i="24"/>
  <c r="AD59" i="24"/>
  <c r="AF59" i="24"/>
  <c r="AT28" i="5"/>
  <c r="Z28" i="5"/>
  <c r="AA28" i="5" s="1"/>
  <c r="DV39" i="5"/>
  <c r="EQ39" i="5" s="1"/>
  <c r="CH11" i="5"/>
  <c r="CH12" i="5"/>
  <c r="CH13" i="5"/>
  <c r="CI13" i="5" s="1"/>
  <c r="CH15" i="5"/>
  <c r="CI15" i="5" s="1"/>
  <c r="CH16" i="5"/>
  <c r="CI16" i="5" s="1"/>
  <c r="CH17" i="5"/>
  <c r="CI17" i="5" s="1"/>
  <c r="CH18" i="5"/>
  <c r="CI18" i="5" s="1"/>
  <c r="CH21" i="5"/>
  <c r="CI21" i="5" s="1"/>
  <c r="DY38" i="5"/>
  <c r="ET38" i="5" s="1"/>
  <c r="CI11" i="5"/>
  <c r="Z22" i="5"/>
  <c r="F14" i="5"/>
  <c r="F13" i="5"/>
  <c r="F12" i="5"/>
  <c r="F11" i="5"/>
  <c r="F15" i="5"/>
  <c r="F16" i="5"/>
  <c r="F17" i="5"/>
  <c r="F18" i="5"/>
  <c r="F19" i="5"/>
  <c r="F20" i="5"/>
  <c r="F21" i="5"/>
  <c r="F22" i="5"/>
  <c r="F27" i="5"/>
  <c r="F39" i="5"/>
  <c r="DZ38" i="5" l="1"/>
  <c r="AU28" i="5"/>
  <c r="AA22" i="5"/>
  <c r="AT11" i="5" l="1"/>
  <c r="AT12" i="5"/>
  <c r="AT13" i="5"/>
  <c r="AT15" i="5"/>
  <c r="AT16" i="5"/>
  <c r="AT17" i="5"/>
  <c r="AT18" i="5"/>
  <c r="BO18" i="5" s="1"/>
  <c r="AT21" i="5"/>
  <c r="AT22" i="5"/>
  <c r="AU22" i="5" s="1"/>
  <c r="AT25" i="5"/>
  <c r="AU25" i="5" s="1"/>
  <c r="AT24" i="5"/>
  <c r="AT23" i="5"/>
  <c r="AU23" i="5" s="1"/>
  <c r="AT27" i="5"/>
  <c r="AT38" i="5"/>
  <c r="AU38" i="5" s="1"/>
  <c r="AT39" i="5"/>
  <c r="Z18" i="5"/>
  <c r="AA18" i="5" s="1"/>
  <c r="Z17" i="5"/>
  <c r="AA17" i="5" s="1"/>
  <c r="Z16" i="5"/>
  <c r="AA16" i="5" s="1"/>
  <c r="Z15" i="5"/>
  <c r="AA15" i="5" s="1"/>
  <c r="Z14" i="5"/>
  <c r="AA14" i="5" s="1"/>
  <c r="Z13" i="5"/>
  <c r="AA13" i="5" s="1"/>
  <c r="Z12" i="5"/>
  <c r="AA12" i="5" s="1"/>
  <c r="Z11" i="5"/>
  <c r="AA11" i="5" s="1"/>
  <c r="Z21" i="5"/>
  <c r="AA21" i="5" s="1"/>
  <c r="Z23" i="5"/>
  <c r="AA23" i="5" s="1"/>
  <c r="Z24" i="5"/>
  <c r="AA24" i="5" s="1"/>
  <c r="Z27" i="5"/>
  <c r="AA27" i="5" s="1"/>
  <c r="Z39" i="5"/>
  <c r="DA39" i="5"/>
  <c r="DB39" i="5" s="1"/>
  <c r="DV38" i="5"/>
  <c r="EQ38" i="5" s="1"/>
  <c r="CH39" i="5"/>
  <c r="BN22" i="5"/>
  <c r="BO22" i="5" s="1"/>
  <c r="BN23" i="5"/>
  <c r="BN27" i="5"/>
  <c r="BN38" i="5"/>
  <c r="BN39" i="5"/>
  <c r="BN12" i="5"/>
  <c r="DB27" i="5"/>
  <c r="DE27" i="5"/>
  <c r="DE12" i="5"/>
  <c r="DB26" i="5"/>
  <c r="DC26" i="5" s="1"/>
  <c r="DB22" i="5"/>
  <c r="DB21" i="5"/>
  <c r="DC21" i="5" s="1"/>
  <c r="DB18" i="5"/>
  <c r="DC18" i="5" s="1"/>
  <c r="DB17" i="5"/>
  <c r="DC17" i="5" s="1"/>
  <c r="DB16" i="5"/>
  <c r="DC16" i="5" s="1"/>
  <c r="DB15" i="5"/>
  <c r="DC15" i="5" s="1"/>
  <c r="DB13" i="5"/>
  <c r="DC13" i="5" s="1"/>
  <c r="DB12" i="5"/>
  <c r="DB11" i="5"/>
  <c r="DC11" i="5" s="1"/>
  <c r="DB38" i="5"/>
  <c r="BO27" i="5" l="1"/>
  <c r="DW38" i="5"/>
  <c r="BO21" i="5"/>
  <c r="AU21" i="5"/>
  <c r="AU17" i="5"/>
  <c r="BO17" i="5"/>
  <c r="AU12" i="5"/>
  <c r="BO15" i="5"/>
  <c r="AU15" i="5"/>
  <c r="BO23" i="5"/>
  <c r="AU24" i="5"/>
  <c r="BO13" i="5"/>
  <c r="AU13" i="5"/>
  <c r="BO38" i="5"/>
  <c r="AU27" i="5"/>
  <c r="BO16" i="5"/>
  <c r="AU16" i="5"/>
  <c r="BO11" i="5"/>
  <c r="AU11" i="5"/>
  <c r="CH22" i="5"/>
  <c r="CI22" i="5" s="1"/>
  <c r="CI12" i="5"/>
  <c r="CH27" i="5"/>
  <c r="CI27" i="5" s="1"/>
  <c r="CH38" i="5"/>
  <c r="CI38" i="5" s="1"/>
  <c r="CE39" i="5"/>
  <c r="CE21" i="5"/>
  <c r="CE16" i="5"/>
  <c r="CE15" i="5"/>
  <c r="CE13" i="5"/>
  <c r="CE12" i="5"/>
  <c r="CE11" i="5"/>
  <c r="DC38" i="5" l="1"/>
  <c r="DC22" i="5"/>
  <c r="DC27" i="5"/>
  <c r="DC12" i="5"/>
  <c r="AJ22" i="24"/>
  <c r="AI22" i="24"/>
  <c r="AH22" i="24"/>
  <c r="AG22" i="24"/>
  <c r="AJ55" i="24"/>
  <c r="AI55" i="24"/>
  <c r="AH55" i="24"/>
  <c r="AG55" i="24"/>
  <c r="AC55" i="24" s="1"/>
  <c r="AJ29" i="24"/>
  <c r="AI29" i="24"/>
  <c r="AH29" i="24"/>
  <c r="AG29" i="24"/>
  <c r="AK29" i="24" s="1"/>
  <c r="AJ28" i="24"/>
  <c r="AI28" i="24"/>
  <c r="AH28" i="24"/>
  <c r="AG28" i="24"/>
  <c r="AK28" i="24" s="1"/>
  <c r="AJ26" i="24"/>
  <c r="AI26" i="24"/>
  <c r="AH26" i="24"/>
  <c r="AG26" i="24"/>
  <c r="AD26" i="24" s="1"/>
  <c r="AJ46" i="24"/>
  <c r="AI46" i="24"/>
  <c r="AH46" i="24"/>
  <c r="AG46" i="24"/>
  <c r="AF46" i="24" s="1"/>
  <c r="AJ45" i="24"/>
  <c r="AI45" i="24"/>
  <c r="AH45" i="24"/>
  <c r="AG45" i="24"/>
  <c r="AK45" i="24" s="1"/>
  <c r="AJ40" i="24"/>
  <c r="AI40" i="24"/>
  <c r="AH40" i="24"/>
  <c r="AG40" i="24"/>
  <c r="AD40" i="24" s="1"/>
  <c r="AJ39" i="24"/>
  <c r="AI39" i="24"/>
  <c r="AH39" i="24"/>
  <c r="AG39" i="24"/>
  <c r="AE39" i="24" s="1"/>
  <c r="AJ42" i="24"/>
  <c r="AI42" i="24"/>
  <c r="AH42" i="24"/>
  <c r="AG42" i="24"/>
  <c r="AK42" i="24" s="1"/>
  <c r="W82" i="24"/>
  <c r="V82" i="24"/>
  <c r="U82" i="24"/>
  <c r="Y82" i="24" s="1"/>
  <c r="L82" i="24"/>
  <c r="K82" i="24"/>
  <c r="J82" i="24"/>
  <c r="I82" i="24"/>
  <c r="W83" i="24"/>
  <c r="V83" i="24"/>
  <c r="U83" i="24"/>
  <c r="R83" i="24" s="1"/>
  <c r="L83" i="24"/>
  <c r="K83" i="24"/>
  <c r="J83" i="24"/>
  <c r="I83" i="24"/>
  <c r="M83" i="24" s="1"/>
  <c r="W21" i="24"/>
  <c r="V21" i="24"/>
  <c r="U21" i="24"/>
  <c r="R21" i="24" s="1"/>
  <c r="L21" i="24"/>
  <c r="K21" i="24"/>
  <c r="J21" i="24"/>
  <c r="I21" i="24"/>
  <c r="G21" i="24" s="1"/>
  <c r="AJ74" i="24"/>
  <c r="AI74" i="24"/>
  <c r="AH74" i="24"/>
  <c r="AG74" i="24"/>
  <c r="AE74" i="24" s="1"/>
  <c r="AI18" i="24"/>
  <c r="AH18" i="24"/>
  <c r="AG18" i="24"/>
  <c r="AK22" i="24" l="1"/>
  <c r="Q21" i="24"/>
  <c r="G83" i="24"/>
  <c r="M82" i="24"/>
  <c r="AC46" i="24"/>
  <c r="E82" i="24"/>
  <c r="S83" i="24"/>
  <c r="Q83" i="24"/>
  <c r="AC29" i="24"/>
  <c r="S21" i="24"/>
  <c r="E83" i="24"/>
  <c r="G82" i="24"/>
  <c r="AC42" i="24"/>
  <c r="AC28" i="24"/>
  <c r="AD74" i="24"/>
  <c r="AD42" i="24"/>
  <c r="AK18" i="24"/>
  <c r="AF42" i="24"/>
  <c r="AK74" i="24"/>
  <c r="H21" i="24"/>
  <c r="T21" i="24"/>
  <c r="Y21" i="24"/>
  <c r="H83" i="24"/>
  <c r="T83" i="24"/>
  <c r="Y83" i="24"/>
  <c r="H82" i="24"/>
  <c r="AC39" i="24"/>
  <c r="AC26" i="24"/>
  <c r="AD28" i="24"/>
  <c r="AE29" i="24"/>
  <c r="AC45" i="24"/>
  <c r="AE26" i="24"/>
  <c r="AE28" i="24"/>
  <c r="F83" i="24"/>
  <c r="F82" i="24"/>
  <c r="AE42" i="24"/>
  <c r="AD45" i="24"/>
  <c r="AF28" i="24"/>
  <c r="AK55" i="24"/>
  <c r="AC22" i="24"/>
  <c r="AC74" i="24"/>
  <c r="AD55" i="24"/>
  <c r="AD22" i="24"/>
  <c r="AE55" i="24"/>
  <c r="AE22" i="24"/>
  <c r="AF22" i="24"/>
  <c r="AD39" i="24"/>
  <c r="AC40" i="24"/>
  <c r="AF39" i="24"/>
  <c r="AE40" i="24"/>
  <c r="AK46" i="24"/>
  <c r="AD29" i="24"/>
  <c r="AK39" i="24"/>
  <c r="AE45" i="24"/>
  <c r="AD46" i="24"/>
  <c r="AK26" i="24"/>
  <c r="AK40" i="24"/>
  <c r="AF45" i="24"/>
  <c r="AE46" i="24"/>
  <c r="AF29" i="24"/>
  <c r="E21" i="24"/>
  <c r="R82" i="24"/>
  <c r="F21" i="24"/>
  <c r="S82" i="24"/>
  <c r="Q82" i="24"/>
  <c r="M21" i="24"/>
  <c r="T82" i="24"/>
  <c r="AF74" i="24"/>
  <c r="AD18" i="24"/>
  <c r="AC18" i="24"/>
  <c r="AE18" i="24"/>
  <c r="AC201" i="25"/>
  <c r="AB201" i="25"/>
  <c r="AC200" i="25"/>
  <c r="AB200" i="25"/>
  <c r="AA200" i="25"/>
  <c r="Z200" i="25"/>
  <c r="Y200" i="25"/>
  <c r="X200" i="25"/>
  <c r="W200" i="25"/>
  <c r="V200" i="25"/>
  <c r="U200" i="25"/>
  <c r="T200" i="25"/>
  <c r="S200" i="25"/>
  <c r="R200" i="25"/>
  <c r="Q200" i="25"/>
  <c r="P200" i="25"/>
  <c r="O200" i="25"/>
  <c r="N200" i="25"/>
  <c r="M200" i="25"/>
  <c r="L200" i="25"/>
  <c r="K200" i="25"/>
  <c r="J200" i="25"/>
  <c r="E200" i="25"/>
  <c r="D200" i="25"/>
  <c r="C200" i="25"/>
  <c r="B200" i="25"/>
  <c r="AC199" i="25"/>
  <c r="AB199" i="25"/>
  <c r="AA199" i="25"/>
  <c r="Z199" i="25"/>
  <c r="Y199" i="25"/>
  <c r="X199" i="25"/>
  <c r="W199" i="25"/>
  <c r="V199" i="25"/>
  <c r="U199" i="25"/>
  <c r="T199" i="25"/>
  <c r="S199" i="25"/>
  <c r="R199" i="25"/>
  <c r="Q199" i="25"/>
  <c r="P199" i="25"/>
  <c r="O199" i="25"/>
  <c r="N199" i="25"/>
  <c r="M199" i="25"/>
  <c r="L199" i="25"/>
  <c r="K199" i="25"/>
  <c r="J199" i="25"/>
  <c r="E199" i="25"/>
  <c r="D199" i="25"/>
  <c r="C199" i="25"/>
  <c r="B199" i="25"/>
  <c r="AC198" i="25"/>
  <c r="AB198" i="25"/>
  <c r="AA198" i="25"/>
  <c r="Z198" i="25"/>
  <c r="Y198" i="25"/>
  <c r="X198" i="25"/>
  <c r="W198" i="25"/>
  <c r="V198" i="25"/>
  <c r="U198" i="25"/>
  <c r="T198" i="25"/>
  <c r="S198" i="25"/>
  <c r="R198" i="25"/>
  <c r="Q198" i="25"/>
  <c r="P198" i="25"/>
  <c r="O198" i="25"/>
  <c r="N198" i="25"/>
  <c r="M198" i="25"/>
  <c r="L198" i="25"/>
  <c r="K198" i="25"/>
  <c r="J198" i="25"/>
  <c r="E198" i="25"/>
  <c r="D198" i="25"/>
  <c r="C198" i="25"/>
  <c r="B198" i="25"/>
  <c r="AC197" i="25"/>
  <c r="AB197" i="25"/>
  <c r="AA197" i="25"/>
  <c r="Z197" i="25"/>
  <c r="Y197" i="25"/>
  <c r="X197" i="25"/>
  <c r="W197" i="25"/>
  <c r="V197" i="25"/>
  <c r="U197" i="25"/>
  <c r="T197" i="25"/>
  <c r="S197" i="25"/>
  <c r="R197" i="25"/>
  <c r="Q197" i="25"/>
  <c r="P197" i="25"/>
  <c r="O197" i="25"/>
  <c r="N197" i="25"/>
  <c r="M197" i="25"/>
  <c r="L197" i="25"/>
  <c r="K197" i="25"/>
  <c r="J197" i="25"/>
  <c r="E197" i="25"/>
  <c r="D197" i="25"/>
  <c r="C197" i="25"/>
  <c r="B197" i="25"/>
  <c r="AC196" i="25"/>
  <c r="AB196" i="25"/>
  <c r="AA196" i="25"/>
  <c r="Z196" i="25"/>
  <c r="Y196" i="25"/>
  <c r="X196" i="25"/>
  <c r="W196" i="25"/>
  <c r="V196" i="25"/>
  <c r="U196" i="25"/>
  <c r="T196" i="25"/>
  <c r="S196" i="25"/>
  <c r="R196" i="25"/>
  <c r="Q196" i="25"/>
  <c r="P196" i="25"/>
  <c r="O196" i="25"/>
  <c r="N196" i="25"/>
  <c r="M196" i="25"/>
  <c r="L196" i="25"/>
  <c r="K196" i="25"/>
  <c r="J196" i="25"/>
  <c r="E196" i="25"/>
  <c r="D196" i="25"/>
  <c r="C196" i="25"/>
  <c r="B196" i="25"/>
  <c r="AC195" i="25"/>
  <c r="AB195" i="25"/>
  <c r="AA195" i="25"/>
  <c r="Z195" i="25"/>
  <c r="Y195" i="25"/>
  <c r="X195" i="25"/>
  <c r="W195" i="25"/>
  <c r="V195" i="25"/>
  <c r="U195" i="25"/>
  <c r="T195" i="25"/>
  <c r="S195" i="25"/>
  <c r="R195" i="25"/>
  <c r="Q195" i="25"/>
  <c r="P195" i="25"/>
  <c r="O195" i="25"/>
  <c r="N195" i="25"/>
  <c r="M195" i="25"/>
  <c r="L195" i="25"/>
  <c r="K195" i="25"/>
  <c r="J195" i="25"/>
  <c r="E195" i="25"/>
  <c r="D195" i="25"/>
  <c r="C195" i="25"/>
  <c r="B195" i="25"/>
  <c r="AC194" i="25"/>
  <c r="AB194" i="25"/>
  <c r="AA194" i="25"/>
  <c r="Z194" i="25"/>
  <c r="Y194" i="25"/>
  <c r="X194" i="25"/>
  <c r="W194" i="25"/>
  <c r="V194" i="25"/>
  <c r="U194" i="25"/>
  <c r="T194" i="25"/>
  <c r="S194" i="25"/>
  <c r="R194" i="25"/>
  <c r="Q194" i="25"/>
  <c r="P194" i="25"/>
  <c r="O194" i="25"/>
  <c r="N194" i="25"/>
  <c r="M194" i="25"/>
  <c r="L194" i="25"/>
  <c r="K194" i="25"/>
  <c r="J194" i="25"/>
  <c r="E194" i="25"/>
  <c r="D194" i="25"/>
  <c r="C194" i="25"/>
  <c r="B194" i="25"/>
  <c r="AC193" i="25"/>
  <c r="AB193" i="25"/>
  <c r="AA193" i="25"/>
  <c r="Z193" i="25"/>
  <c r="Y193" i="25"/>
  <c r="X193" i="25"/>
  <c r="W193" i="25"/>
  <c r="V193" i="25"/>
  <c r="U193" i="25"/>
  <c r="T193" i="25"/>
  <c r="S193" i="25"/>
  <c r="R193" i="25"/>
  <c r="Q193" i="25"/>
  <c r="P193" i="25"/>
  <c r="O193" i="25"/>
  <c r="N193" i="25"/>
  <c r="M193" i="25"/>
  <c r="L193" i="25"/>
  <c r="K193" i="25"/>
  <c r="J193" i="25"/>
  <c r="E193" i="25"/>
  <c r="D193" i="25"/>
  <c r="C193" i="25"/>
  <c r="B193" i="25"/>
  <c r="AC192" i="25"/>
  <c r="AB192" i="25"/>
  <c r="AA192" i="25"/>
  <c r="Z192" i="25"/>
  <c r="Y192" i="25"/>
  <c r="X192" i="25"/>
  <c r="W192" i="25"/>
  <c r="V192" i="25"/>
  <c r="U192" i="25"/>
  <c r="T192" i="25"/>
  <c r="S192" i="25"/>
  <c r="R192" i="25"/>
  <c r="Q192" i="25"/>
  <c r="P192" i="25"/>
  <c r="O192" i="25"/>
  <c r="N192" i="25"/>
  <c r="M192" i="25"/>
  <c r="L192" i="25"/>
  <c r="K192" i="25"/>
  <c r="J192" i="25"/>
  <c r="E192" i="25"/>
  <c r="D192" i="25"/>
  <c r="C192" i="25"/>
  <c r="B192" i="25"/>
  <c r="AC191" i="25"/>
  <c r="AB191" i="25"/>
  <c r="AA191" i="25"/>
  <c r="Z191" i="25"/>
  <c r="Y191" i="25"/>
  <c r="X191" i="25"/>
  <c r="W191" i="25"/>
  <c r="V191" i="25"/>
  <c r="U191" i="25"/>
  <c r="T191" i="25"/>
  <c r="S191" i="25"/>
  <c r="R191" i="25"/>
  <c r="Q191" i="25"/>
  <c r="P191" i="25"/>
  <c r="O191" i="25"/>
  <c r="N191" i="25"/>
  <c r="M191" i="25"/>
  <c r="L191" i="25"/>
  <c r="K191" i="25"/>
  <c r="J191" i="25"/>
  <c r="E191" i="25"/>
  <c r="D191" i="25"/>
  <c r="C191" i="25"/>
  <c r="B191" i="25"/>
  <c r="AC190" i="25"/>
  <c r="AB190" i="25"/>
  <c r="AA190" i="25"/>
  <c r="Z190" i="25"/>
  <c r="Y190" i="25"/>
  <c r="X190" i="25"/>
  <c r="W190" i="25"/>
  <c r="V190" i="25"/>
  <c r="U190" i="25"/>
  <c r="T190" i="25"/>
  <c r="S190" i="25"/>
  <c r="R190" i="25"/>
  <c r="Q190" i="25"/>
  <c r="P190" i="25"/>
  <c r="O190" i="25"/>
  <c r="N190" i="25"/>
  <c r="M190" i="25"/>
  <c r="L190" i="25"/>
  <c r="K190" i="25"/>
  <c r="J190" i="25"/>
  <c r="E190" i="25"/>
  <c r="D190" i="25"/>
  <c r="C190" i="25"/>
  <c r="B190" i="25"/>
  <c r="AC189" i="25"/>
  <c r="AB189" i="25"/>
  <c r="AA189" i="25"/>
  <c r="Z189" i="25"/>
  <c r="Y189" i="25"/>
  <c r="X189" i="25"/>
  <c r="W189" i="25"/>
  <c r="V189" i="25"/>
  <c r="U189" i="25"/>
  <c r="T189" i="25"/>
  <c r="S189" i="25"/>
  <c r="R189" i="25"/>
  <c r="Q189" i="25"/>
  <c r="P189" i="25"/>
  <c r="O189" i="25"/>
  <c r="N189" i="25"/>
  <c r="M189" i="25"/>
  <c r="L189" i="25"/>
  <c r="K189" i="25"/>
  <c r="J189" i="25"/>
  <c r="E189" i="25"/>
  <c r="D189" i="25"/>
  <c r="C189" i="25"/>
  <c r="B189" i="25"/>
  <c r="AC188" i="25"/>
  <c r="AB188" i="25"/>
  <c r="AA188" i="25"/>
  <c r="Z188" i="25"/>
  <c r="Y188" i="25"/>
  <c r="X188" i="25"/>
  <c r="W188" i="25"/>
  <c r="V188" i="25"/>
  <c r="U188" i="25"/>
  <c r="T188" i="25"/>
  <c r="S188" i="25"/>
  <c r="R188" i="25"/>
  <c r="Q188" i="25"/>
  <c r="P188" i="25"/>
  <c r="O188" i="25"/>
  <c r="N188" i="25"/>
  <c r="M188" i="25"/>
  <c r="L188" i="25"/>
  <c r="K188" i="25"/>
  <c r="J188" i="25"/>
  <c r="E188" i="25"/>
  <c r="D188" i="25"/>
  <c r="C188" i="25"/>
  <c r="B188" i="25"/>
  <c r="AC187" i="25"/>
  <c r="AB187" i="25"/>
  <c r="AA187" i="25"/>
  <c r="Z187" i="25"/>
  <c r="Y187" i="25"/>
  <c r="X187" i="25"/>
  <c r="W187" i="25"/>
  <c r="V187" i="25"/>
  <c r="U187" i="25"/>
  <c r="T187" i="25"/>
  <c r="S187" i="25"/>
  <c r="R187" i="25"/>
  <c r="Q187" i="25"/>
  <c r="P187" i="25"/>
  <c r="O187" i="25"/>
  <c r="N187" i="25"/>
  <c r="M187" i="25"/>
  <c r="L187" i="25"/>
  <c r="K187" i="25"/>
  <c r="J187" i="25"/>
  <c r="E187" i="25"/>
  <c r="D187" i="25"/>
  <c r="C187" i="25"/>
  <c r="B187" i="25"/>
  <c r="AC186" i="25"/>
  <c r="AB186" i="25"/>
  <c r="AA186" i="25"/>
  <c r="Z186" i="25"/>
  <c r="Y186" i="25"/>
  <c r="X186" i="25"/>
  <c r="W186" i="25"/>
  <c r="V186" i="25"/>
  <c r="U186" i="25"/>
  <c r="T186" i="25"/>
  <c r="S186" i="25"/>
  <c r="R186" i="25"/>
  <c r="Q186" i="25"/>
  <c r="P186" i="25"/>
  <c r="O186" i="25"/>
  <c r="N186" i="25"/>
  <c r="M186" i="25"/>
  <c r="L186" i="25"/>
  <c r="K186" i="25"/>
  <c r="J186" i="25"/>
  <c r="E186" i="25"/>
  <c r="D186" i="25"/>
  <c r="C186" i="25"/>
  <c r="B186" i="25"/>
  <c r="AC185" i="25"/>
  <c r="AB185" i="25"/>
  <c r="AA185" i="25"/>
  <c r="Z185" i="25"/>
  <c r="Y185" i="25"/>
  <c r="X185" i="25"/>
  <c r="W185" i="25"/>
  <c r="V185" i="25"/>
  <c r="U185" i="25"/>
  <c r="T185" i="25"/>
  <c r="S185" i="25"/>
  <c r="R185" i="25"/>
  <c r="Q185" i="25"/>
  <c r="P185" i="25"/>
  <c r="O185" i="25"/>
  <c r="N185" i="25"/>
  <c r="M185" i="25"/>
  <c r="L185" i="25"/>
  <c r="K185" i="25"/>
  <c r="J185" i="25"/>
  <c r="E185" i="25"/>
  <c r="D185" i="25"/>
  <c r="C185" i="25"/>
  <c r="B185" i="25"/>
  <c r="AC184" i="25"/>
  <c r="AB184" i="25"/>
  <c r="AA184" i="25"/>
  <c r="Z184" i="25"/>
  <c r="Y184" i="25"/>
  <c r="X184" i="25"/>
  <c r="W184" i="25"/>
  <c r="V184" i="25"/>
  <c r="U184" i="25"/>
  <c r="T184" i="25"/>
  <c r="S184" i="25"/>
  <c r="R184" i="25"/>
  <c r="Q184" i="25"/>
  <c r="P184" i="25"/>
  <c r="O184" i="25"/>
  <c r="N184" i="25"/>
  <c r="M184" i="25"/>
  <c r="L184" i="25"/>
  <c r="K184" i="25"/>
  <c r="J184" i="25"/>
  <c r="E184" i="25"/>
  <c r="D184" i="25"/>
  <c r="C184" i="25"/>
  <c r="B184" i="25"/>
  <c r="AC183" i="25"/>
  <c r="AB183" i="25"/>
  <c r="AA183" i="25"/>
  <c r="Z183" i="25"/>
  <c r="Y183" i="25"/>
  <c r="X183" i="25"/>
  <c r="W183" i="25"/>
  <c r="V183" i="25"/>
  <c r="U183" i="25"/>
  <c r="T183" i="25"/>
  <c r="S183" i="25"/>
  <c r="R183" i="25"/>
  <c r="Q183" i="25"/>
  <c r="P183" i="25"/>
  <c r="O183" i="25"/>
  <c r="N183" i="25"/>
  <c r="M183" i="25"/>
  <c r="L183" i="25"/>
  <c r="K183" i="25"/>
  <c r="J183" i="25"/>
  <c r="E183" i="25"/>
  <c r="D183" i="25"/>
  <c r="C183" i="25"/>
  <c r="B183" i="25"/>
  <c r="AC182" i="25"/>
  <c r="AB182" i="25"/>
  <c r="AA182" i="25"/>
  <c r="Z182" i="25"/>
  <c r="Y182" i="25"/>
  <c r="X182" i="25"/>
  <c r="W182" i="25"/>
  <c r="V182" i="25"/>
  <c r="U182" i="25"/>
  <c r="T182" i="25"/>
  <c r="S182" i="25"/>
  <c r="R182" i="25"/>
  <c r="Q182" i="25"/>
  <c r="P182" i="25"/>
  <c r="O182" i="25"/>
  <c r="N182" i="25"/>
  <c r="M182" i="25"/>
  <c r="L182" i="25"/>
  <c r="K182" i="25"/>
  <c r="J182" i="25"/>
  <c r="E182" i="25"/>
  <c r="D182" i="25"/>
  <c r="C182" i="25"/>
  <c r="B182" i="25"/>
  <c r="AC181" i="25"/>
  <c r="AB181" i="25"/>
  <c r="AA181" i="25"/>
  <c r="Z181" i="25"/>
  <c r="Y181" i="25"/>
  <c r="X181" i="25"/>
  <c r="W181" i="25"/>
  <c r="V181" i="25"/>
  <c r="U181" i="25"/>
  <c r="T181" i="25"/>
  <c r="S181" i="25"/>
  <c r="R181" i="25"/>
  <c r="Q181" i="25"/>
  <c r="P181" i="25"/>
  <c r="O181" i="25"/>
  <c r="N181" i="25"/>
  <c r="M181" i="25"/>
  <c r="L181" i="25"/>
  <c r="K181" i="25"/>
  <c r="J181" i="25"/>
  <c r="E181" i="25"/>
  <c r="D181" i="25"/>
  <c r="C181" i="25"/>
  <c r="B181" i="25"/>
  <c r="AC180" i="25"/>
  <c r="AB180" i="25"/>
  <c r="AA180" i="25"/>
  <c r="Z180" i="25"/>
  <c r="Y180" i="25"/>
  <c r="X180" i="25"/>
  <c r="W180" i="25"/>
  <c r="V180" i="25"/>
  <c r="U180" i="25"/>
  <c r="T180" i="25"/>
  <c r="S180" i="25"/>
  <c r="R180" i="25"/>
  <c r="Q180" i="25"/>
  <c r="P180" i="25"/>
  <c r="O180" i="25"/>
  <c r="N180" i="25"/>
  <c r="M180" i="25"/>
  <c r="L180" i="25"/>
  <c r="K180" i="25"/>
  <c r="J180" i="25"/>
  <c r="E180" i="25"/>
  <c r="D180" i="25"/>
  <c r="C180" i="25"/>
  <c r="B180" i="25"/>
  <c r="AC179" i="25"/>
  <c r="AB179" i="25"/>
  <c r="AA179" i="25"/>
  <c r="Z179" i="25"/>
  <c r="Y179" i="25"/>
  <c r="X179" i="25"/>
  <c r="W179" i="25"/>
  <c r="V179" i="25"/>
  <c r="U179" i="25"/>
  <c r="T179" i="25"/>
  <c r="S179" i="25"/>
  <c r="R179" i="25"/>
  <c r="Q179" i="25"/>
  <c r="P179" i="25"/>
  <c r="O179" i="25"/>
  <c r="N179" i="25"/>
  <c r="M179" i="25"/>
  <c r="L179" i="25"/>
  <c r="K179" i="25"/>
  <c r="J179" i="25"/>
  <c r="E179" i="25"/>
  <c r="D179" i="25"/>
  <c r="C179" i="25"/>
  <c r="B179" i="25"/>
  <c r="AC178" i="25"/>
  <c r="AB178" i="25"/>
  <c r="AA178" i="25"/>
  <c r="Z178" i="25"/>
  <c r="Y178" i="25"/>
  <c r="X178" i="25"/>
  <c r="W178" i="25"/>
  <c r="V178" i="25"/>
  <c r="U178" i="25"/>
  <c r="T178" i="25"/>
  <c r="S178" i="25"/>
  <c r="R178" i="25"/>
  <c r="Q178" i="25"/>
  <c r="P178" i="25"/>
  <c r="O178" i="25"/>
  <c r="N178" i="25"/>
  <c r="M178" i="25"/>
  <c r="L178" i="25"/>
  <c r="K178" i="25"/>
  <c r="J178" i="25"/>
  <c r="E178" i="25"/>
  <c r="D178" i="25"/>
  <c r="C178" i="25"/>
  <c r="B178" i="25"/>
  <c r="AC177" i="25"/>
  <c r="AB177" i="25"/>
  <c r="AA177" i="25"/>
  <c r="Z177" i="25"/>
  <c r="Y177" i="25"/>
  <c r="X177" i="25"/>
  <c r="W177" i="25"/>
  <c r="V177" i="25"/>
  <c r="U177" i="25"/>
  <c r="T177" i="25"/>
  <c r="S177" i="25"/>
  <c r="R177" i="25"/>
  <c r="Q177" i="25"/>
  <c r="P177" i="25"/>
  <c r="O177" i="25"/>
  <c r="N177" i="25"/>
  <c r="M177" i="25"/>
  <c r="L177" i="25"/>
  <c r="K177" i="25"/>
  <c r="J177" i="25"/>
  <c r="E177" i="25"/>
  <c r="D177" i="25"/>
  <c r="C177" i="25"/>
  <c r="B177" i="25"/>
  <c r="AC176" i="25"/>
  <c r="AB176" i="25"/>
  <c r="AA176" i="25"/>
  <c r="Z176" i="25"/>
  <c r="Y176" i="25"/>
  <c r="X176" i="25"/>
  <c r="W176" i="25"/>
  <c r="V176" i="25"/>
  <c r="U176" i="25"/>
  <c r="T176" i="25"/>
  <c r="S176" i="25"/>
  <c r="R176" i="25"/>
  <c r="Q176" i="25"/>
  <c r="P176" i="25"/>
  <c r="O176" i="25"/>
  <c r="N176" i="25"/>
  <c r="M176" i="25"/>
  <c r="L176" i="25"/>
  <c r="K176" i="25"/>
  <c r="J176" i="25"/>
  <c r="E176" i="25"/>
  <c r="D176" i="25"/>
  <c r="C176" i="25"/>
  <c r="B176" i="25"/>
  <c r="AC175" i="25"/>
  <c r="AB175" i="25"/>
  <c r="AA175" i="25"/>
  <c r="Z175" i="25"/>
  <c r="Y175" i="25"/>
  <c r="X175" i="25"/>
  <c r="W175" i="25"/>
  <c r="V175" i="25"/>
  <c r="U175" i="25"/>
  <c r="T175" i="25"/>
  <c r="S175" i="25"/>
  <c r="R175" i="25"/>
  <c r="Q175" i="25"/>
  <c r="P175" i="25"/>
  <c r="O175" i="25"/>
  <c r="N175" i="25"/>
  <c r="M175" i="25"/>
  <c r="L175" i="25"/>
  <c r="K175" i="25"/>
  <c r="J175" i="25"/>
  <c r="E175" i="25"/>
  <c r="D175" i="25"/>
  <c r="C175" i="25"/>
  <c r="B175" i="25"/>
  <c r="AC174" i="25"/>
  <c r="AB174" i="25"/>
  <c r="AA174" i="25"/>
  <c r="Z174" i="25"/>
  <c r="Y174" i="25"/>
  <c r="X174" i="25"/>
  <c r="W174" i="25"/>
  <c r="V174" i="25"/>
  <c r="U174" i="25"/>
  <c r="T174" i="25"/>
  <c r="S174" i="25"/>
  <c r="R174" i="25"/>
  <c r="Q174" i="25"/>
  <c r="P174" i="25"/>
  <c r="O174" i="25"/>
  <c r="N174" i="25"/>
  <c r="M174" i="25"/>
  <c r="L174" i="25"/>
  <c r="K174" i="25"/>
  <c r="J174" i="25"/>
  <c r="E174" i="25"/>
  <c r="D174" i="25"/>
  <c r="C174" i="25"/>
  <c r="B174" i="25"/>
  <c r="AC173" i="25"/>
  <c r="AB173" i="25"/>
  <c r="AA173" i="25"/>
  <c r="Z173" i="25"/>
  <c r="Y173" i="25"/>
  <c r="X173" i="25"/>
  <c r="W173" i="25"/>
  <c r="V173" i="25"/>
  <c r="U173" i="25"/>
  <c r="T173" i="25"/>
  <c r="S173" i="25"/>
  <c r="R173" i="25"/>
  <c r="Q173" i="25"/>
  <c r="P173" i="25"/>
  <c r="O173" i="25"/>
  <c r="N173" i="25"/>
  <c r="M173" i="25"/>
  <c r="L173" i="25"/>
  <c r="K173" i="25"/>
  <c r="J173" i="25"/>
  <c r="E173" i="25"/>
  <c r="D173" i="25"/>
  <c r="C173" i="25"/>
  <c r="B173" i="25"/>
  <c r="AC172" i="25"/>
  <c r="AB172" i="25"/>
  <c r="AA172" i="25"/>
  <c r="Z172" i="25"/>
  <c r="Y172" i="25"/>
  <c r="X172" i="25"/>
  <c r="W172" i="25"/>
  <c r="V172" i="25"/>
  <c r="U172" i="25"/>
  <c r="T172" i="25"/>
  <c r="S172" i="25"/>
  <c r="R172" i="25"/>
  <c r="Q172" i="25"/>
  <c r="P172" i="25"/>
  <c r="O172" i="25"/>
  <c r="N172" i="25"/>
  <c r="M172" i="25"/>
  <c r="L172" i="25"/>
  <c r="K172" i="25"/>
  <c r="J172" i="25"/>
  <c r="E172" i="25"/>
  <c r="D172" i="25"/>
  <c r="C172" i="25"/>
  <c r="B172" i="25"/>
  <c r="AC171" i="25"/>
  <c r="AB171" i="25"/>
  <c r="AA171" i="25"/>
  <c r="Z171" i="25"/>
  <c r="Y171" i="25"/>
  <c r="X171" i="25"/>
  <c r="W171" i="25"/>
  <c r="V171" i="25"/>
  <c r="U171" i="25"/>
  <c r="T171" i="25"/>
  <c r="S171" i="25"/>
  <c r="R171" i="25"/>
  <c r="Q171" i="25"/>
  <c r="P171" i="25"/>
  <c r="O171" i="25"/>
  <c r="N171" i="25"/>
  <c r="M171" i="25"/>
  <c r="L171" i="25"/>
  <c r="K171" i="25"/>
  <c r="J171" i="25"/>
  <c r="E171" i="25"/>
  <c r="D171" i="25"/>
  <c r="C171" i="25"/>
  <c r="B171" i="25"/>
  <c r="AC170" i="25"/>
  <c r="AB170" i="25"/>
  <c r="AA170" i="25"/>
  <c r="Z170" i="25"/>
  <c r="Y170" i="25"/>
  <c r="X170" i="25"/>
  <c r="W170" i="25"/>
  <c r="V170" i="25"/>
  <c r="U170" i="25"/>
  <c r="T170" i="25"/>
  <c r="S170" i="25"/>
  <c r="R170" i="25"/>
  <c r="Q170" i="25"/>
  <c r="P170" i="25"/>
  <c r="O170" i="25"/>
  <c r="N170" i="25"/>
  <c r="M170" i="25"/>
  <c r="L170" i="25"/>
  <c r="K170" i="25"/>
  <c r="J170" i="25"/>
  <c r="E170" i="25"/>
  <c r="D170" i="25"/>
  <c r="C170" i="25"/>
  <c r="B170" i="25"/>
  <c r="AC169" i="25"/>
  <c r="AB169" i="25"/>
  <c r="AA169" i="25"/>
  <c r="Z169" i="25"/>
  <c r="Y169" i="25"/>
  <c r="X169" i="25"/>
  <c r="W169" i="25"/>
  <c r="V169" i="25"/>
  <c r="U169" i="25"/>
  <c r="T169" i="25"/>
  <c r="S169" i="25"/>
  <c r="R169" i="25"/>
  <c r="Q169" i="25"/>
  <c r="P169" i="25"/>
  <c r="O169" i="25"/>
  <c r="N169" i="25"/>
  <c r="M169" i="25"/>
  <c r="L169" i="25"/>
  <c r="K169" i="25"/>
  <c r="J169" i="25"/>
  <c r="E169" i="25"/>
  <c r="D169" i="25"/>
  <c r="C169" i="25"/>
  <c r="B169" i="25"/>
  <c r="AC168" i="25"/>
  <c r="AB168" i="25"/>
  <c r="AA168" i="25"/>
  <c r="Z168" i="25"/>
  <c r="Y168" i="25"/>
  <c r="X168" i="25"/>
  <c r="W168" i="25"/>
  <c r="V168" i="25"/>
  <c r="U168" i="25"/>
  <c r="T168" i="25"/>
  <c r="S168" i="25"/>
  <c r="R168" i="25"/>
  <c r="Q168" i="25"/>
  <c r="P168" i="25"/>
  <c r="O168" i="25"/>
  <c r="N168" i="25"/>
  <c r="M168" i="25"/>
  <c r="L168" i="25"/>
  <c r="K168" i="25"/>
  <c r="J168" i="25"/>
  <c r="E168" i="25"/>
  <c r="D168" i="25"/>
  <c r="C168" i="25"/>
  <c r="B168" i="25"/>
  <c r="AC167" i="25"/>
  <c r="AB167" i="25"/>
  <c r="AA167" i="25"/>
  <c r="Z167" i="25"/>
  <c r="Y167" i="25"/>
  <c r="X167" i="25"/>
  <c r="W167" i="25"/>
  <c r="V167" i="25"/>
  <c r="U167" i="25"/>
  <c r="T167" i="25"/>
  <c r="S167" i="25"/>
  <c r="R167" i="25"/>
  <c r="Q167" i="25"/>
  <c r="P167" i="25"/>
  <c r="O167" i="25"/>
  <c r="N167" i="25"/>
  <c r="M167" i="25"/>
  <c r="L167" i="25"/>
  <c r="K167" i="25"/>
  <c r="J167" i="25"/>
  <c r="E167" i="25"/>
  <c r="D167" i="25"/>
  <c r="C167" i="25"/>
  <c r="B167" i="25"/>
  <c r="AC166" i="25"/>
  <c r="AB166" i="25"/>
  <c r="AA166" i="25"/>
  <c r="Z166" i="25"/>
  <c r="Y166" i="25"/>
  <c r="X166" i="25"/>
  <c r="W166" i="25"/>
  <c r="V166" i="25"/>
  <c r="U166" i="25"/>
  <c r="T166" i="25"/>
  <c r="S166" i="25"/>
  <c r="R166" i="25"/>
  <c r="Q166" i="25"/>
  <c r="P166" i="25"/>
  <c r="O166" i="25"/>
  <c r="N166" i="25"/>
  <c r="M166" i="25"/>
  <c r="L166" i="25"/>
  <c r="K166" i="25"/>
  <c r="J166" i="25"/>
  <c r="E166" i="25"/>
  <c r="D166" i="25"/>
  <c r="C166" i="25"/>
  <c r="B166" i="25"/>
  <c r="AC165" i="25"/>
  <c r="AB165" i="25"/>
  <c r="AA165" i="25"/>
  <c r="Z165" i="25"/>
  <c r="Y165" i="25"/>
  <c r="X165" i="25"/>
  <c r="W165" i="25"/>
  <c r="V165" i="25"/>
  <c r="U165" i="25"/>
  <c r="T165" i="25"/>
  <c r="S165" i="25"/>
  <c r="R165" i="25"/>
  <c r="Q165" i="25"/>
  <c r="P165" i="25"/>
  <c r="O165" i="25"/>
  <c r="N165" i="25"/>
  <c r="M165" i="25"/>
  <c r="L165" i="25"/>
  <c r="K165" i="25"/>
  <c r="J165" i="25"/>
  <c r="E165" i="25"/>
  <c r="D165" i="25"/>
  <c r="C165" i="25"/>
  <c r="B165" i="25"/>
  <c r="AC164" i="25"/>
  <c r="AB164" i="25"/>
  <c r="AA164" i="25"/>
  <c r="Z164" i="25"/>
  <c r="Y164" i="25"/>
  <c r="X164" i="25"/>
  <c r="W164" i="25"/>
  <c r="V164" i="25"/>
  <c r="U164" i="25"/>
  <c r="T164" i="25"/>
  <c r="S164" i="25"/>
  <c r="R164" i="25"/>
  <c r="Q164" i="25"/>
  <c r="P164" i="25"/>
  <c r="O164" i="25"/>
  <c r="N164" i="25"/>
  <c r="M164" i="25"/>
  <c r="L164" i="25"/>
  <c r="K164" i="25"/>
  <c r="J164" i="25"/>
  <c r="E164" i="25"/>
  <c r="D164" i="25"/>
  <c r="C164" i="25"/>
  <c r="B164" i="25"/>
  <c r="AC163" i="25"/>
  <c r="AB163" i="25"/>
  <c r="AA163" i="25"/>
  <c r="Z163" i="25"/>
  <c r="Y163" i="25"/>
  <c r="X163" i="25"/>
  <c r="W163" i="25"/>
  <c r="V163" i="25"/>
  <c r="U163" i="25"/>
  <c r="T163" i="25"/>
  <c r="S163" i="25"/>
  <c r="R163" i="25"/>
  <c r="Q163" i="25"/>
  <c r="P163" i="25"/>
  <c r="O163" i="25"/>
  <c r="N163" i="25"/>
  <c r="M163" i="25"/>
  <c r="L163" i="25"/>
  <c r="K163" i="25"/>
  <c r="J163" i="25"/>
  <c r="E163" i="25"/>
  <c r="D163" i="25"/>
  <c r="C163" i="25"/>
  <c r="B163" i="25"/>
  <c r="AC162" i="25"/>
  <c r="AB162" i="25"/>
  <c r="AA162" i="25"/>
  <c r="Z162" i="25"/>
  <c r="Y162" i="25"/>
  <c r="X162" i="25"/>
  <c r="W162" i="25"/>
  <c r="V162" i="25"/>
  <c r="U162" i="25"/>
  <c r="T162" i="25"/>
  <c r="S162" i="25"/>
  <c r="R162" i="25"/>
  <c r="Q162" i="25"/>
  <c r="P162" i="25"/>
  <c r="O162" i="25"/>
  <c r="N162" i="25"/>
  <c r="M162" i="25"/>
  <c r="L162" i="25"/>
  <c r="K162" i="25"/>
  <c r="J162" i="25"/>
  <c r="E162" i="25"/>
  <c r="D162" i="25"/>
  <c r="C162" i="25"/>
  <c r="B162" i="25"/>
  <c r="AC161" i="25"/>
  <c r="AB161" i="25"/>
  <c r="AA161" i="25"/>
  <c r="Z161" i="25"/>
  <c r="Y161" i="25"/>
  <c r="X161" i="25"/>
  <c r="W161" i="25"/>
  <c r="V161" i="25"/>
  <c r="U161" i="25"/>
  <c r="T161" i="25"/>
  <c r="S161" i="25"/>
  <c r="R161" i="25"/>
  <c r="Q161" i="25"/>
  <c r="P161" i="25"/>
  <c r="O161" i="25"/>
  <c r="N161" i="25"/>
  <c r="M161" i="25"/>
  <c r="L161" i="25"/>
  <c r="K161" i="25"/>
  <c r="J161" i="25"/>
  <c r="E161" i="25"/>
  <c r="D161" i="25"/>
  <c r="C161" i="25"/>
  <c r="B161" i="25"/>
  <c r="AC160" i="25"/>
  <c r="AB160" i="25"/>
  <c r="AA160" i="25"/>
  <c r="Z160" i="25"/>
  <c r="Y160" i="25"/>
  <c r="X160" i="25"/>
  <c r="W160" i="25"/>
  <c r="V160" i="25"/>
  <c r="U160" i="25"/>
  <c r="T160" i="25"/>
  <c r="S160" i="25"/>
  <c r="R160" i="25"/>
  <c r="Q160" i="25"/>
  <c r="P160" i="25"/>
  <c r="O160" i="25"/>
  <c r="N160" i="25"/>
  <c r="M160" i="25"/>
  <c r="L160" i="25"/>
  <c r="K160" i="25"/>
  <c r="J160" i="25"/>
  <c r="E160" i="25"/>
  <c r="D160" i="25"/>
  <c r="C160" i="25"/>
  <c r="B160" i="25"/>
  <c r="AC159" i="25"/>
  <c r="AB159" i="25"/>
  <c r="AA159" i="25"/>
  <c r="Z159" i="25"/>
  <c r="Y159" i="25"/>
  <c r="X159" i="25"/>
  <c r="W159" i="25"/>
  <c r="V159" i="25"/>
  <c r="U159" i="25"/>
  <c r="T159" i="25"/>
  <c r="S159" i="25"/>
  <c r="R159" i="25"/>
  <c r="Q159" i="25"/>
  <c r="P159" i="25"/>
  <c r="O159" i="25"/>
  <c r="N159" i="25"/>
  <c r="M159" i="25"/>
  <c r="L159" i="25"/>
  <c r="K159" i="25"/>
  <c r="J159" i="25"/>
  <c r="E159" i="25"/>
  <c r="D159" i="25"/>
  <c r="C159" i="25"/>
  <c r="B159" i="25"/>
  <c r="AC158" i="25"/>
  <c r="AB158" i="25"/>
  <c r="AA158" i="25"/>
  <c r="Z158" i="25"/>
  <c r="Y158" i="25"/>
  <c r="X158" i="25"/>
  <c r="W158" i="25"/>
  <c r="V158" i="25"/>
  <c r="U158" i="25"/>
  <c r="T158" i="25"/>
  <c r="S158" i="25"/>
  <c r="R158" i="25"/>
  <c r="Q158" i="25"/>
  <c r="P158" i="25"/>
  <c r="O158" i="25"/>
  <c r="N158" i="25"/>
  <c r="M158" i="25"/>
  <c r="L158" i="25"/>
  <c r="K158" i="25"/>
  <c r="J158" i="25"/>
  <c r="E158" i="25"/>
  <c r="D158" i="25"/>
  <c r="C158" i="25"/>
  <c r="B158" i="25"/>
  <c r="AC157" i="25"/>
  <c r="AB157" i="25"/>
  <c r="AA157" i="25"/>
  <c r="Z157" i="25"/>
  <c r="Y157" i="25"/>
  <c r="X157" i="25"/>
  <c r="W157" i="25"/>
  <c r="V157" i="25"/>
  <c r="U157" i="25"/>
  <c r="T157" i="25"/>
  <c r="S157" i="25"/>
  <c r="R157" i="25"/>
  <c r="Q157" i="25"/>
  <c r="P157" i="25"/>
  <c r="O157" i="25"/>
  <c r="N157" i="25"/>
  <c r="M157" i="25"/>
  <c r="L157" i="25"/>
  <c r="K157" i="25"/>
  <c r="J157" i="25"/>
  <c r="E157" i="25"/>
  <c r="D157" i="25"/>
  <c r="C157" i="25"/>
  <c r="B157" i="25"/>
  <c r="AC156" i="25"/>
  <c r="AB156" i="25"/>
  <c r="AA156" i="25"/>
  <c r="Z156" i="25"/>
  <c r="Y156" i="25"/>
  <c r="X156" i="25"/>
  <c r="W156" i="25"/>
  <c r="V156" i="25"/>
  <c r="U156" i="25"/>
  <c r="T156" i="25"/>
  <c r="S156" i="25"/>
  <c r="R156" i="25"/>
  <c r="Q156" i="25"/>
  <c r="P156" i="25"/>
  <c r="O156" i="25"/>
  <c r="N156" i="25"/>
  <c r="M156" i="25"/>
  <c r="L156" i="25"/>
  <c r="K156" i="25"/>
  <c r="J156" i="25"/>
  <c r="E156" i="25"/>
  <c r="D156" i="25"/>
  <c r="C156" i="25"/>
  <c r="B156" i="25"/>
  <c r="AC155" i="25"/>
  <c r="AB155" i="25"/>
  <c r="AA155" i="25"/>
  <c r="Z155" i="25"/>
  <c r="Y155" i="25"/>
  <c r="X155" i="25"/>
  <c r="W155" i="25"/>
  <c r="V155" i="25"/>
  <c r="U155" i="25"/>
  <c r="T155" i="25"/>
  <c r="S155" i="25"/>
  <c r="R155" i="25"/>
  <c r="Q155" i="25"/>
  <c r="P155" i="25"/>
  <c r="O155" i="25"/>
  <c r="N155" i="25"/>
  <c r="M155" i="25"/>
  <c r="L155" i="25"/>
  <c r="K155" i="25"/>
  <c r="J155" i="25"/>
  <c r="E155" i="25"/>
  <c r="D155" i="25"/>
  <c r="C155" i="25"/>
  <c r="B155" i="25"/>
  <c r="AC154" i="25"/>
  <c r="AB154" i="25"/>
  <c r="AA154" i="25"/>
  <c r="Z154" i="25"/>
  <c r="Y154" i="25"/>
  <c r="X154" i="25"/>
  <c r="W154" i="25"/>
  <c r="V154" i="25"/>
  <c r="U154" i="25"/>
  <c r="T154" i="25"/>
  <c r="S154" i="25"/>
  <c r="R154" i="25"/>
  <c r="Q154" i="25"/>
  <c r="P154" i="25"/>
  <c r="O154" i="25"/>
  <c r="N154" i="25"/>
  <c r="M154" i="25"/>
  <c r="L154" i="25"/>
  <c r="K154" i="25"/>
  <c r="J154" i="25"/>
  <c r="E154" i="25"/>
  <c r="D154" i="25"/>
  <c r="C154" i="25"/>
  <c r="B154" i="25"/>
  <c r="AC153" i="25"/>
  <c r="AB153" i="25"/>
  <c r="AA153" i="25"/>
  <c r="Z153" i="25"/>
  <c r="Y153" i="25"/>
  <c r="X153" i="25"/>
  <c r="W153" i="25"/>
  <c r="V153" i="25"/>
  <c r="U153" i="25"/>
  <c r="T153" i="25"/>
  <c r="S153" i="25"/>
  <c r="R153" i="25"/>
  <c r="Q153" i="25"/>
  <c r="P153" i="25"/>
  <c r="O153" i="25"/>
  <c r="N153" i="25"/>
  <c r="M153" i="25"/>
  <c r="L153" i="25"/>
  <c r="K153" i="25"/>
  <c r="J153" i="25"/>
  <c r="E153" i="25"/>
  <c r="D153" i="25"/>
  <c r="C153" i="25"/>
  <c r="B153" i="25"/>
  <c r="AC152" i="25"/>
  <c r="AB152" i="25"/>
  <c r="AA152" i="25"/>
  <c r="Z152" i="25"/>
  <c r="Y152" i="25"/>
  <c r="X152" i="25"/>
  <c r="W152" i="25"/>
  <c r="V152" i="25"/>
  <c r="U152" i="25"/>
  <c r="T152" i="25"/>
  <c r="S152" i="25"/>
  <c r="R152" i="25"/>
  <c r="Q152" i="25"/>
  <c r="P152" i="25"/>
  <c r="O152" i="25"/>
  <c r="N152" i="25"/>
  <c r="M152" i="25"/>
  <c r="L152" i="25"/>
  <c r="K152" i="25"/>
  <c r="J152" i="25"/>
  <c r="E152" i="25"/>
  <c r="D152" i="25"/>
  <c r="C152" i="25"/>
  <c r="B152" i="25"/>
  <c r="AC151" i="25"/>
  <c r="AB151" i="25"/>
  <c r="AA151" i="25"/>
  <c r="Z151" i="25"/>
  <c r="Y151" i="25"/>
  <c r="X151" i="25"/>
  <c r="W151" i="25"/>
  <c r="V151" i="25"/>
  <c r="U151" i="25"/>
  <c r="T151" i="25"/>
  <c r="S151" i="25"/>
  <c r="R151" i="25"/>
  <c r="Q151" i="25"/>
  <c r="P151" i="25"/>
  <c r="O151" i="25"/>
  <c r="N151" i="25"/>
  <c r="M151" i="25"/>
  <c r="L151" i="25"/>
  <c r="K151" i="25"/>
  <c r="J151" i="25"/>
  <c r="E151" i="25"/>
  <c r="D151" i="25"/>
  <c r="C151" i="25"/>
  <c r="B151" i="25"/>
  <c r="AC150" i="25"/>
  <c r="AB150" i="25"/>
  <c r="AA150" i="25"/>
  <c r="Z150" i="25"/>
  <c r="Y150" i="25"/>
  <c r="X150" i="25"/>
  <c r="W150" i="25"/>
  <c r="V150" i="25"/>
  <c r="U150" i="25"/>
  <c r="T150" i="25"/>
  <c r="S150" i="25"/>
  <c r="R150" i="25"/>
  <c r="Q150" i="25"/>
  <c r="P150" i="25"/>
  <c r="O150" i="25"/>
  <c r="N150" i="25"/>
  <c r="M150" i="25"/>
  <c r="L150" i="25"/>
  <c r="K150" i="25"/>
  <c r="J150" i="25"/>
  <c r="E150" i="25"/>
  <c r="D150" i="25"/>
  <c r="C150" i="25"/>
  <c r="B150" i="25"/>
  <c r="AC149" i="25"/>
  <c r="AB149" i="25"/>
  <c r="AA149" i="25"/>
  <c r="Z149" i="25"/>
  <c r="Y149" i="25"/>
  <c r="X149" i="25"/>
  <c r="W149" i="25"/>
  <c r="V149" i="25"/>
  <c r="U149" i="25"/>
  <c r="T149" i="25"/>
  <c r="S149" i="25"/>
  <c r="R149" i="25"/>
  <c r="Q149" i="25"/>
  <c r="P149" i="25"/>
  <c r="O149" i="25"/>
  <c r="N149" i="25"/>
  <c r="M149" i="25"/>
  <c r="L149" i="25"/>
  <c r="K149" i="25"/>
  <c r="J149" i="25"/>
  <c r="E149" i="25"/>
  <c r="D149" i="25"/>
  <c r="C149" i="25"/>
  <c r="B149" i="25"/>
  <c r="AC148" i="25"/>
  <c r="AB148" i="25"/>
  <c r="AA148" i="25"/>
  <c r="Z148" i="25"/>
  <c r="Y148" i="25"/>
  <c r="X148" i="25"/>
  <c r="W148" i="25"/>
  <c r="V148" i="25"/>
  <c r="U148" i="25"/>
  <c r="T148" i="25"/>
  <c r="S148" i="25"/>
  <c r="R148" i="25"/>
  <c r="Q148" i="25"/>
  <c r="P148" i="25"/>
  <c r="O148" i="25"/>
  <c r="N148" i="25"/>
  <c r="M148" i="25"/>
  <c r="L148" i="25"/>
  <c r="K148" i="25"/>
  <c r="J148" i="25"/>
  <c r="E148" i="25"/>
  <c r="D148" i="25"/>
  <c r="C148" i="25"/>
  <c r="B148" i="25"/>
  <c r="AC147" i="25"/>
  <c r="AB147" i="25"/>
  <c r="AA147" i="25"/>
  <c r="Z147" i="25"/>
  <c r="Y147" i="25"/>
  <c r="X147" i="25"/>
  <c r="W147" i="25"/>
  <c r="V147" i="25"/>
  <c r="U147" i="25"/>
  <c r="T147" i="25"/>
  <c r="S147" i="25"/>
  <c r="R147" i="25"/>
  <c r="Q147" i="25"/>
  <c r="P147" i="25"/>
  <c r="O147" i="25"/>
  <c r="N147" i="25"/>
  <c r="M147" i="25"/>
  <c r="L147" i="25"/>
  <c r="K147" i="25"/>
  <c r="J147" i="25"/>
  <c r="E147" i="25"/>
  <c r="D147" i="25"/>
  <c r="C147" i="25"/>
  <c r="B147" i="25"/>
  <c r="AC146" i="25"/>
  <c r="AB146" i="25"/>
  <c r="AA146" i="25"/>
  <c r="Z146" i="25"/>
  <c r="Y146" i="25"/>
  <c r="X146" i="25"/>
  <c r="W146" i="25"/>
  <c r="V146" i="25"/>
  <c r="U146" i="25"/>
  <c r="T146" i="25"/>
  <c r="S146" i="25"/>
  <c r="R146" i="25"/>
  <c r="Q146" i="25"/>
  <c r="P146" i="25"/>
  <c r="O146" i="25"/>
  <c r="N146" i="25"/>
  <c r="M146" i="25"/>
  <c r="L146" i="25"/>
  <c r="K146" i="25"/>
  <c r="J146" i="25"/>
  <c r="E146" i="25"/>
  <c r="D146" i="25"/>
  <c r="C146" i="25"/>
  <c r="B146" i="25"/>
  <c r="AC145" i="25"/>
  <c r="AB145" i="25"/>
  <c r="AA145" i="25"/>
  <c r="Z145" i="25"/>
  <c r="Y145" i="25"/>
  <c r="X145" i="25"/>
  <c r="W145" i="25"/>
  <c r="V145" i="25"/>
  <c r="U145" i="25"/>
  <c r="T145" i="25"/>
  <c r="S145" i="25"/>
  <c r="R145" i="25"/>
  <c r="Q145" i="25"/>
  <c r="P145" i="25"/>
  <c r="O145" i="25"/>
  <c r="N145" i="25"/>
  <c r="M145" i="25"/>
  <c r="L145" i="25"/>
  <c r="K145" i="25"/>
  <c r="J145" i="25"/>
  <c r="E145" i="25"/>
  <c r="D145" i="25"/>
  <c r="C145" i="25"/>
  <c r="B145" i="25"/>
  <c r="AC144" i="25"/>
  <c r="AB144" i="25"/>
  <c r="AA144" i="25"/>
  <c r="Z144" i="25"/>
  <c r="Y144" i="25"/>
  <c r="X144" i="25"/>
  <c r="W144" i="25"/>
  <c r="V144" i="25"/>
  <c r="U144" i="25"/>
  <c r="T144" i="25"/>
  <c r="S144" i="25"/>
  <c r="R144" i="25"/>
  <c r="Q144" i="25"/>
  <c r="P144" i="25"/>
  <c r="O144" i="25"/>
  <c r="N144" i="25"/>
  <c r="M144" i="25"/>
  <c r="L144" i="25"/>
  <c r="K144" i="25"/>
  <c r="J144" i="25"/>
  <c r="E144" i="25"/>
  <c r="D144" i="25"/>
  <c r="C144" i="25"/>
  <c r="B144" i="25"/>
  <c r="AC143" i="25"/>
  <c r="AB143" i="25"/>
  <c r="AA143" i="25"/>
  <c r="Z143" i="25"/>
  <c r="Y143" i="25"/>
  <c r="X143" i="25"/>
  <c r="W143" i="25"/>
  <c r="V143" i="25"/>
  <c r="U143" i="25"/>
  <c r="T143" i="25"/>
  <c r="S143" i="25"/>
  <c r="R143" i="25"/>
  <c r="Q143" i="25"/>
  <c r="P143" i="25"/>
  <c r="O143" i="25"/>
  <c r="N143" i="25"/>
  <c r="M143" i="25"/>
  <c r="L143" i="25"/>
  <c r="K143" i="25"/>
  <c r="J143" i="25"/>
  <c r="E143" i="25"/>
  <c r="D143" i="25"/>
  <c r="C143" i="25"/>
  <c r="B143" i="25"/>
  <c r="AC142" i="25"/>
  <c r="AB142" i="25"/>
  <c r="AA142" i="25"/>
  <c r="Z142" i="25"/>
  <c r="Y142" i="25"/>
  <c r="X142" i="25"/>
  <c r="W142" i="25"/>
  <c r="V142" i="25"/>
  <c r="U142" i="25"/>
  <c r="T142" i="25"/>
  <c r="S142" i="25"/>
  <c r="R142" i="25"/>
  <c r="Q142" i="25"/>
  <c r="P142" i="25"/>
  <c r="O142" i="25"/>
  <c r="N142" i="25"/>
  <c r="M142" i="25"/>
  <c r="L142" i="25"/>
  <c r="K142" i="25"/>
  <c r="J142" i="25"/>
  <c r="E142" i="25"/>
  <c r="D142" i="25"/>
  <c r="C142" i="25"/>
  <c r="B142" i="25"/>
  <c r="AC141" i="25"/>
  <c r="AB141" i="25"/>
  <c r="AA141" i="25"/>
  <c r="Z141" i="25"/>
  <c r="Y141" i="25"/>
  <c r="X141" i="25"/>
  <c r="W141" i="25"/>
  <c r="V141" i="25"/>
  <c r="U141" i="25"/>
  <c r="T141" i="25"/>
  <c r="S141" i="25"/>
  <c r="R141" i="25"/>
  <c r="Q141" i="25"/>
  <c r="P141" i="25"/>
  <c r="O141" i="25"/>
  <c r="N141" i="25"/>
  <c r="M141" i="25"/>
  <c r="L141" i="25"/>
  <c r="K141" i="25"/>
  <c r="J141" i="25"/>
  <c r="E141" i="25"/>
  <c r="D141" i="25"/>
  <c r="C141" i="25"/>
  <c r="B141" i="25"/>
  <c r="AC140" i="25"/>
  <c r="AB140" i="25"/>
  <c r="AA140" i="25"/>
  <c r="Z140" i="25"/>
  <c r="Y140" i="25"/>
  <c r="X140" i="25"/>
  <c r="W140" i="25"/>
  <c r="V140" i="25"/>
  <c r="U140" i="25"/>
  <c r="T140" i="25"/>
  <c r="S140" i="25"/>
  <c r="R140" i="25"/>
  <c r="Q140" i="25"/>
  <c r="P140" i="25"/>
  <c r="O140" i="25"/>
  <c r="N140" i="25"/>
  <c r="M140" i="25"/>
  <c r="L140" i="25"/>
  <c r="K140" i="25"/>
  <c r="J140" i="25"/>
  <c r="E140" i="25"/>
  <c r="D140" i="25"/>
  <c r="C140" i="25"/>
  <c r="B140" i="25"/>
  <c r="AC139" i="25"/>
  <c r="AB139" i="25"/>
  <c r="AA139" i="25"/>
  <c r="Z139" i="25"/>
  <c r="Y139" i="25"/>
  <c r="X139" i="25"/>
  <c r="W139" i="25"/>
  <c r="V139" i="25"/>
  <c r="U139" i="25"/>
  <c r="T139" i="25"/>
  <c r="S139" i="25"/>
  <c r="R139" i="25"/>
  <c r="Q139" i="25"/>
  <c r="P139" i="25"/>
  <c r="O139" i="25"/>
  <c r="N139" i="25"/>
  <c r="M139" i="25"/>
  <c r="L139" i="25"/>
  <c r="K139" i="25"/>
  <c r="J139" i="25"/>
  <c r="E139" i="25"/>
  <c r="D139" i="25"/>
  <c r="C139" i="25"/>
  <c r="B139" i="25"/>
  <c r="AC138" i="25"/>
  <c r="AB138" i="25"/>
  <c r="AA138" i="25"/>
  <c r="Z138" i="25"/>
  <c r="Y138" i="25"/>
  <c r="X138" i="25"/>
  <c r="W138" i="25"/>
  <c r="V138" i="25"/>
  <c r="U138" i="25"/>
  <c r="T138" i="25"/>
  <c r="S138" i="25"/>
  <c r="R138" i="25"/>
  <c r="Q138" i="25"/>
  <c r="P138" i="25"/>
  <c r="O138" i="25"/>
  <c r="N138" i="25"/>
  <c r="M138" i="25"/>
  <c r="L138" i="25"/>
  <c r="K138" i="25"/>
  <c r="J138" i="25"/>
  <c r="E138" i="25"/>
  <c r="D138" i="25"/>
  <c r="C138" i="25"/>
  <c r="B138" i="25"/>
  <c r="AC137" i="25"/>
  <c r="AB137" i="25"/>
  <c r="AA137" i="25"/>
  <c r="Z137" i="25"/>
  <c r="Y137" i="25"/>
  <c r="X137" i="25"/>
  <c r="W137" i="25"/>
  <c r="V137" i="25"/>
  <c r="U137" i="25"/>
  <c r="T137" i="25"/>
  <c r="S137" i="25"/>
  <c r="R137" i="25"/>
  <c r="Q137" i="25"/>
  <c r="P137" i="25"/>
  <c r="O137" i="25"/>
  <c r="N137" i="25"/>
  <c r="M137" i="25"/>
  <c r="L137" i="25"/>
  <c r="K137" i="25"/>
  <c r="J137" i="25"/>
  <c r="E137" i="25"/>
  <c r="D137" i="25"/>
  <c r="C137" i="25"/>
  <c r="B137" i="25"/>
  <c r="AC136" i="25"/>
  <c r="AB136" i="25"/>
  <c r="AA136" i="25"/>
  <c r="Z136" i="25"/>
  <c r="Y136" i="25"/>
  <c r="X136" i="25"/>
  <c r="W136" i="25"/>
  <c r="V136" i="25"/>
  <c r="U136" i="25"/>
  <c r="T136" i="25"/>
  <c r="S136" i="25"/>
  <c r="R136" i="25"/>
  <c r="Q136" i="25"/>
  <c r="P136" i="25"/>
  <c r="O136" i="25"/>
  <c r="N136" i="25"/>
  <c r="M136" i="25"/>
  <c r="L136" i="25"/>
  <c r="K136" i="25"/>
  <c r="J136" i="25"/>
  <c r="E136" i="25"/>
  <c r="D136" i="25"/>
  <c r="C136" i="25"/>
  <c r="B136" i="25"/>
  <c r="AC135" i="25"/>
  <c r="AB135" i="25"/>
  <c r="AA135" i="25"/>
  <c r="Z135" i="25"/>
  <c r="Y135" i="25"/>
  <c r="X135" i="25"/>
  <c r="W135" i="25"/>
  <c r="V135" i="25"/>
  <c r="U135" i="25"/>
  <c r="T135" i="25"/>
  <c r="S135" i="25"/>
  <c r="R135" i="25"/>
  <c r="Q135" i="25"/>
  <c r="P135" i="25"/>
  <c r="O135" i="25"/>
  <c r="N135" i="25"/>
  <c r="M135" i="25"/>
  <c r="L135" i="25"/>
  <c r="K135" i="25"/>
  <c r="J135" i="25"/>
  <c r="E135" i="25"/>
  <c r="D135" i="25"/>
  <c r="C135" i="25"/>
  <c r="B135" i="25"/>
  <c r="AC134" i="25"/>
  <c r="AB134" i="25"/>
  <c r="AA134" i="25"/>
  <c r="Z134" i="25"/>
  <c r="Y134" i="25"/>
  <c r="X134" i="25"/>
  <c r="W134" i="25"/>
  <c r="V134" i="25"/>
  <c r="U134" i="25"/>
  <c r="T134" i="25"/>
  <c r="S134" i="25"/>
  <c r="R134" i="25"/>
  <c r="Q134" i="25"/>
  <c r="P134" i="25"/>
  <c r="O134" i="25"/>
  <c r="N134" i="25"/>
  <c r="M134" i="25"/>
  <c r="L134" i="25"/>
  <c r="K134" i="25"/>
  <c r="J134" i="25"/>
  <c r="E134" i="25"/>
  <c r="D134" i="25"/>
  <c r="C134" i="25"/>
  <c r="B134" i="25"/>
  <c r="AC133" i="25"/>
  <c r="AB133" i="25"/>
  <c r="AA133" i="25"/>
  <c r="Z133" i="25"/>
  <c r="Y133" i="25"/>
  <c r="X133" i="25"/>
  <c r="W133" i="25"/>
  <c r="V133" i="25"/>
  <c r="U133" i="25"/>
  <c r="T133" i="25"/>
  <c r="S133" i="25"/>
  <c r="R133" i="25"/>
  <c r="Q133" i="25"/>
  <c r="P133" i="25"/>
  <c r="O133" i="25"/>
  <c r="N133" i="25"/>
  <c r="M133" i="25"/>
  <c r="L133" i="25"/>
  <c r="K133" i="25"/>
  <c r="J133" i="25"/>
  <c r="E133" i="25"/>
  <c r="D133" i="25"/>
  <c r="C133" i="25"/>
  <c r="B133" i="25"/>
  <c r="AC132" i="25"/>
  <c r="AB132" i="25"/>
  <c r="AA132" i="25"/>
  <c r="Z132" i="25"/>
  <c r="Y132" i="25"/>
  <c r="X132" i="25"/>
  <c r="W132" i="25"/>
  <c r="V132" i="25"/>
  <c r="U132" i="25"/>
  <c r="T132" i="25"/>
  <c r="S132" i="25"/>
  <c r="R132" i="25"/>
  <c r="Q132" i="25"/>
  <c r="P132" i="25"/>
  <c r="O132" i="25"/>
  <c r="N132" i="25"/>
  <c r="M132" i="25"/>
  <c r="L132" i="25"/>
  <c r="K132" i="25"/>
  <c r="J132" i="25"/>
  <c r="E132" i="25"/>
  <c r="D132" i="25"/>
  <c r="C132" i="25"/>
  <c r="B132" i="25"/>
  <c r="AC131" i="25"/>
  <c r="AB131" i="25"/>
  <c r="AA131" i="25"/>
  <c r="Z131" i="25"/>
  <c r="Y131" i="25"/>
  <c r="X131" i="25"/>
  <c r="W131" i="25"/>
  <c r="V131" i="25"/>
  <c r="U131" i="25"/>
  <c r="T131" i="25"/>
  <c r="S131" i="25"/>
  <c r="R131" i="25"/>
  <c r="Q131" i="25"/>
  <c r="P131" i="25"/>
  <c r="O131" i="25"/>
  <c r="N131" i="25"/>
  <c r="M131" i="25"/>
  <c r="L131" i="25"/>
  <c r="K131" i="25"/>
  <c r="J131" i="25"/>
  <c r="E131" i="25"/>
  <c r="D131" i="25"/>
  <c r="C131" i="25"/>
  <c r="B131" i="25"/>
  <c r="AC130" i="25"/>
  <c r="AB130" i="25"/>
  <c r="AA130" i="25"/>
  <c r="Z130" i="25"/>
  <c r="Y130" i="25"/>
  <c r="X130" i="25"/>
  <c r="W130" i="25"/>
  <c r="V130" i="25"/>
  <c r="U130" i="25"/>
  <c r="T130" i="25"/>
  <c r="S130" i="25"/>
  <c r="R130" i="25"/>
  <c r="Q130" i="25"/>
  <c r="P130" i="25"/>
  <c r="O130" i="25"/>
  <c r="N130" i="25"/>
  <c r="M130" i="25"/>
  <c r="L130" i="25"/>
  <c r="K130" i="25"/>
  <c r="J130" i="25"/>
  <c r="E130" i="25"/>
  <c r="D130" i="25"/>
  <c r="C130" i="25"/>
  <c r="B130" i="25"/>
  <c r="AC129" i="25"/>
  <c r="AB129" i="25"/>
  <c r="AA129" i="25"/>
  <c r="Z129" i="25"/>
  <c r="Y129" i="25"/>
  <c r="X129" i="25"/>
  <c r="W129" i="25"/>
  <c r="V129" i="25"/>
  <c r="U129" i="25"/>
  <c r="T129" i="25"/>
  <c r="S129" i="25"/>
  <c r="R129" i="25"/>
  <c r="Q129" i="25"/>
  <c r="P129" i="25"/>
  <c r="O129" i="25"/>
  <c r="N129" i="25"/>
  <c r="M129" i="25"/>
  <c r="L129" i="25"/>
  <c r="K129" i="25"/>
  <c r="J129" i="25"/>
  <c r="E129" i="25"/>
  <c r="D129" i="25"/>
  <c r="C129" i="25"/>
  <c r="B129" i="25"/>
  <c r="AC128" i="25"/>
  <c r="AB128" i="25"/>
  <c r="AA128" i="25"/>
  <c r="Z128" i="25"/>
  <c r="Y128" i="25"/>
  <c r="X128" i="25"/>
  <c r="W128" i="25"/>
  <c r="V128" i="25"/>
  <c r="U128" i="25"/>
  <c r="T128" i="25"/>
  <c r="S128" i="25"/>
  <c r="R128" i="25"/>
  <c r="Q128" i="25"/>
  <c r="P128" i="25"/>
  <c r="O128" i="25"/>
  <c r="N128" i="25"/>
  <c r="M128" i="25"/>
  <c r="L128" i="25"/>
  <c r="K128" i="25"/>
  <c r="J128" i="25"/>
  <c r="E128" i="25"/>
  <c r="D128" i="25"/>
  <c r="C128" i="25"/>
  <c r="B128" i="25"/>
  <c r="AC127" i="25"/>
  <c r="AB127" i="25"/>
  <c r="AA127" i="25"/>
  <c r="Z127" i="25"/>
  <c r="Y127" i="25"/>
  <c r="X127" i="25"/>
  <c r="W127" i="25"/>
  <c r="V127" i="25"/>
  <c r="U127" i="25"/>
  <c r="T127" i="25"/>
  <c r="S127" i="25"/>
  <c r="R127" i="25"/>
  <c r="Q127" i="25"/>
  <c r="P127" i="25"/>
  <c r="O127" i="25"/>
  <c r="N127" i="25"/>
  <c r="M127" i="25"/>
  <c r="L127" i="25"/>
  <c r="K127" i="25"/>
  <c r="J127" i="25"/>
  <c r="E127" i="25"/>
  <c r="D127" i="25"/>
  <c r="C127" i="25"/>
  <c r="B127" i="25"/>
  <c r="AC126" i="25"/>
  <c r="AB126" i="25"/>
  <c r="AA126" i="25"/>
  <c r="Z126" i="25"/>
  <c r="Y126" i="25"/>
  <c r="X126" i="25"/>
  <c r="W126" i="25"/>
  <c r="V126" i="25"/>
  <c r="U126" i="25"/>
  <c r="T126" i="25"/>
  <c r="S126" i="25"/>
  <c r="R126" i="25"/>
  <c r="Q126" i="25"/>
  <c r="P126" i="25"/>
  <c r="O126" i="25"/>
  <c r="N126" i="25"/>
  <c r="M126" i="25"/>
  <c r="L126" i="25"/>
  <c r="K126" i="25"/>
  <c r="J126" i="25"/>
  <c r="E126" i="25"/>
  <c r="D126" i="25"/>
  <c r="C126" i="25"/>
  <c r="B126" i="25"/>
  <c r="AC125" i="25"/>
  <c r="AB125" i="25"/>
  <c r="AA125" i="25"/>
  <c r="Z125" i="25"/>
  <c r="Y125" i="25"/>
  <c r="X125" i="25"/>
  <c r="W125" i="25"/>
  <c r="V125" i="25"/>
  <c r="U125" i="25"/>
  <c r="T125" i="25"/>
  <c r="S125" i="25"/>
  <c r="R125" i="25"/>
  <c r="Q125" i="25"/>
  <c r="P125" i="25"/>
  <c r="O125" i="25"/>
  <c r="N125" i="25"/>
  <c r="M125" i="25"/>
  <c r="L125" i="25"/>
  <c r="K125" i="25"/>
  <c r="J125" i="25"/>
  <c r="E125" i="25"/>
  <c r="D125" i="25"/>
  <c r="C125" i="25"/>
  <c r="B125" i="25"/>
  <c r="AC124" i="25"/>
  <c r="AB124" i="25"/>
  <c r="AA124" i="25"/>
  <c r="Z124" i="25"/>
  <c r="Y124" i="25"/>
  <c r="X124" i="25"/>
  <c r="W124" i="25"/>
  <c r="V124" i="25"/>
  <c r="U124" i="25"/>
  <c r="T124" i="25"/>
  <c r="S124" i="25"/>
  <c r="R124" i="25"/>
  <c r="Q124" i="25"/>
  <c r="P124" i="25"/>
  <c r="O124" i="25"/>
  <c r="N124" i="25"/>
  <c r="M124" i="25"/>
  <c r="L124" i="25"/>
  <c r="K124" i="25"/>
  <c r="J124" i="25"/>
  <c r="E124" i="25"/>
  <c r="D124" i="25"/>
  <c r="C124" i="25"/>
  <c r="B124" i="25"/>
  <c r="AC123" i="25"/>
  <c r="AB123" i="25"/>
  <c r="AA123" i="25"/>
  <c r="Z123" i="25"/>
  <c r="Y123" i="25"/>
  <c r="X123" i="25"/>
  <c r="W123" i="25"/>
  <c r="V123" i="25"/>
  <c r="U123" i="25"/>
  <c r="T123" i="25"/>
  <c r="S123" i="25"/>
  <c r="R123" i="25"/>
  <c r="Q123" i="25"/>
  <c r="P123" i="25"/>
  <c r="O123" i="25"/>
  <c r="N123" i="25"/>
  <c r="M123" i="25"/>
  <c r="L123" i="25"/>
  <c r="K123" i="25"/>
  <c r="J123" i="25"/>
  <c r="E123" i="25"/>
  <c r="D123" i="25"/>
  <c r="C123" i="25"/>
  <c r="B123" i="25"/>
  <c r="AC122" i="25"/>
  <c r="AB122" i="25"/>
  <c r="AA122" i="25"/>
  <c r="Z122" i="25"/>
  <c r="Y122" i="25"/>
  <c r="X122" i="25"/>
  <c r="W122" i="25"/>
  <c r="V122" i="25"/>
  <c r="U122" i="25"/>
  <c r="T122" i="25"/>
  <c r="S122" i="25"/>
  <c r="R122" i="25"/>
  <c r="Q122" i="25"/>
  <c r="P122" i="25"/>
  <c r="O122" i="25"/>
  <c r="N122" i="25"/>
  <c r="M122" i="25"/>
  <c r="L122" i="25"/>
  <c r="K122" i="25"/>
  <c r="J122" i="25"/>
  <c r="E122" i="25"/>
  <c r="D122" i="25"/>
  <c r="C122" i="25"/>
  <c r="B122" i="25"/>
  <c r="AC121" i="25"/>
  <c r="AB121" i="25"/>
  <c r="AA121" i="25"/>
  <c r="Z121" i="25"/>
  <c r="Y121" i="25"/>
  <c r="X121" i="25"/>
  <c r="W121" i="25"/>
  <c r="V121" i="25"/>
  <c r="U121" i="25"/>
  <c r="T121" i="25"/>
  <c r="S121" i="25"/>
  <c r="R121" i="25"/>
  <c r="Q121" i="25"/>
  <c r="P121" i="25"/>
  <c r="O121" i="25"/>
  <c r="N121" i="25"/>
  <c r="M121" i="25"/>
  <c r="L121" i="25"/>
  <c r="K121" i="25"/>
  <c r="J121" i="25"/>
  <c r="E121" i="25"/>
  <c r="D121" i="25"/>
  <c r="C121" i="25"/>
  <c r="B121" i="25"/>
  <c r="AC120" i="25"/>
  <c r="AB120" i="25"/>
  <c r="AA120" i="25"/>
  <c r="Z120" i="25"/>
  <c r="Y120" i="25"/>
  <c r="X120" i="25"/>
  <c r="W120" i="25"/>
  <c r="V120" i="25"/>
  <c r="U120" i="25"/>
  <c r="T120" i="25"/>
  <c r="S120" i="25"/>
  <c r="R120" i="25"/>
  <c r="Q120" i="25"/>
  <c r="P120" i="25"/>
  <c r="O120" i="25"/>
  <c r="N120" i="25"/>
  <c r="M120" i="25"/>
  <c r="L120" i="25"/>
  <c r="K120" i="25"/>
  <c r="J120" i="25"/>
  <c r="E120" i="25"/>
  <c r="D120" i="25"/>
  <c r="C120" i="25"/>
  <c r="B120" i="25"/>
  <c r="AC119" i="25"/>
  <c r="AB119" i="25"/>
  <c r="AA119" i="25"/>
  <c r="Z119" i="25"/>
  <c r="Y119" i="25"/>
  <c r="X119" i="25"/>
  <c r="W119" i="25"/>
  <c r="V119" i="25"/>
  <c r="U119" i="25"/>
  <c r="T119" i="25"/>
  <c r="S119" i="25"/>
  <c r="R119" i="25"/>
  <c r="Q119" i="25"/>
  <c r="P119" i="25"/>
  <c r="O119" i="25"/>
  <c r="N119" i="25"/>
  <c r="M119" i="25"/>
  <c r="L119" i="25"/>
  <c r="K119" i="25"/>
  <c r="J119" i="25"/>
  <c r="E119" i="25"/>
  <c r="D119" i="25"/>
  <c r="C119" i="25"/>
  <c r="B119" i="25"/>
  <c r="AC118" i="25"/>
  <c r="AB118" i="25"/>
  <c r="AA118" i="25"/>
  <c r="Z118" i="25"/>
  <c r="Y118" i="25"/>
  <c r="X118" i="25"/>
  <c r="W118" i="25"/>
  <c r="V118" i="25"/>
  <c r="U118" i="25"/>
  <c r="T118" i="25"/>
  <c r="S118" i="25"/>
  <c r="R118" i="25"/>
  <c r="Q118" i="25"/>
  <c r="P118" i="25"/>
  <c r="O118" i="25"/>
  <c r="N118" i="25"/>
  <c r="M118" i="25"/>
  <c r="L118" i="25"/>
  <c r="K118" i="25"/>
  <c r="J118" i="25"/>
  <c r="E118" i="25"/>
  <c r="D118" i="25"/>
  <c r="C118" i="25"/>
  <c r="B118" i="25"/>
  <c r="AC117" i="25"/>
  <c r="AB117" i="25"/>
  <c r="AA117" i="25"/>
  <c r="Z117" i="25"/>
  <c r="Y117" i="25"/>
  <c r="X117" i="25"/>
  <c r="W117" i="25"/>
  <c r="V117" i="25"/>
  <c r="U117" i="25"/>
  <c r="T117" i="25"/>
  <c r="S117" i="25"/>
  <c r="R117" i="25"/>
  <c r="Q117" i="25"/>
  <c r="P117" i="25"/>
  <c r="O117" i="25"/>
  <c r="N117" i="25"/>
  <c r="M117" i="25"/>
  <c r="L117" i="25"/>
  <c r="K117" i="25"/>
  <c r="J117" i="25"/>
  <c r="E117" i="25"/>
  <c r="D117" i="25"/>
  <c r="C117" i="25"/>
  <c r="B117" i="25"/>
  <c r="AC116" i="25"/>
  <c r="AB116" i="25"/>
  <c r="AA116" i="25"/>
  <c r="Z116" i="25"/>
  <c r="Y116" i="25"/>
  <c r="X116" i="25"/>
  <c r="W116" i="25"/>
  <c r="V116" i="25"/>
  <c r="U116" i="25"/>
  <c r="T116" i="25"/>
  <c r="S116" i="25"/>
  <c r="R116" i="25"/>
  <c r="Q116" i="25"/>
  <c r="P116" i="25"/>
  <c r="O116" i="25"/>
  <c r="N116" i="25"/>
  <c r="M116" i="25"/>
  <c r="L116" i="25"/>
  <c r="K116" i="25"/>
  <c r="J116" i="25"/>
  <c r="E116" i="25"/>
  <c r="D116" i="25"/>
  <c r="C116" i="25"/>
  <c r="B116" i="25"/>
  <c r="AC115" i="25"/>
  <c r="AB115" i="25"/>
  <c r="AA115" i="25"/>
  <c r="Z115" i="25"/>
  <c r="Y115" i="25"/>
  <c r="X115" i="25"/>
  <c r="W115" i="25"/>
  <c r="V115" i="25"/>
  <c r="U115" i="25"/>
  <c r="T115" i="25"/>
  <c r="S115" i="25"/>
  <c r="R115" i="25"/>
  <c r="Q115" i="25"/>
  <c r="P115" i="25"/>
  <c r="O115" i="25"/>
  <c r="N115" i="25"/>
  <c r="M115" i="25"/>
  <c r="L115" i="25"/>
  <c r="K115" i="25"/>
  <c r="J115" i="25"/>
  <c r="E115" i="25"/>
  <c r="D115" i="25"/>
  <c r="C115" i="25"/>
  <c r="B115" i="25"/>
  <c r="AC114" i="25"/>
  <c r="AB114" i="25"/>
  <c r="AA114" i="25"/>
  <c r="Z114" i="25"/>
  <c r="Y114" i="25"/>
  <c r="X114" i="25"/>
  <c r="W114" i="25"/>
  <c r="V114" i="25"/>
  <c r="U114" i="25"/>
  <c r="T114" i="25"/>
  <c r="S114" i="25"/>
  <c r="R114" i="25"/>
  <c r="Q114" i="25"/>
  <c r="P114" i="25"/>
  <c r="O114" i="25"/>
  <c r="N114" i="25"/>
  <c r="M114" i="25"/>
  <c r="L114" i="25"/>
  <c r="K114" i="25"/>
  <c r="J114" i="25"/>
  <c r="E114" i="25"/>
  <c r="D114" i="25"/>
  <c r="C114" i="25"/>
  <c r="B114" i="25"/>
  <c r="AC113" i="25"/>
  <c r="AB113" i="25"/>
  <c r="AA113" i="25"/>
  <c r="Z113" i="25"/>
  <c r="Y113" i="25"/>
  <c r="X113" i="25"/>
  <c r="W113" i="25"/>
  <c r="V113" i="25"/>
  <c r="U113" i="25"/>
  <c r="T113" i="25"/>
  <c r="S113" i="25"/>
  <c r="R113" i="25"/>
  <c r="Q113" i="25"/>
  <c r="P113" i="25"/>
  <c r="O113" i="25"/>
  <c r="N113" i="25"/>
  <c r="M113" i="25"/>
  <c r="L113" i="25"/>
  <c r="K113" i="25"/>
  <c r="J113" i="25"/>
  <c r="E113" i="25"/>
  <c r="D113" i="25"/>
  <c r="C113" i="25"/>
  <c r="B113" i="25"/>
  <c r="AC112" i="25"/>
  <c r="AB112" i="25"/>
  <c r="AA112" i="25"/>
  <c r="Z112" i="25"/>
  <c r="Y112" i="25"/>
  <c r="X112" i="25"/>
  <c r="W112" i="25"/>
  <c r="V112" i="25"/>
  <c r="U112" i="25"/>
  <c r="T112" i="25"/>
  <c r="S112" i="25"/>
  <c r="R112" i="25"/>
  <c r="Q112" i="25"/>
  <c r="P112" i="25"/>
  <c r="O112" i="25"/>
  <c r="N112" i="25"/>
  <c r="M112" i="25"/>
  <c r="L112" i="25"/>
  <c r="K112" i="25"/>
  <c r="J112" i="25"/>
  <c r="E112" i="25"/>
  <c r="D112" i="25"/>
  <c r="C112" i="25"/>
  <c r="B112" i="25"/>
  <c r="AC111" i="25"/>
  <c r="AB111" i="25"/>
  <c r="AA111" i="25"/>
  <c r="Z111" i="25"/>
  <c r="Y111" i="25"/>
  <c r="X111" i="25"/>
  <c r="W111" i="25"/>
  <c r="V111" i="25"/>
  <c r="U111" i="25"/>
  <c r="T111" i="25"/>
  <c r="S111" i="25"/>
  <c r="R111" i="25"/>
  <c r="Q111" i="25"/>
  <c r="P111" i="25"/>
  <c r="O111" i="25"/>
  <c r="N111" i="25"/>
  <c r="M111" i="25"/>
  <c r="L111" i="25"/>
  <c r="K111" i="25"/>
  <c r="J111" i="25"/>
  <c r="E111" i="25"/>
  <c r="D111" i="25"/>
  <c r="C111" i="25"/>
  <c r="B111" i="25"/>
  <c r="AC110" i="25"/>
  <c r="AB110" i="25"/>
  <c r="AA110" i="25"/>
  <c r="Z110" i="25"/>
  <c r="Y110" i="25"/>
  <c r="X110" i="25"/>
  <c r="W110" i="25"/>
  <c r="V110" i="25"/>
  <c r="U110" i="25"/>
  <c r="T110" i="25"/>
  <c r="S110" i="25"/>
  <c r="R110" i="25"/>
  <c r="Q110" i="25"/>
  <c r="P110" i="25"/>
  <c r="O110" i="25"/>
  <c r="N110" i="25"/>
  <c r="M110" i="25"/>
  <c r="L110" i="25"/>
  <c r="K110" i="25"/>
  <c r="J110" i="25"/>
  <c r="E110" i="25"/>
  <c r="D110" i="25"/>
  <c r="C110" i="25"/>
  <c r="B110" i="25"/>
  <c r="AC109" i="25"/>
  <c r="AB109" i="25"/>
  <c r="AA109" i="25"/>
  <c r="Z109" i="25"/>
  <c r="Y109" i="25"/>
  <c r="X109" i="25"/>
  <c r="W109" i="25"/>
  <c r="V109" i="25"/>
  <c r="U109" i="25"/>
  <c r="T109" i="25"/>
  <c r="S109" i="25"/>
  <c r="R109" i="25"/>
  <c r="Q109" i="25"/>
  <c r="P109" i="25"/>
  <c r="O109" i="25"/>
  <c r="N109" i="25"/>
  <c r="M109" i="25"/>
  <c r="L109" i="25"/>
  <c r="K109" i="25"/>
  <c r="J109" i="25"/>
  <c r="E109" i="25"/>
  <c r="D109" i="25"/>
  <c r="C109" i="25"/>
  <c r="B109" i="25"/>
  <c r="AC108" i="25"/>
  <c r="AB108" i="25"/>
  <c r="AA108" i="25"/>
  <c r="Z108" i="25"/>
  <c r="Y108" i="25"/>
  <c r="X108" i="25"/>
  <c r="W108" i="25"/>
  <c r="V108" i="25"/>
  <c r="U108" i="25"/>
  <c r="T108" i="25"/>
  <c r="S108" i="25"/>
  <c r="R108" i="25"/>
  <c r="Q108" i="25"/>
  <c r="P108" i="25"/>
  <c r="O108" i="25"/>
  <c r="N108" i="25"/>
  <c r="M108" i="25"/>
  <c r="L108" i="25"/>
  <c r="K108" i="25"/>
  <c r="J108" i="25"/>
  <c r="E108" i="25"/>
  <c r="D108" i="25"/>
  <c r="C108" i="25"/>
  <c r="B108" i="25"/>
  <c r="AC107" i="25"/>
  <c r="AB107" i="25"/>
  <c r="AA107" i="25"/>
  <c r="Z107" i="25"/>
  <c r="Y107" i="25"/>
  <c r="X107" i="25"/>
  <c r="W107" i="25"/>
  <c r="V107" i="25"/>
  <c r="U107" i="25"/>
  <c r="T107" i="25"/>
  <c r="S107" i="25"/>
  <c r="R107" i="25"/>
  <c r="Q107" i="25"/>
  <c r="P107" i="25"/>
  <c r="O107" i="25"/>
  <c r="N107" i="25"/>
  <c r="M107" i="25"/>
  <c r="L107" i="25"/>
  <c r="K107" i="25"/>
  <c r="J107" i="25"/>
  <c r="E107" i="25"/>
  <c r="D107" i="25"/>
  <c r="C107" i="25"/>
  <c r="B107" i="25"/>
  <c r="AC106" i="25"/>
  <c r="AB106" i="25"/>
  <c r="AA106" i="25"/>
  <c r="Z106" i="25"/>
  <c r="Y106" i="25"/>
  <c r="X106" i="25"/>
  <c r="W106" i="25"/>
  <c r="V106" i="25"/>
  <c r="U106" i="25"/>
  <c r="T106" i="25"/>
  <c r="S106" i="25"/>
  <c r="R106" i="25"/>
  <c r="Q106" i="25"/>
  <c r="P106" i="25"/>
  <c r="O106" i="25"/>
  <c r="N106" i="25"/>
  <c r="M106" i="25"/>
  <c r="L106" i="25"/>
  <c r="K106" i="25"/>
  <c r="J106" i="25"/>
  <c r="E106" i="25"/>
  <c r="D106" i="25"/>
  <c r="C106" i="25"/>
  <c r="B106" i="25"/>
  <c r="AC105" i="25"/>
  <c r="AB105" i="25"/>
  <c r="AA105" i="25"/>
  <c r="Z105" i="25"/>
  <c r="Y105" i="25"/>
  <c r="X105" i="25"/>
  <c r="W105" i="25"/>
  <c r="V105" i="25"/>
  <c r="U105" i="25"/>
  <c r="T105" i="25"/>
  <c r="S105" i="25"/>
  <c r="R105" i="25"/>
  <c r="Q105" i="25"/>
  <c r="P105" i="25"/>
  <c r="O105" i="25"/>
  <c r="N105" i="25"/>
  <c r="M105" i="25"/>
  <c r="L105" i="25"/>
  <c r="K105" i="25"/>
  <c r="J105" i="25"/>
  <c r="E105" i="25"/>
  <c r="D105" i="25"/>
  <c r="C105" i="25"/>
  <c r="B105" i="25"/>
  <c r="AC104" i="25"/>
  <c r="AB104" i="25"/>
  <c r="AA104" i="25"/>
  <c r="Z104" i="25"/>
  <c r="Y104" i="25"/>
  <c r="X104" i="25"/>
  <c r="W104" i="25"/>
  <c r="V104" i="25"/>
  <c r="U104" i="25"/>
  <c r="T104" i="25"/>
  <c r="S104" i="25"/>
  <c r="R104" i="25"/>
  <c r="Q104" i="25"/>
  <c r="P104" i="25"/>
  <c r="O104" i="25"/>
  <c r="N104" i="25"/>
  <c r="M104" i="25"/>
  <c r="L104" i="25"/>
  <c r="K104" i="25"/>
  <c r="J104" i="25"/>
  <c r="E104" i="25"/>
  <c r="D104" i="25"/>
  <c r="C104" i="25"/>
  <c r="B104" i="25"/>
  <c r="AC103" i="25"/>
  <c r="AB103" i="25"/>
  <c r="AA103" i="25"/>
  <c r="Z103" i="25"/>
  <c r="Y103" i="25"/>
  <c r="X103" i="25"/>
  <c r="W103" i="25"/>
  <c r="V103" i="25"/>
  <c r="U103" i="25"/>
  <c r="T103" i="25"/>
  <c r="S103" i="25"/>
  <c r="R103" i="25"/>
  <c r="Q103" i="25"/>
  <c r="P103" i="25"/>
  <c r="O103" i="25"/>
  <c r="N103" i="25"/>
  <c r="M103" i="25"/>
  <c r="L103" i="25"/>
  <c r="K103" i="25"/>
  <c r="J103" i="25"/>
  <c r="E103" i="25"/>
  <c r="D103" i="25"/>
  <c r="C103" i="25"/>
  <c r="B103" i="25"/>
  <c r="AC102" i="25"/>
  <c r="AB102" i="25"/>
  <c r="AA102" i="25"/>
  <c r="Z102" i="25"/>
  <c r="Y102" i="25"/>
  <c r="X102" i="25"/>
  <c r="W102" i="25"/>
  <c r="V102" i="25"/>
  <c r="U102" i="25"/>
  <c r="T102" i="25"/>
  <c r="S102" i="25"/>
  <c r="R102" i="25"/>
  <c r="Q102" i="25"/>
  <c r="P102" i="25"/>
  <c r="O102" i="25"/>
  <c r="N102" i="25"/>
  <c r="M102" i="25"/>
  <c r="L102" i="25"/>
  <c r="K102" i="25"/>
  <c r="J102" i="25"/>
  <c r="E102" i="25"/>
  <c r="D102" i="25"/>
  <c r="C102" i="25"/>
  <c r="B102" i="25"/>
  <c r="E101" i="25"/>
  <c r="D101" i="25"/>
  <c r="C101" i="25"/>
  <c r="A101" i="25"/>
  <c r="AC101" i="25" s="1"/>
  <c r="E100" i="25"/>
  <c r="D100" i="25"/>
  <c r="C100" i="25"/>
  <c r="A100" i="25"/>
  <c r="AC100" i="25" s="1"/>
  <c r="E99" i="25"/>
  <c r="D99" i="25"/>
  <c r="C99" i="25"/>
  <c r="A99" i="25"/>
  <c r="E98" i="25"/>
  <c r="D98" i="25"/>
  <c r="C98" i="25"/>
  <c r="A98" i="25"/>
  <c r="T98" i="25" s="1"/>
  <c r="E97" i="25"/>
  <c r="D97" i="25"/>
  <c r="C97" i="25"/>
  <c r="A97" i="25"/>
  <c r="Y97" i="25" s="1"/>
  <c r="E96" i="25"/>
  <c r="D96" i="25"/>
  <c r="C96" i="25"/>
  <c r="A96" i="25"/>
  <c r="AC96" i="25" s="1"/>
  <c r="E95" i="25"/>
  <c r="D95" i="25"/>
  <c r="C95" i="25"/>
  <c r="A95" i="25"/>
  <c r="E94" i="25"/>
  <c r="D94" i="25"/>
  <c r="C94" i="25"/>
  <c r="A94" i="25"/>
  <c r="E93" i="25"/>
  <c r="D93" i="25"/>
  <c r="C93" i="25"/>
  <c r="A93" i="25"/>
  <c r="W93" i="25" s="1"/>
  <c r="E92" i="25"/>
  <c r="D92" i="25"/>
  <c r="C92" i="25"/>
  <c r="A92" i="25"/>
  <c r="S92" i="25" s="1"/>
  <c r="E91" i="25"/>
  <c r="D91" i="25"/>
  <c r="C91" i="25"/>
  <c r="A91" i="25"/>
  <c r="Y91" i="25" s="1"/>
  <c r="E90" i="25"/>
  <c r="D90" i="25"/>
  <c r="C90" i="25"/>
  <c r="A90" i="25"/>
  <c r="V90" i="25" s="1"/>
  <c r="E89" i="25"/>
  <c r="D89" i="25"/>
  <c r="C89" i="25"/>
  <c r="A89" i="25"/>
  <c r="J89" i="25" s="1"/>
  <c r="E88" i="25"/>
  <c r="D88" i="25"/>
  <c r="C88" i="25"/>
  <c r="A88" i="25"/>
  <c r="T88" i="25" s="1"/>
  <c r="E87" i="25"/>
  <c r="D87" i="25"/>
  <c r="C87" i="25"/>
  <c r="A87" i="25"/>
  <c r="S87" i="25" s="1"/>
  <c r="E86" i="25"/>
  <c r="D86" i="25"/>
  <c r="C86" i="25"/>
  <c r="A86" i="25"/>
  <c r="Q86" i="25" s="1"/>
  <c r="E85" i="25"/>
  <c r="D85" i="25"/>
  <c r="C85" i="25"/>
  <c r="A85" i="25"/>
  <c r="AC85" i="25" s="1"/>
  <c r="E84" i="25"/>
  <c r="D84" i="25"/>
  <c r="C84" i="25"/>
  <c r="A84" i="25"/>
  <c r="E83" i="25"/>
  <c r="D83" i="25"/>
  <c r="C83" i="25"/>
  <c r="A83" i="25"/>
  <c r="E82" i="25"/>
  <c r="D82" i="25"/>
  <c r="C82" i="25"/>
  <c r="A82" i="25"/>
  <c r="E81" i="25"/>
  <c r="D81" i="25"/>
  <c r="C81" i="25"/>
  <c r="A81" i="25"/>
  <c r="E80" i="25"/>
  <c r="D80" i="25"/>
  <c r="C80" i="25"/>
  <c r="A80" i="25"/>
  <c r="AC80" i="25" s="1"/>
  <c r="E79" i="25"/>
  <c r="D79" i="25"/>
  <c r="C79" i="25"/>
  <c r="A79" i="25"/>
  <c r="O79" i="25" s="1"/>
  <c r="E78" i="25"/>
  <c r="D78" i="25"/>
  <c r="C78" i="25"/>
  <c r="A78" i="25"/>
  <c r="E77" i="25"/>
  <c r="D77" i="25"/>
  <c r="C77" i="25"/>
  <c r="A77" i="25"/>
  <c r="E76" i="25"/>
  <c r="D76" i="25"/>
  <c r="C76" i="25"/>
  <c r="A76" i="25"/>
  <c r="Z76" i="25" s="1"/>
  <c r="E75" i="25"/>
  <c r="D75" i="25"/>
  <c r="C75" i="25"/>
  <c r="A75" i="25"/>
  <c r="Y75" i="25" s="1"/>
  <c r="E74" i="25"/>
  <c r="D74" i="25"/>
  <c r="C74" i="25"/>
  <c r="A74" i="25"/>
  <c r="U74" i="25" s="1"/>
  <c r="E73" i="25"/>
  <c r="D73" i="25"/>
  <c r="C73" i="25"/>
  <c r="A73" i="25"/>
  <c r="V73" i="25" s="1"/>
  <c r="E72" i="25"/>
  <c r="D72" i="25"/>
  <c r="C72" i="25"/>
  <c r="A72" i="25"/>
  <c r="AA72" i="25" s="1"/>
  <c r="E71" i="25"/>
  <c r="D71" i="25"/>
  <c r="C71" i="25"/>
  <c r="A71" i="25"/>
  <c r="U71" i="25" s="1"/>
  <c r="E70" i="25"/>
  <c r="D70" i="25"/>
  <c r="C70" i="25"/>
  <c r="A70" i="25"/>
  <c r="Z70" i="25" s="1"/>
  <c r="E69" i="25"/>
  <c r="D69" i="25"/>
  <c r="C69" i="25"/>
  <c r="A69" i="25"/>
  <c r="E68" i="25"/>
  <c r="D68" i="25"/>
  <c r="C68" i="25"/>
  <c r="A68" i="25"/>
  <c r="AC68" i="25" s="1"/>
  <c r="E67" i="25"/>
  <c r="D67" i="25"/>
  <c r="C67" i="25"/>
  <c r="A67" i="25"/>
  <c r="U67" i="25" s="1"/>
  <c r="E66" i="25"/>
  <c r="D66" i="25"/>
  <c r="C66" i="25"/>
  <c r="A66" i="25"/>
  <c r="AC66" i="25" s="1"/>
  <c r="E65" i="25"/>
  <c r="D65" i="25"/>
  <c r="C65" i="25"/>
  <c r="A65" i="25"/>
  <c r="Z65" i="25" s="1"/>
  <c r="E64" i="25"/>
  <c r="D64" i="25"/>
  <c r="C64" i="25"/>
  <c r="A64" i="25"/>
  <c r="V64" i="25" s="1"/>
  <c r="E63" i="25"/>
  <c r="D63" i="25"/>
  <c r="C63" i="25"/>
  <c r="A63" i="25"/>
  <c r="S63" i="25" s="1"/>
  <c r="E62" i="25"/>
  <c r="D62" i="25"/>
  <c r="C62" i="25"/>
  <c r="A62" i="25"/>
  <c r="X62" i="25" s="1"/>
  <c r="E61" i="25"/>
  <c r="D61" i="25"/>
  <c r="C61" i="25"/>
  <c r="A61" i="25"/>
  <c r="V61" i="25" s="1"/>
  <c r="E60" i="25"/>
  <c r="D60" i="25"/>
  <c r="C60" i="25"/>
  <c r="A60" i="25"/>
  <c r="Z60" i="25" s="1"/>
  <c r="E59" i="25"/>
  <c r="D59" i="25"/>
  <c r="C59" i="25"/>
  <c r="A59" i="25"/>
  <c r="E58" i="25"/>
  <c r="D58" i="25"/>
  <c r="C58" i="25"/>
  <c r="A58" i="25"/>
  <c r="AC58" i="25" s="1"/>
  <c r="E57" i="25"/>
  <c r="D57" i="25"/>
  <c r="C57" i="25"/>
  <c r="A57" i="25"/>
  <c r="AC57" i="25" s="1"/>
  <c r="E56" i="25"/>
  <c r="D56" i="25"/>
  <c r="C56" i="25"/>
  <c r="A56" i="25"/>
  <c r="AC56" i="25" s="1"/>
  <c r="E55" i="25"/>
  <c r="D55" i="25"/>
  <c r="C55" i="25"/>
  <c r="A55" i="25"/>
  <c r="AC55" i="25" s="1"/>
  <c r="E54" i="25"/>
  <c r="D54" i="25"/>
  <c r="C54" i="25"/>
  <c r="A54" i="25"/>
  <c r="V54" i="25" s="1"/>
  <c r="E53" i="25"/>
  <c r="D53" i="25"/>
  <c r="C53" i="25"/>
  <c r="A53" i="25"/>
  <c r="Q53" i="25" s="1"/>
  <c r="E52" i="25"/>
  <c r="D52" i="25"/>
  <c r="C52" i="25"/>
  <c r="A52" i="25"/>
  <c r="AC52" i="25" s="1"/>
  <c r="E51" i="25"/>
  <c r="D51" i="25"/>
  <c r="C51" i="25"/>
  <c r="A51" i="25"/>
  <c r="U51" i="25" s="1"/>
  <c r="E50" i="25"/>
  <c r="D50" i="25"/>
  <c r="C50" i="25"/>
  <c r="A50" i="25"/>
  <c r="AC50" i="25" s="1"/>
  <c r="E49" i="25"/>
  <c r="D49" i="25"/>
  <c r="C49" i="25"/>
  <c r="A49" i="25"/>
  <c r="P49" i="25" s="1"/>
  <c r="E48" i="25"/>
  <c r="D48" i="25"/>
  <c r="C48" i="25"/>
  <c r="A48" i="25"/>
  <c r="E47" i="25"/>
  <c r="D47" i="25"/>
  <c r="C47" i="25"/>
  <c r="A47" i="25"/>
  <c r="E46" i="25"/>
  <c r="D46" i="25"/>
  <c r="C46" i="25"/>
  <c r="A46" i="25"/>
  <c r="V46" i="25" s="1"/>
  <c r="E45" i="25"/>
  <c r="D45" i="25"/>
  <c r="C45" i="25"/>
  <c r="A45" i="25"/>
  <c r="W45" i="25" s="1"/>
  <c r="E44" i="25"/>
  <c r="D44" i="25"/>
  <c r="C44" i="25"/>
  <c r="A44" i="25"/>
  <c r="AC44" i="25" s="1"/>
  <c r="E43" i="25"/>
  <c r="D43" i="25"/>
  <c r="C43" i="25"/>
  <c r="A43" i="25"/>
  <c r="Z43" i="25" s="1"/>
  <c r="E42" i="25"/>
  <c r="D42" i="25"/>
  <c r="C42" i="25"/>
  <c r="A42" i="25"/>
  <c r="AC42" i="25" s="1"/>
  <c r="E41" i="25"/>
  <c r="D41" i="25"/>
  <c r="C41" i="25"/>
  <c r="A41" i="25"/>
  <c r="E40" i="25"/>
  <c r="D40" i="25"/>
  <c r="C40" i="25"/>
  <c r="A40" i="25"/>
  <c r="T40" i="25" s="1"/>
  <c r="E39" i="25"/>
  <c r="D39" i="25"/>
  <c r="C39" i="25"/>
  <c r="A39" i="25"/>
  <c r="Q39" i="25" s="1"/>
  <c r="E38" i="25"/>
  <c r="D38" i="25"/>
  <c r="C38" i="25"/>
  <c r="A38" i="25"/>
  <c r="AC38" i="25" s="1"/>
  <c r="E37" i="25"/>
  <c r="D37" i="25"/>
  <c r="C37" i="25"/>
  <c r="A37" i="25"/>
  <c r="S37" i="25" s="1"/>
  <c r="E36" i="25"/>
  <c r="D36" i="25"/>
  <c r="C36" i="25"/>
  <c r="A36" i="25"/>
  <c r="AB36" i="25" s="1"/>
  <c r="E35" i="25"/>
  <c r="D35" i="25"/>
  <c r="C35" i="25"/>
  <c r="A35" i="25"/>
  <c r="V35" i="25" s="1"/>
  <c r="E34" i="25"/>
  <c r="D34" i="25"/>
  <c r="C34" i="25"/>
  <c r="A34" i="25"/>
  <c r="P34" i="25" s="1"/>
  <c r="E33" i="25"/>
  <c r="D33" i="25"/>
  <c r="C33" i="25"/>
  <c r="A33" i="25"/>
  <c r="W33" i="25" s="1"/>
  <c r="E32" i="25"/>
  <c r="D32" i="25"/>
  <c r="C32" i="25"/>
  <c r="A32" i="25"/>
  <c r="Z32" i="25" s="1"/>
  <c r="E31" i="25"/>
  <c r="D31" i="25"/>
  <c r="C31" i="25"/>
  <c r="A31" i="25"/>
  <c r="Z31" i="25" s="1"/>
  <c r="E30" i="25"/>
  <c r="D30" i="25"/>
  <c r="C30" i="25"/>
  <c r="A30" i="25"/>
  <c r="V30" i="25" s="1"/>
  <c r="E29" i="25"/>
  <c r="D29" i="25"/>
  <c r="C29" i="25"/>
  <c r="A29" i="25"/>
  <c r="T29" i="25" s="1"/>
  <c r="E28" i="25"/>
  <c r="D28" i="25"/>
  <c r="C28" i="25"/>
  <c r="A28" i="25"/>
  <c r="E27" i="25"/>
  <c r="D27" i="25"/>
  <c r="C27" i="25"/>
  <c r="A27" i="25"/>
  <c r="S27" i="25" s="1"/>
  <c r="E26" i="25"/>
  <c r="D26" i="25"/>
  <c r="C26" i="25"/>
  <c r="A26" i="25"/>
  <c r="AC26" i="25" s="1"/>
  <c r="E25" i="25"/>
  <c r="D25" i="25"/>
  <c r="C25" i="25"/>
  <c r="A25" i="25"/>
  <c r="E24" i="25"/>
  <c r="D24" i="25"/>
  <c r="C24" i="25"/>
  <c r="A24" i="25"/>
  <c r="Q24" i="25" s="1"/>
  <c r="E23" i="25"/>
  <c r="D23" i="25"/>
  <c r="C23" i="25"/>
  <c r="A23" i="25"/>
  <c r="E22" i="25"/>
  <c r="D22" i="25"/>
  <c r="C22" i="25"/>
  <c r="A22" i="25"/>
  <c r="E21" i="25"/>
  <c r="D21" i="25"/>
  <c r="C21" i="25"/>
  <c r="A21" i="25"/>
  <c r="Z21" i="25" s="1"/>
  <c r="E20" i="25"/>
  <c r="D20" i="25"/>
  <c r="C20" i="25"/>
  <c r="A20" i="25"/>
  <c r="T20" i="25" s="1"/>
  <c r="E19" i="25"/>
  <c r="D19" i="25"/>
  <c r="C19" i="25"/>
  <c r="A19" i="25"/>
  <c r="R19" i="25" s="1"/>
  <c r="E18" i="25"/>
  <c r="D18" i="25"/>
  <c r="C18" i="25"/>
  <c r="A18" i="25"/>
  <c r="R18" i="25" s="1"/>
  <c r="E17" i="25"/>
  <c r="D17" i="25"/>
  <c r="C17" i="25"/>
  <c r="A17" i="25"/>
  <c r="V17" i="25" s="1"/>
  <c r="E16" i="25"/>
  <c r="D16" i="25"/>
  <c r="C16" i="25"/>
  <c r="A16" i="25"/>
  <c r="O16" i="25" s="1"/>
  <c r="E15" i="25"/>
  <c r="D15" i="25"/>
  <c r="C15" i="25"/>
  <c r="A15" i="25"/>
  <c r="AB15" i="25" s="1"/>
  <c r="E14" i="25"/>
  <c r="D14" i="25"/>
  <c r="C14" i="25"/>
  <c r="A14" i="25"/>
  <c r="R14" i="25" s="1"/>
  <c r="E13" i="25"/>
  <c r="D13" i="25"/>
  <c r="C13" i="25"/>
  <c r="A13" i="25"/>
  <c r="AC13" i="25" s="1"/>
  <c r="E12" i="25"/>
  <c r="D12" i="25"/>
  <c r="C12" i="25"/>
  <c r="A12" i="25"/>
  <c r="AB12" i="25" s="1"/>
  <c r="E11" i="25"/>
  <c r="D11" i="25"/>
  <c r="C11" i="25"/>
  <c r="A11" i="25"/>
  <c r="AC11" i="25" s="1"/>
  <c r="E10" i="25"/>
  <c r="D10" i="25"/>
  <c r="C10" i="25"/>
  <c r="A10" i="25"/>
  <c r="AA10" i="25" s="1"/>
  <c r="E9" i="25"/>
  <c r="D9" i="25"/>
  <c r="C9" i="25"/>
  <c r="A9" i="25"/>
  <c r="AB9" i="25" s="1"/>
  <c r="E8" i="25"/>
  <c r="D8" i="25"/>
  <c r="C8" i="25"/>
  <c r="A8" i="25"/>
  <c r="E7" i="25"/>
  <c r="D7" i="25"/>
  <c r="C7" i="25"/>
  <c r="A7" i="25"/>
  <c r="E6" i="25"/>
  <c r="D6" i="25"/>
  <c r="C6" i="25"/>
  <c r="A6" i="25"/>
  <c r="E5" i="25"/>
  <c r="D5" i="25"/>
  <c r="C5" i="25"/>
  <c r="A5" i="25"/>
  <c r="V5" i="25" s="1"/>
  <c r="E4" i="25"/>
  <c r="D4" i="25"/>
  <c r="C4" i="25"/>
  <c r="A4" i="25"/>
  <c r="O4" i="25" s="1"/>
  <c r="E3" i="25"/>
  <c r="D3" i="25"/>
  <c r="C3" i="25"/>
  <c r="A3" i="25"/>
  <c r="M3" i="25" s="1"/>
  <c r="E2" i="25"/>
  <c r="D2" i="25"/>
  <c r="C2" i="25"/>
  <c r="A2" i="25"/>
  <c r="M2" i="25" s="1"/>
  <c r="AC1" i="25"/>
  <c r="AB1" i="25"/>
  <c r="AA1" i="25"/>
  <c r="Z1" i="25"/>
  <c r="Y1" i="25"/>
  <c r="X1" i="25"/>
  <c r="W1" i="25"/>
  <c r="V1" i="25"/>
  <c r="U1" i="25"/>
  <c r="T1" i="25"/>
  <c r="S1" i="25"/>
  <c r="R1" i="25"/>
  <c r="Q1" i="25"/>
  <c r="P1" i="25"/>
  <c r="O1" i="25"/>
  <c r="N1" i="25"/>
  <c r="M1" i="25"/>
  <c r="L1" i="25"/>
  <c r="K1" i="25"/>
  <c r="J1" i="25"/>
  <c r="J65" i="25" l="1"/>
  <c r="AC73" i="25"/>
  <c r="B65" i="25"/>
  <c r="P80" i="25"/>
  <c r="O38" i="25"/>
  <c r="P68" i="25"/>
  <c r="M74" i="25"/>
  <c r="T42" i="25"/>
  <c r="M65" i="25"/>
  <c r="AA68" i="25"/>
  <c r="P74" i="25"/>
  <c r="Y12" i="25"/>
  <c r="T50" i="25"/>
  <c r="N65" i="25"/>
  <c r="R73" i="25"/>
  <c r="L80" i="25"/>
  <c r="Z13" i="25"/>
  <c r="AC65" i="25"/>
  <c r="AA29" i="25"/>
  <c r="K85" i="25"/>
  <c r="Z101" i="25"/>
  <c r="W5" i="25"/>
  <c r="K13" i="25"/>
  <c r="R15" i="25"/>
  <c r="W38" i="25"/>
  <c r="Q58" i="25"/>
  <c r="R76" i="25"/>
  <c r="AA5" i="25"/>
  <c r="L13" i="25"/>
  <c r="S17" i="25"/>
  <c r="T26" i="25"/>
  <c r="B38" i="25"/>
  <c r="J38" i="25"/>
  <c r="Z38" i="25"/>
  <c r="B50" i="25"/>
  <c r="J50" i="25"/>
  <c r="T60" i="25"/>
  <c r="AB67" i="25"/>
  <c r="X74" i="25"/>
  <c r="W80" i="25"/>
  <c r="T91" i="25"/>
  <c r="K101" i="25"/>
  <c r="P5" i="25"/>
  <c r="K26" i="25"/>
  <c r="AC75" i="25"/>
  <c r="L26" i="25"/>
  <c r="W67" i="25"/>
  <c r="O85" i="25"/>
  <c r="B101" i="25"/>
  <c r="J101" i="25"/>
  <c r="AC2" i="25"/>
  <c r="W12" i="25"/>
  <c r="V13" i="25"/>
  <c r="W17" i="25"/>
  <c r="W26" i="25"/>
  <c r="L38" i="25"/>
  <c r="O42" i="25"/>
  <c r="O50" i="25"/>
  <c r="Y65" i="25"/>
  <c r="L68" i="25"/>
  <c r="B73" i="25"/>
  <c r="J73" i="25"/>
  <c r="B74" i="25"/>
  <c r="J74" i="25"/>
  <c r="AC74" i="25"/>
  <c r="B80" i="25"/>
  <c r="J80" i="25"/>
  <c r="AA80" i="25"/>
  <c r="X91" i="25"/>
  <c r="O101" i="25"/>
  <c r="T21" i="25"/>
  <c r="X3" i="25"/>
  <c r="B27" i="25"/>
  <c r="J27" i="25"/>
  <c r="X58" i="25"/>
  <c r="AB62" i="25"/>
  <c r="T72" i="25"/>
  <c r="X76" i="25"/>
  <c r="B88" i="25"/>
  <c r="J88" i="25"/>
  <c r="AB88" i="25"/>
  <c r="R13" i="25"/>
  <c r="AA13" i="25"/>
  <c r="W14" i="25"/>
  <c r="N17" i="25"/>
  <c r="AA17" i="25"/>
  <c r="P26" i="25"/>
  <c r="Z26" i="25"/>
  <c r="M27" i="25"/>
  <c r="S31" i="25"/>
  <c r="S34" i="25"/>
  <c r="W37" i="25"/>
  <c r="Z42" i="25"/>
  <c r="Y45" i="25"/>
  <c r="B58" i="25"/>
  <c r="J58" i="25"/>
  <c r="AB58" i="25"/>
  <c r="P67" i="25"/>
  <c r="T68" i="25"/>
  <c r="S75" i="25"/>
  <c r="B76" i="25"/>
  <c r="J76" i="25"/>
  <c r="AB76" i="25"/>
  <c r="V85" i="25"/>
  <c r="N88" i="25"/>
  <c r="O91" i="25"/>
  <c r="AB91" i="25"/>
  <c r="AA100" i="25"/>
  <c r="Q14" i="25"/>
  <c r="U32" i="25"/>
  <c r="U36" i="25"/>
  <c r="Q45" i="25"/>
  <c r="R52" i="25"/>
  <c r="X88" i="25"/>
  <c r="L100" i="25"/>
  <c r="AB21" i="25"/>
  <c r="T45" i="25"/>
  <c r="T100" i="25"/>
  <c r="AC3" i="25"/>
  <c r="W2" i="25"/>
  <c r="N5" i="25"/>
  <c r="O12" i="25"/>
  <c r="B13" i="25"/>
  <c r="J13" i="25"/>
  <c r="T13" i="25"/>
  <c r="AB13" i="25"/>
  <c r="Q15" i="25"/>
  <c r="P17" i="25"/>
  <c r="AB17" i="25"/>
  <c r="B26" i="25"/>
  <c r="J26" i="25"/>
  <c r="R26" i="25"/>
  <c r="AA26" i="25"/>
  <c r="AA31" i="25"/>
  <c r="AA34" i="25"/>
  <c r="T38" i="25"/>
  <c r="B42" i="25"/>
  <c r="J42" i="25"/>
  <c r="Z50" i="25"/>
  <c r="M58" i="25"/>
  <c r="R60" i="25"/>
  <c r="U65" i="25"/>
  <c r="T67" i="25"/>
  <c r="B68" i="25"/>
  <c r="J68" i="25"/>
  <c r="W68" i="25"/>
  <c r="V74" i="25"/>
  <c r="X75" i="25"/>
  <c r="N76" i="25"/>
  <c r="T80" i="25"/>
  <c r="B85" i="25"/>
  <c r="J85" i="25"/>
  <c r="Z85" i="25"/>
  <c r="R88" i="25"/>
  <c r="Q91" i="25"/>
  <c r="AC91" i="25"/>
  <c r="V101" i="25"/>
  <c r="X16" i="25"/>
  <c r="S16" i="25"/>
  <c r="B11" i="25"/>
  <c r="J11" i="25"/>
  <c r="R11" i="25"/>
  <c r="AB11" i="25"/>
  <c r="AC64" i="25"/>
  <c r="W64" i="25"/>
  <c r="P64" i="25"/>
  <c r="J64" i="25"/>
  <c r="B64" i="25"/>
  <c r="AA64" i="25"/>
  <c r="T64" i="25"/>
  <c r="L64" i="25"/>
  <c r="K64" i="25"/>
  <c r="Z64" i="25"/>
  <c r="AA69" i="25"/>
  <c r="Z69" i="25"/>
  <c r="S69" i="25"/>
  <c r="Q11" i="25"/>
  <c r="Z11" i="25"/>
  <c r="Z28" i="25"/>
  <c r="T28" i="25"/>
  <c r="AC28" i="25"/>
  <c r="J28" i="25"/>
  <c r="B28" i="25"/>
  <c r="N28" i="25"/>
  <c r="AC46" i="25"/>
  <c r="AA46" i="25"/>
  <c r="P46" i="25"/>
  <c r="K46" i="25"/>
  <c r="AC51" i="25"/>
  <c r="W51" i="25"/>
  <c r="J51" i="25"/>
  <c r="B51" i="25"/>
  <c r="Q51" i="25"/>
  <c r="M51" i="25"/>
  <c r="Y53" i="25"/>
  <c r="AC53" i="25"/>
  <c r="T53" i="25"/>
  <c r="X53" i="25"/>
  <c r="O53" i="25"/>
  <c r="M53" i="25"/>
  <c r="AC54" i="25"/>
  <c r="AA54" i="25"/>
  <c r="P54" i="25"/>
  <c r="K54" i="25"/>
  <c r="T16" i="25"/>
  <c r="Y28" i="25"/>
  <c r="AC30" i="25"/>
  <c r="AA30" i="25"/>
  <c r="T30" i="25"/>
  <c r="L30" i="25"/>
  <c r="W30" i="25"/>
  <c r="P30" i="25"/>
  <c r="J30" i="25"/>
  <c r="B30" i="25"/>
  <c r="K30" i="25"/>
  <c r="Z30" i="25"/>
  <c r="S39" i="25"/>
  <c r="R3" i="25"/>
  <c r="Y4" i="25"/>
  <c r="S5" i="25"/>
  <c r="AB5" i="25"/>
  <c r="L11" i="25"/>
  <c r="U11" i="25"/>
  <c r="M12" i="25"/>
  <c r="O13" i="25"/>
  <c r="W13" i="25"/>
  <c r="V14" i="25"/>
  <c r="AC14" i="25"/>
  <c r="M14" i="25"/>
  <c r="AA14" i="25"/>
  <c r="Y16" i="25"/>
  <c r="N21" i="25"/>
  <c r="U29" i="25"/>
  <c r="AB29" i="25"/>
  <c r="P29" i="25"/>
  <c r="W29" i="25"/>
  <c r="O29" i="25"/>
  <c r="O30" i="25"/>
  <c r="AB30" i="25"/>
  <c r="AC33" i="25"/>
  <c r="U33" i="25"/>
  <c r="P33" i="25"/>
  <c r="AC36" i="25"/>
  <c r="X36" i="25"/>
  <c r="J36" i="25"/>
  <c r="B36" i="25"/>
  <c r="Q36" i="25"/>
  <c r="M36" i="25"/>
  <c r="AA49" i="25"/>
  <c r="AA51" i="25"/>
  <c r="W53" i="25"/>
  <c r="V55" i="25"/>
  <c r="Y59" i="25"/>
  <c r="X59" i="25"/>
  <c r="O59" i="25"/>
  <c r="O64" i="25"/>
  <c r="AB64" i="25"/>
  <c r="S77" i="25"/>
  <c r="AC77" i="25"/>
  <c r="R77" i="25"/>
  <c r="AC84" i="25"/>
  <c r="W84" i="25"/>
  <c r="P84" i="25"/>
  <c r="J84" i="25"/>
  <c r="B84" i="25"/>
  <c r="AB84" i="25"/>
  <c r="V84" i="25"/>
  <c r="O84" i="25"/>
  <c r="AA84" i="25"/>
  <c r="T84" i="25"/>
  <c r="L84" i="25"/>
  <c r="Z84" i="25"/>
  <c r="R84" i="25"/>
  <c r="K84" i="25"/>
  <c r="T4" i="25"/>
  <c r="R2" i="25"/>
  <c r="L5" i="25"/>
  <c r="W9" i="25"/>
  <c r="M11" i="25"/>
  <c r="X11" i="25"/>
  <c r="V15" i="25"/>
  <c r="X15" i="25"/>
  <c r="M15" i="25"/>
  <c r="AC15" i="25"/>
  <c r="AC16" i="25"/>
  <c r="Z27" i="25"/>
  <c r="AC27" i="25"/>
  <c r="N27" i="25"/>
  <c r="U27" i="25"/>
  <c r="Y27" i="25"/>
  <c r="R30" i="25"/>
  <c r="AC43" i="25"/>
  <c r="J43" i="25"/>
  <c r="B43" i="25"/>
  <c r="U43" i="25"/>
  <c r="O43" i="25"/>
  <c r="AB53" i="25"/>
  <c r="AA57" i="25"/>
  <c r="X60" i="25"/>
  <c r="N60" i="25"/>
  <c r="AB60" i="25"/>
  <c r="S60" i="25"/>
  <c r="J60" i="25"/>
  <c r="B60" i="25"/>
  <c r="L60" i="25"/>
  <c r="R64" i="25"/>
  <c r="Z72" i="25"/>
  <c r="X72" i="25"/>
  <c r="J72" i="25"/>
  <c r="B72" i="25"/>
  <c r="P72" i="25"/>
  <c r="N72" i="25"/>
  <c r="Y79" i="25"/>
  <c r="M87" i="25"/>
  <c r="Q89" i="25"/>
  <c r="R96" i="25"/>
  <c r="AB96" i="25"/>
  <c r="N31" i="25"/>
  <c r="N32" i="25"/>
  <c r="R42" i="25"/>
  <c r="AB42" i="25"/>
  <c r="R50" i="25"/>
  <c r="AB50" i="25"/>
  <c r="L52" i="25"/>
  <c r="V56" i="25"/>
  <c r="Y63" i="25"/>
  <c r="O68" i="25"/>
  <c r="V68" i="25"/>
  <c r="AB68" i="25"/>
  <c r="W73" i="25"/>
  <c r="O80" i="25"/>
  <c r="V80" i="25"/>
  <c r="AB80" i="25"/>
  <c r="W87" i="25"/>
  <c r="W89" i="25"/>
  <c r="B96" i="25"/>
  <c r="J96" i="25"/>
  <c r="T96" i="25"/>
  <c r="O100" i="25"/>
  <c r="V100" i="25"/>
  <c r="AB100" i="25"/>
  <c r="L86" i="25"/>
  <c r="AC87" i="25"/>
  <c r="R90" i="25"/>
  <c r="L96" i="25"/>
  <c r="W96" i="25"/>
  <c r="B100" i="25"/>
  <c r="J100" i="25"/>
  <c r="P100" i="25"/>
  <c r="W100" i="25"/>
  <c r="U101" i="25"/>
  <c r="L17" i="25"/>
  <c r="Y20" i="25"/>
  <c r="O26" i="25"/>
  <c r="V26" i="25"/>
  <c r="AB26" i="25"/>
  <c r="U31" i="25"/>
  <c r="AB32" i="25"/>
  <c r="R38" i="25"/>
  <c r="AB38" i="25"/>
  <c r="L42" i="25"/>
  <c r="W42" i="25"/>
  <c r="O45" i="25"/>
  <c r="AB45" i="25"/>
  <c r="L50" i="25"/>
  <c r="W50" i="25"/>
  <c r="Z52" i="25"/>
  <c r="U58" i="25"/>
  <c r="Q62" i="25"/>
  <c r="S65" i="25"/>
  <c r="O67" i="25"/>
  <c r="AA67" i="25"/>
  <c r="K68" i="25"/>
  <c r="R68" i="25"/>
  <c r="Z68" i="25"/>
  <c r="O73" i="25"/>
  <c r="O75" i="25"/>
  <c r="T76" i="25"/>
  <c r="K80" i="25"/>
  <c r="R80" i="25"/>
  <c r="Z80" i="25"/>
  <c r="U85" i="25"/>
  <c r="AB86" i="25"/>
  <c r="B89" i="25"/>
  <c r="M91" i="25"/>
  <c r="W91" i="25"/>
  <c r="O96" i="25"/>
  <c r="Z96" i="25"/>
  <c r="K100" i="25"/>
  <c r="R100" i="25"/>
  <c r="Z100" i="25"/>
  <c r="H138" i="25"/>
  <c r="I138" i="25" s="1"/>
  <c r="G149" i="25"/>
  <c r="G156" i="25"/>
  <c r="G158" i="25"/>
  <c r="H162" i="25"/>
  <c r="I162" i="25" s="1"/>
  <c r="F164" i="25"/>
  <c r="G165" i="25"/>
  <c r="F168" i="25"/>
  <c r="G169" i="25"/>
  <c r="G173" i="25"/>
  <c r="H178" i="25"/>
  <c r="I178" i="25" s="1"/>
  <c r="F184" i="25"/>
  <c r="G189" i="25"/>
  <c r="H194" i="25"/>
  <c r="I194" i="25" s="1"/>
  <c r="G197" i="25"/>
  <c r="G198" i="25"/>
  <c r="H199" i="25"/>
  <c r="I199" i="25" s="1"/>
  <c r="G200" i="25"/>
  <c r="H144" i="25"/>
  <c r="I144" i="25" s="1"/>
  <c r="H102" i="25"/>
  <c r="I102" i="25" s="1"/>
  <c r="G185" i="25"/>
  <c r="G199" i="25"/>
  <c r="H198" i="25"/>
  <c r="I198" i="25" s="1"/>
  <c r="G102" i="25"/>
  <c r="H103" i="25"/>
  <c r="I103" i="25" s="1"/>
  <c r="F105" i="25"/>
  <c r="H108" i="25"/>
  <c r="I108" i="25" s="1"/>
  <c r="G109" i="25"/>
  <c r="H110" i="25"/>
  <c r="I110" i="25" s="1"/>
  <c r="H112" i="25"/>
  <c r="I112" i="25" s="1"/>
  <c r="H120" i="25"/>
  <c r="I120" i="25" s="1"/>
  <c r="H128" i="25"/>
  <c r="I128" i="25" s="1"/>
  <c r="H130" i="25"/>
  <c r="I130" i="25" s="1"/>
  <c r="H136" i="25"/>
  <c r="I136" i="25" s="1"/>
  <c r="G117" i="25"/>
  <c r="F200" i="25"/>
  <c r="H174" i="25"/>
  <c r="I174" i="25" s="1"/>
  <c r="H200" i="25"/>
  <c r="I200" i="25" s="1"/>
  <c r="F128" i="25"/>
  <c r="H109" i="25"/>
  <c r="I109" i="25" s="1"/>
  <c r="F109" i="25"/>
  <c r="H116" i="25"/>
  <c r="I116" i="25" s="1"/>
  <c r="F116" i="25"/>
  <c r="G119" i="25"/>
  <c r="H119" i="25"/>
  <c r="I119" i="25" s="1"/>
  <c r="H124" i="25"/>
  <c r="I124" i="25" s="1"/>
  <c r="F124" i="25"/>
  <c r="G131" i="25"/>
  <c r="H131" i="25"/>
  <c r="I131" i="25" s="1"/>
  <c r="H140" i="25"/>
  <c r="I140" i="25" s="1"/>
  <c r="F140" i="25"/>
  <c r="G147" i="25"/>
  <c r="H147" i="25"/>
  <c r="I147" i="25" s="1"/>
  <c r="G151" i="25"/>
  <c r="H151" i="25"/>
  <c r="I151" i="25" s="1"/>
  <c r="G155" i="25"/>
  <c r="H155" i="25"/>
  <c r="I155" i="25" s="1"/>
  <c r="F155" i="25"/>
  <c r="G159" i="25"/>
  <c r="H159" i="25"/>
  <c r="I159" i="25" s="1"/>
  <c r="F159" i="25"/>
  <c r="H163" i="25"/>
  <c r="I163" i="25" s="1"/>
  <c r="G163" i="25"/>
  <c r="F163" i="25"/>
  <c r="H167" i="25"/>
  <c r="I167" i="25" s="1"/>
  <c r="G167" i="25"/>
  <c r="F167" i="25"/>
  <c r="H175" i="25"/>
  <c r="I175" i="25" s="1"/>
  <c r="G175" i="25"/>
  <c r="F175" i="25"/>
  <c r="H176" i="25"/>
  <c r="I176" i="25" s="1"/>
  <c r="G176" i="25"/>
  <c r="H183" i="25"/>
  <c r="I183" i="25" s="1"/>
  <c r="G183" i="25"/>
  <c r="F183" i="25"/>
  <c r="H184" i="25"/>
  <c r="I184" i="25" s="1"/>
  <c r="G184" i="25"/>
  <c r="H191" i="25"/>
  <c r="I191" i="25" s="1"/>
  <c r="G191" i="25"/>
  <c r="F191" i="25"/>
  <c r="H192" i="25"/>
  <c r="I192" i="25" s="1"/>
  <c r="G192" i="25"/>
  <c r="H195" i="25"/>
  <c r="I195" i="25" s="1"/>
  <c r="G195" i="25"/>
  <c r="F195" i="25"/>
  <c r="H196" i="25"/>
  <c r="I196" i="25" s="1"/>
  <c r="G196" i="25"/>
  <c r="F197" i="25"/>
  <c r="H197" i="25"/>
  <c r="I197" i="25" s="1"/>
  <c r="H104" i="25"/>
  <c r="I104" i="25" s="1"/>
  <c r="F104" i="25"/>
  <c r="G111" i="25"/>
  <c r="H111" i="25"/>
  <c r="I111" i="25" s="1"/>
  <c r="F114" i="25"/>
  <c r="G114" i="25"/>
  <c r="F122" i="25"/>
  <c r="G122" i="25"/>
  <c r="F126" i="25"/>
  <c r="H126" i="25"/>
  <c r="I126" i="25" s="1"/>
  <c r="G126" i="25"/>
  <c r="H129" i="25"/>
  <c r="I129" i="25" s="1"/>
  <c r="G129" i="25"/>
  <c r="F129" i="25"/>
  <c r="H133" i="25"/>
  <c r="I133" i="25" s="1"/>
  <c r="F133" i="25"/>
  <c r="H137" i="25"/>
  <c r="I137" i="25" s="1"/>
  <c r="G137" i="25"/>
  <c r="F137" i="25"/>
  <c r="H141" i="25"/>
  <c r="I141" i="25" s="1"/>
  <c r="F141" i="25"/>
  <c r="H145" i="25"/>
  <c r="I145" i="25" s="1"/>
  <c r="G145" i="25"/>
  <c r="F145" i="25"/>
  <c r="F150" i="25"/>
  <c r="H150" i="25"/>
  <c r="I150" i="25" s="1"/>
  <c r="G150" i="25"/>
  <c r="H153" i="25"/>
  <c r="I153" i="25" s="1"/>
  <c r="G153" i="25"/>
  <c r="H157" i="25"/>
  <c r="I157" i="25" s="1"/>
  <c r="G157" i="25"/>
  <c r="F157" i="25"/>
  <c r="G162" i="25"/>
  <c r="F162" i="25"/>
  <c r="G166" i="25"/>
  <c r="F166" i="25"/>
  <c r="G170" i="25"/>
  <c r="F170" i="25"/>
  <c r="F173" i="25"/>
  <c r="H173" i="25"/>
  <c r="I173" i="25" s="1"/>
  <c r="F177" i="25"/>
  <c r="H177" i="25"/>
  <c r="I177" i="25" s="1"/>
  <c r="F181" i="25"/>
  <c r="H181" i="25"/>
  <c r="I181" i="25" s="1"/>
  <c r="G186" i="25"/>
  <c r="F186" i="25"/>
  <c r="G190" i="25"/>
  <c r="F190" i="25"/>
  <c r="G194" i="25"/>
  <c r="F194" i="25"/>
  <c r="F151" i="25"/>
  <c r="H190" i="25"/>
  <c r="I190" i="25" s="1"/>
  <c r="F196" i="25"/>
  <c r="F106" i="25"/>
  <c r="G106" i="25"/>
  <c r="G115" i="25"/>
  <c r="H115" i="25"/>
  <c r="I115" i="25" s="1"/>
  <c r="F118" i="25"/>
  <c r="H118" i="25"/>
  <c r="I118" i="25" s="1"/>
  <c r="G118" i="25"/>
  <c r="H121" i="25"/>
  <c r="I121" i="25" s="1"/>
  <c r="G121" i="25"/>
  <c r="F121" i="25"/>
  <c r="H125" i="25"/>
  <c r="I125" i="25" s="1"/>
  <c r="F125" i="25"/>
  <c r="H132" i="25"/>
  <c r="I132" i="25" s="1"/>
  <c r="F132" i="25"/>
  <c r="G135" i="25"/>
  <c r="H135" i="25"/>
  <c r="I135" i="25" s="1"/>
  <c r="G139" i="25"/>
  <c r="H139" i="25"/>
  <c r="I139" i="25" s="1"/>
  <c r="G143" i="25"/>
  <c r="H143" i="25"/>
  <c r="I143" i="25" s="1"/>
  <c r="H148" i="25"/>
  <c r="I148" i="25" s="1"/>
  <c r="F148" i="25"/>
  <c r="H152" i="25"/>
  <c r="I152" i="25" s="1"/>
  <c r="G152" i="25"/>
  <c r="F152" i="25"/>
  <c r="H156" i="25"/>
  <c r="I156" i="25" s="1"/>
  <c r="F156" i="25"/>
  <c r="H160" i="25"/>
  <c r="I160" i="25" s="1"/>
  <c r="G160" i="25"/>
  <c r="H164" i="25"/>
  <c r="I164" i="25" s="1"/>
  <c r="G164" i="25"/>
  <c r="H168" i="25"/>
  <c r="I168" i="25" s="1"/>
  <c r="G168" i="25"/>
  <c r="H171" i="25"/>
  <c r="I171" i="25" s="1"/>
  <c r="G171" i="25"/>
  <c r="F171" i="25"/>
  <c r="H172" i="25"/>
  <c r="I172" i="25" s="1"/>
  <c r="G172" i="25"/>
  <c r="H179" i="25"/>
  <c r="I179" i="25" s="1"/>
  <c r="G179" i="25"/>
  <c r="F179" i="25"/>
  <c r="H180" i="25"/>
  <c r="I180" i="25" s="1"/>
  <c r="G180" i="25"/>
  <c r="H187" i="25"/>
  <c r="I187" i="25" s="1"/>
  <c r="G187" i="25"/>
  <c r="F187" i="25"/>
  <c r="H188" i="25"/>
  <c r="I188" i="25" s="1"/>
  <c r="G188" i="25"/>
  <c r="G105" i="25"/>
  <c r="F120" i="25"/>
  <c r="G141" i="25"/>
  <c r="F180" i="25"/>
  <c r="H106" i="25"/>
  <c r="I106" i="25" s="1"/>
  <c r="F112" i="25"/>
  <c r="H122" i="25"/>
  <c r="I122" i="25" s="1"/>
  <c r="G133" i="25"/>
  <c r="F144" i="25"/>
  <c r="F153" i="25"/>
  <c r="F160" i="25"/>
  <c r="H170" i="25"/>
  <c r="I170" i="25" s="1"/>
  <c r="F176" i="25"/>
  <c r="G181" i="25"/>
  <c r="H186" i="25"/>
  <c r="I186" i="25" s="1"/>
  <c r="F192" i="25"/>
  <c r="G107" i="25"/>
  <c r="H107" i="25"/>
  <c r="I107" i="25" s="1"/>
  <c r="F110" i="25"/>
  <c r="G110" i="25"/>
  <c r="H113" i="25"/>
  <c r="I113" i="25" s="1"/>
  <c r="G113" i="25"/>
  <c r="F113" i="25"/>
  <c r="H117" i="25"/>
  <c r="I117" i="25" s="1"/>
  <c r="F117" i="25"/>
  <c r="G123" i="25"/>
  <c r="H123" i="25"/>
  <c r="I123" i="25" s="1"/>
  <c r="G127" i="25"/>
  <c r="H127" i="25"/>
  <c r="I127" i="25" s="1"/>
  <c r="F130" i="25"/>
  <c r="G130" i="25"/>
  <c r="F134" i="25"/>
  <c r="H134" i="25"/>
  <c r="I134" i="25" s="1"/>
  <c r="G134" i="25"/>
  <c r="F138" i="25"/>
  <c r="G138" i="25"/>
  <c r="F142" i="25"/>
  <c r="H142" i="25"/>
  <c r="I142" i="25" s="1"/>
  <c r="G142" i="25"/>
  <c r="F146" i="25"/>
  <c r="G146" i="25"/>
  <c r="F149" i="25"/>
  <c r="H149" i="25"/>
  <c r="I149" i="25" s="1"/>
  <c r="F154" i="25"/>
  <c r="G154" i="25"/>
  <c r="F158" i="25"/>
  <c r="H158" i="25"/>
  <c r="I158" i="25" s="1"/>
  <c r="F161" i="25"/>
  <c r="H161" i="25"/>
  <c r="I161" i="25" s="1"/>
  <c r="F165" i="25"/>
  <c r="H165" i="25"/>
  <c r="I165" i="25" s="1"/>
  <c r="F169" i="25"/>
  <c r="H169" i="25"/>
  <c r="I169" i="25" s="1"/>
  <c r="G174" i="25"/>
  <c r="F174" i="25"/>
  <c r="G178" i="25"/>
  <c r="F178" i="25"/>
  <c r="G182" i="25"/>
  <c r="F182" i="25"/>
  <c r="F185" i="25"/>
  <c r="H185" i="25"/>
  <c r="I185" i="25" s="1"/>
  <c r="F189" i="25"/>
  <c r="H189" i="25"/>
  <c r="I189" i="25" s="1"/>
  <c r="F193" i="25"/>
  <c r="H193" i="25"/>
  <c r="I193" i="25" s="1"/>
  <c r="F108" i="25"/>
  <c r="H114" i="25"/>
  <c r="I114" i="25" s="1"/>
  <c r="G125" i="25"/>
  <c r="F136" i="25"/>
  <c r="H146" i="25"/>
  <c r="I146" i="25" s="1"/>
  <c r="H154" i="25"/>
  <c r="I154" i="25" s="1"/>
  <c r="G161" i="25"/>
  <c r="H166" i="25"/>
  <c r="I166" i="25" s="1"/>
  <c r="F172" i="25"/>
  <c r="G177" i="25"/>
  <c r="H182" i="25"/>
  <c r="I182" i="25" s="1"/>
  <c r="F188" i="25"/>
  <c r="G193" i="25"/>
  <c r="F199" i="25"/>
  <c r="F198" i="25"/>
  <c r="H105" i="25"/>
  <c r="I105" i="25" s="1"/>
  <c r="G108" i="25"/>
  <c r="F111" i="25"/>
  <c r="G116" i="25"/>
  <c r="F119" i="25"/>
  <c r="G124" i="25"/>
  <c r="F127" i="25"/>
  <c r="G128" i="25"/>
  <c r="F131" i="25"/>
  <c r="F103" i="25"/>
  <c r="G104" i="25"/>
  <c r="F107" i="25"/>
  <c r="G112" i="25"/>
  <c r="F115" i="25"/>
  <c r="G120" i="25"/>
  <c r="F123" i="25"/>
  <c r="G132" i="25"/>
  <c r="F135" i="25"/>
  <c r="G136" i="25"/>
  <c r="F139" i="25"/>
  <c r="G140" i="25"/>
  <c r="F143" i="25"/>
  <c r="G144" i="25"/>
  <c r="F147" i="25"/>
  <c r="G148" i="25"/>
  <c r="F102" i="25"/>
  <c r="G103" i="25"/>
  <c r="AC5" i="25"/>
  <c r="Z5" i="25"/>
  <c r="T5" i="25"/>
  <c r="O5" i="25"/>
  <c r="J5" i="25"/>
  <c r="B5" i="25"/>
  <c r="K5" i="25"/>
  <c r="R5" i="25"/>
  <c r="X5" i="25"/>
  <c r="L9" i="25"/>
  <c r="S9" i="25"/>
  <c r="AA9" i="25"/>
  <c r="O10" i="25"/>
  <c r="Z10" i="25"/>
  <c r="S12" i="25"/>
  <c r="AC17" i="25"/>
  <c r="Z17" i="25"/>
  <c r="T17" i="25"/>
  <c r="O17" i="25"/>
  <c r="J17" i="25"/>
  <c r="B17" i="25"/>
  <c r="K17" i="25"/>
  <c r="R17" i="25"/>
  <c r="X17" i="25"/>
  <c r="W18" i="25"/>
  <c r="AC19" i="25"/>
  <c r="B21" i="25"/>
  <c r="J21" i="25"/>
  <c r="R21" i="25"/>
  <c r="X21" i="25"/>
  <c r="AC34" i="25"/>
  <c r="Z34" i="25"/>
  <c r="T34" i="25"/>
  <c r="O34" i="25"/>
  <c r="J34" i="25"/>
  <c r="B34" i="25"/>
  <c r="AB34" i="25"/>
  <c r="W34" i="25"/>
  <c r="R34" i="25"/>
  <c r="L34" i="25"/>
  <c r="K34" i="25"/>
  <c r="V34" i="25"/>
  <c r="O35" i="25"/>
  <c r="AC35" i="25"/>
  <c r="X37" i="25"/>
  <c r="Q37" i="25"/>
  <c r="AB37" i="25"/>
  <c r="T37" i="25"/>
  <c r="M37" i="25"/>
  <c r="L37" i="25"/>
  <c r="Y37" i="25"/>
  <c r="R44" i="25"/>
  <c r="N9" i="25"/>
  <c r="V9" i="25"/>
  <c r="R10" i="25"/>
  <c r="X12" i="25"/>
  <c r="Q12" i="25"/>
  <c r="L12" i="25"/>
  <c r="T12" i="25"/>
  <c r="AC12" i="25"/>
  <c r="AC18" i="25"/>
  <c r="O20" i="25"/>
  <c r="L21" i="25"/>
  <c r="S21" i="25"/>
  <c r="N34" i="25"/>
  <c r="X34" i="25"/>
  <c r="R35" i="25"/>
  <c r="O37" i="25"/>
  <c r="AC37" i="25"/>
  <c r="X44" i="25"/>
  <c r="W10" i="25"/>
  <c r="Q10" i="25"/>
  <c r="J10" i="25"/>
  <c r="B10" i="25"/>
  <c r="K10" i="25"/>
  <c r="U10" i="25"/>
  <c r="AC10" i="25"/>
  <c r="M19" i="25"/>
  <c r="AC9" i="25"/>
  <c r="Z9" i="25"/>
  <c r="T9" i="25"/>
  <c r="O9" i="25"/>
  <c r="J9" i="25"/>
  <c r="B9" i="25"/>
  <c r="K9" i="25"/>
  <c r="R9" i="25"/>
  <c r="X9" i="25"/>
  <c r="M10" i="25"/>
  <c r="V10" i="25"/>
  <c r="M18" i="25"/>
  <c r="X19" i="25"/>
  <c r="AC21" i="25"/>
  <c r="AA21" i="25"/>
  <c r="V21" i="25"/>
  <c r="K21" i="25"/>
  <c r="O21" i="25"/>
  <c r="W21" i="25"/>
  <c r="X24" i="25"/>
  <c r="W35" i="25"/>
  <c r="Q35" i="25"/>
  <c r="J35" i="25"/>
  <c r="B35" i="25"/>
  <c r="AA35" i="25"/>
  <c r="U35" i="25"/>
  <c r="M35" i="25"/>
  <c r="K35" i="25"/>
  <c r="Z35" i="25"/>
  <c r="Z44" i="25"/>
  <c r="P44" i="25"/>
  <c r="U44" i="25"/>
  <c r="J44" i="25"/>
  <c r="B44" i="25"/>
  <c r="M44" i="25"/>
  <c r="V11" i="25"/>
  <c r="N13" i="25"/>
  <c r="S13" i="25"/>
  <c r="X13" i="25"/>
  <c r="K14" i="25"/>
  <c r="L15" i="25"/>
  <c r="M16" i="25"/>
  <c r="N26" i="25"/>
  <c r="S26" i="25"/>
  <c r="X26" i="25"/>
  <c r="R27" i="25"/>
  <c r="M28" i="25"/>
  <c r="U28" i="25"/>
  <c r="L29" i="25"/>
  <c r="N30" i="25"/>
  <c r="S30" i="25"/>
  <c r="X30" i="25"/>
  <c r="K31" i="25"/>
  <c r="T32" i="25"/>
  <c r="M33" i="25"/>
  <c r="L36" i="25"/>
  <c r="R36" i="25"/>
  <c r="Z36" i="25"/>
  <c r="K38" i="25"/>
  <c r="P38" i="25"/>
  <c r="V38" i="25"/>
  <c r="AA38" i="25"/>
  <c r="AA39" i="25"/>
  <c r="K42" i="25"/>
  <c r="P42" i="25"/>
  <c r="V42" i="25"/>
  <c r="AA42" i="25"/>
  <c r="M43" i="25"/>
  <c r="W43" i="25"/>
  <c r="L45" i="25"/>
  <c r="B46" i="25"/>
  <c r="J46" i="25"/>
  <c r="O46" i="25"/>
  <c r="T46" i="25"/>
  <c r="Z46" i="25"/>
  <c r="U49" i="25"/>
  <c r="K50" i="25"/>
  <c r="P50" i="25"/>
  <c r="V50" i="25"/>
  <c r="AA50" i="25"/>
  <c r="K51" i="25"/>
  <c r="R51" i="25"/>
  <c r="Z51" i="25"/>
  <c r="B52" i="25"/>
  <c r="J52" i="25"/>
  <c r="Q52" i="25"/>
  <c r="X52" i="25"/>
  <c r="L53" i="25"/>
  <c r="S53" i="25"/>
  <c r="B54" i="25"/>
  <c r="J54" i="25"/>
  <c r="O54" i="25"/>
  <c r="T54" i="25"/>
  <c r="Z54" i="25"/>
  <c r="Q55" i="25"/>
  <c r="Q56" i="25"/>
  <c r="U57" i="25"/>
  <c r="L58" i="25"/>
  <c r="R58" i="25"/>
  <c r="Z58" i="25"/>
  <c r="M59" i="25"/>
  <c r="W59" i="25"/>
  <c r="AC60" i="25"/>
  <c r="AA60" i="25"/>
  <c r="V60" i="25"/>
  <c r="P60" i="25"/>
  <c r="K60" i="25"/>
  <c r="O60" i="25"/>
  <c r="W60" i="25"/>
  <c r="W61" i="25"/>
  <c r="AC61" i="25"/>
  <c r="N61" i="25"/>
  <c r="T62" i="25"/>
  <c r="R66" i="25"/>
  <c r="AC71" i="25"/>
  <c r="AB71" i="25"/>
  <c r="M71" i="25"/>
  <c r="K72" i="25"/>
  <c r="S72" i="25"/>
  <c r="K73" i="25"/>
  <c r="Z74" i="25"/>
  <c r="R74" i="25"/>
  <c r="L74" i="25"/>
  <c r="Q74" i="25"/>
  <c r="AB74" i="25"/>
  <c r="Q75" i="25"/>
  <c r="L76" i="25"/>
  <c r="S76" i="25"/>
  <c r="Y77" i="25"/>
  <c r="T79" i="25"/>
  <c r="B86" i="25"/>
  <c r="J86" i="25"/>
  <c r="V86" i="25"/>
  <c r="AC88" i="25"/>
  <c r="AA88" i="25"/>
  <c r="V88" i="25"/>
  <c r="P88" i="25"/>
  <c r="K88" i="25"/>
  <c r="O88" i="25"/>
  <c r="W88" i="25"/>
  <c r="AC89" i="25"/>
  <c r="V89" i="25"/>
  <c r="O89" i="25"/>
  <c r="Z89" i="25"/>
  <c r="R89" i="25"/>
  <c r="K89" i="25"/>
  <c r="U89" i="25"/>
  <c r="P90" i="25"/>
  <c r="AC90" i="25"/>
  <c r="AC93" i="25"/>
  <c r="R93" i="25"/>
  <c r="M93" i="25"/>
  <c r="U66" i="25"/>
  <c r="M66" i="25"/>
  <c r="T66" i="25"/>
  <c r="AC92" i="25"/>
  <c r="AB92" i="25"/>
  <c r="W92" i="25"/>
  <c r="R92" i="25"/>
  <c r="L92" i="25"/>
  <c r="Z92" i="25"/>
  <c r="T92" i="25"/>
  <c r="O92" i="25"/>
  <c r="J92" i="25"/>
  <c r="B92" i="25"/>
  <c r="K92" i="25"/>
  <c r="V92" i="25"/>
  <c r="R28" i="25"/>
  <c r="L32" i="25"/>
  <c r="P36" i="25"/>
  <c r="V36" i="25"/>
  <c r="N38" i="25"/>
  <c r="S38" i="25"/>
  <c r="X38" i="25"/>
  <c r="N42" i="25"/>
  <c r="S42" i="25"/>
  <c r="X42" i="25"/>
  <c r="R43" i="25"/>
  <c r="L46" i="25"/>
  <c r="R46" i="25"/>
  <c r="W46" i="25"/>
  <c r="AB46" i="25"/>
  <c r="N50" i="25"/>
  <c r="S50" i="25"/>
  <c r="X50" i="25"/>
  <c r="O51" i="25"/>
  <c r="V51" i="25"/>
  <c r="M52" i="25"/>
  <c r="U52" i="25"/>
  <c r="AB52" i="25"/>
  <c r="L54" i="25"/>
  <c r="R54" i="25"/>
  <c r="W54" i="25"/>
  <c r="AB54" i="25"/>
  <c r="AA55" i="25"/>
  <c r="AB56" i="25"/>
  <c r="P58" i="25"/>
  <c r="V58" i="25"/>
  <c r="Q59" i="25"/>
  <c r="M62" i="25"/>
  <c r="B66" i="25"/>
  <c r="J66" i="25"/>
  <c r="Y66" i="25"/>
  <c r="AB70" i="25"/>
  <c r="T70" i="25"/>
  <c r="L70" i="25"/>
  <c r="AC72" i="25"/>
  <c r="AB72" i="25"/>
  <c r="W72" i="25"/>
  <c r="R72" i="25"/>
  <c r="L72" i="25"/>
  <c r="O72" i="25"/>
  <c r="V72" i="25"/>
  <c r="AA73" i="25"/>
  <c r="U73" i="25"/>
  <c r="M73" i="25"/>
  <c r="Q73" i="25"/>
  <c r="Z73" i="25"/>
  <c r="AB75" i="25"/>
  <c r="T75" i="25"/>
  <c r="M75" i="25"/>
  <c r="L75" i="25"/>
  <c r="W75" i="25"/>
  <c r="AC76" i="25"/>
  <c r="AA76" i="25"/>
  <c r="V76" i="25"/>
  <c r="P76" i="25"/>
  <c r="K76" i="25"/>
  <c r="O76" i="25"/>
  <c r="W76" i="25"/>
  <c r="N77" i="25"/>
  <c r="T78" i="25"/>
  <c r="AC78" i="25"/>
  <c r="R78" i="25"/>
  <c r="Y87" i="25"/>
  <c r="AB87" i="25"/>
  <c r="Q87" i="25"/>
  <c r="L87" i="25"/>
  <c r="X87" i="25"/>
  <c r="L88" i="25"/>
  <c r="S88" i="25"/>
  <c r="Z88" i="25"/>
  <c r="M89" i="25"/>
  <c r="AA89" i="25"/>
  <c r="N92" i="25"/>
  <c r="X92" i="25"/>
  <c r="AC94" i="25"/>
  <c r="X94" i="25"/>
  <c r="R94" i="25"/>
  <c r="M94" i="25"/>
  <c r="N46" i="25"/>
  <c r="S46" i="25"/>
  <c r="X46" i="25"/>
  <c r="P52" i="25"/>
  <c r="V52" i="25"/>
  <c r="N54" i="25"/>
  <c r="S54" i="25"/>
  <c r="X54" i="25"/>
  <c r="K55" i="25"/>
  <c r="L56" i="25"/>
  <c r="M57" i="25"/>
  <c r="AB59" i="25"/>
  <c r="T59" i="25"/>
  <c r="L59" i="25"/>
  <c r="S59" i="25"/>
  <c r="AC59" i="25"/>
  <c r="N66" i="25"/>
  <c r="Z66" i="25"/>
  <c r="AC86" i="25"/>
  <c r="Z86" i="25"/>
  <c r="P86" i="25"/>
  <c r="U86" i="25"/>
  <c r="AB90" i="25"/>
  <c r="U90" i="25"/>
  <c r="M90" i="25"/>
  <c r="X90" i="25"/>
  <c r="Q90" i="25"/>
  <c r="J90" i="25"/>
  <c r="B90" i="25"/>
  <c r="L90" i="25"/>
  <c r="Z90" i="25"/>
  <c r="P92" i="25"/>
  <c r="AA92" i="25"/>
  <c r="Y95" i="25"/>
  <c r="T95" i="25"/>
  <c r="O95" i="25"/>
  <c r="N64" i="25"/>
  <c r="S64" i="25"/>
  <c r="X64" i="25"/>
  <c r="R65" i="25"/>
  <c r="L67" i="25"/>
  <c r="N68" i="25"/>
  <c r="S68" i="25"/>
  <c r="X68" i="25"/>
  <c r="K69" i="25"/>
  <c r="N80" i="25"/>
  <c r="S80" i="25"/>
  <c r="X80" i="25"/>
  <c r="N84" i="25"/>
  <c r="S84" i="25"/>
  <c r="X84" i="25"/>
  <c r="Q85" i="25"/>
  <c r="AA85" i="25"/>
  <c r="L91" i="25"/>
  <c r="S91" i="25"/>
  <c r="K96" i="25"/>
  <c r="P96" i="25"/>
  <c r="V96" i="25"/>
  <c r="AA96" i="25"/>
  <c r="N100" i="25"/>
  <c r="S100" i="25"/>
  <c r="X100" i="25"/>
  <c r="Q101" i="25"/>
  <c r="AA101" i="25"/>
  <c r="N96" i="25"/>
  <c r="S96" i="25"/>
  <c r="X96" i="25"/>
  <c r="AB6" i="25"/>
  <c r="X6" i="25"/>
  <c r="T6" i="25"/>
  <c r="L6" i="25"/>
  <c r="N6" i="25"/>
  <c r="S6" i="25"/>
  <c r="Y6" i="25"/>
  <c r="AA7" i="25"/>
  <c r="W7" i="25"/>
  <c r="S7" i="25"/>
  <c r="O7" i="25"/>
  <c r="K7" i="25"/>
  <c r="N7" i="25"/>
  <c r="T7" i="25"/>
  <c r="Y7" i="25"/>
  <c r="Z8" i="25"/>
  <c r="V8" i="25"/>
  <c r="R8" i="25"/>
  <c r="N8" i="25"/>
  <c r="J8" i="25"/>
  <c r="B8" i="25"/>
  <c r="K8" i="25"/>
  <c r="U8" i="25"/>
  <c r="AA8" i="25"/>
  <c r="AB22" i="25"/>
  <c r="X22" i="25"/>
  <c r="T22" i="25"/>
  <c r="L22" i="25"/>
  <c r="N22" i="25"/>
  <c r="S22" i="25"/>
  <c r="Y22" i="25"/>
  <c r="AB23" i="25"/>
  <c r="X23" i="25"/>
  <c r="T23" i="25"/>
  <c r="Z23" i="25"/>
  <c r="U23" i="25"/>
  <c r="O23" i="25"/>
  <c r="K23" i="25"/>
  <c r="N23" i="25"/>
  <c r="V23" i="25"/>
  <c r="AC23" i="25"/>
  <c r="Z25" i="25"/>
  <c r="V25" i="25"/>
  <c r="R25" i="25"/>
  <c r="N25" i="25"/>
  <c r="J25" i="25"/>
  <c r="B25" i="25"/>
  <c r="AB25" i="25"/>
  <c r="W25" i="25"/>
  <c r="Q25" i="25"/>
  <c r="L25" i="25"/>
  <c r="K25" i="25"/>
  <c r="S25" i="25"/>
  <c r="Y25" i="25"/>
  <c r="Z41" i="25"/>
  <c r="V41" i="25"/>
  <c r="R41" i="25"/>
  <c r="N41" i="25"/>
  <c r="J41" i="25"/>
  <c r="B41" i="25"/>
  <c r="AB41" i="25"/>
  <c r="W41" i="25"/>
  <c r="Q41" i="25"/>
  <c r="L41" i="25"/>
  <c r="Y41" i="25"/>
  <c r="T41" i="25"/>
  <c r="O41" i="25"/>
  <c r="K41" i="25"/>
  <c r="U41" i="25"/>
  <c r="AA48" i="25"/>
  <c r="W48" i="25"/>
  <c r="S48" i="25"/>
  <c r="O48" i="25"/>
  <c r="K48" i="25"/>
  <c r="AC48" i="25"/>
  <c r="X48" i="25"/>
  <c r="R48" i="25"/>
  <c r="M48" i="25"/>
  <c r="AB48" i="25"/>
  <c r="V48" i="25"/>
  <c r="Q48" i="25"/>
  <c r="L48" i="25"/>
  <c r="Z48" i="25"/>
  <c r="U48" i="25"/>
  <c r="P48" i="25"/>
  <c r="J48" i="25"/>
  <c r="B48" i="25"/>
  <c r="N48" i="25"/>
  <c r="Z83" i="25"/>
  <c r="V83" i="25"/>
  <c r="R83" i="25"/>
  <c r="N83" i="25"/>
  <c r="J83" i="25"/>
  <c r="B83" i="25"/>
  <c r="Y83" i="25"/>
  <c r="T83" i="25"/>
  <c r="O83" i="25"/>
  <c r="AC83" i="25"/>
  <c r="X83" i="25"/>
  <c r="S83" i="25"/>
  <c r="M83" i="25"/>
  <c r="AB83" i="25"/>
  <c r="Q83" i="25"/>
  <c r="AA83" i="25"/>
  <c r="P83" i="25"/>
  <c r="W83" i="25"/>
  <c r="L83" i="25"/>
  <c r="K83" i="25"/>
  <c r="AB2" i="25"/>
  <c r="X2" i="25"/>
  <c r="T2" i="25"/>
  <c r="L2" i="25"/>
  <c r="N2" i="25"/>
  <c r="S2" i="25"/>
  <c r="Y2" i="25"/>
  <c r="AA3" i="25"/>
  <c r="W3" i="25"/>
  <c r="S3" i="25"/>
  <c r="O3" i="25"/>
  <c r="K3" i="25"/>
  <c r="N3" i="25"/>
  <c r="T3" i="25"/>
  <c r="Y3" i="25"/>
  <c r="Z4" i="25"/>
  <c r="V4" i="25"/>
  <c r="R4" i="25"/>
  <c r="N4" i="25"/>
  <c r="J4" i="25"/>
  <c r="B4" i="25"/>
  <c r="K4" i="25"/>
  <c r="U4" i="25"/>
  <c r="AA4" i="25"/>
  <c r="B6" i="25"/>
  <c r="J6" i="25"/>
  <c r="O6" i="25"/>
  <c r="U6" i="25"/>
  <c r="Z6" i="25"/>
  <c r="B7" i="25"/>
  <c r="J7" i="25"/>
  <c r="U7" i="25"/>
  <c r="Z7" i="25"/>
  <c r="L8" i="25"/>
  <c r="Q8" i="25"/>
  <c r="W8" i="25"/>
  <c r="AB8" i="25"/>
  <c r="AB18" i="25"/>
  <c r="X18" i="25"/>
  <c r="T18" i="25"/>
  <c r="P18" i="25"/>
  <c r="L18" i="25"/>
  <c r="N18" i="25"/>
  <c r="S18" i="25"/>
  <c r="Y18" i="25"/>
  <c r="AA19" i="25"/>
  <c r="W19" i="25"/>
  <c r="S19" i="25"/>
  <c r="O19" i="25"/>
  <c r="K19" i="25"/>
  <c r="N19" i="25"/>
  <c r="T19" i="25"/>
  <c r="Y19" i="25"/>
  <c r="Z20" i="25"/>
  <c r="V20" i="25"/>
  <c r="R20" i="25"/>
  <c r="N20" i="25"/>
  <c r="J20" i="25"/>
  <c r="B20" i="25"/>
  <c r="K20" i="25"/>
  <c r="P20" i="25"/>
  <c r="U20" i="25"/>
  <c r="AA20" i="25"/>
  <c r="B22" i="25"/>
  <c r="J22" i="25"/>
  <c r="O22" i="25"/>
  <c r="U22" i="25"/>
  <c r="Z22" i="25"/>
  <c r="B23" i="25"/>
  <c r="J23" i="25"/>
  <c r="Q23" i="25"/>
  <c r="W23" i="25"/>
  <c r="AA24" i="25"/>
  <c r="W24" i="25"/>
  <c r="S24" i="25"/>
  <c r="O24" i="25"/>
  <c r="K24" i="25"/>
  <c r="Z24" i="25"/>
  <c r="U24" i="25"/>
  <c r="P24" i="25"/>
  <c r="J24" i="25"/>
  <c r="B24" i="25"/>
  <c r="L24" i="25"/>
  <c r="R24" i="25"/>
  <c r="Y24" i="25"/>
  <c r="M25" i="25"/>
  <c r="T25" i="25"/>
  <c r="AA25" i="25"/>
  <c r="AA40" i="25"/>
  <c r="W40" i="25"/>
  <c r="S40" i="25"/>
  <c r="O40" i="25"/>
  <c r="K40" i="25"/>
  <c r="Z40" i="25"/>
  <c r="U40" i="25"/>
  <c r="P40" i="25"/>
  <c r="J40" i="25"/>
  <c r="B40" i="25"/>
  <c r="AC40" i="25"/>
  <c r="X40" i="25"/>
  <c r="R40" i="25"/>
  <c r="M40" i="25"/>
  <c r="L40" i="25"/>
  <c r="V40" i="25"/>
  <c r="M41" i="25"/>
  <c r="X41" i="25"/>
  <c r="AB47" i="25"/>
  <c r="X47" i="25"/>
  <c r="T47" i="25"/>
  <c r="P47" i="25"/>
  <c r="L47" i="25"/>
  <c r="AC47" i="25"/>
  <c r="W47" i="25"/>
  <c r="R47" i="25"/>
  <c r="M47" i="25"/>
  <c r="AA47" i="25"/>
  <c r="V47" i="25"/>
  <c r="Q47" i="25"/>
  <c r="K47" i="25"/>
  <c r="Z47" i="25"/>
  <c r="U47" i="25"/>
  <c r="O47" i="25"/>
  <c r="J47" i="25"/>
  <c r="B47" i="25"/>
  <c r="N47" i="25"/>
  <c r="T48" i="25"/>
  <c r="U83" i="25"/>
  <c r="B2" i="25"/>
  <c r="J2" i="25"/>
  <c r="O2" i="25"/>
  <c r="U2" i="25"/>
  <c r="Z2" i="25"/>
  <c r="B3" i="25"/>
  <c r="J3" i="25"/>
  <c r="U3" i="25"/>
  <c r="Z3" i="25"/>
  <c r="L4" i="25"/>
  <c r="Q4" i="25"/>
  <c r="W4" i="25"/>
  <c r="AB4" i="25"/>
  <c r="K6" i="25"/>
  <c r="Q6" i="25"/>
  <c r="V6" i="25"/>
  <c r="AA6" i="25"/>
  <c r="L7" i="25"/>
  <c r="Q7" i="25"/>
  <c r="V7" i="25"/>
  <c r="AB7" i="25"/>
  <c r="M8" i="25"/>
  <c r="S8" i="25"/>
  <c r="X8" i="25"/>
  <c r="AC8" i="25"/>
  <c r="AB14" i="25"/>
  <c r="X14" i="25"/>
  <c r="T14" i="25"/>
  <c r="P14" i="25"/>
  <c r="L14" i="25"/>
  <c r="N14" i="25"/>
  <c r="S14" i="25"/>
  <c r="Y14" i="25"/>
  <c r="AA15" i="25"/>
  <c r="W15" i="25"/>
  <c r="S15" i="25"/>
  <c r="O15" i="25"/>
  <c r="K15" i="25"/>
  <c r="N15" i="25"/>
  <c r="T15" i="25"/>
  <c r="Y15" i="25"/>
  <c r="Z16" i="25"/>
  <c r="V16" i="25"/>
  <c r="R16" i="25"/>
  <c r="N16" i="25"/>
  <c r="J16" i="25"/>
  <c r="B16" i="25"/>
  <c r="K16" i="25"/>
  <c r="P16" i="25"/>
  <c r="U16" i="25"/>
  <c r="AA16" i="25"/>
  <c r="B18" i="25"/>
  <c r="J18" i="25"/>
  <c r="O18" i="25"/>
  <c r="U18" i="25"/>
  <c r="Z18" i="25"/>
  <c r="B19" i="25"/>
  <c r="J19" i="25"/>
  <c r="P19" i="25"/>
  <c r="U19" i="25"/>
  <c r="Z19" i="25"/>
  <c r="L20" i="25"/>
  <c r="Q20" i="25"/>
  <c r="W20" i="25"/>
  <c r="AB20" i="25"/>
  <c r="K22" i="25"/>
  <c r="Q22" i="25"/>
  <c r="V22" i="25"/>
  <c r="AA22" i="25"/>
  <c r="L23" i="25"/>
  <c r="R23" i="25"/>
  <c r="Y23" i="25"/>
  <c r="M24" i="25"/>
  <c r="T24" i="25"/>
  <c r="AB24" i="25"/>
  <c r="O25" i="25"/>
  <c r="U25" i="25"/>
  <c r="AC25" i="25"/>
  <c r="AB31" i="25"/>
  <c r="X31" i="25"/>
  <c r="T31" i="25"/>
  <c r="P31" i="25"/>
  <c r="L31" i="25"/>
  <c r="AC31" i="25"/>
  <c r="W31" i="25"/>
  <c r="R31" i="25"/>
  <c r="M31" i="25"/>
  <c r="O31" i="25"/>
  <c r="V31" i="25"/>
  <c r="AA32" i="25"/>
  <c r="W32" i="25"/>
  <c r="S32" i="25"/>
  <c r="O32" i="25"/>
  <c r="K32" i="25"/>
  <c r="AC32" i="25"/>
  <c r="X32" i="25"/>
  <c r="R32" i="25"/>
  <c r="M32" i="25"/>
  <c r="P32" i="25"/>
  <c r="V32" i="25"/>
  <c r="Z33" i="25"/>
  <c r="V33" i="25"/>
  <c r="R33" i="25"/>
  <c r="N33" i="25"/>
  <c r="J33" i="25"/>
  <c r="B33" i="25"/>
  <c r="Y33" i="25"/>
  <c r="T33" i="25"/>
  <c r="O33" i="25"/>
  <c r="AB33" i="25"/>
  <c r="K33" i="25"/>
  <c r="Q33" i="25"/>
  <c r="X33" i="25"/>
  <c r="AB39" i="25"/>
  <c r="X39" i="25"/>
  <c r="T39" i="25"/>
  <c r="P39" i="25"/>
  <c r="L39" i="25"/>
  <c r="Z39" i="25"/>
  <c r="U39" i="25"/>
  <c r="O39" i="25"/>
  <c r="J39" i="25"/>
  <c r="B39" i="25"/>
  <c r="AC39" i="25"/>
  <c r="W39" i="25"/>
  <c r="R39" i="25"/>
  <c r="M39" i="25"/>
  <c r="K39" i="25"/>
  <c r="V39" i="25"/>
  <c r="N40" i="25"/>
  <c r="Y40" i="25"/>
  <c r="P41" i="25"/>
  <c r="AA41" i="25"/>
  <c r="S47" i="25"/>
  <c r="Y48" i="25"/>
  <c r="AB81" i="25"/>
  <c r="X81" i="25"/>
  <c r="T81" i="25"/>
  <c r="P81" i="25"/>
  <c r="L81" i="25"/>
  <c r="AC81" i="25"/>
  <c r="W81" i="25"/>
  <c r="R81" i="25"/>
  <c r="M81" i="25"/>
  <c r="AA81" i="25"/>
  <c r="V81" i="25"/>
  <c r="Q81" i="25"/>
  <c r="K81" i="25"/>
  <c r="Z81" i="25"/>
  <c r="O81" i="25"/>
  <c r="Y81" i="25"/>
  <c r="N81" i="25"/>
  <c r="U81" i="25"/>
  <c r="J81" i="25"/>
  <c r="B81" i="25"/>
  <c r="S81" i="25"/>
  <c r="Z99" i="25"/>
  <c r="V99" i="25"/>
  <c r="R99" i="25"/>
  <c r="N99" i="25"/>
  <c r="J99" i="25"/>
  <c r="B99" i="25"/>
  <c r="Y99" i="25"/>
  <c r="T99" i="25"/>
  <c r="O99" i="25"/>
  <c r="AC99" i="25"/>
  <c r="X99" i="25"/>
  <c r="S99" i="25"/>
  <c r="M99" i="25"/>
  <c r="AB99" i="25"/>
  <c r="W99" i="25"/>
  <c r="Q99" i="25"/>
  <c r="L99" i="25"/>
  <c r="AA99" i="25"/>
  <c r="U99" i="25"/>
  <c r="P99" i="25"/>
  <c r="K99" i="25"/>
  <c r="K2" i="25"/>
  <c r="Q2" i="25"/>
  <c r="V2" i="25"/>
  <c r="AA2" i="25"/>
  <c r="L3" i="25"/>
  <c r="Q3" i="25"/>
  <c r="V3" i="25"/>
  <c r="AB3" i="25"/>
  <c r="M4" i="25"/>
  <c r="S4" i="25"/>
  <c r="X4" i="25"/>
  <c r="AC4" i="25"/>
  <c r="M6" i="25"/>
  <c r="R6" i="25"/>
  <c r="W6" i="25"/>
  <c r="AC6" i="25"/>
  <c r="M7" i="25"/>
  <c r="R7" i="25"/>
  <c r="X7" i="25"/>
  <c r="AC7" i="25"/>
  <c r="O8" i="25"/>
  <c r="T8" i="25"/>
  <c r="Y8" i="25"/>
  <c r="AB10" i="25"/>
  <c r="X10" i="25"/>
  <c r="T10" i="25"/>
  <c r="P10" i="25"/>
  <c r="L10" i="25"/>
  <c r="N10" i="25"/>
  <c r="S10" i="25"/>
  <c r="Y10" i="25"/>
  <c r="AA11" i="25"/>
  <c r="W11" i="25"/>
  <c r="S11" i="25"/>
  <c r="O11" i="25"/>
  <c r="K11" i="25"/>
  <c r="N11" i="25"/>
  <c r="T11" i="25"/>
  <c r="Y11" i="25"/>
  <c r="Z12" i="25"/>
  <c r="V12" i="25"/>
  <c r="R12" i="25"/>
  <c r="N12" i="25"/>
  <c r="J12" i="25"/>
  <c r="B12" i="25"/>
  <c r="K12" i="25"/>
  <c r="U12" i="25"/>
  <c r="AA12" i="25"/>
  <c r="B14" i="25"/>
  <c r="J14" i="25"/>
  <c r="O14" i="25"/>
  <c r="U14" i="25"/>
  <c r="Z14" i="25"/>
  <c r="B15" i="25"/>
  <c r="J15" i="25"/>
  <c r="P15" i="25"/>
  <c r="U15" i="25"/>
  <c r="Z15" i="25"/>
  <c r="L16" i="25"/>
  <c r="Q16" i="25"/>
  <c r="W16" i="25"/>
  <c r="AB16" i="25"/>
  <c r="K18" i="25"/>
  <c r="Q18" i="25"/>
  <c r="V18" i="25"/>
  <c r="AA18" i="25"/>
  <c r="L19" i="25"/>
  <c r="Q19" i="25"/>
  <c r="V19" i="25"/>
  <c r="AB19" i="25"/>
  <c r="M20" i="25"/>
  <c r="S20" i="25"/>
  <c r="X20" i="25"/>
  <c r="AC20" i="25"/>
  <c r="M22" i="25"/>
  <c r="R22" i="25"/>
  <c r="W22" i="25"/>
  <c r="AC22" i="25"/>
  <c r="M23" i="25"/>
  <c r="S23" i="25"/>
  <c r="AA23" i="25"/>
  <c r="N24" i="25"/>
  <c r="V24" i="25"/>
  <c r="AC24" i="25"/>
  <c r="P25" i="25"/>
  <c r="X25" i="25"/>
  <c r="AB27" i="25"/>
  <c r="X27" i="25"/>
  <c r="T27" i="25"/>
  <c r="P27" i="25"/>
  <c r="L27" i="25"/>
  <c r="AA27" i="25"/>
  <c r="V27" i="25"/>
  <c r="Q27" i="25"/>
  <c r="K27" i="25"/>
  <c r="O27" i="25"/>
  <c r="W27" i="25"/>
  <c r="AA28" i="25"/>
  <c r="W28" i="25"/>
  <c r="S28" i="25"/>
  <c r="O28" i="25"/>
  <c r="K28" i="25"/>
  <c r="AB28" i="25"/>
  <c r="V28" i="25"/>
  <c r="Q28" i="25"/>
  <c r="L28" i="25"/>
  <c r="P28" i="25"/>
  <c r="X28" i="25"/>
  <c r="Z29" i="25"/>
  <c r="V29" i="25"/>
  <c r="R29" i="25"/>
  <c r="N29" i="25"/>
  <c r="J29" i="25"/>
  <c r="B29" i="25"/>
  <c r="AC29" i="25"/>
  <c r="X29" i="25"/>
  <c r="S29" i="25"/>
  <c r="M29" i="25"/>
  <c r="K29" i="25"/>
  <c r="Q29" i="25"/>
  <c r="Y29" i="25"/>
  <c r="B31" i="25"/>
  <c r="J31" i="25"/>
  <c r="Q31" i="25"/>
  <c r="Y31" i="25"/>
  <c r="B32" i="25"/>
  <c r="J32" i="25"/>
  <c r="Q32" i="25"/>
  <c r="Y32" i="25"/>
  <c r="L33" i="25"/>
  <c r="S33" i="25"/>
  <c r="AA33" i="25"/>
  <c r="N39" i="25"/>
  <c r="Y39" i="25"/>
  <c r="Q40" i="25"/>
  <c r="AB40" i="25"/>
  <c r="S41" i="25"/>
  <c r="AC41" i="25"/>
  <c r="Y47" i="25"/>
  <c r="Z49" i="25"/>
  <c r="V49" i="25"/>
  <c r="R49" i="25"/>
  <c r="N49" i="25"/>
  <c r="J49" i="25"/>
  <c r="B49" i="25"/>
  <c r="Y49" i="25"/>
  <c r="T49" i="25"/>
  <c r="O49" i="25"/>
  <c r="AC49" i="25"/>
  <c r="X49" i="25"/>
  <c r="S49" i="25"/>
  <c r="M49" i="25"/>
  <c r="AB49" i="25"/>
  <c r="W49" i="25"/>
  <c r="Q49" i="25"/>
  <c r="L49" i="25"/>
  <c r="K49" i="25"/>
  <c r="Z63" i="25"/>
  <c r="V63" i="25"/>
  <c r="R63" i="25"/>
  <c r="N63" i="25"/>
  <c r="J63" i="25"/>
  <c r="B63" i="25"/>
  <c r="AB63" i="25"/>
  <c r="W63" i="25"/>
  <c r="Q63" i="25"/>
  <c r="L63" i="25"/>
  <c r="X63" i="25"/>
  <c r="P63" i="25"/>
  <c r="AC63" i="25"/>
  <c r="U63" i="25"/>
  <c r="O63" i="25"/>
  <c r="AA63" i="25"/>
  <c r="T63" i="25"/>
  <c r="M63" i="25"/>
  <c r="K63" i="25"/>
  <c r="AA82" i="25"/>
  <c r="W82" i="25"/>
  <c r="S82" i="25"/>
  <c r="O82" i="25"/>
  <c r="K82" i="25"/>
  <c r="AC82" i="25"/>
  <c r="X82" i="25"/>
  <c r="R82" i="25"/>
  <c r="M82" i="25"/>
  <c r="AB82" i="25"/>
  <c r="V82" i="25"/>
  <c r="Q82" i="25"/>
  <c r="L82" i="25"/>
  <c r="Z82" i="25"/>
  <c r="P82" i="25"/>
  <c r="Y82" i="25"/>
  <c r="N82" i="25"/>
  <c r="U82" i="25"/>
  <c r="J82" i="25"/>
  <c r="B82" i="25"/>
  <c r="T82" i="25"/>
  <c r="AB43" i="25"/>
  <c r="X43" i="25"/>
  <c r="T43" i="25"/>
  <c r="P43" i="25"/>
  <c r="L43" i="25"/>
  <c r="N43" i="25"/>
  <c r="S43" i="25"/>
  <c r="Y43" i="25"/>
  <c r="AA44" i="25"/>
  <c r="W44" i="25"/>
  <c r="S44" i="25"/>
  <c r="O44" i="25"/>
  <c r="K44" i="25"/>
  <c r="N44" i="25"/>
  <c r="T44" i="25"/>
  <c r="Y44" i="25"/>
  <c r="Z45" i="25"/>
  <c r="V45" i="25"/>
  <c r="R45" i="25"/>
  <c r="N45" i="25"/>
  <c r="J45" i="25"/>
  <c r="B45" i="25"/>
  <c r="K45" i="25"/>
  <c r="P45" i="25"/>
  <c r="U45" i="25"/>
  <c r="AA45" i="25"/>
  <c r="M55" i="25"/>
  <c r="R55" i="25"/>
  <c r="W55" i="25"/>
  <c r="M56" i="25"/>
  <c r="R56" i="25"/>
  <c r="X56" i="25"/>
  <c r="O57" i="25"/>
  <c r="V57" i="25"/>
  <c r="Q61" i="25"/>
  <c r="AA62" i="25"/>
  <c r="W62" i="25"/>
  <c r="S62" i="25"/>
  <c r="O62" i="25"/>
  <c r="K62" i="25"/>
  <c r="Z62" i="25"/>
  <c r="U62" i="25"/>
  <c r="P62" i="25"/>
  <c r="J62" i="25"/>
  <c r="B62" i="25"/>
  <c r="L62" i="25"/>
  <c r="R62" i="25"/>
  <c r="Y62" i="25"/>
  <c r="N69" i="25"/>
  <c r="U69" i="25"/>
  <c r="N70" i="25"/>
  <c r="U70" i="25"/>
  <c r="P71" i="25"/>
  <c r="W71" i="25"/>
  <c r="Z79" i="25"/>
  <c r="V79" i="25"/>
  <c r="R79" i="25"/>
  <c r="N79" i="25"/>
  <c r="J79" i="25"/>
  <c r="B79" i="25"/>
  <c r="AC79" i="25"/>
  <c r="X79" i="25"/>
  <c r="S79" i="25"/>
  <c r="M79" i="25"/>
  <c r="AB79" i="25"/>
  <c r="W79" i="25"/>
  <c r="Q79" i="25"/>
  <c r="L79" i="25"/>
  <c r="K79" i="25"/>
  <c r="U79" i="25"/>
  <c r="AA98" i="25"/>
  <c r="W98" i="25"/>
  <c r="S98" i="25"/>
  <c r="O98" i="25"/>
  <c r="K98" i="25"/>
  <c r="AC98" i="25"/>
  <c r="X98" i="25"/>
  <c r="R98" i="25"/>
  <c r="M98" i="25"/>
  <c r="AB98" i="25"/>
  <c r="V98" i="25"/>
  <c r="Q98" i="25"/>
  <c r="L98" i="25"/>
  <c r="Z98" i="25"/>
  <c r="U98" i="25"/>
  <c r="P98" i="25"/>
  <c r="J98" i="25"/>
  <c r="B98" i="25"/>
  <c r="N98" i="25"/>
  <c r="AB55" i="25"/>
  <c r="X55" i="25"/>
  <c r="T55" i="25"/>
  <c r="P55" i="25"/>
  <c r="L55" i="25"/>
  <c r="N55" i="25"/>
  <c r="S55" i="25"/>
  <c r="Y55" i="25"/>
  <c r="AA56" i="25"/>
  <c r="W56" i="25"/>
  <c r="S56" i="25"/>
  <c r="O56" i="25"/>
  <c r="K56" i="25"/>
  <c r="N56" i="25"/>
  <c r="T56" i="25"/>
  <c r="Y56" i="25"/>
  <c r="AB57" i="25"/>
  <c r="X57" i="25"/>
  <c r="T57" i="25"/>
  <c r="P57" i="25"/>
  <c r="Y57" i="25"/>
  <c r="S57" i="25"/>
  <c r="N57" i="25"/>
  <c r="J57" i="25"/>
  <c r="B57" i="25"/>
  <c r="K57" i="25"/>
  <c r="Q57" i="25"/>
  <c r="W57" i="25"/>
  <c r="AB61" i="25"/>
  <c r="X61" i="25"/>
  <c r="T61" i="25"/>
  <c r="P61" i="25"/>
  <c r="L61" i="25"/>
  <c r="Z61" i="25"/>
  <c r="U61" i="25"/>
  <c r="O61" i="25"/>
  <c r="J61" i="25"/>
  <c r="B61" i="25"/>
  <c r="K61" i="25"/>
  <c r="R61" i="25"/>
  <c r="Y61" i="25"/>
  <c r="AB69" i="25"/>
  <c r="X69" i="25"/>
  <c r="T69" i="25"/>
  <c r="P69" i="25"/>
  <c r="L69" i="25"/>
  <c r="AC69" i="25"/>
  <c r="W69" i="25"/>
  <c r="R69" i="25"/>
  <c r="M69" i="25"/>
  <c r="O69" i="25"/>
  <c r="V69" i="25"/>
  <c r="AA70" i="25"/>
  <c r="W70" i="25"/>
  <c r="S70" i="25"/>
  <c r="O70" i="25"/>
  <c r="K70" i="25"/>
  <c r="AC70" i="25"/>
  <c r="X70" i="25"/>
  <c r="R70" i="25"/>
  <c r="M70" i="25"/>
  <c r="P70" i="25"/>
  <c r="V70" i="25"/>
  <c r="Z71" i="25"/>
  <c r="V71" i="25"/>
  <c r="R71" i="25"/>
  <c r="N71" i="25"/>
  <c r="J71" i="25"/>
  <c r="B71" i="25"/>
  <c r="Y71" i="25"/>
  <c r="T71" i="25"/>
  <c r="O71" i="25"/>
  <c r="K71" i="25"/>
  <c r="Q71" i="25"/>
  <c r="X71" i="25"/>
  <c r="AA78" i="25"/>
  <c r="W78" i="25"/>
  <c r="S78" i="25"/>
  <c r="O78" i="25"/>
  <c r="K78" i="25"/>
  <c r="AB78" i="25"/>
  <c r="V78" i="25"/>
  <c r="Q78" i="25"/>
  <c r="L78" i="25"/>
  <c r="Z78" i="25"/>
  <c r="U78" i="25"/>
  <c r="P78" i="25"/>
  <c r="J78" i="25"/>
  <c r="B78" i="25"/>
  <c r="M78" i="25"/>
  <c r="X78" i="25"/>
  <c r="AB97" i="25"/>
  <c r="X97" i="25"/>
  <c r="T97" i="25"/>
  <c r="P97" i="25"/>
  <c r="L97" i="25"/>
  <c r="AC97" i="25"/>
  <c r="W97" i="25"/>
  <c r="R97" i="25"/>
  <c r="M97" i="25"/>
  <c r="AA97" i="25"/>
  <c r="V97" i="25"/>
  <c r="Q97" i="25"/>
  <c r="K97" i="25"/>
  <c r="Z97" i="25"/>
  <c r="U97" i="25"/>
  <c r="O97" i="25"/>
  <c r="J97" i="25"/>
  <c r="B97" i="25"/>
  <c r="N97" i="25"/>
  <c r="M5" i="25"/>
  <c r="Q5" i="25"/>
  <c r="U5" i="25"/>
  <c r="Y5" i="25"/>
  <c r="M9" i="25"/>
  <c r="Q9" i="25"/>
  <c r="U9" i="25"/>
  <c r="Y9" i="25"/>
  <c r="M13" i="25"/>
  <c r="Q13" i="25"/>
  <c r="U13" i="25"/>
  <c r="Y13" i="25"/>
  <c r="M17" i="25"/>
  <c r="Q17" i="25"/>
  <c r="U17" i="25"/>
  <c r="Y17" i="25"/>
  <c r="M21" i="25"/>
  <c r="Q21" i="25"/>
  <c r="U21" i="25"/>
  <c r="Y21" i="25"/>
  <c r="AB35" i="25"/>
  <c r="X35" i="25"/>
  <c r="T35" i="25"/>
  <c r="P35" i="25"/>
  <c r="L35" i="25"/>
  <c r="N35" i="25"/>
  <c r="S35" i="25"/>
  <c r="Y35" i="25"/>
  <c r="AA36" i="25"/>
  <c r="W36" i="25"/>
  <c r="S36" i="25"/>
  <c r="O36" i="25"/>
  <c r="K36" i="25"/>
  <c r="N36" i="25"/>
  <c r="T36" i="25"/>
  <c r="Y36" i="25"/>
  <c r="Z37" i="25"/>
  <c r="V37" i="25"/>
  <c r="R37" i="25"/>
  <c r="N37" i="25"/>
  <c r="J37" i="25"/>
  <c r="B37" i="25"/>
  <c r="K37" i="25"/>
  <c r="P37" i="25"/>
  <c r="U37" i="25"/>
  <c r="AA37" i="25"/>
  <c r="K43" i="25"/>
  <c r="Q43" i="25"/>
  <c r="V43" i="25"/>
  <c r="AA43" i="25"/>
  <c r="L44" i="25"/>
  <c r="Q44" i="25"/>
  <c r="V44" i="25"/>
  <c r="AB44" i="25"/>
  <c r="M45" i="25"/>
  <c r="S45" i="25"/>
  <c r="X45" i="25"/>
  <c r="AC45" i="25"/>
  <c r="AB51" i="25"/>
  <c r="X51" i="25"/>
  <c r="T51" i="25"/>
  <c r="P51" i="25"/>
  <c r="L51" i="25"/>
  <c r="N51" i="25"/>
  <c r="S51" i="25"/>
  <c r="Y51" i="25"/>
  <c r="AA52" i="25"/>
  <c r="W52" i="25"/>
  <c r="S52" i="25"/>
  <c r="O52" i="25"/>
  <c r="K52" i="25"/>
  <c r="N52" i="25"/>
  <c r="T52" i="25"/>
  <c r="Y52" i="25"/>
  <c r="Z53" i="25"/>
  <c r="V53" i="25"/>
  <c r="R53" i="25"/>
  <c r="N53" i="25"/>
  <c r="J53" i="25"/>
  <c r="B53" i="25"/>
  <c r="K53" i="25"/>
  <c r="P53" i="25"/>
  <c r="U53" i="25"/>
  <c r="AA53" i="25"/>
  <c r="B55" i="25"/>
  <c r="J55" i="25"/>
  <c r="O55" i="25"/>
  <c r="U55" i="25"/>
  <c r="Z55" i="25"/>
  <c r="B56" i="25"/>
  <c r="J56" i="25"/>
  <c r="P56" i="25"/>
  <c r="U56" i="25"/>
  <c r="Z56" i="25"/>
  <c r="L57" i="25"/>
  <c r="R57" i="25"/>
  <c r="Z57" i="25"/>
  <c r="M61" i="25"/>
  <c r="S61" i="25"/>
  <c r="AA61" i="25"/>
  <c r="N62" i="25"/>
  <c r="V62" i="25"/>
  <c r="AC62" i="25"/>
  <c r="AB65" i="25"/>
  <c r="X65" i="25"/>
  <c r="T65" i="25"/>
  <c r="P65" i="25"/>
  <c r="L65" i="25"/>
  <c r="AA65" i="25"/>
  <c r="V65" i="25"/>
  <c r="Q65" i="25"/>
  <c r="K65" i="25"/>
  <c r="O65" i="25"/>
  <c r="W65" i="25"/>
  <c r="AA66" i="25"/>
  <c r="W66" i="25"/>
  <c r="S66" i="25"/>
  <c r="O66" i="25"/>
  <c r="K66" i="25"/>
  <c r="AB66" i="25"/>
  <c r="V66" i="25"/>
  <c r="Q66" i="25"/>
  <c r="L66" i="25"/>
  <c r="P66" i="25"/>
  <c r="X66" i="25"/>
  <c r="Z67" i="25"/>
  <c r="V67" i="25"/>
  <c r="R67" i="25"/>
  <c r="N67" i="25"/>
  <c r="J67" i="25"/>
  <c r="B67" i="25"/>
  <c r="AC67" i="25"/>
  <c r="X67" i="25"/>
  <c r="S67" i="25"/>
  <c r="M67" i="25"/>
  <c r="K67" i="25"/>
  <c r="Q67" i="25"/>
  <c r="Y67" i="25"/>
  <c r="B69" i="25"/>
  <c r="J69" i="25"/>
  <c r="Q69" i="25"/>
  <c r="Y69" i="25"/>
  <c r="B70" i="25"/>
  <c r="J70" i="25"/>
  <c r="Q70" i="25"/>
  <c r="Y70" i="25"/>
  <c r="L71" i="25"/>
  <c r="S71" i="25"/>
  <c r="AA71" i="25"/>
  <c r="AB77" i="25"/>
  <c r="X77" i="25"/>
  <c r="T77" i="25"/>
  <c r="P77" i="25"/>
  <c r="L77" i="25"/>
  <c r="AA77" i="25"/>
  <c r="V77" i="25"/>
  <c r="Q77" i="25"/>
  <c r="K77" i="25"/>
  <c r="Z77" i="25"/>
  <c r="U77" i="25"/>
  <c r="O77" i="25"/>
  <c r="J77" i="25"/>
  <c r="B77" i="25"/>
  <c r="M77" i="25"/>
  <c r="W77" i="25"/>
  <c r="N78" i="25"/>
  <c r="Y78" i="25"/>
  <c r="P79" i="25"/>
  <c r="AA79" i="25"/>
  <c r="S97" i="25"/>
  <c r="Y98" i="25"/>
  <c r="AB93" i="25"/>
  <c r="X93" i="25"/>
  <c r="T93" i="25"/>
  <c r="P93" i="25"/>
  <c r="L93" i="25"/>
  <c r="N93" i="25"/>
  <c r="S93" i="25"/>
  <c r="Y93" i="25"/>
  <c r="AA94" i="25"/>
  <c r="W94" i="25"/>
  <c r="S94" i="25"/>
  <c r="O94" i="25"/>
  <c r="K94" i="25"/>
  <c r="N94" i="25"/>
  <c r="T94" i="25"/>
  <c r="Y94" i="25"/>
  <c r="Z95" i="25"/>
  <c r="V95" i="25"/>
  <c r="R95" i="25"/>
  <c r="N95" i="25"/>
  <c r="J95" i="25"/>
  <c r="B95" i="25"/>
  <c r="K95" i="25"/>
  <c r="P95" i="25"/>
  <c r="U95" i="25"/>
  <c r="AA95" i="25"/>
  <c r="M26" i="25"/>
  <c r="Q26" i="25"/>
  <c r="U26" i="25"/>
  <c r="Y26" i="25"/>
  <c r="M30" i="25"/>
  <c r="Q30" i="25"/>
  <c r="U30" i="25"/>
  <c r="Y30" i="25"/>
  <c r="M34" i="25"/>
  <c r="Q34" i="25"/>
  <c r="U34" i="25"/>
  <c r="Y34" i="25"/>
  <c r="M38" i="25"/>
  <c r="Q38" i="25"/>
  <c r="U38" i="25"/>
  <c r="Y38" i="25"/>
  <c r="M42" i="25"/>
  <c r="Q42" i="25"/>
  <c r="U42" i="25"/>
  <c r="Y42" i="25"/>
  <c r="M46" i="25"/>
  <c r="Q46" i="25"/>
  <c r="U46" i="25"/>
  <c r="Y46" i="25"/>
  <c r="M50" i="25"/>
  <c r="Q50" i="25"/>
  <c r="U50" i="25"/>
  <c r="Y50" i="25"/>
  <c r="M54" i="25"/>
  <c r="Q54" i="25"/>
  <c r="U54" i="25"/>
  <c r="Y54" i="25"/>
  <c r="AA58" i="25"/>
  <c r="W58" i="25"/>
  <c r="S58" i="25"/>
  <c r="O58" i="25"/>
  <c r="K58" i="25"/>
  <c r="N58" i="25"/>
  <c r="T58" i="25"/>
  <c r="Y58" i="25"/>
  <c r="Z59" i="25"/>
  <c r="V59" i="25"/>
  <c r="R59" i="25"/>
  <c r="N59" i="25"/>
  <c r="J59" i="25"/>
  <c r="B59" i="25"/>
  <c r="K59" i="25"/>
  <c r="P59" i="25"/>
  <c r="U59" i="25"/>
  <c r="AA59" i="25"/>
  <c r="AB73" i="25"/>
  <c r="X73" i="25"/>
  <c r="T73" i="25"/>
  <c r="P73" i="25"/>
  <c r="L73" i="25"/>
  <c r="N73" i="25"/>
  <c r="S73" i="25"/>
  <c r="Y73" i="25"/>
  <c r="AA74" i="25"/>
  <c r="W74" i="25"/>
  <c r="S74" i="25"/>
  <c r="O74" i="25"/>
  <c r="K74" i="25"/>
  <c r="N74" i="25"/>
  <c r="T74" i="25"/>
  <c r="Y74" i="25"/>
  <c r="Z75" i="25"/>
  <c r="V75" i="25"/>
  <c r="R75" i="25"/>
  <c r="N75" i="25"/>
  <c r="J75" i="25"/>
  <c r="B75" i="25"/>
  <c r="K75" i="25"/>
  <c r="P75" i="25"/>
  <c r="U75" i="25"/>
  <c r="AA75" i="25"/>
  <c r="M85" i="25"/>
  <c r="R85" i="25"/>
  <c r="W85" i="25"/>
  <c r="M86" i="25"/>
  <c r="R86" i="25"/>
  <c r="X86" i="25"/>
  <c r="O87" i="25"/>
  <c r="T87" i="25"/>
  <c r="AB89" i="25"/>
  <c r="X89" i="25"/>
  <c r="T89" i="25"/>
  <c r="P89" i="25"/>
  <c r="L89" i="25"/>
  <c r="N89" i="25"/>
  <c r="S89" i="25"/>
  <c r="Y89" i="25"/>
  <c r="AA90" i="25"/>
  <c r="W90" i="25"/>
  <c r="S90" i="25"/>
  <c r="O90" i="25"/>
  <c r="K90" i="25"/>
  <c r="N90" i="25"/>
  <c r="T90" i="25"/>
  <c r="Y90" i="25"/>
  <c r="Z91" i="25"/>
  <c r="V91" i="25"/>
  <c r="R91" i="25"/>
  <c r="N91" i="25"/>
  <c r="J91" i="25"/>
  <c r="B91" i="25"/>
  <c r="K91" i="25"/>
  <c r="P91" i="25"/>
  <c r="U91" i="25"/>
  <c r="AA91" i="25"/>
  <c r="B93" i="25"/>
  <c r="J93" i="25"/>
  <c r="O93" i="25"/>
  <c r="U93" i="25"/>
  <c r="Z93" i="25"/>
  <c r="B94" i="25"/>
  <c r="J94" i="25"/>
  <c r="P94" i="25"/>
  <c r="U94" i="25"/>
  <c r="Z94" i="25"/>
  <c r="L95" i="25"/>
  <c r="Q95" i="25"/>
  <c r="W95" i="25"/>
  <c r="AB95" i="25"/>
  <c r="M101" i="25"/>
  <c r="R101" i="25"/>
  <c r="W101" i="25"/>
  <c r="AB85" i="25"/>
  <c r="X85" i="25"/>
  <c r="T85" i="25"/>
  <c r="P85" i="25"/>
  <c r="L85" i="25"/>
  <c r="N85" i="25"/>
  <c r="S85" i="25"/>
  <c r="Y85" i="25"/>
  <c r="AA86" i="25"/>
  <c r="W86" i="25"/>
  <c r="S86" i="25"/>
  <c r="O86" i="25"/>
  <c r="K86" i="25"/>
  <c r="N86" i="25"/>
  <c r="T86" i="25"/>
  <c r="Y86" i="25"/>
  <c r="Z87" i="25"/>
  <c r="V87" i="25"/>
  <c r="R87" i="25"/>
  <c r="N87" i="25"/>
  <c r="J87" i="25"/>
  <c r="B87" i="25"/>
  <c r="K87" i="25"/>
  <c r="P87" i="25"/>
  <c r="U87" i="25"/>
  <c r="AA87" i="25"/>
  <c r="K93" i="25"/>
  <c r="Q93" i="25"/>
  <c r="V93" i="25"/>
  <c r="AA93" i="25"/>
  <c r="L94" i="25"/>
  <c r="Q94" i="25"/>
  <c r="V94" i="25"/>
  <c r="AB94" i="25"/>
  <c r="M95" i="25"/>
  <c r="S95" i="25"/>
  <c r="X95" i="25"/>
  <c r="AC95" i="25"/>
  <c r="AB101" i="25"/>
  <c r="X101" i="25"/>
  <c r="T101" i="25"/>
  <c r="P101" i="25"/>
  <c r="L101" i="25"/>
  <c r="N101" i="25"/>
  <c r="S101" i="25"/>
  <c r="Y101" i="25"/>
  <c r="M60" i="25"/>
  <c r="Q60" i="25"/>
  <c r="U60" i="25"/>
  <c r="Y60" i="25"/>
  <c r="M64" i="25"/>
  <c r="Q64" i="25"/>
  <c r="U64" i="25"/>
  <c r="Y64" i="25"/>
  <c r="M68" i="25"/>
  <c r="Q68" i="25"/>
  <c r="U68" i="25"/>
  <c r="Y68" i="25"/>
  <c r="M72" i="25"/>
  <c r="Q72" i="25"/>
  <c r="U72" i="25"/>
  <c r="Y72" i="25"/>
  <c r="M76" i="25"/>
  <c r="Q76" i="25"/>
  <c r="U76" i="25"/>
  <c r="Y76" i="25"/>
  <c r="M80" i="25"/>
  <c r="Q80" i="25"/>
  <c r="U80" i="25"/>
  <c r="Y80" i="25"/>
  <c r="M84" i="25"/>
  <c r="Q84" i="25"/>
  <c r="U84" i="25"/>
  <c r="Y84" i="25"/>
  <c r="M88" i="25"/>
  <c r="Q88" i="25"/>
  <c r="U88" i="25"/>
  <c r="Y88" i="25"/>
  <c r="M92" i="25"/>
  <c r="Q92" i="25"/>
  <c r="U92" i="25"/>
  <c r="Y92" i="25"/>
  <c r="M96" i="25"/>
  <c r="Q96" i="25"/>
  <c r="U96" i="25"/>
  <c r="Y96" i="25"/>
  <c r="M100" i="25"/>
  <c r="Q100" i="25"/>
  <c r="U100" i="25"/>
  <c r="Y100" i="25"/>
  <c r="H100" i="25" l="1"/>
  <c r="I100" i="25" s="1"/>
  <c r="G100" i="25"/>
  <c r="F100" i="25"/>
  <c r="H96" i="25"/>
  <c r="I96" i="25" s="1"/>
  <c r="G96" i="25"/>
  <c r="F96" i="25"/>
  <c r="G92" i="25"/>
  <c r="H92" i="25"/>
  <c r="I92" i="25" s="1"/>
  <c r="F92" i="25"/>
  <c r="H88" i="25"/>
  <c r="I88" i="25" s="1"/>
  <c r="G88" i="25"/>
  <c r="F88" i="25"/>
  <c r="G84" i="25"/>
  <c r="H84" i="25"/>
  <c r="I84" i="25" s="1"/>
  <c r="F84" i="25"/>
  <c r="H80" i="25"/>
  <c r="I80" i="25" s="1"/>
  <c r="G80" i="25"/>
  <c r="F80" i="25"/>
  <c r="H76" i="25"/>
  <c r="I76" i="25" s="1"/>
  <c r="G76" i="25"/>
  <c r="F76" i="25"/>
  <c r="H72" i="25"/>
  <c r="I72" i="25" s="1"/>
  <c r="G72" i="25"/>
  <c r="F72" i="25"/>
  <c r="H68" i="25"/>
  <c r="I68" i="25" s="1"/>
  <c r="G68" i="25"/>
  <c r="F68" i="25"/>
  <c r="H64" i="25"/>
  <c r="I64" i="25" s="1"/>
  <c r="G64" i="25"/>
  <c r="F64" i="25"/>
  <c r="H60" i="25"/>
  <c r="I60" i="25" s="1"/>
  <c r="G60" i="25"/>
  <c r="F60" i="25"/>
  <c r="H94" i="25"/>
  <c r="I94" i="25" s="1"/>
  <c r="G94" i="25"/>
  <c r="F94" i="25"/>
  <c r="H91" i="25"/>
  <c r="I91" i="25" s="1"/>
  <c r="G91" i="25"/>
  <c r="F91" i="25"/>
  <c r="G90" i="25"/>
  <c r="H90" i="25"/>
  <c r="I90" i="25" s="1"/>
  <c r="F90" i="25"/>
  <c r="H89" i="25"/>
  <c r="I89" i="25" s="1"/>
  <c r="G89" i="25"/>
  <c r="F89" i="25"/>
  <c r="H59" i="25"/>
  <c r="I59" i="25" s="1"/>
  <c r="F59" i="25"/>
  <c r="G59" i="25"/>
  <c r="H58" i="25"/>
  <c r="I58" i="25" s="1"/>
  <c r="G58" i="25"/>
  <c r="F58" i="25"/>
  <c r="H54" i="25"/>
  <c r="I54" i="25" s="1"/>
  <c r="G54" i="25"/>
  <c r="F54" i="25"/>
  <c r="H50" i="25"/>
  <c r="I50" i="25" s="1"/>
  <c r="G50" i="25"/>
  <c r="F50" i="25"/>
  <c r="H46" i="25"/>
  <c r="I46" i="25" s="1"/>
  <c r="G46" i="25"/>
  <c r="F46" i="25"/>
  <c r="H42" i="25"/>
  <c r="I42" i="25" s="1"/>
  <c r="G42" i="25"/>
  <c r="F42" i="25"/>
  <c r="H38" i="25"/>
  <c r="I38" i="25" s="1"/>
  <c r="G38" i="25"/>
  <c r="F38" i="25"/>
  <c r="H34" i="25"/>
  <c r="I34" i="25" s="1"/>
  <c r="G34" i="25"/>
  <c r="F34" i="25"/>
  <c r="H30" i="25"/>
  <c r="I30" i="25" s="1"/>
  <c r="G30" i="25"/>
  <c r="F30" i="25"/>
  <c r="H26" i="25"/>
  <c r="I26" i="25" s="1"/>
  <c r="G26" i="25"/>
  <c r="F26" i="25"/>
  <c r="G77" i="25"/>
  <c r="H77" i="25"/>
  <c r="I77" i="25" s="1"/>
  <c r="F77" i="25"/>
  <c r="H67" i="25"/>
  <c r="I67" i="25" s="1"/>
  <c r="F67" i="25"/>
  <c r="G67" i="25"/>
  <c r="H55" i="25"/>
  <c r="I55" i="25" s="1"/>
  <c r="F55" i="25"/>
  <c r="G55" i="25"/>
  <c r="H98" i="25"/>
  <c r="I98" i="25" s="1"/>
  <c r="G98" i="25"/>
  <c r="F98" i="25"/>
  <c r="G79" i="25"/>
  <c r="H79" i="25"/>
  <c r="I79" i="25" s="1"/>
  <c r="F79" i="25"/>
  <c r="H49" i="25"/>
  <c r="I49" i="25" s="1"/>
  <c r="F49" i="25"/>
  <c r="G49" i="25"/>
  <c r="H81" i="25"/>
  <c r="I81" i="25" s="1"/>
  <c r="G81" i="25"/>
  <c r="F81" i="25"/>
  <c r="H39" i="25"/>
  <c r="I39" i="25" s="1"/>
  <c r="F39" i="25"/>
  <c r="G39" i="25"/>
  <c r="H19" i="25"/>
  <c r="I19" i="25" s="1"/>
  <c r="F19" i="25"/>
  <c r="G19" i="25"/>
  <c r="H16" i="25"/>
  <c r="I16" i="25" s="1"/>
  <c r="G16" i="25"/>
  <c r="F16" i="25"/>
  <c r="H20" i="25"/>
  <c r="I20" i="25" s="1"/>
  <c r="G20" i="25"/>
  <c r="F20" i="25"/>
  <c r="H101" i="25"/>
  <c r="I101" i="25" s="1"/>
  <c r="G101" i="25"/>
  <c r="F101" i="25"/>
  <c r="H93" i="25"/>
  <c r="I93" i="25" s="1"/>
  <c r="G93" i="25"/>
  <c r="F93" i="25"/>
  <c r="H37" i="25"/>
  <c r="I37" i="25" s="1"/>
  <c r="F37" i="25"/>
  <c r="G37" i="25"/>
  <c r="H36" i="25"/>
  <c r="I36" i="25" s="1"/>
  <c r="G36" i="25"/>
  <c r="F36" i="25"/>
  <c r="H35" i="25"/>
  <c r="I35" i="25" s="1"/>
  <c r="F35" i="25"/>
  <c r="G35" i="25"/>
  <c r="H17" i="25"/>
  <c r="I17" i="25" s="1"/>
  <c r="F17" i="25"/>
  <c r="G17" i="25"/>
  <c r="H5" i="25"/>
  <c r="I5" i="25" s="1"/>
  <c r="F5" i="25"/>
  <c r="G5" i="25"/>
  <c r="G82" i="25"/>
  <c r="H82" i="25"/>
  <c r="I82" i="25" s="1"/>
  <c r="F82" i="25"/>
  <c r="H32" i="25"/>
  <c r="I32" i="25" s="1"/>
  <c r="G32" i="25"/>
  <c r="F32" i="25"/>
  <c r="H31" i="25"/>
  <c r="I31" i="25" s="1"/>
  <c r="F31" i="25"/>
  <c r="G31" i="25"/>
  <c r="H27" i="25"/>
  <c r="I27" i="25" s="1"/>
  <c r="F27" i="25"/>
  <c r="G27" i="25"/>
  <c r="H15" i="25"/>
  <c r="I15" i="25" s="1"/>
  <c r="F15" i="25"/>
  <c r="G15" i="25"/>
  <c r="H10" i="25"/>
  <c r="I10" i="25" s="1"/>
  <c r="G10" i="25"/>
  <c r="F10" i="25"/>
  <c r="G99" i="25"/>
  <c r="H99" i="25"/>
  <c r="I99" i="25" s="1"/>
  <c r="F99" i="25"/>
  <c r="H33" i="25"/>
  <c r="I33" i="25" s="1"/>
  <c r="F33" i="25"/>
  <c r="G33" i="25"/>
  <c r="H18" i="25"/>
  <c r="I18" i="25" s="1"/>
  <c r="G18" i="25"/>
  <c r="F18" i="25"/>
  <c r="H40" i="25"/>
  <c r="I40" i="25" s="1"/>
  <c r="G40" i="25"/>
  <c r="F40" i="25"/>
  <c r="H24" i="25"/>
  <c r="I24" i="25" s="1"/>
  <c r="G24" i="25"/>
  <c r="F24" i="25"/>
  <c r="H41" i="25"/>
  <c r="I41" i="25" s="1"/>
  <c r="F41" i="25"/>
  <c r="G41" i="25"/>
  <c r="H75" i="25"/>
  <c r="I75" i="25" s="1"/>
  <c r="F75" i="25"/>
  <c r="G75" i="25"/>
  <c r="H74" i="25"/>
  <c r="I74" i="25" s="1"/>
  <c r="G74" i="25"/>
  <c r="F74" i="25"/>
  <c r="H73" i="25"/>
  <c r="I73" i="25" s="1"/>
  <c r="F73" i="25"/>
  <c r="G73" i="25"/>
  <c r="G95" i="25"/>
  <c r="H95" i="25"/>
  <c r="I95" i="25" s="1"/>
  <c r="F95" i="25"/>
  <c r="H70" i="25"/>
  <c r="I70" i="25" s="1"/>
  <c r="G70" i="25"/>
  <c r="F70" i="25"/>
  <c r="H69" i="25"/>
  <c r="I69" i="25" s="1"/>
  <c r="F69" i="25"/>
  <c r="G69" i="25"/>
  <c r="H65" i="25"/>
  <c r="I65" i="25" s="1"/>
  <c r="F65" i="25"/>
  <c r="G65" i="25"/>
  <c r="H61" i="25"/>
  <c r="I61" i="25" s="1"/>
  <c r="F61" i="25"/>
  <c r="G61" i="25"/>
  <c r="H45" i="25"/>
  <c r="I45" i="25" s="1"/>
  <c r="F45" i="25"/>
  <c r="G45" i="25"/>
  <c r="H44" i="25"/>
  <c r="I44" i="25" s="1"/>
  <c r="G44" i="25"/>
  <c r="F44" i="25"/>
  <c r="H63" i="25"/>
  <c r="I63" i="25" s="1"/>
  <c r="F63" i="25"/>
  <c r="G63" i="25"/>
  <c r="H28" i="25"/>
  <c r="I28" i="25" s="1"/>
  <c r="G28" i="25"/>
  <c r="F28" i="25"/>
  <c r="H14" i="25"/>
  <c r="I14" i="25" s="1"/>
  <c r="G14" i="25"/>
  <c r="F14" i="25"/>
  <c r="H48" i="25"/>
  <c r="I48" i="25" s="1"/>
  <c r="G48" i="25"/>
  <c r="F48" i="25"/>
  <c r="H25" i="25"/>
  <c r="I25" i="25" s="1"/>
  <c r="F25" i="25"/>
  <c r="G25" i="25"/>
  <c r="G87" i="25"/>
  <c r="H87" i="25"/>
  <c r="I87" i="25" s="1"/>
  <c r="F87" i="25"/>
  <c r="H86" i="25"/>
  <c r="I86" i="25" s="1"/>
  <c r="G86" i="25"/>
  <c r="F86" i="25"/>
  <c r="H85" i="25"/>
  <c r="I85" i="25" s="1"/>
  <c r="G85" i="25"/>
  <c r="F85" i="25"/>
  <c r="H66" i="25"/>
  <c r="I66" i="25" s="1"/>
  <c r="G66" i="25"/>
  <c r="F66" i="25"/>
  <c r="H56" i="25"/>
  <c r="I56" i="25" s="1"/>
  <c r="G56" i="25"/>
  <c r="F56" i="25"/>
  <c r="H53" i="25"/>
  <c r="I53" i="25" s="1"/>
  <c r="F53" i="25"/>
  <c r="G53" i="25"/>
  <c r="H52" i="25"/>
  <c r="I52" i="25" s="1"/>
  <c r="G52" i="25"/>
  <c r="F52" i="25"/>
  <c r="H51" i="25"/>
  <c r="I51" i="25" s="1"/>
  <c r="F51" i="25"/>
  <c r="G51" i="25"/>
  <c r="H43" i="25"/>
  <c r="I43" i="25" s="1"/>
  <c r="F43" i="25"/>
  <c r="G43" i="25"/>
  <c r="G97" i="25"/>
  <c r="H97" i="25"/>
  <c r="I97" i="25" s="1"/>
  <c r="F97" i="25"/>
  <c r="H78" i="25"/>
  <c r="I78" i="25" s="1"/>
  <c r="G78" i="25"/>
  <c r="F78" i="25"/>
  <c r="H71" i="25"/>
  <c r="I71" i="25" s="1"/>
  <c r="F71" i="25"/>
  <c r="G71" i="25"/>
  <c r="H57" i="25"/>
  <c r="I57" i="25" s="1"/>
  <c r="F57" i="25"/>
  <c r="G57" i="25"/>
  <c r="H62" i="25"/>
  <c r="I62" i="25" s="1"/>
  <c r="G62" i="25"/>
  <c r="F62" i="25"/>
  <c r="H29" i="25"/>
  <c r="I29" i="25" s="1"/>
  <c r="F29" i="25"/>
  <c r="G29" i="25"/>
  <c r="H47" i="25"/>
  <c r="I47" i="25" s="1"/>
  <c r="F47" i="25"/>
  <c r="G47" i="25"/>
  <c r="H83" i="25"/>
  <c r="I83" i="25" s="1"/>
  <c r="G83" i="25"/>
  <c r="F83" i="25"/>
  <c r="P23" i="25" l="1"/>
  <c r="DY28" i="5"/>
  <c r="ET28" i="5" s="1"/>
  <c r="DY27" i="5"/>
  <c r="DZ27" i="5" s="1"/>
  <c r="DY26" i="5"/>
  <c r="ET26" i="5" s="1"/>
  <c r="DY21" i="5"/>
  <c r="ET21" i="5" s="1"/>
  <c r="DY18" i="5"/>
  <c r="DY17" i="5"/>
  <c r="DY16" i="5"/>
  <c r="ET16" i="5" s="1"/>
  <c r="DY15" i="5"/>
  <c r="ET15" i="5" s="1"/>
  <c r="DY11" i="5"/>
  <c r="DY12" i="5"/>
  <c r="ET12" i="5" s="1"/>
  <c r="DY13" i="5"/>
  <c r="ET13" i="5" s="1"/>
  <c r="DV28" i="5"/>
  <c r="EQ28" i="5" s="1"/>
  <c r="DV27" i="5"/>
  <c r="DW27" i="5" s="1"/>
  <c r="DV26" i="5"/>
  <c r="EQ26" i="5" s="1"/>
  <c r="DV21" i="5"/>
  <c r="EQ21" i="5" s="1"/>
  <c r="DV18" i="5"/>
  <c r="EQ18" i="5" s="1"/>
  <c r="DV17" i="5"/>
  <c r="EQ17" i="5" s="1"/>
  <c r="DV16" i="5"/>
  <c r="EQ16" i="5" s="1"/>
  <c r="DV15" i="5"/>
  <c r="EQ15" i="5" s="1"/>
  <c r="DV13" i="5"/>
  <c r="EQ13" i="5" s="1"/>
  <c r="DV12" i="5"/>
  <c r="EQ12" i="5" s="1"/>
  <c r="DV11" i="5"/>
  <c r="EQ11" i="5" s="1"/>
  <c r="DZ17" i="5" l="1"/>
  <c r="ET17" i="5"/>
  <c r="DZ18" i="5"/>
  <c r="ET18" i="5"/>
  <c r="DZ16" i="5"/>
  <c r="DZ21" i="5"/>
  <c r="DZ26" i="5"/>
  <c r="DZ13" i="5"/>
  <c r="DZ12" i="5"/>
  <c r="DZ11" i="5"/>
  <c r="ET11" i="5"/>
  <c r="DZ28" i="5"/>
  <c r="DZ15" i="5"/>
  <c r="P22" i="25"/>
  <c r="G22" i="25" s="1"/>
  <c r="DW28" i="5"/>
  <c r="P6" i="25"/>
  <c r="G6" i="25" s="1"/>
  <c r="DW15" i="5"/>
  <c r="P11" i="25"/>
  <c r="G11" i="25" s="1"/>
  <c r="DW21" i="5"/>
  <c r="P7" i="25"/>
  <c r="F7" i="25" s="1"/>
  <c r="DW16" i="5"/>
  <c r="P4" i="25"/>
  <c r="H4" i="25" s="1"/>
  <c r="I4" i="25" s="1"/>
  <c r="DW13" i="5"/>
  <c r="P2" i="25"/>
  <c r="F2" i="25" s="1"/>
  <c r="DW11" i="5"/>
  <c r="P13" i="25"/>
  <c r="F13" i="25" s="1"/>
  <c r="DW26" i="5"/>
  <c r="P3" i="25"/>
  <c r="H3" i="25" s="1"/>
  <c r="I3" i="25" s="1"/>
  <c r="DW12" i="5"/>
  <c r="P8" i="25"/>
  <c r="H8" i="25" s="1"/>
  <c r="I8" i="25" s="1"/>
  <c r="DW17" i="5"/>
  <c r="P9" i="25"/>
  <c r="F9" i="25" s="1"/>
  <c r="DW18" i="5"/>
  <c r="P12" i="25"/>
  <c r="P21" i="25"/>
  <c r="H21" i="25" s="1"/>
  <c r="I21" i="25" s="1"/>
  <c r="H23" i="25"/>
  <c r="I23" i="25" s="1"/>
  <c r="F23" i="25"/>
  <c r="G23" i="25"/>
  <c r="DS8" i="5"/>
  <c r="DS6" i="5"/>
  <c r="F22" i="25" l="1"/>
  <c r="H22" i="25"/>
  <c r="I22" i="25" s="1"/>
  <c r="H13" i="25"/>
  <c r="I13" i="25" s="1"/>
  <c r="G8" i="25"/>
  <c r="F11" i="25"/>
  <c r="G13" i="25"/>
  <c r="H11" i="25"/>
  <c r="I11" i="25" s="1"/>
  <c r="F4" i="25"/>
  <c r="G7" i="25"/>
  <c r="F8" i="25"/>
  <c r="H7" i="25"/>
  <c r="I7" i="25" s="1"/>
  <c r="G4" i="25"/>
  <c r="G2" i="25"/>
  <c r="H6" i="25"/>
  <c r="I6" i="25" s="1"/>
  <c r="F3" i="25"/>
  <c r="F6" i="25"/>
  <c r="H9" i="25"/>
  <c r="I9" i="25" s="1"/>
  <c r="G3" i="25"/>
  <c r="H2" i="25"/>
  <c r="I2" i="25" s="1"/>
  <c r="G9" i="25"/>
  <c r="H12" i="25"/>
  <c r="I12" i="25" s="1"/>
  <c r="G12" i="25"/>
  <c r="F12" i="25"/>
  <c r="G21" i="25"/>
  <c r="F21" i="25"/>
  <c r="V71" i="24"/>
  <c r="W46" i="24"/>
  <c r="V46" i="24"/>
  <c r="U46" i="24"/>
  <c r="Y46" i="24" s="1"/>
  <c r="W71" i="24"/>
  <c r="U71" i="24"/>
  <c r="Q46" i="24" l="1"/>
  <c r="R46" i="24"/>
  <c r="T46" i="24"/>
  <c r="T71" i="24"/>
  <c r="Q71" i="24"/>
  <c r="R71" i="24"/>
  <c r="Y71" i="24"/>
  <c r="L39" i="24"/>
  <c r="K39" i="24"/>
  <c r="J39" i="24"/>
  <c r="I39" i="24"/>
  <c r="F39" i="24" s="1"/>
  <c r="M39" i="24" l="1"/>
  <c r="E39" i="24"/>
  <c r="H39" i="24"/>
  <c r="W39" i="24"/>
  <c r="V39" i="24"/>
  <c r="U39" i="24"/>
  <c r="L52" i="24"/>
  <c r="L16" i="24"/>
  <c r="L12" i="24"/>
  <c r="L11" i="24"/>
  <c r="K59" i="24"/>
  <c r="J59" i="24"/>
  <c r="I59" i="24"/>
  <c r="E59" i="24" s="1"/>
  <c r="L93" i="24"/>
  <c r="K93" i="24"/>
  <c r="J93" i="24"/>
  <c r="I93" i="24"/>
  <c r="K29" i="24"/>
  <c r="J29" i="24"/>
  <c r="I29" i="24"/>
  <c r="K71" i="24"/>
  <c r="J71" i="24"/>
  <c r="I71" i="24"/>
  <c r="L27" i="24"/>
  <c r="K27" i="24"/>
  <c r="J27" i="24"/>
  <c r="I27" i="24"/>
  <c r="M27" i="24" s="1"/>
  <c r="L66" i="24"/>
  <c r="K66" i="24"/>
  <c r="J66" i="24"/>
  <c r="I66" i="24"/>
  <c r="W27" i="24"/>
  <c r="V27" i="24"/>
  <c r="U27" i="24"/>
  <c r="T27" i="24" s="1"/>
  <c r="W96" i="24"/>
  <c r="V96" i="24"/>
  <c r="U96" i="24"/>
  <c r="R96" i="24" s="1"/>
  <c r="M93" i="24" l="1"/>
  <c r="Y39" i="24"/>
  <c r="M66" i="24"/>
  <c r="T96" i="24"/>
  <c r="E93" i="24"/>
  <c r="M71" i="24"/>
  <c r="H71" i="24"/>
  <c r="M29" i="24"/>
  <c r="H93" i="24"/>
  <c r="Y96" i="24"/>
  <c r="Y27" i="24"/>
  <c r="M59" i="24"/>
  <c r="Q39" i="24"/>
  <c r="R39" i="24"/>
  <c r="S39" i="24"/>
  <c r="T39" i="24"/>
  <c r="F59" i="24"/>
  <c r="H59" i="24"/>
  <c r="F93" i="24"/>
  <c r="F29" i="24"/>
  <c r="H29" i="24"/>
  <c r="E29" i="24"/>
  <c r="E71" i="24"/>
  <c r="F71" i="24"/>
  <c r="F66" i="24"/>
  <c r="H66" i="24"/>
  <c r="E66" i="24"/>
  <c r="E27" i="24"/>
  <c r="F27" i="24"/>
  <c r="G27" i="24"/>
  <c r="H27" i="24"/>
  <c r="Q27" i="24"/>
  <c r="Q96" i="24"/>
  <c r="R27" i="24"/>
  <c r="S27" i="24"/>
  <c r="S96" i="24"/>
  <c r="J22" i="12"/>
  <c r="W29" i="12" l="1"/>
  <c r="W23" i="12"/>
  <c r="W1" i="12"/>
  <c r="W30" i="12" l="1"/>
  <c r="W22" i="12"/>
  <c r="W24" i="12"/>
  <c r="W2" i="12"/>
  <c r="BN22" i="9"/>
  <c r="F25" i="9"/>
  <c r="AT25" i="9"/>
  <c r="BM25" i="9" l="1"/>
  <c r="AD21" i="9"/>
  <c r="F24" i="9"/>
  <c r="F23" i="9"/>
  <c r="Z25" i="9"/>
  <c r="Z21" i="9"/>
  <c r="AA21" i="9" s="1"/>
  <c r="AD17" i="9"/>
  <c r="AD22" i="9"/>
  <c r="Z22" i="9"/>
  <c r="AA22" i="9" s="1"/>
  <c r="Z17" i="9"/>
  <c r="AX22" i="9"/>
  <c r="AT17" i="9"/>
  <c r="AT22" i="9"/>
  <c r="BO22" i="9" s="1"/>
  <c r="CH22" i="9"/>
  <c r="CH25" i="9"/>
  <c r="DC25" i="9" s="1"/>
  <c r="AU17" i="9" l="1"/>
  <c r="AU22" i="9"/>
  <c r="CI22" i="9"/>
  <c r="F13" i="2"/>
  <c r="E13" i="2" s="1"/>
  <c r="E12" i="2"/>
  <c r="L31" i="24"/>
  <c r="KD167" i="24"/>
  <c r="KB167" i="24"/>
  <c r="KA167" i="24"/>
  <c r="JZ167" i="24"/>
  <c r="JY167" i="24"/>
  <c r="JU167" i="24" s="1"/>
  <c r="JR167" i="24"/>
  <c r="JP167" i="24"/>
  <c r="JO167" i="24"/>
  <c r="JN167" i="24"/>
  <c r="JM167" i="24"/>
  <c r="JJ167" i="24" s="1"/>
  <c r="JF167" i="24"/>
  <c r="JD167" i="24"/>
  <c r="JC167" i="24"/>
  <c r="JB167" i="24"/>
  <c r="JA167" i="24"/>
  <c r="IT167" i="24"/>
  <c r="IR167" i="24"/>
  <c r="IQ167" i="24"/>
  <c r="IP167" i="24"/>
  <c r="IO167" i="24"/>
  <c r="IH167" i="24"/>
  <c r="IF167" i="24"/>
  <c r="IE167" i="24"/>
  <c r="ID167" i="24"/>
  <c r="IC167" i="24"/>
  <c r="HV167" i="24"/>
  <c r="HT167" i="24"/>
  <c r="HS167" i="24"/>
  <c r="HR167" i="24"/>
  <c r="HQ167" i="24"/>
  <c r="HN167" i="24" s="1"/>
  <c r="HJ167" i="24"/>
  <c r="HH167" i="24"/>
  <c r="HG167" i="24"/>
  <c r="HF167" i="24"/>
  <c r="HE167" i="24"/>
  <c r="GX167" i="24"/>
  <c r="GV167" i="24"/>
  <c r="GU167" i="24"/>
  <c r="GT167" i="24"/>
  <c r="GS167" i="24"/>
  <c r="GL167" i="24"/>
  <c r="GJ167" i="24"/>
  <c r="GI167" i="24"/>
  <c r="GH167" i="24"/>
  <c r="GG167" i="24"/>
  <c r="GD167" i="24" s="1"/>
  <c r="FZ167" i="24"/>
  <c r="FX167" i="24"/>
  <c r="FW167" i="24"/>
  <c r="FV167" i="24"/>
  <c r="FU167" i="24"/>
  <c r="FR167" i="24" s="1"/>
  <c r="FN167" i="24"/>
  <c r="FL167" i="24"/>
  <c r="FK167" i="24"/>
  <c r="FJ167" i="24"/>
  <c r="FI167" i="24"/>
  <c r="FB167" i="24"/>
  <c r="EZ167" i="24"/>
  <c r="EY167" i="24"/>
  <c r="EX167" i="24"/>
  <c r="EW167" i="24"/>
  <c r="EP167" i="24"/>
  <c r="EN167" i="24"/>
  <c r="EM167" i="24"/>
  <c r="EL167" i="24"/>
  <c r="EK167" i="24"/>
  <c r="ED167" i="24"/>
  <c r="EB167" i="24"/>
  <c r="EA167" i="24"/>
  <c r="DZ167" i="24"/>
  <c r="DY167" i="24"/>
  <c r="DV167" i="24" s="1"/>
  <c r="DR167" i="24"/>
  <c r="DP167" i="24"/>
  <c r="DO167" i="24"/>
  <c r="DN167" i="24"/>
  <c r="DM167" i="24"/>
  <c r="DF167" i="24"/>
  <c r="DD167" i="24"/>
  <c r="DC167" i="24"/>
  <c r="DB167" i="24"/>
  <c r="DA167" i="24"/>
  <c r="CT167" i="24"/>
  <c r="CR167" i="24"/>
  <c r="CQ167" i="24"/>
  <c r="CP167" i="24"/>
  <c r="CO167" i="24"/>
  <c r="CH167" i="24"/>
  <c r="CF167" i="24"/>
  <c r="CE167" i="24"/>
  <c r="CD167" i="24"/>
  <c r="CC167" i="24"/>
  <c r="BZ167" i="24" s="1"/>
  <c r="BV167" i="24"/>
  <c r="BT167" i="24"/>
  <c r="BS167" i="24"/>
  <c r="BR167" i="24"/>
  <c r="BQ167" i="24"/>
  <c r="BJ167" i="24"/>
  <c r="BH167" i="24"/>
  <c r="BG167" i="24"/>
  <c r="BF167" i="24"/>
  <c r="BE167" i="24"/>
  <c r="AX167" i="24"/>
  <c r="AV167" i="24"/>
  <c r="AU167" i="24"/>
  <c r="AT167" i="24"/>
  <c r="AS167" i="24"/>
  <c r="AL167" i="24"/>
  <c r="AJ167" i="24"/>
  <c r="AI167" i="24"/>
  <c r="AH167" i="24"/>
  <c r="AG167" i="24"/>
  <c r="AK167" i="24" s="1"/>
  <c r="Z167" i="24"/>
  <c r="W167" i="24"/>
  <c r="V167" i="24"/>
  <c r="U167" i="24"/>
  <c r="Q167" i="24" s="1"/>
  <c r="N167" i="24"/>
  <c r="L167" i="24"/>
  <c r="K167" i="24"/>
  <c r="J167" i="24"/>
  <c r="I167" i="24"/>
  <c r="KD166" i="24"/>
  <c r="KB166" i="24"/>
  <c r="KA166" i="24"/>
  <c r="JZ166" i="24"/>
  <c r="JY166" i="24"/>
  <c r="JV166" i="24" s="1"/>
  <c r="JR166" i="24"/>
  <c r="JP166" i="24"/>
  <c r="JO166" i="24"/>
  <c r="JN166" i="24"/>
  <c r="JM166" i="24"/>
  <c r="JF166" i="24"/>
  <c r="JD166" i="24"/>
  <c r="JC166" i="24"/>
  <c r="JB166" i="24"/>
  <c r="JA166" i="24"/>
  <c r="IX166" i="24" s="1"/>
  <c r="IT166" i="24"/>
  <c r="IR166" i="24"/>
  <c r="IQ166" i="24"/>
  <c r="IP166" i="24"/>
  <c r="IO166" i="24"/>
  <c r="IH166" i="24"/>
  <c r="IF166" i="24"/>
  <c r="IE166" i="24"/>
  <c r="ID166" i="24"/>
  <c r="IC166" i="24"/>
  <c r="HZ166" i="24" s="1"/>
  <c r="HV166" i="24"/>
  <c r="HT166" i="24"/>
  <c r="HS166" i="24"/>
  <c r="HR166" i="24"/>
  <c r="HQ166" i="24"/>
  <c r="HM166" i="24" s="1"/>
  <c r="HJ166" i="24"/>
  <c r="HH166" i="24"/>
  <c r="HG166" i="24"/>
  <c r="HF166" i="24"/>
  <c r="HE166" i="24"/>
  <c r="GX166" i="24"/>
  <c r="GV166" i="24"/>
  <c r="GU166" i="24"/>
  <c r="GT166" i="24"/>
  <c r="GS166" i="24"/>
  <c r="GL166" i="24"/>
  <c r="GJ166" i="24"/>
  <c r="GI166" i="24"/>
  <c r="GH166" i="24"/>
  <c r="GG166" i="24"/>
  <c r="GD166" i="24" s="1"/>
  <c r="FZ166" i="24"/>
  <c r="FX166" i="24"/>
  <c r="FW166" i="24"/>
  <c r="FV166" i="24"/>
  <c r="FU166" i="24"/>
  <c r="FR166" i="24" s="1"/>
  <c r="FN166" i="24"/>
  <c r="FL166" i="24"/>
  <c r="FK166" i="24"/>
  <c r="FJ166" i="24"/>
  <c r="FI166" i="24"/>
  <c r="FM166" i="24" s="1"/>
  <c r="FB166" i="24"/>
  <c r="EZ166" i="24"/>
  <c r="EY166" i="24"/>
  <c r="EX166" i="24"/>
  <c r="EW166" i="24"/>
  <c r="EP166" i="24"/>
  <c r="EN166" i="24"/>
  <c r="EM166" i="24"/>
  <c r="EL166" i="24"/>
  <c r="EK166" i="24"/>
  <c r="EH166" i="24" s="1"/>
  <c r="ED166" i="24"/>
  <c r="EB166" i="24"/>
  <c r="EA166" i="24"/>
  <c r="DZ166" i="24"/>
  <c r="DY166" i="24"/>
  <c r="DV166" i="24" s="1"/>
  <c r="DR166" i="24"/>
  <c r="DP166" i="24"/>
  <c r="DO166" i="24"/>
  <c r="DN166" i="24"/>
  <c r="DM166" i="24"/>
  <c r="DF166" i="24"/>
  <c r="DD166" i="24"/>
  <c r="DC166" i="24"/>
  <c r="DB166" i="24"/>
  <c r="DA166" i="24"/>
  <c r="CT166" i="24"/>
  <c r="CR166" i="24"/>
  <c r="CQ166" i="24"/>
  <c r="CP166" i="24"/>
  <c r="CO166" i="24"/>
  <c r="CH166" i="24"/>
  <c r="CF166" i="24"/>
  <c r="CE166" i="24"/>
  <c r="CD166" i="24"/>
  <c r="CC166" i="24"/>
  <c r="CG166" i="24" s="1"/>
  <c r="BV166" i="24"/>
  <c r="BT166" i="24"/>
  <c r="BS166" i="24"/>
  <c r="BR166" i="24"/>
  <c r="BQ166" i="24"/>
  <c r="BN166" i="24" s="1"/>
  <c r="BJ166" i="24"/>
  <c r="BH166" i="24"/>
  <c r="BG166" i="24"/>
  <c r="BF166" i="24"/>
  <c r="BE166" i="24"/>
  <c r="AX166" i="24"/>
  <c r="AV166" i="24"/>
  <c r="AU166" i="24"/>
  <c r="AT166" i="24"/>
  <c r="AS166" i="24"/>
  <c r="AW166" i="24" s="1"/>
  <c r="AL166" i="24"/>
  <c r="AJ166" i="24"/>
  <c r="AI166" i="24"/>
  <c r="AH166" i="24"/>
  <c r="AG166" i="24"/>
  <c r="AC166" i="24" s="1"/>
  <c r="Z166" i="24"/>
  <c r="W166" i="24"/>
  <c r="V166" i="24"/>
  <c r="U166" i="24"/>
  <c r="N166" i="24"/>
  <c r="L166" i="24"/>
  <c r="K166" i="24"/>
  <c r="J166" i="24"/>
  <c r="I166" i="24"/>
  <c r="KD165" i="24"/>
  <c r="KB165" i="24"/>
  <c r="KA165" i="24"/>
  <c r="JZ165" i="24"/>
  <c r="JY165" i="24"/>
  <c r="KC165" i="24" s="1"/>
  <c r="JR165" i="24"/>
  <c r="JP165" i="24"/>
  <c r="JO165" i="24"/>
  <c r="JN165" i="24"/>
  <c r="JM165" i="24"/>
  <c r="JQ165" i="24" s="1"/>
  <c r="JF165" i="24"/>
  <c r="JD165" i="24"/>
  <c r="JC165" i="24"/>
  <c r="JB165" i="24"/>
  <c r="JA165" i="24"/>
  <c r="IX165" i="24" s="1"/>
  <c r="IT165" i="24"/>
  <c r="IR165" i="24"/>
  <c r="IQ165" i="24"/>
  <c r="IP165" i="24"/>
  <c r="IO165" i="24"/>
  <c r="IK165" i="24" s="1"/>
  <c r="IH165" i="24"/>
  <c r="IF165" i="24"/>
  <c r="IE165" i="24"/>
  <c r="ID165" i="24"/>
  <c r="IC165" i="24"/>
  <c r="IG165" i="24" s="1"/>
  <c r="HV165" i="24"/>
  <c r="HT165" i="24"/>
  <c r="HS165" i="24"/>
  <c r="HR165" i="24"/>
  <c r="HQ165" i="24"/>
  <c r="HM165" i="24" s="1"/>
  <c r="HJ165" i="24"/>
  <c r="HH165" i="24"/>
  <c r="HG165" i="24"/>
  <c r="HF165" i="24"/>
  <c r="HE165" i="24"/>
  <c r="HA165" i="24" s="1"/>
  <c r="GX165" i="24"/>
  <c r="GV165" i="24"/>
  <c r="GU165" i="24"/>
  <c r="GT165" i="24"/>
  <c r="GS165" i="24"/>
  <c r="GL165" i="24"/>
  <c r="GJ165" i="24"/>
  <c r="GI165" i="24"/>
  <c r="GH165" i="24"/>
  <c r="GG165" i="24"/>
  <c r="GD165" i="24" s="1"/>
  <c r="FZ165" i="24"/>
  <c r="FX165" i="24"/>
  <c r="FW165" i="24"/>
  <c r="FV165" i="24"/>
  <c r="FU165" i="24"/>
  <c r="FQ165" i="24" s="1"/>
  <c r="FN165" i="24"/>
  <c r="FL165" i="24"/>
  <c r="FK165" i="24"/>
  <c r="FJ165" i="24"/>
  <c r="FI165" i="24"/>
  <c r="FF165" i="24" s="1"/>
  <c r="FB165" i="24"/>
  <c r="EZ165" i="24"/>
  <c r="EY165" i="24"/>
  <c r="EX165" i="24"/>
  <c r="EW165" i="24"/>
  <c r="ES165" i="24" s="1"/>
  <c r="EP165" i="24"/>
  <c r="EN165" i="24"/>
  <c r="EM165" i="24"/>
  <c r="EL165" i="24"/>
  <c r="EK165" i="24"/>
  <c r="ED165" i="24"/>
  <c r="EB165" i="24"/>
  <c r="EA165" i="24"/>
  <c r="DZ165" i="24"/>
  <c r="DY165" i="24"/>
  <c r="DU165" i="24" s="1"/>
  <c r="DR165" i="24"/>
  <c r="DP165" i="24"/>
  <c r="DO165" i="24"/>
  <c r="DN165" i="24"/>
  <c r="DM165" i="24"/>
  <c r="DF165" i="24"/>
  <c r="DD165" i="24"/>
  <c r="DC165" i="24"/>
  <c r="DB165" i="24"/>
  <c r="DA165" i="24"/>
  <c r="CW165" i="24" s="1"/>
  <c r="CT165" i="24"/>
  <c r="CR165" i="24"/>
  <c r="CQ165" i="24"/>
  <c r="CP165" i="24"/>
  <c r="CO165" i="24"/>
  <c r="CH165" i="24"/>
  <c r="CF165" i="24"/>
  <c r="CE165" i="24"/>
  <c r="CD165" i="24"/>
  <c r="CC165" i="24"/>
  <c r="CG165" i="24" s="1"/>
  <c r="BV165" i="24"/>
  <c r="BT165" i="24"/>
  <c r="BS165" i="24"/>
  <c r="BR165" i="24"/>
  <c r="BQ165" i="24"/>
  <c r="BN165" i="24" s="1"/>
  <c r="BJ165" i="24"/>
  <c r="BH165" i="24"/>
  <c r="BG165" i="24"/>
  <c r="BF165" i="24"/>
  <c r="BE165" i="24"/>
  <c r="BA165" i="24" s="1"/>
  <c r="AX165" i="24"/>
  <c r="AV165" i="24"/>
  <c r="AU165" i="24"/>
  <c r="AT165" i="24"/>
  <c r="AS165" i="24"/>
  <c r="AL165" i="24"/>
  <c r="AJ165" i="24"/>
  <c r="AI165" i="24"/>
  <c r="AH165" i="24"/>
  <c r="AG165" i="24"/>
  <c r="AC165" i="24" s="1"/>
  <c r="Z165" i="24"/>
  <c r="W165" i="24"/>
  <c r="V165" i="24"/>
  <c r="U165" i="24"/>
  <c r="R165" i="24" s="1"/>
  <c r="N165" i="24"/>
  <c r="L165" i="24"/>
  <c r="K165" i="24"/>
  <c r="J165" i="24"/>
  <c r="I165" i="24"/>
  <c r="E165" i="24" s="1"/>
  <c r="KD164" i="24"/>
  <c r="KB164" i="24"/>
  <c r="KA164" i="24"/>
  <c r="JZ164" i="24"/>
  <c r="JY164" i="24"/>
  <c r="JR164" i="24"/>
  <c r="JP164" i="24"/>
  <c r="JO164" i="24"/>
  <c r="JN164" i="24"/>
  <c r="JM164" i="24"/>
  <c r="JF164" i="24"/>
  <c r="JD164" i="24"/>
  <c r="JC164" i="24"/>
  <c r="JB164" i="24"/>
  <c r="JA164" i="24"/>
  <c r="IX164" i="24" s="1"/>
  <c r="IT164" i="24"/>
  <c r="IR164" i="24"/>
  <c r="IQ164" i="24"/>
  <c r="IP164" i="24"/>
  <c r="IO164" i="24"/>
  <c r="IH164" i="24"/>
  <c r="IF164" i="24"/>
  <c r="IE164" i="24"/>
  <c r="ID164" i="24"/>
  <c r="IC164" i="24"/>
  <c r="HZ164" i="24" s="1"/>
  <c r="HV164" i="24"/>
  <c r="HT164" i="24"/>
  <c r="HS164" i="24"/>
  <c r="HR164" i="24"/>
  <c r="HQ164" i="24"/>
  <c r="HU164" i="24" s="1"/>
  <c r="HJ164" i="24"/>
  <c r="HH164" i="24"/>
  <c r="HG164" i="24"/>
  <c r="HF164" i="24"/>
  <c r="HE164" i="24"/>
  <c r="HB164" i="24" s="1"/>
  <c r="GX164" i="24"/>
  <c r="GV164" i="24"/>
  <c r="GU164" i="24"/>
  <c r="GT164" i="24"/>
  <c r="GS164" i="24"/>
  <c r="GL164" i="24"/>
  <c r="GJ164" i="24"/>
  <c r="GI164" i="24"/>
  <c r="GH164" i="24"/>
  <c r="GG164" i="24"/>
  <c r="FZ164" i="24"/>
  <c r="FX164" i="24"/>
  <c r="FW164" i="24"/>
  <c r="FV164" i="24"/>
  <c r="FU164" i="24"/>
  <c r="FN164" i="24"/>
  <c r="FL164" i="24"/>
  <c r="FK164" i="24"/>
  <c r="FJ164" i="24"/>
  <c r="FI164" i="24"/>
  <c r="FF164" i="24" s="1"/>
  <c r="FB164" i="24"/>
  <c r="EZ164" i="24"/>
  <c r="EY164" i="24"/>
  <c r="EX164" i="24"/>
  <c r="EW164" i="24"/>
  <c r="FA164" i="24" s="1"/>
  <c r="EP164" i="24"/>
  <c r="EN164" i="24"/>
  <c r="EM164" i="24"/>
  <c r="EL164" i="24"/>
  <c r="EK164" i="24"/>
  <c r="EH164" i="24" s="1"/>
  <c r="ED164" i="24"/>
  <c r="EB164" i="24"/>
  <c r="EA164" i="24"/>
  <c r="DZ164" i="24"/>
  <c r="DY164" i="24"/>
  <c r="DR164" i="24"/>
  <c r="DP164" i="24"/>
  <c r="DO164" i="24"/>
  <c r="DN164" i="24"/>
  <c r="DM164" i="24"/>
  <c r="DI164" i="24" s="1"/>
  <c r="DF164" i="24"/>
  <c r="DD164" i="24"/>
  <c r="DC164" i="24"/>
  <c r="DB164" i="24"/>
  <c r="DA164" i="24"/>
  <c r="CT164" i="24"/>
  <c r="CR164" i="24"/>
  <c r="CQ164" i="24"/>
  <c r="CP164" i="24"/>
  <c r="CO164" i="24"/>
  <c r="CH164" i="24"/>
  <c r="CF164" i="24"/>
  <c r="CE164" i="24"/>
  <c r="CD164" i="24"/>
  <c r="CC164" i="24"/>
  <c r="BV164" i="24"/>
  <c r="BT164" i="24"/>
  <c r="BS164" i="24"/>
  <c r="BR164" i="24"/>
  <c r="BQ164" i="24"/>
  <c r="BN164" i="24" s="1"/>
  <c r="BJ164" i="24"/>
  <c r="BH164" i="24"/>
  <c r="BG164" i="24"/>
  <c r="BF164" i="24"/>
  <c r="BE164" i="24"/>
  <c r="AX164" i="24"/>
  <c r="AV164" i="24"/>
  <c r="AU164" i="24"/>
  <c r="AT164" i="24"/>
  <c r="AS164" i="24"/>
  <c r="AL164" i="24"/>
  <c r="AJ164" i="24"/>
  <c r="AI164" i="24"/>
  <c r="AH164" i="24"/>
  <c r="AG164" i="24"/>
  <c r="Z164" i="24"/>
  <c r="W164" i="24"/>
  <c r="V164" i="24"/>
  <c r="U164" i="24"/>
  <c r="N164" i="24"/>
  <c r="L164" i="24"/>
  <c r="K164" i="24"/>
  <c r="J164" i="24"/>
  <c r="I164" i="24"/>
  <c r="KD163" i="24"/>
  <c r="KB163" i="24"/>
  <c r="KA163" i="24"/>
  <c r="JZ163" i="24"/>
  <c r="JY163" i="24"/>
  <c r="JV163" i="24" s="1"/>
  <c r="JR163" i="24"/>
  <c r="JP163" i="24"/>
  <c r="JO163" i="24"/>
  <c r="JN163" i="24"/>
  <c r="JM163" i="24"/>
  <c r="JF163" i="24"/>
  <c r="JD163" i="24"/>
  <c r="JC163" i="24"/>
  <c r="JB163" i="24"/>
  <c r="JA163" i="24"/>
  <c r="IT163" i="24"/>
  <c r="IR163" i="24"/>
  <c r="IQ163" i="24"/>
  <c r="IP163" i="24"/>
  <c r="IO163" i="24"/>
  <c r="IH163" i="24"/>
  <c r="IF163" i="24"/>
  <c r="IE163" i="24"/>
  <c r="ID163" i="24"/>
  <c r="IC163" i="24"/>
  <c r="HV163" i="24"/>
  <c r="HT163" i="24"/>
  <c r="HS163" i="24"/>
  <c r="HR163" i="24"/>
  <c r="HQ163" i="24"/>
  <c r="HM163" i="24" s="1"/>
  <c r="HJ163" i="24"/>
  <c r="HH163" i="24"/>
  <c r="HG163" i="24"/>
  <c r="HF163" i="24"/>
  <c r="HE163" i="24"/>
  <c r="HB163" i="24" s="1"/>
  <c r="GX163" i="24"/>
  <c r="GV163" i="24"/>
  <c r="GU163" i="24"/>
  <c r="GT163" i="24"/>
  <c r="GS163" i="24"/>
  <c r="GL163" i="24"/>
  <c r="GJ163" i="24"/>
  <c r="GI163" i="24"/>
  <c r="GH163" i="24"/>
  <c r="GG163" i="24"/>
  <c r="FZ163" i="24"/>
  <c r="FX163" i="24"/>
  <c r="FW163" i="24"/>
  <c r="FV163" i="24"/>
  <c r="FU163" i="24"/>
  <c r="FR163" i="24" s="1"/>
  <c r="FN163" i="24"/>
  <c r="FL163" i="24"/>
  <c r="FK163" i="24"/>
  <c r="FJ163" i="24"/>
  <c r="FI163" i="24"/>
  <c r="FF163" i="24" s="1"/>
  <c r="FB163" i="24"/>
  <c r="EZ163" i="24"/>
  <c r="EY163" i="24"/>
  <c r="EX163" i="24"/>
  <c r="EW163" i="24"/>
  <c r="EP163" i="24"/>
  <c r="EN163" i="24"/>
  <c r="EM163" i="24"/>
  <c r="EL163" i="24"/>
  <c r="EK163" i="24"/>
  <c r="ED163" i="24"/>
  <c r="EB163" i="24"/>
  <c r="EA163" i="24"/>
  <c r="DZ163" i="24"/>
  <c r="DY163" i="24"/>
  <c r="DR163" i="24"/>
  <c r="DP163" i="24"/>
  <c r="DO163" i="24"/>
  <c r="DN163" i="24"/>
  <c r="DM163" i="24"/>
  <c r="DQ163" i="24" s="1"/>
  <c r="DF163" i="24"/>
  <c r="DD163" i="24"/>
  <c r="DC163" i="24"/>
  <c r="DB163" i="24"/>
  <c r="DA163" i="24"/>
  <c r="CT163" i="24"/>
  <c r="CR163" i="24"/>
  <c r="CQ163" i="24"/>
  <c r="CP163" i="24"/>
  <c r="CO163" i="24"/>
  <c r="CL163" i="24" s="1"/>
  <c r="CH163" i="24"/>
  <c r="CF163" i="24"/>
  <c r="CE163" i="24"/>
  <c r="CD163" i="24"/>
  <c r="CC163" i="24"/>
  <c r="BZ163" i="24" s="1"/>
  <c r="BV163" i="24"/>
  <c r="BT163" i="24"/>
  <c r="BS163" i="24"/>
  <c r="BR163" i="24"/>
  <c r="BQ163" i="24"/>
  <c r="BJ163" i="24"/>
  <c r="BH163" i="24"/>
  <c r="BG163" i="24"/>
  <c r="BF163" i="24"/>
  <c r="BE163" i="24"/>
  <c r="AX163" i="24"/>
  <c r="AV163" i="24"/>
  <c r="AU163" i="24"/>
  <c r="AT163" i="24"/>
  <c r="AS163" i="24"/>
  <c r="AL163" i="24"/>
  <c r="AJ163" i="24"/>
  <c r="AI163" i="24"/>
  <c r="AH163" i="24"/>
  <c r="AG163" i="24"/>
  <c r="Z163" i="24"/>
  <c r="W163" i="24"/>
  <c r="V163" i="24"/>
  <c r="U163" i="24"/>
  <c r="Y163" i="24" s="1"/>
  <c r="N163" i="24"/>
  <c r="L163" i="24"/>
  <c r="K163" i="24"/>
  <c r="J163" i="24"/>
  <c r="I163" i="24"/>
  <c r="F163" i="24" s="1"/>
  <c r="KD162" i="24"/>
  <c r="KB162" i="24"/>
  <c r="KA162" i="24"/>
  <c r="JZ162" i="24"/>
  <c r="JY162" i="24"/>
  <c r="JR162" i="24"/>
  <c r="JP162" i="24"/>
  <c r="JO162" i="24"/>
  <c r="JN162" i="24"/>
  <c r="JM162" i="24"/>
  <c r="JF162" i="24"/>
  <c r="JD162" i="24"/>
  <c r="JC162" i="24"/>
  <c r="JB162" i="24"/>
  <c r="JA162" i="24"/>
  <c r="IT162" i="24"/>
  <c r="IR162" i="24"/>
  <c r="IQ162" i="24"/>
  <c r="IP162" i="24"/>
  <c r="IO162" i="24"/>
  <c r="IL162" i="24" s="1"/>
  <c r="IH162" i="24"/>
  <c r="IF162" i="24"/>
  <c r="IE162" i="24"/>
  <c r="ID162" i="24"/>
  <c r="IC162" i="24"/>
  <c r="HV162" i="24"/>
  <c r="HT162" i="24"/>
  <c r="HS162" i="24"/>
  <c r="HR162" i="24"/>
  <c r="HQ162" i="24"/>
  <c r="HN162" i="24" s="1"/>
  <c r="HJ162" i="24"/>
  <c r="HH162" i="24"/>
  <c r="HG162" i="24"/>
  <c r="HF162" i="24"/>
  <c r="HE162" i="24"/>
  <c r="HI162" i="24" s="1"/>
  <c r="GX162" i="24"/>
  <c r="GV162" i="24"/>
  <c r="GU162" i="24"/>
  <c r="GT162" i="24"/>
  <c r="GS162" i="24"/>
  <c r="GP162" i="24" s="1"/>
  <c r="GL162" i="24"/>
  <c r="GJ162" i="24"/>
  <c r="GI162" i="24"/>
  <c r="GH162" i="24"/>
  <c r="GG162" i="24"/>
  <c r="FZ162" i="24"/>
  <c r="FX162" i="24"/>
  <c r="FW162" i="24"/>
  <c r="FV162" i="24"/>
  <c r="FU162" i="24"/>
  <c r="FR162" i="24" s="1"/>
  <c r="FN162" i="24"/>
  <c r="FL162" i="24"/>
  <c r="FK162" i="24"/>
  <c r="FJ162" i="24"/>
  <c r="FI162" i="24"/>
  <c r="FE162" i="24" s="1"/>
  <c r="FB162" i="24"/>
  <c r="EZ162" i="24"/>
  <c r="EY162" i="24"/>
  <c r="EX162" i="24"/>
  <c r="EW162" i="24"/>
  <c r="ET162" i="24" s="1"/>
  <c r="EP162" i="24"/>
  <c r="EN162" i="24"/>
  <c r="EM162" i="24"/>
  <c r="EL162" i="24"/>
  <c r="EK162" i="24"/>
  <c r="ED162" i="24"/>
  <c r="EB162" i="24"/>
  <c r="EA162" i="24"/>
  <c r="DZ162" i="24"/>
  <c r="DY162" i="24"/>
  <c r="DU162" i="24" s="1"/>
  <c r="DR162" i="24"/>
  <c r="DP162" i="24"/>
  <c r="DO162" i="24"/>
  <c r="DN162" i="24"/>
  <c r="DM162" i="24"/>
  <c r="DF162" i="24"/>
  <c r="DD162" i="24"/>
  <c r="DC162" i="24"/>
  <c r="DB162" i="24"/>
  <c r="DA162" i="24"/>
  <c r="CX162" i="24" s="1"/>
  <c r="CT162" i="24"/>
  <c r="CR162" i="24"/>
  <c r="CQ162" i="24"/>
  <c r="CP162" i="24"/>
  <c r="CO162" i="24"/>
  <c r="CH162" i="24"/>
  <c r="CF162" i="24"/>
  <c r="CE162" i="24"/>
  <c r="CD162" i="24"/>
  <c r="CC162" i="24"/>
  <c r="BZ162" i="24" s="1"/>
  <c r="BV162" i="24"/>
  <c r="BT162" i="24"/>
  <c r="BS162" i="24"/>
  <c r="BR162" i="24"/>
  <c r="BQ162" i="24"/>
  <c r="BJ162" i="24"/>
  <c r="BH162" i="24"/>
  <c r="BG162" i="24"/>
  <c r="BF162" i="24"/>
  <c r="BE162" i="24"/>
  <c r="BB162" i="24" s="1"/>
  <c r="AX162" i="24"/>
  <c r="AV162" i="24"/>
  <c r="AU162" i="24"/>
  <c r="AT162" i="24"/>
  <c r="AS162" i="24"/>
  <c r="AL162" i="24"/>
  <c r="AJ162" i="24"/>
  <c r="AI162" i="24"/>
  <c r="AH162" i="24"/>
  <c r="AG162" i="24"/>
  <c r="AC162" i="24" s="1"/>
  <c r="Z162" i="24"/>
  <c r="W162" i="24"/>
  <c r="V162" i="24"/>
  <c r="U162" i="24"/>
  <c r="Y162" i="24" s="1"/>
  <c r="N162" i="24"/>
  <c r="L162" i="24"/>
  <c r="K162" i="24"/>
  <c r="J162" i="24"/>
  <c r="I162" i="24"/>
  <c r="E162" i="24" s="1"/>
  <c r="KD161" i="24"/>
  <c r="KB161" i="24"/>
  <c r="KA161" i="24"/>
  <c r="JZ161" i="24"/>
  <c r="JY161" i="24"/>
  <c r="JR161" i="24"/>
  <c r="JP161" i="24"/>
  <c r="JO161" i="24"/>
  <c r="JN161" i="24"/>
  <c r="JM161" i="24"/>
  <c r="JI161" i="24" s="1"/>
  <c r="JF161" i="24"/>
  <c r="JD161" i="24"/>
  <c r="JC161" i="24"/>
  <c r="JB161" i="24"/>
  <c r="JA161" i="24"/>
  <c r="IT161" i="24"/>
  <c r="IR161" i="24"/>
  <c r="IQ161" i="24"/>
  <c r="IP161" i="24"/>
  <c r="IO161" i="24"/>
  <c r="IK161" i="24" s="1"/>
  <c r="IH161" i="24"/>
  <c r="IF161" i="24"/>
  <c r="IE161" i="24"/>
  <c r="ID161" i="24"/>
  <c r="IC161" i="24"/>
  <c r="HV161" i="24"/>
  <c r="HT161" i="24"/>
  <c r="HS161" i="24"/>
  <c r="HR161" i="24"/>
  <c r="HQ161" i="24"/>
  <c r="HM161" i="24" s="1"/>
  <c r="HJ161" i="24"/>
  <c r="HH161" i="24"/>
  <c r="HG161" i="24"/>
  <c r="HF161" i="24"/>
  <c r="HE161" i="24"/>
  <c r="HA161" i="24" s="1"/>
  <c r="GX161" i="24"/>
  <c r="GV161" i="24"/>
  <c r="GU161" i="24"/>
  <c r="GT161" i="24"/>
  <c r="GS161" i="24"/>
  <c r="GW161" i="24" s="1"/>
  <c r="GL161" i="24"/>
  <c r="GJ161" i="24"/>
  <c r="GI161" i="24"/>
  <c r="GH161" i="24"/>
  <c r="GG161" i="24"/>
  <c r="GD161" i="24" s="1"/>
  <c r="FZ161" i="24"/>
  <c r="FX161" i="24"/>
  <c r="FW161" i="24"/>
  <c r="FV161" i="24"/>
  <c r="FU161" i="24"/>
  <c r="FQ161" i="24" s="1"/>
  <c r="FN161" i="24"/>
  <c r="FL161" i="24"/>
  <c r="FK161" i="24"/>
  <c r="FJ161" i="24"/>
  <c r="FI161" i="24"/>
  <c r="FM161" i="24" s="1"/>
  <c r="FB161" i="24"/>
  <c r="EZ161" i="24"/>
  <c r="EY161" i="24"/>
  <c r="EX161" i="24"/>
  <c r="EW161" i="24"/>
  <c r="FA161" i="24" s="1"/>
  <c r="EP161" i="24"/>
  <c r="EN161" i="24"/>
  <c r="EM161" i="24"/>
  <c r="EL161" i="24"/>
  <c r="EK161" i="24"/>
  <c r="EG161" i="24" s="1"/>
  <c r="ED161" i="24"/>
  <c r="EB161" i="24"/>
  <c r="EA161" i="24"/>
  <c r="DZ161" i="24"/>
  <c r="DY161" i="24"/>
  <c r="EC161" i="24" s="1"/>
  <c r="DR161" i="24"/>
  <c r="DP161" i="24"/>
  <c r="DO161" i="24"/>
  <c r="DN161" i="24"/>
  <c r="DM161" i="24"/>
  <c r="DI161" i="24" s="1"/>
  <c r="DF161" i="24"/>
  <c r="DD161" i="24"/>
  <c r="DC161" i="24"/>
  <c r="DB161" i="24"/>
  <c r="DA161" i="24"/>
  <c r="DE161" i="24" s="1"/>
  <c r="CT161" i="24"/>
  <c r="CR161" i="24"/>
  <c r="CQ161" i="24"/>
  <c r="CP161" i="24"/>
  <c r="CO161" i="24"/>
  <c r="CK161" i="24" s="1"/>
  <c r="CH161" i="24"/>
  <c r="CF161" i="24"/>
  <c r="CE161" i="24"/>
  <c r="CD161" i="24"/>
  <c r="CC161" i="24"/>
  <c r="BV161" i="24"/>
  <c r="BT161" i="24"/>
  <c r="BS161" i="24"/>
  <c r="BR161" i="24"/>
  <c r="BQ161" i="24"/>
  <c r="BM161" i="24" s="1"/>
  <c r="BJ161" i="24"/>
  <c r="BH161" i="24"/>
  <c r="BG161" i="24"/>
  <c r="BF161" i="24"/>
  <c r="BE161" i="24"/>
  <c r="BA161" i="24" s="1"/>
  <c r="AX161" i="24"/>
  <c r="AV161" i="24"/>
  <c r="AU161" i="24"/>
  <c r="AT161" i="24"/>
  <c r="AS161" i="24"/>
  <c r="AO161" i="24" s="1"/>
  <c r="AL161" i="24"/>
  <c r="AJ161" i="24"/>
  <c r="AI161" i="24"/>
  <c r="AH161" i="24"/>
  <c r="AG161" i="24"/>
  <c r="Z161" i="24"/>
  <c r="W161" i="24"/>
  <c r="V161" i="24"/>
  <c r="U161" i="24"/>
  <c r="Q161" i="24" s="1"/>
  <c r="N161" i="24"/>
  <c r="L161" i="24"/>
  <c r="K161" i="24"/>
  <c r="J161" i="24"/>
  <c r="I161" i="24"/>
  <c r="M161" i="24" s="1"/>
  <c r="KB147" i="24"/>
  <c r="KA147" i="24"/>
  <c r="JZ147" i="24"/>
  <c r="JY147" i="24"/>
  <c r="JP147" i="24"/>
  <c r="JO147" i="24"/>
  <c r="JN147" i="24"/>
  <c r="JM147" i="24"/>
  <c r="JD147" i="24"/>
  <c r="JC147" i="24"/>
  <c r="JB147" i="24"/>
  <c r="JA147" i="24"/>
  <c r="IY147" i="24" s="1"/>
  <c r="IR147" i="24"/>
  <c r="IQ147" i="24"/>
  <c r="IP147" i="24"/>
  <c r="IO147" i="24"/>
  <c r="IF147" i="24"/>
  <c r="IE147" i="24"/>
  <c r="ID147" i="24"/>
  <c r="IC147" i="24"/>
  <c r="HT147" i="24"/>
  <c r="HS147" i="24"/>
  <c r="HR147" i="24"/>
  <c r="HQ147" i="24"/>
  <c r="HU147" i="24" s="1"/>
  <c r="HH147" i="24"/>
  <c r="HG147" i="24"/>
  <c r="HF147" i="24"/>
  <c r="HE147" i="24"/>
  <c r="GV147" i="24"/>
  <c r="GU147" i="24"/>
  <c r="GT147" i="24"/>
  <c r="GS147" i="24"/>
  <c r="GR147" i="24" s="1"/>
  <c r="GJ147" i="24"/>
  <c r="GI147" i="24"/>
  <c r="GH147" i="24"/>
  <c r="GG147" i="24"/>
  <c r="GE147" i="24" s="1"/>
  <c r="FX147" i="24"/>
  <c r="FW147" i="24"/>
  <c r="FV147" i="24"/>
  <c r="FU147" i="24"/>
  <c r="FR147" i="24" s="1"/>
  <c r="FL147" i="24"/>
  <c r="FK147" i="24"/>
  <c r="FJ147" i="24"/>
  <c r="FI147" i="24"/>
  <c r="FF147" i="24" s="1"/>
  <c r="EZ147" i="24"/>
  <c r="EY147" i="24"/>
  <c r="EX147" i="24"/>
  <c r="EW147" i="24"/>
  <c r="EN147" i="24"/>
  <c r="EM147" i="24"/>
  <c r="EL147" i="24"/>
  <c r="EK147" i="24"/>
  <c r="EB147" i="24"/>
  <c r="EA147" i="24"/>
  <c r="DZ147" i="24"/>
  <c r="DY147" i="24"/>
  <c r="DP147" i="24"/>
  <c r="DO147" i="24"/>
  <c r="DN147" i="24"/>
  <c r="DM147" i="24"/>
  <c r="DQ147" i="24" s="1"/>
  <c r="DD147" i="24"/>
  <c r="DC147" i="24"/>
  <c r="DB147" i="24"/>
  <c r="DA147" i="24"/>
  <c r="CR147" i="24"/>
  <c r="CQ147" i="24"/>
  <c r="CP147" i="24"/>
  <c r="CO147" i="24"/>
  <c r="CF147" i="24"/>
  <c r="CE147" i="24"/>
  <c r="CD147" i="24"/>
  <c r="CC147" i="24"/>
  <c r="CB147" i="24" s="1"/>
  <c r="BT147" i="24"/>
  <c r="BS147" i="24"/>
  <c r="BR147" i="24"/>
  <c r="BQ147" i="24"/>
  <c r="BO147" i="24" s="1"/>
  <c r="BH147" i="24"/>
  <c r="BG147" i="24"/>
  <c r="BF147" i="24"/>
  <c r="BE147" i="24"/>
  <c r="BI147" i="24" s="1"/>
  <c r="AV147" i="24"/>
  <c r="AU147" i="24"/>
  <c r="AT147" i="24"/>
  <c r="AS147" i="24"/>
  <c r="AP147" i="24" s="1"/>
  <c r="AJ147" i="24"/>
  <c r="AI147" i="24"/>
  <c r="AH147" i="24"/>
  <c r="AG147" i="24"/>
  <c r="W147" i="24"/>
  <c r="V147" i="24"/>
  <c r="U147" i="24"/>
  <c r="S147" i="24" s="1"/>
  <c r="L147" i="24"/>
  <c r="K147" i="24"/>
  <c r="J147" i="24"/>
  <c r="I147" i="24"/>
  <c r="M147" i="24" s="1"/>
  <c r="KB146" i="24"/>
  <c r="KA146" i="24"/>
  <c r="JZ146" i="24"/>
  <c r="JY146" i="24"/>
  <c r="KC146" i="24" s="1"/>
  <c r="JP146" i="24"/>
  <c r="JO146" i="24"/>
  <c r="JN146" i="24"/>
  <c r="JM146" i="24"/>
  <c r="JL146" i="24" s="1"/>
  <c r="JD146" i="24"/>
  <c r="JC146" i="24"/>
  <c r="JB146" i="24"/>
  <c r="JA146" i="24"/>
  <c r="IX146" i="24" s="1"/>
  <c r="IR146" i="24"/>
  <c r="IQ146" i="24"/>
  <c r="IP146" i="24"/>
  <c r="IO146" i="24"/>
  <c r="IM146" i="24" s="1"/>
  <c r="IF146" i="24"/>
  <c r="IE146" i="24"/>
  <c r="ID146" i="24"/>
  <c r="IC146" i="24"/>
  <c r="IG146" i="24" s="1"/>
  <c r="HT146" i="24"/>
  <c r="HS146" i="24"/>
  <c r="HR146" i="24"/>
  <c r="HQ146" i="24"/>
  <c r="HH146" i="24"/>
  <c r="HG146" i="24"/>
  <c r="HF146" i="24"/>
  <c r="HE146" i="24"/>
  <c r="HC146" i="24" s="1"/>
  <c r="GV146" i="24"/>
  <c r="GU146" i="24"/>
  <c r="GT146" i="24"/>
  <c r="GS146" i="24"/>
  <c r="GJ146" i="24"/>
  <c r="GI146" i="24"/>
  <c r="GH146" i="24"/>
  <c r="GG146" i="24"/>
  <c r="GK146" i="24" s="1"/>
  <c r="FX146" i="24"/>
  <c r="FW146" i="24"/>
  <c r="FV146" i="24"/>
  <c r="FU146" i="24"/>
  <c r="FR146" i="24" s="1"/>
  <c r="FL146" i="24"/>
  <c r="FK146" i="24"/>
  <c r="FJ146" i="24"/>
  <c r="FI146" i="24"/>
  <c r="FF146" i="24" s="1"/>
  <c r="EZ146" i="24"/>
  <c r="EY146" i="24"/>
  <c r="EX146" i="24"/>
  <c r="EW146" i="24"/>
  <c r="EN146" i="24"/>
  <c r="EM146" i="24"/>
  <c r="EL146" i="24"/>
  <c r="EK146" i="24"/>
  <c r="EH146" i="24" s="1"/>
  <c r="EB146" i="24"/>
  <c r="EA146" i="24"/>
  <c r="DZ146" i="24"/>
  <c r="DY146" i="24"/>
  <c r="DW146" i="24" s="1"/>
  <c r="DP146" i="24"/>
  <c r="DO146" i="24"/>
  <c r="DN146" i="24"/>
  <c r="DM146" i="24"/>
  <c r="DL146" i="24" s="1"/>
  <c r="DD146" i="24"/>
  <c r="DC146" i="24"/>
  <c r="DB146" i="24"/>
  <c r="DA146" i="24"/>
  <c r="CY146" i="24" s="1"/>
  <c r="CR146" i="24"/>
  <c r="CQ146" i="24"/>
  <c r="CP146" i="24"/>
  <c r="CO146" i="24"/>
  <c r="CF146" i="24"/>
  <c r="CE146" i="24"/>
  <c r="CD146" i="24"/>
  <c r="CC146" i="24"/>
  <c r="CG146" i="24" s="1"/>
  <c r="BT146" i="24"/>
  <c r="BS146" i="24"/>
  <c r="BR146" i="24"/>
  <c r="BQ146" i="24"/>
  <c r="BU146" i="24" s="1"/>
  <c r="BH146" i="24"/>
  <c r="BG146" i="24"/>
  <c r="BF146" i="24"/>
  <c r="BE146" i="24"/>
  <c r="BB146" i="24" s="1"/>
  <c r="AV146" i="24"/>
  <c r="AU146" i="24"/>
  <c r="AT146" i="24"/>
  <c r="AS146" i="24"/>
  <c r="AW146" i="24" s="1"/>
  <c r="AJ146" i="24"/>
  <c r="AI146" i="24"/>
  <c r="AH146" i="24"/>
  <c r="AG146" i="24"/>
  <c r="AC146" i="24" s="1"/>
  <c r="W146" i="24"/>
  <c r="V146" i="24"/>
  <c r="U146" i="24"/>
  <c r="L146" i="24"/>
  <c r="K146" i="24"/>
  <c r="J146" i="24"/>
  <c r="I146" i="24"/>
  <c r="F146" i="24" s="1"/>
  <c r="KB145" i="24"/>
  <c r="KA145" i="24"/>
  <c r="JZ145" i="24"/>
  <c r="JY145" i="24"/>
  <c r="JX145" i="24" s="1"/>
  <c r="JP145" i="24"/>
  <c r="JO145" i="24"/>
  <c r="JN145" i="24"/>
  <c r="JM145" i="24"/>
  <c r="JL145" i="24" s="1"/>
  <c r="JD145" i="24"/>
  <c r="JC145" i="24"/>
  <c r="JB145" i="24"/>
  <c r="JA145" i="24"/>
  <c r="IZ145" i="24" s="1"/>
  <c r="IR145" i="24"/>
  <c r="IQ145" i="24"/>
  <c r="IP145" i="24"/>
  <c r="IO145" i="24"/>
  <c r="IN145" i="24" s="1"/>
  <c r="IF145" i="24"/>
  <c r="IE145" i="24"/>
  <c r="ID145" i="24"/>
  <c r="IC145" i="24"/>
  <c r="HT145" i="24"/>
  <c r="HS145" i="24"/>
  <c r="HR145" i="24"/>
  <c r="HQ145" i="24"/>
  <c r="HH145" i="24"/>
  <c r="HG145" i="24"/>
  <c r="HF145" i="24"/>
  <c r="HE145" i="24"/>
  <c r="GV145" i="24"/>
  <c r="GU145" i="24"/>
  <c r="GT145" i="24"/>
  <c r="GS145" i="24"/>
  <c r="GJ145" i="24"/>
  <c r="GI145" i="24"/>
  <c r="GH145" i="24"/>
  <c r="GG145" i="24"/>
  <c r="FX145" i="24"/>
  <c r="FW145" i="24"/>
  <c r="FV145" i="24"/>
  <c r="FU145" i="24"/>
  <c r="FR145" i="24" s="1"/>
  <c r="FL145" i="24"/>
  <c r="FK145" i="24"/>
  <c r="FJ145" i="24"/>
  <c r="FI145" i="24"/>
  <c r="EZ145" i="24"/>
  <c r="EY145" i="24"/>
  <c r="EX145" i="24"/>
  <c r="EW145" i="24"/>
  <c r="EN145" i="24"/>
  <c r="EM145" i="24"/>
  <c r="EL145" i="24"/>
  <c r="EK145" i="24"/>
  <c r="EB145" i="24"/>
  <c r="EA145" i="24"/>
  <c r="DZ145" i="24"/>
  <c r="DY145" i="24"/>
  <c r="DP145" i="24"/>
  <c r="DO145" i="24"/>
  <c r="DN145" i="24"/>
  <c r="DM145" i="24"/>
  <c r="DD145" i="24"/>
  <c r="DC145" i="24"/>
  <c r="DB145" i="24"/>
  <c r="DA145" i="24"/>
  <c r="CR145" i="24"/>
  <c r="CQ145" i="24"/>
  <c r="CP145" i="24"/>
  <c r="CO145" i="24"/>
  <c r="CF145" i="24"/>
  <c r="CE145" i="24"/>
  <c r="CD145" i="24"/>
  <c r="CC145" i="24"/>
  <c r="BZ145" i="24" s="1"/>
  <c r="BT145" i="24"/>
  <c r="BS145" i="24"/>
  <c r="BR145" i="24"/>
  <c r="BQ145" i="24"/>
  <c r="BH145" i="24"/>
  <c r="BG145" i="24"/>
  <c r="BF145" i="24"/>
  <c r="BE145" i="24"/>
  <c r="BD145" i="24" s="1"/>
  <c r="AV145" i="24"/>
  <c r="AU145" i="24"/>
  <c r="AT145" i="24"/>
  <c r="AS145" i="24"/>
  <c r="AJ145" i="24"/>
  <c r="AI145" i="24"/>
  <c r="AH145" i="24"/>
  <c r="AG145" i="24"/>
  <c r="AE145" i="24" s="1"/>
  <c r="W145" i="24"/>
  <c r="V145" i="24"/>
  <c r="U145" i="24"/>
  <c r="Y145" i="24" s="1"/>
  <c r="L145" i="24"/>
  <c r="K145" i="24"/>
  <c r="J145" i="24"/>
  <c r="I145" i="24"/>
  <c r="E145" i="24" s="1"/>
  <c r="KB144" i="24"/>
  <c r="KA144" i="24"/>
  <c r="JZ144" i="24"/>
  <c r="JY144" i="24"/>
  <c r="JW144" i="24" s="1"/>
  <c r="JP144" i="24"/>
  <c r="JO144" i="24"/>
  <c r="JN144" i="24"/>
  <c r="JM144" i="24"/>
  <c r="JL144" i="24" s="1"/>
  <c r="JD144" i="24"/>
  <c r="JC144" i="24"/>
  <c r="JB144" i="24"/>
  <c r="JA144" i="24"/>
  <c r="IY144" i="24" s="1"/>
  <c r="IR144" i="24"/>
  <c r="IQ144" i="24"/>
  <c r="IP144" i="24"/>
  <c r="IO144" i="24"/>
  <c r="IF144" i="24"/>
  <c r="IE144" i="24"/>
  <c r="ID144" i="24"/>
  <c r="IC144" i="24"/>
  <c r="HT144" i="24"/>
  <c r="HS144" i="24"/>
  <c r="HR144" i="24"/>
  <c r="HQ144" i="24"/>
  <c r="HO144" i="24" s="1"/>
  <c r="HH144" i="24"/>
  <c r="HG144" i="24"/>
  <c r="HF144" i="24"/>
  <c r="HE144" i="24"/>
  <c r="HI144" i="24" s="1"/>
  <c r="GV144" i="24"/>
  <c r="GU144" i="24"/>
  <c r="GT144" i="24"/>
  <c r="GS144" i="24"/>
  <c r="GR144" i="24" s="1"/>
  <c r="GJ144" i="24"/>
  <c r="GI144" i="24"/>
  <c r="GH144" i="24"/>
  <c r="GG144" i="24"/>
  <c r="GE144" i="24" s="1"/>
  <c r="FX144" i="24"/>
  <c r="FW144" i="24"/>
  <c r="FV144" i="24"/>
  <c r="FU144" i="24"/>
  <c r="FL144" i="24"/>
  <c r="FK144" i="24"/>
  <c r="FJ144" i="24"/>
  <c r="FI144" i="24"/>
  <c r="FH144" i="24" s="1"/>
  <c r="EZ144" i="24"/>
  <c r="EY144" i="24"/>
  <c r="EX144" i="24"/>
  <c r="EW144" i="24"/>
  <c r="EN144" i="24"/>
  <c r="EM144" i="24"/>
  <c r="EL144" i="24"/>
  <c r="EK144" i="24"/>
  <c r="EH144" i="24" s="1"/>
  <c r="EB144" i="24"/>
  <c r="EA144" i="24"/>
  <c r="DZ144" i="24"/>
  <c r="DY144" i="24"/>
  <c r="DX144" i="24" s="1"/>
  <c r="DP144" i="24"/>
  <c r="DO144" i="24"/>
  <c r="DN144" i="24"/>
  <c r="DM144" i="24"/>
  <c r="DD144" i="24"/>
  <c r="DC144" i="24"/>
  <c r="DB144" i="24"/>
  <c r="DA144" i="24"/>
  <c r="CR144" i="24"/>
  <c r="CQ144" i="24"/>
  <c r="CP144" i="24"/>
  <c r="CO144" i="24"/>
  <c r="CS144" i="24" s="1"/>
  <c r="CF144" i="24"/>
  <c r="CE144" i="24"/>
  <c r="CD144" i="24"/>
  <c r="CC144" i="24"/>
  <c r="CB144" i="24" s="1"/>
  <c r="BT144" i="24"/>
  <c r="BS144" i="24"/>
  <c r="BR144" i="24"/>
  <c r="BQ144" i="24"/>
  <c r="BU144" i="24" s="1"/>
  <c r="BH144" i="24"/>
  <c r="BG144" i="24"/>
  <c r="BF144" i="24"/>
  <c r="BE144" i="24"/>
  <c r="AV144" i="24"/>
  <c r="AU144" i="24"/>
  <c r="AT144" i="24"/>
  <c r="AS144" i="24"/>
  <c r="AO144" i="24" s="1"/>
  <c r="AJ144" i="24"/>
  <c r="AI144" i="24"/>
  <c r="AH144" i="24"/>
  <c r="AG144" i="24"/>
  <c r="W144" i="24"/>
  <c r="V144" i="24"/>
  <c r="U144" i="24"/>
  <c r="S144" i="24" s="1"/>
  <c r="L144" i="24"/>
  <c r="K144" i="24"/>
  <c r="J144" i="24"/>
  <c r="I144" i="24"/>
  <c r="H144" i="24" s="1"/>
  <c r="KB143" i="24"/>
  <c r="KA143" i="24"/>
  <c r="JZ143" i="24"/>
  <c r="JY143" i="24"/>
  <c r="JP143" i="24"/>
  <c r="JO143" i="24"/>
  <c r="JN143" i="24"/>
  <c r="JM143" i="24"/>
  <c r="JD143" i="24"/>
  <c r="JC143" i="24"/>
  <c r="JB143" i="24"/>
  <c r="JA143" i="24"/>
  <c r="JE143" i="24" s="1"/>
  <c r="IR143" i="24"/>
  <c r="IQ143" i="24"/>
  <c r="IP143" i="24"/>
  <c r="IO143" i="24"/>
  <c r="IK143" i="24" s="1"/>
  <c r="IF143" i="24"/>
  <c r="IE143" i="24"/>
  <c r="ID143" i="24"/>
  <c r="IC143" i="24"/>
  <c r="HT143" i="24"/>
  <c r="HS143" i="24"/>
  <c r="HR143" i="24"/>
  <c r="HQ143" i="24"/>
  <c r="HO143" i="24" s="1"/>
  <c r="HH143" i="24"/>
  <c r="HG143" i="24"/>
  <c r="HF143" i="24"/>
  <c r="HE143" i="24"/>
  <c r="HI143" i="24" s="1"/>
  <c r="GV143" i="24"/>
  <c r="GU143" i="24"/>
  <c r="GT143" i="24"/>
  <c r="GS143" i="24"/>
  <c r="GQ143" i="24" s="1"/>
  <c r="GJ143" i="24"/>
  <c r="GI143" i="24"/>
  <c r="GH143" i="24"/>
  <c r="GG143" i="24"/>
  <c r="FX143" i="24"/>
  <c r="FW143" i="24"/>
  <c r="FV143" i="24"/>
  <c r="FU143" i="24"/>
  <c r="FS143" i="24" s="1"/>
  <c r="FL143" i="24"/>
  <c r="FK143" i="24"/>
  <c r="FJ143" i="24"/>
  <c r="FI143" i="24"/>
  <c r="FM143" i="24" s="1"/>
  <c r="EZ143" i="24"/>
  <c r="EY143" i="24"/>
  <c r="EX143" i="24"/>
  <c r="EW143" i="24"/>
  <c r="EN143" i="24"/>
  <c r="EM143" i="24"/>
  <c r="EL143" i="24"/>
  <c r="EK143" i="24"/>
  <c r="EI143" i="24" s="1"/>
  <c r="EB143" i="24"/>
  <c r="EA143" i="24"/>
  <c r="DZ143" i="24"/>
  <c r="DY143" i="24"/>
  <c r="EC143" i="24" s="1"/>
  <c r="DP143" i="24"/>
  <c r="DO143" i="24"/>
  <c r="DN143" i="24"/>
  <c r="DM143" i="24"/>
  <c r="DJ143" i="24" s="1"/>
  <c r="DD143" i="24"/>
  <c r="DC143" i="24"/>
  <c r="DB143" i="24"/>
  <c r="DA143" i="24"/>
  <c r="CZ143" i="24" s="1"/>
  <c r="CR143" i="24"/>
  <c r="CQ143" i="24"/>
  <c r="CP143" i="24"/>
  <c r="CO143" i="24"/>
  <c r="CF143" i="24"/>
  <c r="CE143" i="24"/>
  <c r="CD143" i="24"/>
  <c r="CC143" i="24"/>
  <c r="CG143" i="24" s="1"/>
  <c r="BT143" i="24"/>
  <c r="BS143" i="24"/>
  <c r="BR143" i="24"/>
  <c r="BQ143" i="24"/>
  <c r="BP143" i="24" s="1"/>
  <c r="BH143" i="24"/>
  <c r="BG143" i="24"/>
  <c r="BF143" i="24"/>
  <c r="BE143" i="24"/>
  <c r="BC143" i="24" s="1"/>
  <c r="AV143" i="24"/>
  <c r="AU143" i="24"/>
  <c r="AT143" i="24"/>
  <c r="AS143" i="24"/>
  <c r="AJ143" i="24"/>
  <c r="AI143" i="24"/>
  <c r="AH143" i="24"/>
  <c r="AG143" i="24"/>
  <c r="AE143" i="24" s="1"/>
  <c r="W143" i="24"/>
  <c r="V143" i="24"/>
  <c r="U143" i="24"/>
  <c r="S143" i="24" s="1"/>
  <c r="L143" i="24"/>
  <c r="K143" i="24"/>
  <c r="J143" i="24"/>
  <c r="I143" i="24"/>
  <c r="F143" i="24" s="1"/>
  <c r="KB142" i="24"/>
  <c r="KA142" i="24"/>
  <c r="JZ142" i="24"/>
  <c r="JY142" i="24"/>
  <c r="JV142" i="24" s="1"/>
  <c r="JP142" i="24"/>
  <c r="JO142" i="24"/>
  <c r="JN142" i="24"/>
  <c r="JM142" i="24"/>
  <c r="JI142" i="24" s="1"/>
  <c r="JD142" i="24"/>
  <c r="JC142" i="24"/>
  <c r="JB142" i="24"/>
  <c r="JA142" i="24"/>
  <c r="JE142" i="24" s="1"/>
  <c r="IR142" i="24"/>
  <c r="IQ142" i="24"/>
  <c r="IP142" i="24"/>
  <c r="IO142" i="24"/>
  <c r="IN142" i="24" s="1"/>
  <c r="IF142" i="24"/>
  <c r="IE142" i="24"/>
  <c r="ID142" i="24"/>
  <c r="IC142" i="24"/>
  <c r="IA142" i="24" s="1"/>
  <c r="HT142" i="24"/>
  <c r="HS142" i="24"/>
  <c r="HR142" i="24"/>
  <c r="HQ142" i="24"/>
  <c r="HN142" i="24" s="1"/>
  <c r="HH142" i="24"/>
  <c r="HG142" i="24"/>
  <c r="HF142" i="24"/>
  <c r="HE142" i="24"/>
  <c r="GV142" i="24"/>
  <c r="GU142" i="24"/>
  <c r="GT142" i="24"/>
  <c r="GS142" i="24"/>
  <c r="GR142" i="24" s="1"/>
  <c r="GJ142" i="24"/>
  <c r="GI142" i="24"/>
  <c r="GH142" i="24"/>
  <c r="GG142" i="24"/>
  <c r="GK142" i="24" s="1"/>
  <c r="FX142" i="24"/>
  <c r="FW142" i="24"/>
  <c r="FV142" i="24"/>
  <c r="FU142" i="24"/>
  <c r="FL142" i="24"/>
  <c r="FK142" i="24"/>
  <c r="FJ142" i="24"/>
  <c r="FI142" i="24"/>
  <c r="EZ142" i="24"/>
  <c r="EY142" i="24"/>
  <c r="EX142" i="24"/>
  <c r="EW142" i="24"/>
  <c r="EN142" i="24"/>
  <c r="EM142" i="24"/>
  <c r="EL142" i="24"/>
  <c r="EK142" i="24"/>
  <c r="EB142" i="24"/>
  <c r="EA142" i="24"/>
  <c r="DZ142" i="24"/>
  <c r="DY142" i="24"/>
  <c r="DU142" i="24" s="1"/>
  <c r="DP142" i="24"/>
  <c r="DO142" i="24"/>
  <c r="DN142" i="24"/>
  <c r="DM142" i="24"/>
  <c r="DQ142" i="24" s="1"/>
  <c r="DD142" i="24"/>
  <c r="DC142" i="24"/>
  <c r="DB142" i="24"/>
  <c r="DA142" i="24"/>
  <c r="DE142" i="24" s="1"/>
  <c r="CR142" i="24"/>
  <c r="CQ142" i="24"/>
  <c r="CP142" i="24"/>
  <c r="CO142" i="24"/>
  <c r="CF142" i="24"/>
  <c r="CE142" i="24"/>
  <c r="CD142" i="24"/>
  <c r="CC142" i="24"/>
  <c r="BZ142" i="24" s="1"/>
  <c r="BT142" i="24"/>
  <c r="BS142" i="24"/>
  <c r="BR142" i="24"/>
  <c r="BQ142" i="24"/>
  <c r="BH142" i="24"/>
  <c r="BG142" i="24"/>
  <c r="BF142" i="24"/>
  <c r="BE142" i="24"/>
  <c r="BD142" i="24" s="1"/>
  <c r="AV142" i="24"/>
  <c r="AU142" i="24"/>
  <c r="AT142" i="24"/>
  <c r="AS142" i="24"/>
  <c r="AJ142" i="24"/>
  <c r="AI142" i="24"/>
  <c r="AH142" i="24"/>
  <c r="AG142" i="24"/>
  <c r="AF142" i="24" s="1"/>
  <c r="W142" i="24"/>
  <c r="V142" i="24"/>
  <c r="U142" i="24"/>
  <c r="L142" i="24"/>
  <c r="K142" i="24"/>
  <c r="J142" i="24"/>
  <c r="I142" i="24"/>
  <c r="H142" i="24" s="1"/>
  <c r="KB141" i="24"/>
  <c r="KA141" i="24"/>
  <c r="JZ141" i="24"/>
  <c r="JY141" i="24"/>
  <c r="JP141" i="24"/>
  <c r="JO141" i="24"/>
  <c r="JN141" i="24"/>
  <c r="JM141" i="24"/>
  <c r="JK141" i="24" s="1"/>
  <c r="JD141" i="24"/>
  <c r="JC141" i="24"/>
  <c r="JB141" i="24"/>
  <c r="JA141" i="24"/>
  <c r="IR141" i="24"/>
  <c r="IQ141" i="24"/>
  <c r="IP141" i="24"/>
  <c r="IO141" i="24"/>
  <c r="IK141" i="24" s="1"/>
  <c r="IF141" i="24"/>
  <c r="IE141" i="24"/>
  <c r="ID141" i="24"/>
  <c r="IC141" i="24"/>
  <c r="HZ141" i="24" s="1"/>
  <c r="HT141" i="24"/>
  <c r="HS141" i="24"/>
  <c r="HR141" i="24"/>
  <c r="HQ141" i="24"/>
  <c r="HU141" i="24" s="1"/>
  <c r="HH141" i="24"/>
  <c r="HG141" i="24"/>
  <c r="HF141" i="24"/>
  <c r="HE141" i="24"/>
  <c r="HB141" i="24" s="1"/>
  <c r="GV141" i="24"/>
  <c r="GU141" i="24"/>
  <c r="GT141" i="24"/>
  <c r="GS141" i="24"/>
  <c r="GP141" i="24" s="1"/>
  <c r="GJ141" i="24"/>
  <c r="GI141" i="24"/>
  <c r="GH141" i="24"/>
  <c r="GG141" i="24"/>
  <c r="GC141" i="24" s="1"/>
  <c r="FX141" i="24"/>
  <c r="FW141" i="24"/>
  <c r="FV141" i="24"/>
  <c r="FU141" i="24"/>
  <c r="FS141" i="24" s="1"/>
  <c r="FL141" i="24"/>
  <c r="FK141" i="24"/>
  <c r="FJ141" i="24"/>
  <c r="FI141" i="24"/>
  <c r="FH141" i="24" s="1"/>
  <c r="EZ141" i="24"/>
  <c r="EY141" i="24"/>
  <c r="EX141" i="24"/>
  <c r="EW141" i="24"/>
  <c r="ES141" i="24" s="1"/>
  <c r="EN141" i="24"/>
  <c r="EM141" i="24"/>
  <c r="EL141" i="24"/>
  <c r="EK141" i="24"/>
  <c r="EB141" i="24"/>
  <c r="EA141" i="24"/>
  <c r="DZ141" i="24"/>
  <c r="DY141" i="24"/>
  <c r="DU141" i="24" s="1"/>
  <c r="DP141" i="24"/>
  <c r="DO141" i="24"/>
  <c r="DN141" i="24"/>
  <c r="DM141" i="24"/>
  <c r="DD141" i="24"/>
  <c r="DC141" i="24"/>
  <c r="DB141" i="24"/>
  <c r="DA141" i="24"/>
  <c r="CX141" i="24" s="1"/>
  <c r="CR141" i="24"/>
  <c r="CQ141" i="24"/>
  <c r="CP141" i="24"/>
  <c r="CO141" i="24"/>
  <c r="CM141" i="24" s="1"/>
  <c r="CF141" i="24"/>
  <c r="CE141" i="24"/>
  <c r="CD141" i="24"/>
  <c r="CC141" i="24"/>
  <c r="CB141" i="24" s="1"/>
  <c r="BT141" i="24"/>
  <c r="BS141" i="24"/>
  <c r="BR141" i="24"/>
  <c r="BQ141" i="24"/>
  <c r="BH141" i="24"/>
  <c r="BG141" i="24"/>
  <c r="BF141" i="24"/>
  <c r="BE141" i="24"/>
  <c r="BD141" i="24" s="1"/>
  <c r="AV141" i="24"/>
  <c r="AU141" i="24"/>
  <c r="AT141" i="24"/>
  <c r="AS141" i="24"/>
  <c r="AQ141" i="24" s="1"/>
  <c r="AJ141" i="24"/>
  <c r="AI141" i="24"/>
  <c r="AH141" i="24"/>
  <c r="AG141" i="24"/>
  <c r="W141" i="24"/>
  <c r="V141" i="24"/>
  <c r="U141" i="24"/>
  <c r="L141" i="24"/>
  <c r="K141" i="24"/>
  <c r="J141" i="24"/>
  <c r="I141" i="24"/>
  <c r="E141" i="24" s="1"/>
  <c r="KB140" i="24"/>
  <c r="KA140" i="24"/>
  <c r="JZ140" i="24"/>
  <c r="JY140" i="24"/>
  <c r="JV140" i="24" s="1"/>
  <c r="JP140" i="24"/>
  <c r="JO140" i="24"/>
  <c r="JN140" i="24"/>
  <c r="JM140" i="24"/>
  <c r="JD140" i="24"/>
  <c r="JC140" i="24"/>
  <c r="JB140" i="24"/>
  <c r="JA140" i="24"/>
  <c r="IX140" i="24" s="1"/>
  <c r="IR140" i="24"/>
  <c r="IQ140" i="24"/>
  <c r="IP140" i="24"/>
  <c r="IO140" i="24"/>
  <c r="IS140" i="24" s="1"/>
  <c r="IF140" i="24"/>
  <c r="IE140" i="24"/>
  <c r="ID140" i="24"/>
  <c r="IC140" i="24"/>
  <c r="IA140" i="24" s="1"/>
  <c r="HT140" i="24"/>
  <c r="HS140" i="24"/>
  <c r="HR140" i="24"/>
  <c r="HQ140" i="24"/>
  <c r="HU140" i="24" s="1"/>
  <c r="HH140" i="24"/>
  <c r="HG140" i="24"/>
  <c r="HF140" i="24"/>
  <c r="HE140" i="24"/>
  <c r="GV140" i="24"/>
  <c r="GU140" i="24"/>
  <c r="GT140" i="24"/>
  <c r="GS140" i="24"/>
  <c r="GO140" i="24" s="1"/>
  <c r="GJ140" i="24"/>
  <c r="GI140" i="24"/>
  <c r="GH140" i="24"/>
  <c r="GG140" i="24"/>
  <c r="FX140" i="24"/>
  <c r="FW140" i="24"/>
  <c r="FV140" i="24"/>
  <c r="FU140" i="24"/>
  <c r="FT140" i="24" s="1"/>
  <c r="FL140" i="24"/>
  <c r="FK140" i="24"/>
  <c r="FJ140" i="24"/>
  <c r="FI140" i="24"/>
  <c r="FG140" i="24" s="1"/>
  <c r="EZ140" i="24"/>
  <c r="EY140" i="24"/>
  <c r="EX140" i="24"/>
  <c r="EW140" i="24"/>
  <c r="EU140" i="24" s="1"/>
  <c r="EN140" i="24"/>
  <c r="EM140" i="24"/>
  <c r="EL140" i="24"/>
  <c r="EK140" i="24"/>
  <c r="EJ140" i="24" s="1"/>
  <c r="EB140" i="24"/>
  <c r="EA140" i="24"/>
  <c r="DZ140" i="24"/>
  <c r="DY140" i="24"/>
  <c r="DW140" i="24" s="1"/>
  <c r="DP140" i="24"/>
  <c r="DO140" i="24"/>
  <c r="DN140" i="24"/>
  <c r="DM140" i="24"/>
  <c r="DJ140" i="24" s="1"/>
  <c r="DD140" i="24"/>
  <c r="DC140" i="24"/>
  <c r="DB140" i="24"/>
  <c r="DA140" i="24"/>
  <c r="CZ140" i="24" s="1"/>
  <c r="CR140" i="24"/>
  <c r="CQ140" i="24"/>
  <c r="CP140" i="24"/>
  <c r="CO140" i="24"/>
  <c r="CN140" i="24" s="1"/>
  <c r="CF140" i="24"/>
  <c r="CE140" i="24"/>
  <c r="CD140" i="24"/>
  <c r="CC140" i="24"/>
  <c r="CA140" i="24" s="1"/>
  <c r="BT140" i="24"/>
  <c r="BS140" i="24"/>
  <c r="BR140" i="24"/>
  <c r="BQ140" i="24"/>
  <c r="BU140" i="24" s="1"/>
  <c r="BH140" i="24"/>
  <c r="BG140" i="24"/>
  <c r="BF140" i="24"/>
  <c r="BE140" i="24"/>
  <c r="BA140" i="24" s="1"/>
  <c r="AV140" i="24"/>
  <c r="AU140" i="24"/>
  <c r="AT140" i="24"/>
  <c r="AS140" i="24"/>
  <c r="AJ140" i="24"/>
  <c r="AI140" i="24"/>
  <c r="AH140" i="24"/>
  <c r="AG140" i="24"/>
  <c r="W140" i="24"/>
  <c r="V140" i="24"/>
  <c r="U140" i="24"/>
  <c r="R140" i="24" s="1"/>
  <c r="L140" i="24"/>
  <c r="K140" i="24"/>
  <c r="J140" i="24"/>
  <c r="I140" i="24"/>
  <c r="H140" i="24" s="1"/>
  <c r="KB139" i="24"/>
  <c r="KA139" i="24"/>
  <c r="JZ139" i="24"/>
  <c r="JY139" i="24"/>
  <c r="JP139" i="24"/>
  <c r="JO139" i="24"/>
  <c r="JN139" i="24"/>
  <c r="JM139" i="24"/>
  <c r="JD139" i="24"/>
  <c r="JC139" i="24"/>
  <c r="JB139" i="24"/>
  <c r="JA139" i="24"/>
  <c r="IX139" i="24" s="1"/>
  <c r="IR139" i="24"/>
  <c r="IQ139" i="24"/>
  <c r="IP139" i="24"/>
  <c r="IO139" i="24"/>
  <c r="IN139" i="24" s="1"/>
  <c r="IF139" i="24"/>
  <c r="IE139" i="24"/>
  <c r="ID139" i="24"/>
  <c r="IC139" i="24"/>
  <c r="HT139" i="24"/>
  <c r="HS139" i="24"/>
  <c r="HR139" i="24"/>
  <c r="HQ139" i="24"/>
  <c r="HH139" i="24"/>
  <c r="HG139" i="24"/>
  <c r="HF139" i="24"/>
  <c r="HE139" i="24"/>
  <c r="HB139" i="24" s="1"/>
  <c r="GV139" i="24"/>
  <c r="GU139" i="24"/>
  <c r="GT139" i="24"/>
  <c r="GS139" i="24"/>
  <c r="GJ139" i="24"/>
  <c r="GI139" i="24"/>
  <c r="GH139" i="24"/>
  <c r="GG139" i="24"/>
  <c r="GD139" i="24" s="1"/>
  <c r="FX139" i="24"/>
  <c r="FW139" i="24"/>
  <c r="FV139" i="24"/>
  <c r="FU139" i="24"/>
  <c r="FL139" i="24"/>
  <c r="FK139" i="24"/>
  <c r="FJ139" i="24"/>
  <c r="FI139" i="24"/>
  <c r="EZ139" i="24"/>
  <c r="EY139" i="24"/>
  <c r="EX139" i="24"/>
  <c r="EW139" i="24"/>
  <c r="EN139" i="24"/>
  <c r="EM139" i="24"/>
  <c r="EL139" i="24"/>
  <c r="EK139" i="24"/>
  <c r="EO139" i="24" s="1"/>
  <c r="EB139" i="24"/>
  <c r="EA139" i="24"/>
  <c r="DZ139" i="24"/>
  <c r="DY139" i="24"/>
  <c r="DP139" i="24"/>
  <c r="DO139" i="24"/>
  <c r="DN139" i="24"/>
  <c r="DM139" i="24"/>
  <c r="DJ139" i="24" s="1"/>
  <c r="DD139" i="24"/>
  <c r="DC139" i="24"/>
  <c r="DB139" i="24"/>
  <c r="DA139" i="24"/>
  <c r="CR139" i="24"/>
  <c r="CQ139" i="24"/>
  <c r="CP139" i="24"/>
  <c r="CO139" i="24"/>
  <c r="CF139" i="24"/>
  <c r="CE139" i="24"/>
  <c r="CD139" i="24"/>
  <c r="CC139" i="24"/>
  <c r="BT139" i="24"/>
  <c r="BS139" i="24"/>
  <c r="BR139" i="24"/>
  <c r="BQ139" i="24"/>
  <c r="BU139" i="24" s="1"/>
  <c r="BH139" i="24"/>
  <c r="BG139" i="24"/>
  <c r="BF139" i="24"/>
  <c r="BE139" i="24"/>
  <c r="BD139" i="24" s="1"/>
  <c r="AV139" i="24"/>
  <c r="AU139" i="24"/>
  <c r="AT139" i="24"/>
  <c r="AS139" i="24"/>
  <c r="AP139" i="24" s="1"/>
  <c r="AJ139" i="24"/>
  <c r="AI139" i="24"/>
  <c r="AH139" i="24"/>
  <c r="AG139" i="24"/>
  <c r="W139" i="24"/>
  <c r="V139" i="24"/>
  <c r="U139" i="24"/>
  <c r="Y139" i="24" s="1"/>
  <c r="L139" i="24"/>
  <c r="K139" i="24"/>
  <c r="J139" i="24"/>
  <c r="I139" i="24"/>
  <c r="H139" i="24" s="1"/>
  <c r="KB138" i="24"/>
  <c r="KA138" i="24"/>
  <c r="JZ138" i="24"/>
  <c r="JY138" i="24"/>
  <c r="JP138" i="24"/>
  <c r="JO138" i="24"/>
  <c r="JN138" i="24"/>
  <c r="JM138" i="24"/>
  <c r="JD138" i="24"/>
  <c r="JC138" i="24"/>
  <c r="JB138" i="24"/>
  <c r="JA138" i="24"/>
  <c r="IR138" i="24"/>
  <c r="IQ138" i="24"/>
  <c r="IP138" i="24"/>
  <c r="IO138" i="24"/>
  <c r="IN138" i="24" s="1"/>
  <c r="IF138" i="24"/>
  <c r="IE138" i="24"/>
  <c r="ID138" i="24"/>
  <c r="IC138" i="24"/>
  <c r="IB138" i="24" s="1"/>
  <c r="HT138" i="24"/>
  <c r="HS138" i="24"/>
  <c r="HR138" i="24"/>
  <c r="HQ138" i="24"/>
  <c r="HN138" i="24" s="1"/>
  <c r="HH138" i="24"/>
  <c r="HG138" i="24"/>
  <c r="HF138" i="24"/>
  <c r="HE138" i="24"/>
  <c r="GV138" i="24"/>
  <c r="GU138" i="24"/>
  <c r="GT138" i="24"/>
  <c r="GS138" i="24"/>
  <c r="GJ138" i="24"/>
  <c r="GI138" i="24"/>
  <c r="GH138" i="24"/>
  <c r="GG138" i="24"/>
  <c r="GF138" i="24" s="1"/>
  <c r="FX138" i="24"/>
  <c r="FW138" i="24"/>
  <c r="FV138" i="24"/>
  <c r="FU138" i="24"/>
  <c r="FY138" i="24" s="1"/>
  <c r="FL138" i="24"/>
  <c r="FK138" i="24"/>
  <c r="FJ138" i="24"/>
  <c r="FI138" i="24"/>
  <c r="FG138" i="24" s="1"/>
  <c r="EZ138" i="24"/>
  <c r="EY138" i="24"/>
  <c r="EX138" i="24"/>
  <c r="EW138" i="24"/>
  <c r="EU138" i="24" s="1"/>
  <c r="EN138" i="24"/>
  <c r="EM138" i="24"/>
  <c r="EL138" i="24"/>
  <c r="EK138" i="24"/>
  <c r="EH138" i="24" s="1"/>
  <c r="EB138" i="24"/>
  <c r="EA138" i="24"/>
  <c r="DZ138" i="24"/>
  <c r="DY138" i="24"/>
  <c r="DW138" i="24" s="1"/>
  <c r="DP138" i="24"/>
  <c r="DO138" i="24"/>
  <c r="DN138" i="24"/>
  <c r="DM138" i="24"/>
  <c r="DD138" i="24"/>
  <c r="DC138" i="24"/>
  <c r="DB138" i="24"/>
  <c r="DA138" i="24"/>
  <c r="CZ138" i="24" s="1"/>
  <c r="CR138" i="24"/>
  <c r="CQ138" i="24"/>
  <c r="CP138" i="24"/>
  <c r="CO138" i="24"/>
  <c r="CF138" i="24"/>
  <c r="CE138" i="24"/>
  <c r="CD138" i="24"/>
  <c r="CC138" i="24"/>
  <c r="BT138" i="24"/>
  <c r="BS138" i="24"/>
  <c r="BR138" i="24"/>
  <c r="BQ138" i="24"/>
  <c r="BN138" i="24" s="1"/>
  <c r="BH138" i="24"/>
  <c r="BG138" i="24"/>
  <c r="BF138" i="24"/>
  <c r="BE138" i="24"/>
  <c r="AV138" i="24"/>
  <c r="AU138" i="24"/>
  <c r="AT138" i="24"/>
  <c r="AS138" i="24"/>
  <c r="AO138" i="24" s="1"/>
  <c r="AJ138" i="24"/>
  <c r="AI138" i="24"/>
  <c r="AH138" i="24"/>
  <c r="AG138" i="24"/>
  <c r="AE138" i="24" s="1"/>
  <c r="W138" i="24"/>
  <c r="V138" i="24"/>
  <c r="U138" i="24"/>
  <c r="R138" i="24" s="1"/>
  <c r="L138" i="24"/>
  <c r="K138" i="24"/>
  <c r="J138" i="24"/>
  <c r="I138" i="24"/>
  <c r="KB137" i="24"/>
  <c r="KA137" i="24"/>
  <c r="JZ137" i="24"/>
  <c r="JY137" i="24"/>
  <c r="JP137" i="24"/>
  <c r="JO137" i="24"/>
  <c r="JN137" i="24"/>
  <c r="JM137" i="24"/>
  <c r="JD137" i="24"/>
  <c r="JC137" i="24"/>
  <c r="JB137" i="24"/>
  <c r="JA137" i="24"/>
  <c r="IR137" i="24"/>
  <c r="IQ137" i="24"/>
  <c r="IP137" i="24"/>
  <c r="IO137" i="24"/>
  <c r="IM137" i="24" s="1"/>
  <c r="IF137" i="24"/>
  <c r="IE137" i="24"/>
  <c r="ID137" i="24"/>
  <c r="IC137" i="24"/>
  <c r="HT137" i="24"/>
  <c r="HS137" i="24"/>
  <c r="HR137" i="24"/>
  <c r="HQ137" i="24"/>
  <c r="HN137" i="24" s="1"/>
  <c r="HH137" i="24"/>
  <c r="HG137" i="24"/>
  <c r="HF137" i="24"/>
  <c r="HE137" i="24"/>
  <c r="HD137" i="24" s="1"/>
  <c r="GV137" i="24"/>
  <c r="GU137" i="24"/>
  <c r="GT137" i="24"/>
  <c r="GS137" i="24"/>
  <c r="GJ137" i="24"/>
  <c r="GI137" i="24"/>
  <c r="GH137" i="24"/>
  <c r="GG137" i="24"/>
  <c r="FX137" i="24"/>
  <c r="FW137" i="24"/>
  <c r="FV137" i="24"/>
  <c r="FU137" i="24"/>
  <c r="FL137" i="24"/>
  <c r="FK137" i="24"/>
  <c r="FJ137" i="24"/>
  <c r="FI137" i="24"/>
  <c r="EZ137" i="24"/>
  <c r="EY137" i="24"/>
  <c r="EX137" i="24"/>
  <c r="EW137" i="24"/>
  <c r="EU137" i="24" s="1"/>
  <c r="EN137" i="24"/>
  <c r="EM137" i="24"/>
  <c r="EL137" i="24"/>
  <c r="EK137" i="24"/>
  <c r="EB137" i="24"/>
  <c r="EA137" i="24"/>
  <c r="DZ137" i="24"/>
  <c r="DY137" i="24"/>
  <c r="DW137" i="24" s="1"/>
  <c r="DP137" i="24"/>
  <c r="DO137" i="24"/>
  <c r="DN137" i="24"/>
  <c r="DM137" i="24"/>
  <c r="DD137" i="24"/>
  <c r="DC137" i="24"/>
  <c r="DB137" i="24"/>
  <c r="DA137" i="24"/>
  <c r="DE137" i="24" s="1"/>
  <c r="CR137" i="24"/>
  <c r="CQ137" i="24"/>
  <c r="CP137" i="24"/>
  <c r="CO137" i="24"/>
  <c r="CF137" i="24"/>
  <c r="CE137" i="24"/>
  <c r="CD137" i="24"/>
  <c r="CC137" i="24"/>
  <c r="BZ137" i="24" s="1"/>
  <c r="BT137" i="24"/>
  <c r="BS137" i="24"/>
  <c r="BR137" i="24"/>
  <c r="BQ137" i="24"/>
  <c r="BO137" i="24" s="1"/>
  <c r="BH137" i="24"/>
  <c r="BG137" i="24"/>
  <c r="BF137" i="24"/>
  <c r="BE137" i="24"/>
  <c r="BI137" i="24" s="1"/>
  <c r="AV137" i="24"/>
  <c r="AU137" i="24"/>
  <c r="AT137" i="24"/>
  <c r="AS137" i="24"/>
  <c r="AJ137" i="24"/>
  <c r="AI137" i="24"/>
  <c r="AH137" i="24"/>
  <c r="AG137" i="24"/>
  <c r="W137" i="24"/>
  <c r="V137" i="24"/>
  <c r="U137" i="24"/>
  <c r="T137" i="24" s="1"/>
  <c r="L137" i="24"/>
  <c r="K137" i="24"/>
  <c r="J137" i="24"/>
  <c r="I137" i="24"/>
  <c r="KB136" i="24"/>
  <c r="KA136" i="24"/>
  <c r="JZ136" i="24"/>
  <c r="JY136" i="24"/>
  <c r="JX136" i="24" s="1"/>
  <c r="JP136" i="24"/>
  <c r="JO136" i="24"/>
  <c r="JN136" i="24"/>
  <c r="JM136" i="24"/>
  <c r="JD136" i="24"/>
  <c r="JC136" i="24"/>
  <c r="JB136" i="24"/>
  <c r="JA136" i="24"/>
  <c r="IZ136" i="24" s="1"/>
  <c r="IR136" i="24"/>
  <c r="IQ136" i="24"/>
  <c r="IP136" i="24"/>
  <c r="IO136" i="24"/>
  <c r="IS136" i="24" s="1"/>
  <c r="IF136" i="24"/>
  <c r="IE136" i="24"/>
  <c r="ID136" i="24"/>
  <c r="IC136" i="24"/>
  <c r="HT136" i="24"/>
  <c r="HS136" i="24"/>
  <c r="HR136" i="24"/>
  <c r="HQ136" i="24"/>
  <c r="HH136" i="24"/>
  <c r="HG136" i="24"/>
  <c r="HF136" i="24"/>
  <c r="HE136" i="24"/>
  <c r="HD136" i="24" s="1"/>
  <c r="GV136" i="24"/>
  <c r="GU136" i="24"/>
  <c r="GT136" i="24"/>
  <c r="GS136" i="24"/>
  <c r="GJ136" i="24"/>
  <c r="GI136" i="24"/>
  <c r="GH136" i="24"/>
  <c r="GG136" i="24"/>
  <c r="GE136" i="24" s="1"/>
  <c r="FX136" i="24"/>
  <c r="FW136" i="24"/>
  <c r="FV136" i="24"/>
  <c r="FU136" i="24"/>
  <c r="FR136" i="24" s="1"/>
  <c r="FL136" i="24"/>
  <c r="FK136" i="24"/>
  <c r="FJ136" i="24"/>
  <c r="FI136" i="24"/>
  <c r="EZ136" i="24"/>
  <c r="EY136" i="24"/>
  <c r="EX136" i="24"/>
  <c r="EW136" i="24"/>
  <c r="ET136" i="24" s="1"/>
  <c r="EN136" i="24"/>
  <c r="EM136" i="24"/>
  <c r="EL136" i="24"/>
  <c r="EK136" i="24"/>
  <c r="EJ136" i="24" s="1"/>
  <c r="EB136" i="24"/>
  <c r="EA136" i="24"/>
  <c r="DZ136" i="24"/>
  <c r="DY136" i="24"/>
  <c r="DX136" i="24" s="1"/>
  <c r="DP136" i="24"/>
  <c r="DO136" i="24"/>
  <c r="DN136" i="24"/>
  <c r="DM136" i="24"/>
  <c r="DD136" i="24"/>
  <c r="DC136" i="24"/>
  <c r="DB136" i="24"/>
  <c r="DA136" i="24"/>
  <c r="DE136" i="24" s="1"/>
  <c r="CR136" i="24"/>
  <c r="CQ136" i="24"/>
  <c r="CP136" i="24"/>
  <c r="CO136" i="24"/>
  <c r="CN136" i="24" s="1"/>
  <c r="CF136" i="24"/>
  <c r="CE136" i="24"/>
  <c r="CD136" i="24"/>
  <c r="CC136" i="24"/>
  <c r="BZ136" i="24" s="1"/>
  <c r="BT136" i="24"/>
  <c r="BS136" i="24"/>
  <c r="BR136" i="24"/>
  <c r="BQ136" i="24"/>
  <c r="BM136" i="24" s="1"/>
  <c r="BH136" i="24"/>
  <c r="BG136" i="24"/>
  <c r="BF136" i="24"/>
  <c r="BE136" i="24"/>
  <c r="AV136" i="24"/>
  <c r="AU136" i="24"/>
  <c r="AT136" i="24"/>
  <c r="AS136" i="24"/>
  <c r="AJ136" i="24"/>
  <c r="AI136" i="24"/>
  <c r="AH136" i="24"/>
  <c r="AG136" i="24"/>
  <c r="AF136" i="24" s="1"/>
  <c r="W136" i="24"/>
  <c r="V136" i="24"/>
  <c r="U136" i="24"/>
  <c r="L136" i="24"/>
  <c r="K136" i="24"/>
  <c r="J136" i="24"/>
  <c r="I136" i="24"/>
  <c r="H136" i="24" s="1"/>
  <c r="KB135" i="24"/>
  <c r="KA135" i="24"/>
  <c r="JZ135" i="24"/>
  <c r="JY135" i="24"/>
  <c r="JP135" i="24"/>
  <c r="JO135" i="24"/>
  <c r="JN135" i="24"/>
  <c r="JM135" i="24"/>
  <c r="JJ135" i="24" s="1"/>
  <c r="JD135" i="24"/>
  <c r="JC135" i="24"/>
  <c r="JB135" i="24"/>
  <c r="JA135" i="24"/>
  <c r="IY135" i="24" s="1"/>
  <c r="IR135" i="24"/>
  <c r="IQ135" i="24"/>
  <c r="IP135" i="24"/>
  <c r="IO135" i="24"/>
  <c r="IS135" i="24" s="1"/>
  <c r="IF135" i="24"/>
  <c r="IE135" i="24"/>
  <c r="ID135" i="24"/>
  <c r="IC135" i="24"/>
  <c r="HT135" i="24"/>
  <c r="HS135" i="24"/>
  <c r="HR135" i="24"/>
  <c r="HQ135" i="24"/>
  <c r="HH135" i="24"/>
  <c r="HG135" i="24"/>
  <c r="HF135" i="24"/>
  <c r="HE135" i="24"/>
  <c r="HD135" i="24" s="1"/>
  <c r="GV135" i="24"/>
  <c r="GU135" i="24"/>
  <c r="GT135" i="24"/>
  <c r="GS135" i="24"/>
  <c r="GQ135" i="24" s="1"/>
  <c r="GJ135" i="24"/>
  <c r="GI135" i="24"/>
  <c r="GH135" i="24"/>
  <c r="GG135" i="24"/>
  <c r="FX135" i="24"/>
  <c r="FW135" i="24"/>
  <c r="FV135" i="24"/>
  <c r="FU135" i="24"/>
  <c r="FS135" i="24" s="1"/>
  <c r="FL135" i="24"/>
  <c r="FK135" i="24"/>
  <c r="FJ135" i="24"/>
  <c r="FI135" i="24"/>
  <c r="FH135" i="24" s="1"/>
  <c r="EZ135" i="24"/>
  <c r="EY135" i="24"/>
  <c r="EX135" i="24"/>
  <c r="EW135" i="24"/>
  <c r="EV135" i="24" s="1"/>
  <c r="EN135" i="24"/>
  <c r="EM135" i="24"/>
  <c r="EL135" i="24"/>
  <c r="EK135" i="24"/>
  <c r="EO135" i="24" s="1"/>
  <c r="EB135" i="24"/>
  <c r="EA135" i="24"/>
  <c r="DZ135" i="24"/>
  <c r="DY135" i="24"/>
  <c r="DW135" i="24" s="1"/>
  <c r="DP135" i="24"/>
  <c r="DO135" i="24"/>
  <c r="DN135" i="24"/>
  <c r="DM135" i="24"/>
  <c r="DD135" i="24"/>
  <c r="DC135" i="24"/>
  <c r="DB135" i="24"/>
  <c r="DA135" i="24"/>
  <c r="CZ135" i="24" s="1"/>
  <c r="CR135" i="24"/>
  <c r="CQ135" i="24"/>
  <c r="CP135" i="24"/>
  <c r="CO135" i="24"/>
  <c r="CF135" i="24"/>
  <c r="CE135" i="24"/>
  <c r="CD135" i="24"/>
  <c r="CC135" i="24"/>
  <c r="BZ135" i="24" s="1"/>
  <c r="BT135" i="24"/>
  <c r="BS135" i="24"/>
  <c r="BR135" i="24"/>
  <c r="BQ135" i="24"/>
  <c r="BO135" i="24" s="1"/>
  <c r="BH135" i="24"/>
  <c r="BG135" i="24"/>
  <c r="BF135" i="24"/>
  <c r="BE135" i="24"/>
  <c r="AV135" i="24"/>
  <c r="AU135" i="24"/>
  <c r="AT135" i="24"/>
  <c r="AS135" i="24"/>
  <c r="AJ135" i="24"/>
  <c r="AI135" i="24"/>
  <c r="AH135" i="24"/>
  <c r="AG135" i="24"/>
  <c r="W135" i="24"/>
  <c r="V135" i="24"/>
  <c r="U135" i="24"/>
  <c r="R135" i="24" s="1"/>
  <c r="L135" i="24"/>
  <c r="K135" i="24"/>
  <c r="J135" i="24"/>
  <c r="I135" i="24"/>
  <c r="G135" i="24" s="1"/>
  <c r="KB134" i="24"/>
  <c r="KA134" i="24"/>
  <c r="JZ134" i="24"/>
  <c r="JY134" i="24"/>
  <c r="JP134" i="24"/>
  <c r="JO134" i="24"/>
  <c r="JN134" i="24"/>
  <c r="JM134" i="24"/>
  <c r="JK134" i="24" s="1"/>
  <c r="JD134" i="24"/>
  <c r="JC134" i="24"/>
  <c r="JB134" i="24"/>
  <c r="JA134" i="24"/>
  <c r="IZ134" i="24" s="1"/>
  <c r="IR134" i="24"/>
  <c r="IQ134" i="24"/>
  <c r="IP134" i="24"/>
  <c r="IO134" i="24"/>
  <c r="IF134" i="24"/>
  <c r="IE134" i="24"/>
  <c r="ID134" i="24"/>
  <c r="IC134" i="24"/>
  <c r="HY134" i="24" s="1"/>
  <c r="HT134" i="24"/>
  <c r="HS134" i="24"/>
  <c r="HR134" i="24"/>
  <c r="HQ134" i="24"/>
  <c r="HP134" i="24" s="1"/>
  <c r="HH134" i="24"/>
  <c r="HG134" i="24"/>
  <c r="HF134" i="24"/>
  <c r="HE134" i="24"/>
  <c r="GV134" i="24"/>
  <c r="GU134" i="24"/>
  <c r="GT134" i="24"/>
  <c r="GS134" i="24"/>
  <c r="GR134" i="24" s="1"/>
  <c r="GJ134" i="24"/>
  <c r="GI134" i="24"/>
  <c r="GH134" i="24"/>
  <c r="GG134" i="24"/>
  <c r="GK134" i="24" s="1"/>
  <c r="FX134" i="24"/>
  <c r="FW134" i="24"/>
  <c r="FV134" i="24"/>
  <c r="FU134" i="24"/>
  <c r="FL134" i="24"/>
  <c r="FK134" i="24"/>
  <c r="FJ134" i="24"/>
  <c r="FI134" i="24"/>
  <c r="FG134" i="24" s="1"/>
  <c r="EZ134" i="24"/>
  <c r="EY134" i="24"/>
  <c r="EX134" i="24"/>
  <c r="EW134" i="24"/>
  <c r="EV134" i="24" s="1"/>
  <c r="EN134" i="24"/>
  <c r="EM134" i="24"/>
  <c r="EL134" i="24"/>
  <c r="EK134" i="24"/>
  <c r="EB134" i="24"/>
  <c r="EA134" i="24"/>
  <c r="DZ134" i="24"/>
  <c r="DY134" i="24"/>
  <c r="DP134" i="24"/>
  <c r="DO134" i="24"/>
  <c r="DN134" i="24"/>
  <c r="DM134" i="24"/>
  <c r="DJ134" i="24" s="1"/>
  <c r="DD134" i="24"/>
  <c r="DC134" i="24"/>
  <c r="DB134" i="24"/>
  <c r="DA134" i="24"/>
  <c r="CR134" i="24"/>
  <c r="CQ134" i="24"/>
  <c r="CP134" i="24"/>
  <c r="CO134" i="24"/>
  <c r="CF134" i="24"/>
  <c r="CE134" i="24"/>
  <c r="CD134" i="24"/>
  <c r="CC134" i="24"/>
  <c r="BT134" i="24"/>
  <c r="BS134" i="24"/>
  <c r="BR134" i="24"/>
  <c r="BQ134" i="24"/>
  <c r="BH134" i="24"/>
  <c r="BG134" i="24"/>
  <c r="BF134" i="24"/>
  <c r="BE134" i="24"/>
  <c r="BC134" i="24" s="1"/>
  <c r="AV134" i="24"/>
  <c r="AU134" i="24"/>
  <c r="AT134" i="24"/>
  <c r="AS134" i="24"/>
  <c r="AQ134" i="24" s="1"/>
  <c r="AJ134" i="24"/>
  <c r="AI134" i="24"/>
  <c r="AH134" i="24"/>
  <c r="AG134" i="24"/>
  <c r="AC134" i="24" s="1"/>
  <c r="W134" i="24"/>
  <c r="V134" i="24"/>
  <c r="U134" i="24"/>
  <c r="L134" i="24"/>
  <c r="K134" i="24"/>
  <c r="J134" i="24"/>
  <c r="I134" i="24"/>
  <c r="KB133" i="24"/>
  <c r="KA133" i="24"/>
  <c r="JZ133" i="24"/>
  <c r="JY133" i="24"/>
  <c r="JW133" i="24" s="1"/>
  <c r="JP133" i="24"/>
  <c r="JO133" i="24"/>
  <c r="JN133" i="24"/>
  <c r="JM133" i="24"/>
  <c r="JD133" i="24"/>
  <c r="JC133" i="24"/>
  <c r="JB133" i="24"/>
  <c r="JA133" i="24"/>
  <c r="IR133" i="24"/>
  <c r="IQ133" i="24"/>
  <c r="IP133" i="24"/>
  <c r="IO133" i="24"/>
  <c r="IN133" i="24" s="1"/>
  <c r="IF133" i="24"/>
  <c r="IE133" i="24"/>
  <c r="ID133" i="24"/>
  <c r="IC133" i="24"/>
  <c r="IA133" i="24" s="1"/>
  <c r="HT133" i="24"/>
  <c r="HS133" i="24"/>
  <c r="HR133" i="24"/>
  <c r="HQ133" i="24"/>
  <c r="HP133" i="24" s="1"/>
  <c r="HH133" i="24"/>
  <c r="HG133" i="24"/>
  <c r="HF133" i="24"/>
  <c r="HE133" i="24"/>
  <c r="HA133" i="24" s="1"/>
  <c r="GV133" i="24"/>
  <c r="GU133" i="24"/>
  <c r="GT133" i="24"/>
  <c r="GS133" i="24"/>
  <c r="GJ133" i="24"/>
  <c r="GI133" i="24"/>
  <c r="GH133" i="24"/>
  <c r="GG133" i="24"/>
  <c r="GD133" i="24" s="1"/>
  <c r="FX133" i="24"/>
  <c r="FW133" i="24"/>
  <c r="FV133" i="24"/>
  <c r="FU133" i="24"/>
  <c r="FT133" i="24" s="1"/>
  <c r="FL133" i="24"/>
  <c r="FK133" i="24"/>
  <c r="FJ133" i="24"/>
  <c r="FI133" i="24"/>
  <c r="FM133" i="24" s="1"/>
  <c r="EZ133" i="24"/>
  <c r="EY133" i="24"/>
  <c r="EX133" i="24"/>
  <c r="EW133" i="24"/>
  <c r="FA133" i="24" s="1"/>
  <c r="EN133" i="24"/>
  <c r="EM133" i="24"/>
  <c r="EL133" i="24"/>
  <c r="EK133" i="24"/>
  <c r="EB133" i="24"/>
  <c r="EA133" i="24"/>
  <c r="DZ133" i="24"/>
  <c r="DY133" i="24"/>
  <c r="DP133" i="24"/>
  <c r="DO133" i="24"/>
  <c r="DN133" i="24"/>
  <c r="DM133" i="24"/>
  <c r="DJ133" i="24" s="1"/>
  <c r="DD133" i="24"/>
  <c r="DC133" i="24"/>
  <c r="DB133" i="24"/>
  <c r="DA133" i="24"/>
  <c r="CZ133" i="24" s="1"/>
  <c r="CR133" i="24"/>
  <c r="CQ133" i="24"/>
  <c r="CP133" i="24"/>
  <c r="CO133" i="24"/>
  <c r="CK133" i="24" s="1"/>
  <c r="CF133" i="24"/>
  <c r="CE133" i="24"/>
  <c r="CD133" i="24"/>
  <c r="CC133" i="24"/>
  <c r="BZ133" i="24" s="1"/>
  <c r="BT133" i="24"/>
  <c r="BS133" i="24"/>
  <c r="BR133" i="24"/>
  <c r="BQ133" i="24"/>
  <c r="BH133" i="24"/>
  <c r="BG133" i="24"/>
  <c r="BF133" i="24"/>
  <c r="BE133" i="24"/>
  <c r="AV133" i="24"/>
  <c r="AU133" i="24"/>
  <c r="AT133" i="24"/>
  <c r="AS133" i="24"/>
  <c r="AR133" i="24" s="1"/>
  <c r="AJ133" i="24"/>
  <c r="AI133" i="24"/>
  <c r="AH133" i="24"/>
  <c r="AG133" i="24"/>
  <c r="AD133" i="24" s="1"/>
  <c r="W133" i="24"/>
  <c r="V133" i="24"/>
  <c r="U133" i="24"/>
  <c r="T133" i="24" s="1"/>
  <c r="L133" i="24"/>
  <c r="K133" i="24"/>
  <c r="J133" i="24"/>
  <c r="I133" i="24"/>
  <c r="G133" i="24" s="1"/>
  <c r="KB132" i="24"/>
  <c r="KA132" i="24"/>
  <c r="JZ132" i="24"/>
  <c r="JY132" i="24"/>
  <c r="JV132" i="24" s="1"/>
  <c r="JP132" i="24"/>
  <c r="JO132" i="24"/>
  <c r="JN132" i="24"/>
  <c r="JM132" i="24"/>
  <c r="JL132" i="24" s="1"/>
  <c r="JD132" i="24"/>
  <c r="JC132" i="24"/>
  <c r="JB132" i="24"/>
  <c r="JA132" i="24"/>
  <c r="IR132" i="24"/>
  <c r="IQ132" i="24"/>
  <c r="IP132" i="24"/>
  <c r="IO132" i="24"/>
  <c r="IM132" i="24" s="1"/>
  <c r="IF132" i="24"/>
  <c r="IE132" i="24"/>
  <c r="ID132" i="24"/>
  <c r="IC132" i="24"/>
  <c r="HT132" i="24"/>
  <c r="HS132" i="24"/>
  <c r="HR132" i="24"/>
  <c r="HQ132" i="24"/>
  <c r="HP132" i="24" s="1"/>
  <c r="HH132" i="24"/>
  <c r="HG132" i="24"/>
  <c r="HF132" i="24"/>
  <c r="HE132" i="24"/>
  <c r="HI132" i="24" s="1"/>
  <c r="GV132" i="24"/>
  <c r="GU132" i="24"/>
  <c r="GT132" i="24"/>
  <c r="GS132" i="24"/>
  <c r="GQ132" i="24" s="1"/>
  <c r="GJ132" i="24"/>
  <c r="GI132" i="24"/>
  <c r="GH132" i="24"/>
  <c r="GG132" i="24"/>
  <c r="GD132" i="24" s="1"/>
  <c r="FX132" i="24"/>
  <c r="FW132" i="24"/>
  <c r="FV132" i="24"/>
  <c r="FU132" i="24"/>
  <c r="FY132" i="24" s="1"/>
  <c r="FL132" i="24"/>
  <c r="FK132" i="24"/>
  <c r="FJ132" i="24"/>
  <c r="FI132" i="24"/>
  <c r="FH132" i="24" s="1"/>
  <c r="EZ132" i="24"/>
  <c r="EY132" i="24"/>
  <c r="EX132" i="24"/>
  <c r="EW132" i="24"/>
  <c r="EN132" i="24"/>
  <c r="EM132" i="24"/>
  <c r="EL132" i="24"/>
  <c r="EK132" i="24"/>
  <c r="EB132" i="24"/>
  <c r="EA132" i="24"/>
  <c r="DZ132" i="24"/>
  <c r="DY132" i="24"/>
  <c r="EC132" i="24" s="1"/>
  <c r="DP132" i="24"/>
  <c r="DO132" i="24"/>
  <c r="DN132" i="24"/>
  <c r="DM132" i="24"/>
  <c r="DI132" i="24" s="1"/>
  <c r="DD132" i="24"/>
  <c r="DC132" i="24"/>
  <c r="DB132" i="24"/>
  <c r="DA132" i="24"/>
  <c r="CZ132" i="24" s="1"/>
  <c r="CR132" i="24"/>
  <c r="CQ132" i="24"/>
  <c r="CP132" i="24"/>
  <c r="CO132" i="24"/>
  <c r="CF132" i="24"/>
  <c r="CE132" i="24"/>
  <c r="CD132" i="24"/>
  <c r="CC132" i="24"/>
  <c r="CB132" i="24" s="1"/>
  <c r="BT132" i="24"/>
  <c r="BS132" i="24"/>
  <c r="BR132" i="24"/>
  <c r="BQ132" i="24"/>
  <c r="BH132" i="24"/>
  <c r="BG132" i="24"/>
  <c r="BF132" i="24"/>
  <c r="BE132" i="24"/>
  <c r="BC132" i="24" s="1"/>
  <c r="AV132" i="24"/>
  <c r="AU132" i="24"/>
  <c r="AT132" i="24"/>
  <c r="AS132" i="24"/>
  <c r="AQ132" i="24" s="1"/>
  <c r="AJ132" i="24"/>
  <c r="AI132" i="24"/>
  <c r="AH132" i="24"/>
  <c r="AG132" i="24"/>
  <c r="AK132" i="24" s="1"/>
  <c r="W132" i="24"/>
  <c r="V132" i="24"/>
  <c r="U132" i="24"/>
  <c r="R132" i="24" s="1"/>
  <c r="L132" i="24"/>
  <c r="K132" i="24"/>
  <c r="J132" i="24"/>
  <c r="I132" i="24"/>
  <c r="KB131" i="24"/>
  <c r="KA131" i="24"/>
  <c r="JZ131" i="24"/>
  <c r="JY131" i="24"/>
  <c r="JU131" i="24" s="1"/>
  <c r="JP131" i="24"/>
  <c r="JO131" i="24"/>
  <c r="JN131" i="24"/>
  <c r="JM131" i="24"/>
  <c r="JD131" i="24"/>
  <c r="JC131" i="24"/>
  <c r="JB131" i="24"/>
  <c r="JA131" i="24"/>
  <c r="IY131" i="24" s="1"/>
  <c r="IR131" i="24"/>
  <c r="IQ131" i="24"/>
  <c r="IP131" i="24"/>
  <c r="IO131" i="24"/>
  <c r="IF131" i="24"/>
  <c r="IE131" i="24"/>
  <c r="ID131" i="24"/>
  <c r="IC131" i="24"/>
  <c r="HT131" i="24"/>
  <c r="HS131" i="24"/>
  <c r="HR131" i="24"/>
  <c r="HQ131" i="24"/>
  <c r="HH131" i="24"/>
  <c r="HG131" i="24"/>
  <c r="HF131" i="24"/>
  <c r="HE131" i="24"/>
  <c r="GV131" i="24"/>
  <c r="GU131" i="24"/>
  <c r="GT131" i="24"/>
  <c r="GS131" i="24"/>
  <c r="GW131" i="24" s="1"/>
  <c r="GJ131" i="24"/>
  <c r="GI131" i="24"/>
  <c r="GH131" i="24"/>
  <c r="GG131" i="24"/>
  <c r="GD131" i="24" s="1"/>
  <c r="FX131" i="24"/>
  <c r="FW131" i="24"/>
  <c r="FV131" i="24"/>
  <c r="FU131" i="24"/>
  <c r="FT131" i="24" s="1"/>
  <c r="FL131" i="24"/>
  <c r="FK131" i="24"/>
  <c r="FJ131" i="24"/>
  <c r="FI131" i="24"/>
  <c r="FG131" i="24" s="1"/>
  <c r="EZ131" i="24"/>
  <c r="EY131" i="24"/>
  <c r="EX131" i="24"/>
  <c r="EW131" i="24"/>
  <c r="EN131" i="24"/>
  <c r="EM131" i="24"/>
  <c r="EL131" i="24"/>
  <c r="EK131" i="24"/>
  <c r="EJ131" i="24" s="1"/>
  <c r="EB131" i="24"/>
  <c r="EA131" i="24"/>
  <c r="DZ131" i="24"/>
  <c r="DY131" i="24"/>
  <c r="DX131" i="24" s="1"/>
  <c r="DP131" i="24"/>
  <c r="DO131" i="24"/>
  <c r="DN131" i="24"/>
  <c r="DM131" i="24"/>
  <c r="DQ131" i="24" s="1"/>
  <c r="DD131" i="24"/>
  <c r="DC131" i="24"/>
  <c r="DB131" i="24"/>
  <c r="DA131" i="24"/>
  <c r="CY131" i="24" s="1"/>
  <c r="CR131" i="24"/>
  <c r="CQ131" i="24"/>
  <c r="CP131" i="24"/>
  <c r="CO131" i="24"/>
  <c r="CF131" i="24"/>
  <c r="CE131" i="24"/>
  <c r="CD131" i="24"/>
  <c r="CC131" i="24"/>
  <c r="BZ131" i="24" s="1"/>
  <c r="BT131" i="24"/>
  <c r="BS131" i="24"/>
  <c r="BR131" i="24"/>
  <c r="BQ131" i="24"/>
  <c r="BH131" i="24"/>
  <c r="BG131" i="24"/>
  <c r="BF131" i="24"/>
  <c r="BE131" i="24"/>
  <c r="AV131" i="24"/>
  <c r="AU131" i="24"/>
  <c r="AT131" i="24"/>
  <c r="AS131" i="24"/>
  <c r="AJ131" i="24"/>
  <c r="AI131" i="24"/>
  <c r="AH131" i="24"/>
  <c r="AG131" i="24"/>
  <c r="W131" i="24"/>
  <c r="V131" i="24"/>
  <c r="U131" i="24"/>
  <c r="S131" i="24" s="1"/>
  <c r="L131" i="24"/>
  <c r="K131" i="24"/>
  <c r="J131" i="24"/>
  <c r="I131" i="24"/>
  <c r="F131" i="24" s="1"/>
  <c r="KB130" i="24"/>
  <c r="KA130" i="24"/>
  <c r="JZ130" i="24"/>
  <c r="JY130" i="24"/>
  <c r="JV130" i="24" s="1"/>
  <c r="JP130" i="24"/>
  <c r="JO130" i="24"/>
  <c r="JN130" i="24"/>
  <c r="JM130" i="24"/>
  <c r="JD130" i="24"/>
  <c r="JC130" i="24"/>
  <c r="JB130" i="24"/>
  <c r="JA130" i="24"/>
  <c r="IY130" i="24" s="1"/>
  <c r="IR130" i="24"/>
  <c r="IQ130" i="24"/>
  <c r="IP130" i="24"/>
  <c r="IO130" i="24"/>
  <c r="IF130" i="24"/>
  <c r="IE130" i="24"/>
  <c r="ID130" i="24"/>
  <c r="IC130" i="24"/>
  <c r="IA130" i="24" s="1"/>
  <c r="HT130" i="24"/>
  <c r="HS130" i="24"/>
  <c r="HR130" i="24"/>
  <c r="HQ130" i="24"/>
  <c r="HH130" i="24"/>
  <c r="HG130" i="24"/>
  <c r="HF130" i="24"/>
  <c r="HE130" i="24"/>
  <c r="HI130" i="24" s="1"/>
  <c r="GV130" i="24"/>
  <c r="GU130" i="24"/>
  <c r="GT130" i="24"/>
  <c r="GS130" i="24"/>
  <c r="GJ130" i="24"/>
  <c r="GI130" i="24"/>
  <c r="GH130" i="24"/>
  <c r="GG130" i="24"/>
  <c r="GE130" i="24" s="1"/>
  <c r="FX130" i="24"/>
  <c r="FW130" i="24"/>
  <c r="FV130" i="24"/>
  <c r="FU130" i="24"/>
  <c r="FL130" i="24"/>
  <c r="FK130" i="24"/>
  <c r="FJ130" i="24"/>
  <c r="FI130" i="24"/>
  <c r="FG130" i="24" s="1"/>
  <c r="EZ130" i="24"/>
  <c r="EY130" i="24"/>
  <c r="EX130" i="24"/>
  <c r="EW130" i="24"/>
  <c r="EN130" i="24"/>
  <c r="EM130" i="24"/>
  <c r="EL130" i="24"/>
  <c r="EK130" i="24"/>
  <c r="EB130" i="24"/>
  <c r="EA130" i="24"/>
  <c r="DZ130" i="24"/>
  <c r="DY130" i="24"/>
  <c r="DP130" i="24"/>
  <c r="DO130" i="24"/>
  <c r="DN130" i="24"/>
  <c r="DM130" i="24"/>
  <c r="DJ130" i="24" s="1"/>
  <c r="DD130" i="24"/>
  <c r="DC130" i="24"/>
  <c r="DB130" i="24"/>
  <c r="DA130" i="24"/>
  <c r="CR130" i="24"/>
  <c r="CQ130" i="24"/>
  <c r="CP130" i="24"/>
  <c r="CO130" i="24"/>
  <c r="CL130" i="24" s="1"/>
  <c r="CF130" i="24"/>
  <c r="CE130" i="24"/>
  <c r="CD130" i="24"/>
  <c r="CC130" i="24"/>
  <c r="BT130" i="24"/>
  <c r="BS130" i="24"/>
  <c r="BR130" i="24"/>
  <c r="BQ130" i="24"/>
  <c r="BO130" i="24" s="1"/>
  <c r="BH130" i="24"/>
  <c r="BG130" i="24"/>
  <c r="BF130" i="24"/>
  <c r="BE130" i="24"/>
  <c r="BI130" i="24" s="1"/>
  <c r="AV130" i="24"/>
  <c r="AU130" i="24"/>
  <c r="AT130" i="24"/>
  <c r="AS130" i="24"/>
  <c r="AQ130" i="24" s="1"/>
  <c r="AJ130" i="24"/>
  <c r="AI130" i="24"/>
  <c r="AH130" i="24"/>
  <c r="AG130" i="24"/>
  <c r="AK130" i="24" s="1"/>
  <c r="W130" i="24"/>
  <c r="V130" i="24"/>
  <c r="U130" i="24"/>
  <c r="Q130" i="24" s="1"/>
  <c r="L130" i="24"/>
  <c r="K130" i="24"/>
  <c r="J130" i="24"/>
  <c r="I130" i="24"/>
  <c r="M130" i="24" s="1"/>
  <c r="KB129" i="24"/>
  <c r="KA129" i="24"/>
  <c r="JZ129" i="24"/>
  <c r="JY129" i="24"/>
  <c r="KC129" i="24" s="1"/>
  <c r="JP129" i="24"/>
  <c r="JO129" i="24"/>
  <c r="JN129" i="24"/>
  <c r="JM129" i="24"/>
  <c r="JL129" i="24" s="1"/>
  <c r="JD129" i="24"/>
  <c r="JC129" i="24"/>
  <c r="JB129" i="24"/>
  <c r="JA129" i="24"/>
  <c r="IZ129" i="24" s="1"/>
  <c r="IR129" i="24"/>
  <c r="IQ129" i="24"/>
  <c r="IP129" i="24"/>
  <c r="IO129" i="24"/>
  <c r="IN129" i="24" s="1"/>
  <c r="IF129" i="24"/>
  <c r="IE129" i="24"/>
  <c r="ID129" i="24"/>
  <c r="IC129" i="24"/>
  <c r="HY129" i="24" s="1"/>
  <c r="HT129" i="24"/>
  <c r="HS129" i="24"/>
  <c r="HR129" i="24"/>
  <c r="HQ129" i="24"/>
  <c r="HP129" i="24" s="1"/>
  <c r="HH129" i="24"/>
  <c r="HG129" i="24"/>
  <c r="HF129" i="24"/>
  <c r="HE129" i="24"/>
  <c r="GV129" i="24"/>
  <c r="GU129" i="24"/>
  <c r="GT129" i="24"/>
  <c r="GS129" i="24"/>
  <c r="GJ129" i="24"/>
  <c r="GI129" i="24"/>
  <c r="GH129" i="24"/>
  <c r="GG129" i="24"/>
  <c r="GD129" i="24" s="1"/>
  <c r="FX129" i="24"/>
  <c r="FW129" i="24"/>
  <c r="FV129" i="24"/>
  <c r="FU129" i="24"/>
  <c r="FY129" i="24" s="1"/>
  <c r="FL129" i="24"/>
  <c r="FK129" i="24"/>
  <c r="FJ129" i="24"/>
  <c r="FI129" i="24"/>
  <c r="FE129" i="24" s="1"/>
  <c r="EZ129" i="24"/>
  <c r="EY129" i="24"/>
  <c r="EX129" i="24"/>
  <c r="EW129" i="24"/>
  <c r="ET129" i="24" s="1"/>
  <c r="EN129" i="24"/>
  <c r="EM129" i="24"/>
  <c r="EL129" i="24"/>
  <c r="EK129" i="24"/>
  <c r="EB129" i="24"/>
  <c r="EA129" i="24"/>
  <c r="DZ129" i="24"/>
  <c r="DY129" i="24"/>
  <c r="DP129" i="24"/>
  <c r="DO129" i="24"/>
  <c r="DN129" i="24"/>
  <c r="DM129" i="24"/>
  <c r="DJ129" i="24" s="1"/>
  <c r="DD129" i="24"/>
  <c r="DC129" i="24"/>
  <c r="DB129" i="24"/>
  <c r="DA129" i="24"/>
  <c r="CX129" i="24" s="1"/>
  <c r="CR129" i="24"/>
  <c r="CQ129" i="24"/>
  <c r="CP129" i="24"/>
  <c r="CO129" i="24"/>
  <c r="CN129" i="24" s="1"/>
  <c r="CF129" i="24"/>
  <c r="CE129" i="24"/>
  <c r="CD129" i="24"/>
  <c r="CC129" i="24"/>
  <c r="BY129" i="24" s="1"/>
  <c r="BT129" i="24"/>
  <c r="BS129" i="24"/>
  <c r="BR129" i="24"/>
  <c r="BQ129" i="24"/>
  <c r="BU129" i="24" s="1"/>
  <c r="BH129" i="24"/>
  <c r="BG129" i="24"/>
  <c r="BF129" i="24"/>
  <c r="BE129" i="24"/>
  <c r="BD129" i="24" s="1"/>
  <c r="AV129" i="24"/>
  <c r="AU129" i="24"/>
  <c r="AT129" i="24"/>
  <c r="AS129" i="24"/>
  <c r="AR129" i="24" s="1"/>
  <c r="AJ129" i="24"/>
  <c r="AI129" i="24"/>
  <c r="AH129" i="24"/>
  <c r="AG129" i="24"/>
  <c r="AF129" i="24" s="1"/>
  <c r="W129" i="24"/>
  <c r="V129" i="24"/>
  <c r="U129" i="24"/>
  <c r="L129" i="24"/>
  <c r="K129" i="24"/>
  <c r="J129" i="24"/>
  <c r="I129" i="24"/>
  <c r="KB128" i="24"/>
  <c r="KA128" i="24"/>
  <c r="JZ128" i="24"/>
  <c r="JY128" i="24"/>
  <c r="JV128" i="24" s="1"/>
  <c r="JP128" i="24"/>
  <c r="JO128" i="24"/>
  <c r="JN128" i="24"/>
  <c r="JM128" i="24"/>
  <c r="JJ128" i="24" s="1"/>
  <c r="JD128" i="24"/>
  <c r="JC128" i="24"/>
  <c r="JB128" i="24"/>
  <c r="JA128" i="24"/>
  <c r="IW128" i="24" s="1"/>
  <c r="IR128" i="24"/>
  <c r="IQ128" i="24"/>
  <c r="IP128" i="24"/>
  <c r="IO128" i="24"/>
  <c r="IM128" i="24" s="1"/>
  <c r="IF128" i="24"/>
  <c r="IE128" i="24"/>
  <c r="ID128" i="24"/>
  <c r="IC128" i="24"/>
  <c r="IA128" i="24" s="1"/>
  <c r="HT128" i="24"/>
  <c r="HS128" i="24"/>
  <c r="HR128" i="24"/>
  <c r="HQ128" i="24"/>
  <c r="HH128" i="24"/>
  <c r="HG128" i="24"/>
  <c r="HF128" i="24"/>
  <c r="HE128" i="24"/>
  <c r="HC128" i="24" s="1"/>
  <c r="GV128" i="24"/>
  <c r="GU128" i="24"/>
  <c r="GT128" i="24"/>
  <c r="GS128" i="24"/>
  <c r="GP128" i="24" s="1"/>
  <c r="GJ128" i="24"/>
  <c r="GI128" i="24"/>
  <c r="GH128" i="24"/>
  <c r="GG128" i="24"/>
  <c r="GC128" i="24" s="1"/>
  <c r="FX128" i="24"/>
  <c r="FW128" i="24"/>
  <c r="FV128" i="24"/>
  <c r="FU128" i="24"/>
  <c r="FL128" i="24"/>
  <c r="FK128" i="24"/>
  <c r="FJ128" i="24"/>
  <c r="FI128" i="24"/>
  <c r="FG128" i="24" s="1"/>
  <c r="EZ128" i="24"/>
  <c r="EY128" i="24"/>
  <c r="EX128" i="24"/>
  <c r="EW128" i="24"/>
  <c r="EU128" i="24" s="1"/>
  <c r="EN128" i="24"/>
  <c r="EM128" i="24"/>
  <c r="EL128" i="24"/>
  <c r="EK128" i="24"/>
  <c r="EB128" i="24"/>
  <c r="EA128" i="24"/>
  <c r="DZ128" i="24"/>
  <c r="DY128" i="24"/>
  <c r="DU128" i="24" s="1"/>
  <c r="DP128" i="24"/>
  <c r="DO128" i="24"/>
  <c r="DN128" i="24"/>
  <c r="DM128" i="24"/>
  <c r="DD128" i="24"/>
  <c r="DC128" i="24"/>
  <c r="DB128" i="24"/>
  <c r="DA128" i="24"/>
  <c r="CR128" i="24"/>
  <c r="CQ128" i="24"/>
  <c r="CP128" i="24"/>
  <c r="CO128" i="24"/>
  <c r="CF128" i="24"/>
  <c r="CE128" i="24"/>
  <c r="CD128" i="24"/>
  <c r="CC128" i="24"/>
  <c r="CB128" i="24" s="1"/>
  <c r="BT128" i="24"/>
  <c r="BS128" i="24"/>
  <c r="BR128" i="24"/>
  <c r="BQ128" i="24"/>
  <c r="BH128" i="24"/>
  <c r="BG128" i="24"/>
  <c r="BF128" i="24"/>
  <c r="BE128" i="24"/>
  <c r="AV128" i="24"/>
  <c r="AU128" i="24"/>
  <c r="AT128" i="24"/>
  <c r="AS128" i="24"/>
  <c r="AP128" i="24" s="1"/>
  <c r="AJ128" i="24"/>
  <c r="AI128" i="24"/>
  <c r="AH128" i="24"/>
  <c r="AG128" i="24"/>
  <c r="W128" i="24"/>
  <c r="V128" i="24"/>
  <c r="U128" i="24"/>
  <c r="L128" i="24"/>
  <c r="K128" i="24"/>
  <c r="J128" i="24"/>
  <c r="I128" i="24"/>
  <c r="M128" i="24" s="1"/>
  <c r="KB127" i="24"/>
  <c r="KA127" i="24"/>
  <c r="JZ127" i="24"/>
  <c r="JY127" i="24"/>
  <c r="KC127" i="24" s="1"/>
  <c r="JP127" i="24"/>
  <c r="JO127" i="24"/>
  <c r="JN127" i="24"/>
  <c r="JM127" i="24"/>
  <c r="JD127" i="24"/>
  <c r="JC127" i="24"/>
  <c r="JB127" i="24"/>
  <c r="JA127" i="24"/>
  <c r="IX127" i="24" s="1"/>
  <c r="IR127" i="24"/>
  <c r="IQ127" i="24"/>
  <c r="IP127" i="24"/>
  <c r="IO127" i="24"/>
  <c r="IS127" i="24" s="1"/>
  <c r="IF127" i="24"/>
  <c r="IE127" i="24"/>
  <c r="ID127" i="24"/>
  <c r="IC127" i="24"/>
  <c r="IG127" i="24" s="1"/>
  <c r="HT127" i="24"/>
  <c r="HS127" i="24"/>
  <c r="HR127" i="24"/>
  <c r="HQ127" i="24"/>
  <c r="HM127" i="24" s="1"/>
  <c r="HH127" i="24"/>
  <c r="HG127" i="24"/>
  <c r="HF127" i="24"/>
  <c r="HE127" i="24"/>
  <c r="HC127" i="24" s="1"/>
  <c r="GV127" i="24"/>
  <c r="GU127" i="24"/>
  <c r="GT127" i="24"/>
  <c r="GS127" i="24"/>
  <c r="GJ127" i="24"/>
  <c r="GI127" i="24"/>
  <c r="GH127" i="24"/>
  <c r="GG127" i="24"/>
  <c r="GD127" i="24" s="1"/>
  <c r="FX127" i="24"/>
  <c r="FW127" i="24"/>
  <c r="FV127" i="24"/>
  <c r="FU127" i="24"/>
  <c r="FL127" i="24"/>
  <c r="FK127" i="24"/>
  <c r="FJ127" i="24"/>
  <c r="FI127" i="24"/>
  <c r="FG127" i="24" s="1"/>
  <c r="EZ127" i="24"/>
  <c r="EY127" i="24"/>
  <c r="EX127" i="24"/>
  <c r="EW127" i="24"/>
  <c r="EU127" i="24" s="1"/>
  <c r="EN127" i="24"/>
  <c r="EM127" i="24"/>
  <c r="EL127" i="24"/>
  <c r="EK127" i="24"/>
  <c r="EO127" i="24" s="1"/>
  <c r="EB127" i="24"/>
  <c r="EA127" i="24"/>
  <c r="DZ127" i="24"/>
  <c r="DY127" i="24"/>
  <c r="EC127" i="24" s="1"/>
  <c r="DP127" i="24"/>
  <c r="DO127" i="24"/>
  <c r="DN127" i="24"/>
  <c r="DM127" i="24"/>
  <c r="DI127" i="24" s="1"/>
  <c r="DD127" i="24"/>
  <c r="DC127" i="24"/>
  <c r="DB127" i="24"/>
  <c r="DA127" i="24"/>
  <c r="CX127" i="24" s="1"/>
  <c r="CR127" i="24"/>
  <c r="CQ127" i="24"/>
  <c r="CP127" i="24"/>
  <c r="CO127" i="24"/>
  <c r="CS127" i="24" s="1"/>
  <c r="CF127" i="24"/>
  <c r="CE127" i="24"/>
  <c r="CD127" i="24"/>
  <c r="CC127" i="24"/>
  <c r="CB127" i="24" s="1"/>
  <c r="BT127" i="24"/>
  <c r="BS127" i="24"/>
  <c r="BR127" i="24"/>
  <c r="BQ127" i="24"/>
  <c r="BU127" i="24" s="1"/>
  <c r="BH127" i="24"/>
  <c r="BG127" i="24"/>
  <c r="BF127" i="24"/>
  <c r="BE127" i="24"/>
  <c r="BI127" i="24" s="1"/>
  <c r="AV127" i="24"/>
  <c r="AU127" i="24"/>
  <c r="AT127" i="24"/>
  <c r="AS127" i="24"/>
  <c r="AO127" i="24" s="1"/>
  <c r="AJ127" i="24"/>
  <c r="AI127" i="24"/>
  <c r="AH127" i="24"/>
  <c r="AG127" i="24"/>
  <c r="W127" i="24"/>
  <c r="V127" i="24"/>
  <c r="U127" i="24"/>
  <c r="L127" i="24"/>
  <c r="K127" i="24"/>
  <c r="J127" i="24"/>
  <c r="I127" i="24"/>
  <c r="G127" i="24" s="1"/>
  <c r="KB126" i="24"/>
  <c r="KA126" i="24"/>
  <c r="JZ126" i="24"/>
  <c r="JY126" i="24"/>
  <c r="KC126" i="24" s="1"/>
  <c r="JP126" i="24"/>
  <c r="JO126" i="24"/>
  <c r="JN126" i="24"/>
  <c r="JM126" i="24"/>
  <c r="JJ126" i="24" s="1"/>
  <c r="JD126" i="24"/>
  <c r="JC126" i="24"/>
  <c r="JB126" i="24"/>
  <c r="JA126" i="24"/>
  <c r="IY126" i="24" s="1"/>
  <c r="IR126" i="24"/>
  <c r="IQ126" i="24"/>
  <c r="IP126" i="24"/>
  <c r="IO126" i="24"/>
  <c r="IL126" i="24" s="1"/>
  <c r="IF126" i="24"/>
  <c r="IE126" i="24"/>
  <c r="ID126" i="24"/>
  <c r="IC126" i="24"/>
  <c r="HT126" i="24"/>
  <c r="HS126" i="24"/>
  <c r="HR126" i="24"/>
  <c r="HQ126" i="24"/>
  <c r="HH126" i="24"/>
  <c r="HG126" i="24"/>
  <c r="HF126" i="24"/>
  <c r="HE126" i="24"/>
  <c r="HB126" i="24" s="1"/>
  <c r="GV126" i="24"/>
  <c r="GU126" i="24"/>
  <c r="GT126" i="24"/>
  <c r="GS126" i="24"/>
  <c r="GJ126" i="24"/>
  <c r="GI126" i="24"/>
  <c r="GH126" i="24"/>
  <c r="GG126" i="24"/>
  <c r="GK126" i="24" s="1"/>
  <c r="FX126" i="24"/>
  <c r="FW126" i="24"/>
  <c r="FV126" i="24"/>
  <c r="FU126" i="24"/>
  <c r="FT126" i="24" s="1"/>
  <c r="FL126" i="24"/>
  <c r="FK126" i="24"/>
  <c r="FJ126" i="24"/>
  <c r="FI126" i="24"/>
  <c r="FE126" i="24" s="1"/>
  <c r="EZ126" i="24"/>
  <c r="EY126" i="24"/>
  <c r="EX126" i="24"/>
  <c r="EW126" i="24"/>
  <c r="EN126" i="24"/>
  <c r="EM126" i="24"/>
  <c r="EL126" i="24"/>
  <c r="EK126" i="24"/>
  <c r="EG126" i="24" s="1"/>
  <c r="EB126" i="24"/>
  <c r="EA126" i="24"/>
  <c r="DZ126" i="24"/>
  <c r="DY126" i="24"/>
  <c r="DV126" i="24" s="1"/>
  <c r="DP126" i="24"/>
  <c r="DO126" i="24"/>
  <c r="DN126" i="24"/>
  <c r="DM126" i="24"/>
  <c r="DD126" i="24"/>
  <c r="DC126" i="24"/>
  <c r="DB126" i="24"/>
  <c r="DA126" i="24"/>
  <c r="CY126" i="24" s="1"/>
  <c r="CR126" i="24"/>
  <c r="CQ126" i="24"/>
  <c r="CP126" i="24"/>
  <c r="CO126" i="24"/>
  <c r="CF126" i="24"/>
  <c r="CE126" i="24"/>
  <c r="CD126" i="24"/>
  <c r="CC126" i="24"/>
  <c r="BY126" i="24" s="1"/>
  <c r="BT126" i="24"/>
  <c r="BS126" i="24"/>
  <c r="BR126" i="24"/>
  <c r="BQ126" i="24"/>
  <c r="BM126" i="24" s="1"/>
  <c r="BH126" i="24"/>
  <c r="BG126" i="24"/>
  <c r="BF126" i="24"/>
  <c r="BE126" i="24"/>
  <c r="BD126" i="24" s="1"/>
  <c r="AV126" i="24"/>
  <c r="AU126" i="24"/>
  <c r="AT126" i="24"/>
  <c r="AS126" i="24"/>
  <c r="AR126" i="24" s="1"/>
  <c r="AJ126" i="24"/>
  <c r="AI126" i="24"/>
  <c r="AH126" i="24"/>
  <c r="AG126" i="24"/>
  <c r="W126" i="24"/>
  <c r="V126" i="24"/>
  <c r="U126" i="24"/>
  <c r="Q126" i="24" s="1"/>
  <c r="L126" i="24"/>
  <c r="K126" i="24"/>
  <c r="J126" i="24"/>
  <c r="I126" i="24"/>
  <c r="F126" i="24" s="1"/>
  <c r="KB125" i="24"/>
  <c r="KA125" i="24"/>
  <c r="JZ125" i="24"/>
  <c r="JY125" i="24"/>
  <c r="JX125" i="24" s="1"/>
  <c r="JP125" i="24"/>
  <c r="JO125" i="24"/>
  <c r="JN125" i="24"/>
  <c r="JM125" i="24"/>
  <c r="JQ125" i="24" s="1"/>
  <c r="JD125" i="24"/>
  <c r="JC125" i="24"/>
  <c r="JB125" i="24"/>
  <c r="JA125" i="24"/>
  <c r="IR125" i="24"/>
  <c r="IQ125" i="24"/>
  <c r="IP125" i="24"/>
  <c r="IO125" i="24"/>
  <c r="IF125" i="24"/>
  <c r="IE125" i="24"/>
  <c r="ID125" i="24"/>
  <c r="IC125" i="24"/>
  <c r="IB125" i="24" s="1"/>
  <c r="HT125" i="24"/>
  <c r="HS125" i="24"/>
  <c r="HR125" i="24"/>
  <c r="HQ125" i="24"/>
  <c r="HO125" i="24" s="1"/>
  <c r="HH125" i="24"/>
  <c r="HG125" i="24"/>
  <c r="HF125" i="24"/>
  <c r="HE125" i="24"/>
  <c r="HC125" i="24" s="1"/>
  <c r="GV125" i="24"/>
  <c r="GU125" i="24"/>
  <c r="GT125" i="24"/>
  <c r="GS125" i="24"/>
  <c r="GO125" i="24" s="1"/>
  <c r="GJ125" i="24"/>
  <c r="GI125" i="24"/>
  <c r="GH125" i="24"/>
  <c r="GG125" i="24"/>
  <c r="GD125" i="24" s="1"/>
  <c r="FX125" i="24"/>
  <c r="FW125" i="24"/>
  <c r="FV125" i="24"/>
  <c r="FU125" i="24"/>
  <c r="FS125" i="24" s="1"/>
  <c r="FL125" i="24"/>
  <c r="FK125" i="24"/>
  <c r="FJ125" i="24"/>
  <c r="FI125" i="24"/>
  <c r="FE125" i="24" s="1"/>
  <c r="EZ125" i="24"/>
  <c r="EY125" i="24"/>
  <c r="EX125" i="24"/>
  <c r="EW125" i="24"/>
  <c r="EN125" i="24"/>
  <c r="EM125" i="24"/>
  <c r="EL125" i="24"/>
  <c r="EK125" i="24"/>
  <c r="EB125" i="24"/>
  <c r="EA125" i="24"/>
  <c r="DZ125" i="24"/>
  <c r="DY125" i="24"/>
  <c r="DW125" i="24" s="1"/>
  <c r="DP125" i="24"/>
  <c r="DO125" i="24"/>
  <c r="DN125" i="24"/>
  <c r="DM125" i="24"/>
  <c r="DJ125" i="24" s="1"/>
  <c r="DD125" i="24"/>
  <c r="DC125" i="24"/>
  <c r="DB125" i="24"/>
  <c r="DA125" i="24"/>
  <c r="DE125" i="24" s="1"/>
  <c r="CR125" i="24"/>
  <c r="CQ125" i="24"/>
  <c r="CP125" i="24"/>
  <c r="CO125" i="24"/>
  <c r="CF125" i="24"/>
  <c r="CE125" i="24"/>
  <c r="CD125" i="24"/>
  <c r="CC125" i="24"/>
  <c r="BT125" i="24"/>
  <c r="BS125" i="24"/>
  <c r="BR125" i="24"/>
  <c r="BQ125" i="24"/>
  <c r="BH125" i="24"/>
  <c r="BG125" i="24"/>
  <c r="BF125" i="24"/>
  <c r="BE125" i="24"/>
  <c r="AV125" i="24"/>
  <c r="AU125" i="24"/>
  <c r="AT125" i="24"/>
  <c r="AS125" i="24"/>
  <c r="AJ125" i="24"/>
  <c r="AI125" i="24"/>
  <c r="AH125" i="24"/>
  <c r="AG125" i="24"/>
  <c r="AC125" i="24" s="1"/>
  <c r="W125" i="24"/>
  <c r="V125" i="24"/>
  <c r="U125" i="24"/>
  <c r="L125" i="24"/>
  <c r="K125" i="24"/>
  <c r="J125" i="24"/>
  <c r="I125" i="24"/>
  <c r="H125" i="24" s="1"/>
  <c r="KB124" i="24"/>
  <c r="KA124" i="24"/>
  <c r="JZ124" i="24"/>
  <c r="JY124" i="24"/>
  <c r="JV124" i="24" s="1"/>
  <c r="JP124" i="24"/>
  <c r="JO124" i="24"/>
  <c r="JN124" i="24"/>
  <c r="JM124" i="24"/>
  <c r="JI124" i="24" s="1"/>
  <c r="JD124" i="24"/>
  <c r="JC124" i="24"/>
  <c r="JB124" i="24"/>
  <c r="JA124" i="24"/>
  <c r="IZ124" i="24" s="1"/>
  <c r="IR124" i="24"/>
  <c r="IQ124" i="24"/>
  <c r="IP124" i="24"/>
  <c r="IO124" i="24"/>
  <c r="IF124" i="24"/>
  <c r="IE124" i="24"/>
  <c r="ID124" i="24"/>
  <c r="IC124" i="24"/>
  <c r="HT124" i="24"/>
  <c r="HS124" i="24"/>
  <c r="HR124" i="24"/>
  <c r="HQ124" i="24"/>
  <c r="HH124" i="24"/>
  <c r="HG124" i="24"/>
  <c r="HF124" i="24"/>
  <c r="HE124" i="24"/>
  <c r="GV124" i="24"/>
  <c r="GU124" i="24"/>
  <c r="GT124" i="24"/>
  <c r="GS124" i="24"/>
  <c r="GJ124" i="24"/>
  <c r="GI124" i="24"/>
  <c r="GH124" i="24"/>
  <c r="GG124" i="24"/>
  <c r="GK124" i="24" s="1"/>
  <c r="FX124" i="24"/>
  <c r="FW124" i="24"/>
  <c r="FV124" i="24"/>
  <c r="FU124" i="24"/>
  <c r="FY124" i="24" s="1"/>
  <c r="FL124" i="24"/>
  <c r="FK124" i="24"/>
  <c r="FJ124" i="24"/>
  <c r="FI124" i="24"/>
  <c r="FG124" i="24" s="1"/>
  <c r="EZ124" i="24"/>
  <c r="EY124" i="24"/>
  <c r="EX124" i="24"/>
  <c r="EW124" i="24"/>
  <c r="EV124" i="24" s="1"/>
  <c r="EN124" i="24"/>
  <c r="EM124" i="24"/>
  <c r="EL124" i="24"/>
  <c r="EK124" i="24"/>
  <c r="EJ124" i="24" s="1"/>
  <c r="EB124" i="24"/>
  <c r="EA124" i="24"/>
  <c r="DZ124" i="24"/>
  <c r="DY124" i="24"/>
  <c r="DX124" i="24" s="1"/>
  <c r="DP124" i="24"/>
  <c r="DO124" i="24"/>
  <c r="DN124" i="24"/>
  <c r="DM124" i="24"/>
  <c r="DD124" i="24"/>
  <c r="DC124" i="24"/>
  <c r="DB124" i="24"/>
  <c r="DA124" i="24"/>
  <c r="CZ124" i="24" s="1"/>
  <c r="CR124" i="24"/>
  <c r="CQ124" i="24"/>
  <c r="CP124" i="24"/>
  <c r="CO124" i="24"/>
  <c r="CL124" i="24" s="1"/>
  <c r="CF124" i="24"/>
  <c r="CE124" i="24"/>
  <c r="CD124" i="24"/>
  <c r="CC124" i="24"/>
  <c r="BY124" i="24" s="1"/>
  <c r="BT124" i="24"/>
  <c r="BS124" i="24"/>
  <c r="BR124" i="24"/>
  <c r="BQ124" i="24"/>
  <c r="BM124" i="24" s="1"/>
  <c r="BH124" i="24"/>
  <c r="BG124" i="24"/>
  <c r="BF124" i="24"/>
  <c r="BE124" i="24"/>
  <c r="BC124" i="24" s="1"/>
  <c r="AV124" i="24"/>
  <c r="AU124" i="24"/>
  <c r="AT124" i="24"/>
  <c r="AS124" i="24"/>
  <c r="AR124" i="24" s="1"/>
  <c r="AJ124" i="24"/>
  <c r="AI124" i="24"/>
  <c r="AH124" i="24"/>
  <c r="AG124" i="24"/>
  <c r="AK124" i="24" s="1"/>
  <c r="W124" i="24"/>
  <c r="V124" i="24"/>
  <c r="U124" i="24"/>
  <c r="S124" i="24" s="1"/>
  <c r="L124" i="24"/>
  <c r="K124" i="24"/>
  <c r="J124" i="24"/>
  <c r="I124" i="24"/>
  <c r="M124" i="24" s="1"/>
  <c r="KB123" i="24"/>
  <c r="KA123" i="24"/>
  <c r="JZ123" i="24"/>
  <c r="JY123" i="24"/>
  <c r="JW123" i="24" s="1"/>
  <c r="JP123" i="24"/>
  <c r="JO123" i="24"/>
  <c r="JN123" i="24"/>
  <c r="JM123" i="24"/>
  <c r="JK123" i="24" s="1"/>
  <c r="JD123" i="24"/>
  <c r="JC123" i="24"/>
  <c r="JB123" i="24"/>
  <c r="JA123" i="24"/>
  <c r="IY123" i="24" s="1"/>
  <c r="IR123" i="24"/>
  <c r="IQ123" i="24"/>
  <c r="IP123" i="24"/>
  <c r="IO123" i="24"/>
  <c r="IS123" i="24" s="1"/>
  <c r="IF123" i="24"/>
  <c r="IE123" i="24"/>
  <c r="ID123" i="24"/>
  <c r="IC123" i="24"/>
  <c r="HT123" i="24"/>
  <c r="HS123" i="24"/>
  <c r="HR123" i="24"/>
  <c r="HQ123" i="24"/>
  <c r="HH123" i="24"/>
  <c r="HG123" i="24"/>
  <c r="HF123" i="24"/>
  <c r="HE123" i="24"/>
  <c r="HA123" i="24" s="1"/>
  <c r="GV123" i="24"/>
  <c r="GU123" i="24"/>
  <c r="GT123" i="24"/>
  <c r="GS123" i="24"/>
  <c r="GR123" i="24" s="1"/>
  <c r="GJ123" i="24"/>
  <c r="GI123" i="24"/>
  <c r="GH123" i="24"/>
  <c r="GG123" i="24"/>
  <c r="GD123" i="24" s="1"/>
  <c r="FX123" i="24"/>
  <c r="FW123" i="24"/>
  <c r="FV123" i="24"/>
  <c r="FU123" i="24"/>
  <c r="FQ123" i="24" s="1"/>
  <c r="FL123" i="24"/>
  <c r="FK123" i="24"/>
  <c r="FJ123" i="24"/>
  <c r="FI123" i="24"/>
  <c r="FF123" i="24" s="1"/>
  <c r="EZ123" i="24"/>
  <c r="EY123" i="24"/>
  <c r="EX123" i="24"/>
  <c r="EW123" i="24"/>
  <c r="ET123" i="24" s="1"/>
  <c r="EN123" i="24"/>
  <c r="EM123" i="24"/>
  <c r="EL123" i="24"/>
  <c r="EK123" i="24"/>
  <c r="EJ123" i="24" s="1"/>
  <c r="EB123" i="24"/>
  <c r="EA123" i="24"/>
  <c r="DZ123" i="24"/>
  <c r="DY123" i="24"/>
  <c r="DP123" i="24"/>
  <c r="DO123" i="24"/>
  <c r="DN123" i="24"/>
  <c r="DM123" i="24"/>
  <c r="DK123" i="24" s="1"/>
  <c r="DD123" i="24"/>
  <c r="DC123" i="24"/>
  <c r="DB123" i="24"/>
  <c r="DA123" i="24"/>
  <c r="CZ123" i="24" s="1"/>
  <c r="CR123" i="24"/>
  <c r="CQ123" i="24"/>
  <c r="CP123" i="24"/>
  <c r="CO123" i="24"/>
  <c r="CK123" i="24" s="1"/>
  <c r="CF123" i="24"/>
  <c r="CE123" i="24"/>
  <c r="CD123" i="24"/>
  <c r="CC123" i="24"/>
  <c r="BZ123" i="24" s="1"/>
  <c r="BT123" i="24"/>
  <c r="BS123" i="24"/>
  <c r="BR123" i="24"/>
  <c r="BQ123" i="24"/>
  <c r="BP123" i="24" s="1"/>
  <c r="BH123" i="24"/>
  <c r="BG123" i="24"/>
  <c r="BF123" i="24"/>
  <c r="BE123" i="24"/>
  <c r="BD123" i="24" s="1"/>
  <c r="AV123" i="24"/>
  <c r="AU123" i="24"/>
  <c r="AT123" i="24"/>
  <c r="AS123" i="24"/>
  <c r="AJ123" i="24"/>
  <c r="AI123" i="24"/>
  <c r="AH123" i="24"/>
  <c r="AG123" i="24"/>
  <c r="AC123" i="24" s="1"/>
  <c r="W123" i="24"/>
  <c r="V123" i="24"/>
  <c r="U123" i="24"/>
  <c r="L123" i="24"/>
  <c r="K123" i="24"/>
  <c r="J123" i="24"/>
  <c r="I123" i="24"/>
  <c r="M123" i="24" s="1"/>
  <c r="KB122" i="24"/>
  <c r="KA122" i="24"/>
  <c r="JZ122" i="24"/>
  <c r="JY122" i="24"/>
  <c r="JV122" i="24" s="1"/>
  <c r="JP122" i="24"/>
  <c r="JO122" i="24"/>
  <c r="JN122" i="24"/>
  <c r="JM122" i="24"/>
  <c r="JD122" i="24"/>
  <c r="JC122" i="24"/>
  <c r="JB122" i="24"/>
  <c r="JA122" i="24"/>
  <c r="IY122" i="24" s="1"/>
  <c r="IR122" i="24"/>
  <c r="IQ122" i="24"/>
  <c r="IP122" i="24"/>
  <c r="IO122" i="24"/>
  <c r="IF122" i="24"/>
  <c r="IE122" i="24"/>
  <c r="ID122" i="24"/>
  <c r="IC122" i="24"/>
  <c r="IB122" i="24" s="1"/>
  <c r="HT122" i="24"/>
  <c r="HS122" i="24"/>
  <c r="HR122" i="24"/>
  <c r="HQ122" i="24"/>
  <c r="HH122" i="24"/>
  <c r="HG122" i="24"/>
  <c r="HF122" i="24"/>
  <c r="HE122" i="24"/>
  <c r="HA122" i="24" s="1"/>
  <c r="GV122" i="24"/>
  <c r="GU122" i="24"/>
  <c r="GT122" i="24"/>
  <c r="GS122" i="24"/>
  <c r="GJ122" i="24"/>
  <c r="GI122" i="24"/>
  <c r="GH122" i="24"/>
  <c r="GG122" i="24"/>
  <c r="GF122" i="24" s="1"/>
  <c r="FX122" i="24"/>
  <c r="FW122" i="24"/>
  <c r="FV122" i="24"/>
  <c r="FU122" i="24"/>
  <c r="FT122" i="24" s="1"/>
  <c r="FL122" i="24"/>
  <c r="FK122" i="24"/>
  <c r="FJ122" i="24"/>
  <c r="FI122" i="24"/>
  <c r="EZ122" i="24"/>
  <c r="EY122" i="24"/>
  <c r="EX122" i="24"/>
  <c r="EW122" i="24"/>
  <c r="EV122" i="24" s="1"/>
  <c r="EN122" i="24"/>
  <c r="EM122" i="24"/>
  <c r="EL122" i="24"/>
  <c r="EK122" i="24"/>
  <c r="EH122" i="24" s="1"/>
  <c r="EB122" i="24"/>
  <c r="EA122" i="24"/>
  <c r="DZ122" i="24"/>
  <c r="DY122" i="24"/>
  <c r="DP122" i="24"/>
  <c r="DO122" i="24"/>
  <c r="DN122" i="24"/>
  <c r="DM122" i="24"/>
  <c r="DD122" i="24"/>
  <c r="DC122" i="24"/>
  <c r="DB122" i="24"/>
  <c r="DA122" i="24"/>
  <c r="CR122" i="24"/>
  <c r="CQ122" i="24"/>
  <c r="CP122" i="24"/>
  <c r="CO122" i="24"/>
  <c r="CL122" i="24" s="1"/>
  <c r="CF122" i="24"/>
  <c r="CE122" i="24"/>
  <c r="CD122" i="24"/>
  <c r="CC122" i="24"/>
  <c r="CA122" i="24" s="1"/>
  <c r="BT122" i="24"/>
  <c r="BS122" i="24"/>
  <c r="BR122" i="24"/>
  <c r="BQ122" i="24"/>
  <c r="BH122" i="24"/>
  <c r="BG122" i="24"/>
  <c r="BF122" i="24"/>
  <c r="BE122" i="24"/>
  <c r="AV122" i="24"/>
  <c r="AU122" i="24"/>
  <c r="AT122" i="24"/>
  <c r="AS122" i="24"/>
  <c r="AR122" i="24" s="1"/>
  <c r="AJ122" i="24"/>
  <c r="AI122" i="24"/>
  <c r="AH122" i="24"/>
  <c r="AG122" i="24"/>
  <c r="AE122" i="24" s="1"/>
  <c r="W122" i="24"/>
  <c r="V122" i="24"/>
  <c r="U122" i="24"/>
  <c r="Q122" i="24" s="1"/>
  <c r="L122" i="24"/>
  <c r="K122" i="24"/>
  <c r="J122" i="24"/>
  <c r="I122" i="24"/>
  <c r="M122" i="24" s="1"/>
  <c r="KB121" i="24"/>
  <c r="KA121" i="24"/>
  <c r="JZ121" i="24"/>
  <c r="JY121" i="24"/>
  <c r="JV121" i="24" s="1"/>
  <c r="JP121" i="24"/>
  <c r="JO121" i="24"/>
  <c r="JN121" i="24"/>
  <c r="JM121" i="24"/>
  <c r="JD121" i="24"/>
  <c r="JC121" i="24"/>
  <c r="JB121" i="24"/>
  <c r="JA121" i="24"/>
  <c r="IW121" i="24" s="1"/>
  <c r="IR121" i="24"/>
  <c r="IQ121" i="24"/>
  <c r="IP121" i="24"/>
  <c r="IO121" i="24"/>
  <c r="IN121" i="24" s="1"/>
  <c r="IF121" i="24"/>
  <c r="IE121" i="24"/>
  <c r="ID121" i="24"/>
  <c r="IC121" i="24"/>
  <c r="IA121" i="24" s="1"/>
  <c r="HT121" i="24"/>
  <c r="HS121" i="24"/>
  <c r="HR121" i="24"/>
  <c r="HQ121" i="24"/>
  <c r="HM121" i="24" s="1"/>
  <c r="HH121" i="24"/>
  <c r="HG121" i="24"/>
  <c r="HF121" i="24"/>
  <c r="HE121" i="24"/>
  <c r="HD121" i="24" s="1"/>
  <c r="GV121" i="24"/>
  <c r="GU121" i="24"/>
  <c r="GT121" i="24"/>
  <c r="GS121" i="24"/>
  <c r="GR121" i="24" s="1"/>
  <c r="GJ121" i="24"/>
  <c r="GI121" i="24"/>
  <c r="GH121" i="24"/>
  <c r="GG121" i="24"/>
  <c r="FX121" i="24"/>
  <c r="FW121" i="24"/>
  <c r="FV121" i="24"/>
  <c r="FU121" i="24"/>
  <c r="FL121" i="24"/>
  <c r="FK121" i="24"/>
  <c r="FJ121" i="24"/>
  <c r="FI121" i="24"/>
  <c r="EZ121" i="24"/>
  <c r="EY121" i="24"/>
  <c r="EX121" i="24"/>
  <c r="EW121" i="24"/>
  <c r="EN121" i="24"/>
  <c r="EM121" i="24"/>
  <c r="EL121" i="24"/>
  <c r="EK121" i="24"/>
  <c r="EH121" i="24" s="1"/>
  <c r="EB121" i="24"/>
  <c r="EA121" i="24"/>
  <c r="DZ121" i="24"/>
  <c r="DY121" i="24"/>
  <c r="DP121" i="24"/>
  <c r="DO121" i="24"/>
  <c r="DN121" i="24"/>
  <c r="DM121" i="24"/>
  <c r="DI121" i="24" s="1"/>
  <c r="DD121" i="24"/>
  <c r="DC121" i="24"/>
  <c r="DB121" i="24"/>
  <c r="DA121" i="24"/>
  <c r="CY121" i="24" s="1"/>
  <c r="CR121" i="24"/>
  <c r="CQ121" i="24"/>
  <c r="CP121" i="24"/>
  <c r="CO121" i="24"/>
  <c r="CF121" i="24"/>
  <c r="CE121" i="24"/>
  <c r="CD121" i="24"/>
  <c r="CC121" i="24"/>
  <c r="BT121" i="24"/>
  <c r="BS121" i="24"/>
  <c r="BR121" i="24"/>
  <c r="BQ121" i="24"/>
  <c r="BO121" i="24" s="1"/>
  <c r="BH121" i="24"/>
  <c r="BG121" i="24"/>
  <c r="BF121" i="24"/>
  <c r="BE121" i="24"/>
  <c r="AV121" i="24"/>
  <c r="AU121" i="24"/>
  <c r="AT121" i="24"/>
  <c r="AS121" i="24"/>
  <c r="AR121" i="24" s="1"/>
  <c r="AJ121" i="24"/>
  <c r="AI121" i="24"/>
  <c r="AH121" i="24"/>
  <c r="AG121" i="24"/>
  <c r="W121" i="24"/>
  <c r="V121" i="24"/>
  <c r="U121" i="24"/>
  <c r="S121" i="24" s="1"/>
  <c r="L121" i="24"/>
  <c r="K121" i="24"/>
  <c r="J121" i="24"/>
  <c r="I121" i="24"/>
  <c r="E121" i="24" s="1"/>
  <c r="KB120" i="24"/>
  <c r="KA120" i="24"/>
  <c r="JZ120" i="24"/>
  <c r="JY120" i="24"/>
  <c r="JU120" i="24" s="1"/>
  <c r="JP120" i="24"/>
  <c r="JO120" i="24"/>
  <c r="JN120" i="24"/>
  <c r="JM120" i="24"/>
  <c r="JJ120" i="24" s="1"/>
  <c r="JD120" i="24"/>
  <c r="JC120" i="24"/>
  <c r="JB120" i="24"/>
  <c r="JA120" i="24"/>
  <c r="IY120" i="24" s="1"/>
  <c r="IR120" i="24"/>
  <c r="IQ120" i="24"/>
  <c r="IP120" i="24"/>
  <c r="IO120" i="24"/>
  <c r="IK120" i="24" s="1"/>
  <c r="IF120" i="24"/>
  <c r="IE120" i="24"/>
  <c r="ID120" i="24"/>
  <c r="IC120" i="24"/>
  <c r="IA120" i="24" s="1"/>
  <c r="HT120" i="24"/>
  <c r="HS120" i="24"/>
  <c r="HR120" i="24"/>
  <c r="HQ120" i="24"/>
  <c r="HM120" i="24" s="1"/>
  <c r="HH120" i="24"/>
  <c r="HG120" i="24"/>
  <c r="HF120" i="24"/>
  <c r="HE120" i="24"/>
  <c r="HA120" i="24" s="1"/>
  <c r="GV120" i="24"/>
  <c r="GU120" i="24"/>
  <c r="GT120" i="24"/>
  <c r="GS120" i="24"/>
  <c r="GJ120" i="24"/>
  <c r="GI120" i="24"/>
  <c r="GH120" i="24"/>
  <c r="GG120" i="24"/>
  <c r="GF120" i="24" s="1"/>
  <c r="FX120" i="24"/>
  <c r="FW120" i="24"/>
  <c r="FV120" i="24"/>
  <c r="FU120" i="24"/>
  <c r="FR120" i="24" s="1"/>
  <c r="FL120" i="24"/>
  <c r="FK120" i="24"/>
  <c r="FJ120" i="24"/>
  <c r="FI120" i="24"/>
  <c r="FH120" i="24" s="1"/>
  <c r="EZ120" i="24"/>
  <c r="EY120" i="24"/>
  <c r="EX120" i="24"/>
  <c r="EW120" i="24"/>
  <c r="EN120" i="24"/>
  <c r="EM120" i="24"/>
  <c r="EL120" i="24"/>
  <c r="EK120" i="24"/>
  <c r="EJ120" i="24" s="1"/>
  <c r="EB120" i="24"/>
  <c r="EA120" i="24"/>
  <c r="DZ120" i="24"/>
  <c r="DY120" i="24"/>
  <c r="DP120" i="24"/>
  <c r="DO120" i="24"/>
  <c r="DN120" i="24"/>
  <c r="DM120" i="24"/>
  <c r="DK120" i="24" s="1"/>
  <c r="DD120" i="24"/>
  <c r="DC120" i="24"/>
  <c r="DB120" i="24"/>
  <c r="DA120" i="24"/>
  <c r="CW120" i="24" s="1"/>
  <c r="CR120" i="24"/>
  <c r="CQ120" i="24"/>
  <c r="CP120" i="24"/>
  <c r="CO120" i="24"/>
  <c r="CM120" i="24" s="1"/>
  <c r="CF120" i="24"/>
  <c r="CE120" i="24"/>
  <c r="CD120" i="24"/>
  <c r="CC120" i="24"/>
  <c r="CA120" i="24" s="1"/>
  <c r="BT120" i="24"/>
  <c r="BS120" i="24"/>
  <c r="BR120" i="24"/>
  <c r="BQ120" i="24"/>
  <c r="BO120" i="24" s="1"/>
  <c r="BH120" i="24"/>
  <c r="BG120" i="24"/>
  <c r="BF120" i="24"/>
  <c r="BE120" i="24"/>
  <c r="BD120" i="24" s="1"/>
  <c r="AV120" i="24"/>
  <c r="AU120" i="24"/>
  <c r="AT120" i="24"/>
  <c r="AS120" i="24"/>
  <c r="AR120" i="24" s="1"/>
  <c r="AJ120" i="24"/>
  <c r="AI120" i="24"/>
  <c r="AH120" i="24"/>
  <c r="AG120" i="24"/>
  <c r="AK120" i="24" s="1"/>
  <c r="W120" i="24"/>
  <c r="V120" i="24"/>
  <c r="U120" i="24"/>
  <c r="Q120" i="24" s="1"/>
  <c r="L120" i="24"/>
  <c r="K120" i="24"/>
  <c r="J120" i="24"/>
  <c r="I120" i="24"/>
  <c r="KB119" i="24"/>
  <c r="KA119" i="24"/>
  <c r="JZ119" i="24"/>
  <c r="JY119" i="24"/>
  <c r="JX119" i="24" s="1"/>
  <c r="JP119" i="24"/>
  <c r="JO119" i="24"/>
  <c r="JN119" i="24"/>
  <c r="JM119" i="24"/>
  <c r="JK119" i="24" s="1"/>
  <c r="JD119" i="24"/>
  <c r="JC119" i="24"/>
  <c r="JB119" i="24"/>
  <c r="JA119" i="24"/>
  <c r="IY119" i="24" s="1"/>
  <c r="IR119" i="24"/>
  <c r="IQ119" i="24"/>
  <c r="IP119" i="24"/>
  <c r="IO119" i="24"/>
  <c r="IS119" i="24" s="1"/>
  <c r="IF119" i="24"/>
  <c r="IE119" i="24"/>
  <c r="ID119" i="24"/>
  <c r="IC119" i="24"/>
  <c r="IB119" i="24" s="1"/>
  <c r="HT119" i="24"/>
  <c r="HS119" i="24"/>
  <c r="HR119" i="24"/>
  <c r="HQ119" i="24"/>
  <c r="HM119" i="24" s="1"/>
  <c r="HH119" i="24"/>
  <c r="HG119" i="24"/>
  <c r="HF119" i="24"/>
  <c r="HE119" i="24"/>
  <c r="HB119" i="24" s="1"/>
  <c r="GV119" i="24"/>
  <c r="GU119" i="24"/>
  <c r="GT119" i="24"/>
  <c r="GS119" i="24"/>
  <c r="GR119" i="24" s="1"/>
  <c r="GJ119" i="24"/>
  <c r="GI119" i="24"/>
  <c r="GH119" i="24"/>
  <c r="GG119" i="24"/>
  <c r="GF119" i="24" s="1"/>
  <c r="FX119" i="24"/>
  <c r="FW119" i="24"/>
  <c r="FV119" i="24"/>
  <c r="FU119" i="24"/>
  <c r="FL119" i="24"/>
  <c r="FK119" i="24"/>
  <c r="FJ119" i="24"/>
  <c r="FI119" i="24"/>
  <c r="EZ119" i="24"/>
  <c r="EY119" i="24"/>
  <c r="EX119" i="24"/>
  <c r="EW119" i="24"/>
  <c r="EN119" i="24"/>
  <c r="EM119" i="24"/>
  <c r="EL119" i="24"/>
  <c r="EK119" i="24"/>
  <c r="EB119" i="24"/>
  <c r="EA119" i="24"/>
  <c r="DZ119" i="24"/>
  <c r="DY119" i="24"/>
  <c r="DP119" i="24"/>
  <c r="DO119" i="24"/>
  <c r="DN119" i="24"/>
  <c r="DM119" i="24"/>
  <c r="DI119" i="24" s="1"/>
  <c r="DD119" i="24"/>
  <c r="DC119" i="24"/>
  <c r="DB119" i="24"/>
  <c r="DA119" i="24"/>
  <c r="DE119" i="24" s="1"/>
  <c r="CR119" i="24"/>
  <c r="CQ119" i="24"/>
  <c r="CP119" i="24"/>
  <c r="CO119" i="24"/>
  <c r="CN119" i="24" s="1"/>
  <c r="CF119" i="24"/>
  <c r="CE119" i="24"/>
  <c r="CD119" i="24"/>
  <c r="CC119" i="24"/>
  <c r="BT119" i="24"/>
  <c r="BS119" i="24"/>
  <c r="BR119" i="24"/>
  <c r="BQ119" i="24"/>
  <c r="BH119" i="24"/>
  <c r="BG119" i="24"/>
  <c r="BF119" i="24"/>
  <c r="BE119" i="24"/>
  <c r="AV119" i="24"/>
  <c r="AU119" i="24"/>
  <c r="AT119" i="24"/>
  <c r="AS119" i="24"/>
  <c r="AR119" i="24" s="1"/>
  <c r="AJ119" i="24"/>
  <c r="AI119" i="24"/>
  <c r="AH119" i="24"/>
  <c r="AG119" i="24"/>
  <c r="AC119" i="24" s="1"/>
  <c r="W119" i="24"/>
  <c r="V119" i="24"/>
  <c r="U119" i="24"/>
  <c r="L119" i="24"/>
  <c r="K119" i="24"/>
  <c r="J119" i="24"/>
  <c r="I119" i="24"/>
  <c r="KB118" i="24"/>
  <c r="KA118" i="24"/>
  <c r="JZ118" i="24"/>
  <c r="JY118" i="24"/>
  <c r="JX118" i="24" s="1"/>
  <c r="JP118" i="24"/>
  <c r="JO118" i="24"/>
  <c r="JN118" i="24"/>
  <c r="JM118" i="24"/>
  <c r="JD118" i="24"/>
  <c r="JC118" i="24"/>
  <c r="JB118" i="24"/>
  <c r="JA118" i="24"/>
  <c r="IR118" i="24"/>
  <c r="IQ118" i="24"/>
  <c r="IP118" i="24"/>
  <c r="IO118" i="24"/>
  <c r="IF118" i="24"/>
  <c r="IE118" i="24"/>
  <c r="ID118" i="24"/>
  <c r="IC118" i="24"/>
  <c r="IB118" i="24" s="1"/>
  <c r="HT118" i="24"/>
  <c r="HS118" i="24"/>
  <c r="HR118" i="24"/>
  <c r="HQ118" i="24"/>
  <c r="HO118" i="24" s="1"/>
  <c r="HH118" i="24"/>
  <c r="HG118" i="24"/>
  <c r="HF118" i="24"/>
  <c r="HE118" i="24"/>
  <c r="GV118" i="24"/>
  <c r="GU118" i="24"/>
  <c r="GT118" i="24"/>
  <c r="GS118" i="24"/>
  <c r="GW118" i="24" s="1"/>
  <c r="GJ118" i="24"/>
  <c r="GI118" i="24"/>
  <c r="GH118" i="24"/>
  <c r="GG118" i="24"/>
  <c r="GF118" i="24" s="1"/>
  <c r="FX118" i="24"/>
  <c r="FW118" i="24"/>
  <c r="FV118" i="24"/>
  <c r="FU118" i="24"/>
  <c r="FY118" i="24" s="1"/>
  <c r="FL118" i="24"/>
  <c r="FK118" i="24"/>
  <c r="FJ118" i="24"/>
  <c r="FI118" i="24"/>
  <c r="EZ118" i="24"/>
  <c r="EY118" i="24"/>
  <c r="EX118" i="24"/>
  <c r="EW118" i="24"/>
  <c r="EV118" i="24" s="1"/>
  <c r="EN118" i="24"/>
  <c r="EM118" i="24"/>
  <c r="EL118" i="24"/>
  <c r="EK118" i="24"/>
  <c r="EB118" i="24"/>
  <c r="EA118" i="24"/>
  <c r="DZ118" i="24"/>
  <c r="DY118" i="24"/>
  <c r="DW118" i="24" s="1"/>
  <c r="DP118" i="24"/>
  <c r="DO118" i="24"/>
  <c r="DN118" i="24"/>
  <c r="DM118" i="24"/>
  <c r="DK118" i="24" s="1"/>
  <c r="DD118" i="24"/>
  <c r="DC118" i="24"/>
  <c r="DB118" i="24"/>
  <c r="DA118" i="24"/>
  <c r="CR118" i="24"/>
  <c r="CQ118" i="24"/>
  <c r="CP118" i="24"/>
  <c r="CO118" i="24"/>
  <c r="CF118" i="24"/>
  <c r="CE118" i="24"/>
  <c r="CD118" i="24"/>
  <c r="CC118" i="24"/>
  <c r="BZ118" i="24" s="1"/>
  <c r="BT118" i="24"/>
  <c r="BS118" i="24"/>
  <c r="BR118" i="24"/>
  <c r="BQ118" i="24"/>
  <c r="BH118" i="24"/>
  <c r="BG118" i="24"/>
  <c r="BF118" i="24"/>
  <c r="BE118" i="24"/>
  <c r="BC118" i="24" s="1"/>
  <c r="AV118" i="24"/>
  <c r="AU118" i="24"/>
  <c r="AT118" i="24"/>
  <c r="AS118" i="24"/>
  <c r="AJ118" i="24"/>
  <c r="AI118" i="24"/>
  <c r="AH118" i="24"/>
  <c r="AG118" i="24"/>
  <c r="W118" i="24"/>
  <c r="V118" i="24"/>
  <c r="U118" i="24"/>
  <c r="Q118" i="24" s="1"/>
  <c r="L118" i="24"/>
  <c r="K118" i="24"/>
  <c r="J118" i="24"/>
  <c r="I118" i="24"/>
  <c r="M118" i="24" s="1"/>
  <c r="KB117" i="24"/>
  <c r="KA117" i="24"/>
  <c r="JZ117" i="24"/>
  <c r="JY117" i="24"/>
  <c r="JP117" i="24"/>
  <c r="JO117" i="24"/>
  <c r="JN117" i="24"/>
  <c r="JM117" i="24"/>
  <c r="JK117" i="24" s="1"/>
  <c r="JD117" i="24"/>
  <c r="JC117" i="24"/>
  <c r="JB117" i="24"/>
  <c r="JA117" i="24"/>
  <c r="IY117" i="24" s="1"/>
  <c r="IR117" i="24"/>
  <c r="IQ117" i="24"/>
  <c r="IP117" i="24"/>
  <c r="IO117" i="24"/>
  <c r="IL117" i="24" s="1"/>
  <c r="IF117" i="24"/>
  <c r="IE117" i="24"/>
  <c r="ID117" i="24"/>
  <c r="IC117" i="24"/>
  <c r="HY117" i="24" s="1"/>
  <c r="HT117" i="24"/>
  <c r="HS117" i="24"/>
  <c r="HR117" i="24"/>
  <c r="HQ117" i="24"/>
  <c r="HH117" i="24"/>
  <c r="HG117" i="24"/>
  <c r="HF117" i="24"/>
  <c r="HE117" i="24"/>
  <c r="GV117" i="24"/>
  <c r="GU117" i="24"/>
  <c r="GT117" i="24"/>
  <c r="GS117" i="24"/>
  <c r="GO117" i="24" s="1"/>
  <c r="GJ117" i="24"/>
  <c r="GI117" i="24"/>
  <c r="GH117" i="24"/>
  <c r="GG117" i="24"/>
  <c r="GD117" i="24" s="1"/>
  <c r="FX117" i="24"/>
  <c r="FW117" i="24"/>
  <c r="FV117" i="24"/>
  <c r="FU117" i="24"/>
  <c r="FS117" i="24" s="1"/>
  <c r="FL117" i="24"/>
  <c r="FK117" i="24"/>
  <c r="FJ117" i="24"/>
  <c r="FI117" i="24"/>
  <c r="FG117" i="24" s="1"/>
  <c r="EZ117" i="24"/>
  <c r="EY117" i="24"/>
  <c r="EX117" i="24"/>
  <c r="EW117" i="24"/>
  <c r="EV117" i="24" s="1"/>
  <c r="EN117" i="24"/>
  <c r="EM117" i="24"/>
  <c r="EL117" i="24"/>
  <c r="EK117" i="24"/>
  <c r="EJ117" i="24" s="1"/>
  <c r="EB117" i="24"/>
  <c r="EA117" i="24"/>
  <c r="DZ117" i="24"/>
  <c r="DY117" i="24"/>
  <c r="DW117" i="24" s="1"/>
  <c r="DP117" i="24"/>
  <c r="DO117" i="24"/>
  <c r="DN117" i="24"/>
  <c r="DM117" i="24"/>
  <c r="DI117" i="24" s="1"/>
  <c r="DD117" i="24"/>
  <c r="DC117" i="24"/>
  <c r="DB117" i="24"/>
  <c r="DA117" i="24"/>
  <c r="CR117" i="24"/>
  <c r="CQ117" i="24"/>
  <c r="CP117" i="24"/>
  <c r="CO117" i="24"/>
  <c r="CN117" i="24" s="1"/>
  <c r="CF117" i="24"/>
  <c r="CE117" i="24"/>
  <c r="CD117" i="24"/>
  <c r="CC117" i="24"/>
  <c r="BT117" i="24"/>
  <c r="BS117" i="24"/>
  <c r="BR117" i="24"/>
  <c r="BQ117" i="24"/>
  <c r="BU117" i="24" s="1"/>
  <c r="BH117" i="24"/>
  <c r="BG117" i="24"/>
  <c r="BF117" i="24"/>
  <c r="BE117" i="24"/>
  <c r="BI117" i="24" s="1"/>
  <c r="AV117" i="24"/>
  <c r="AU117" i="24"/>
  <c r="AT117" i="24"/>
  <c r="AS117" i="24"/>
  <c r="AP117" i="24" s="1"/>
  <c r="AJ117" i="24"/>
  <c r="AI117" i="24"/>
  <c r="AH117" i="24"/>
  <c r="AG117" i="24"/>
  <c r="W117" i="24"/>
  <c r="V117" i="24"/>
  <c r="U117" i="24"/>
  <c r="L117" i="24"/>
  <c r="K117" i="24"/>
  <c r="J117" i="24"/>
  <c r="I117" i="24"/>
  <c r="G117" i="24" s="1"/>
  <c r="KB116" i="24"/>
  <c r="KA116" i="24"/>
  <c r="JZ116" i="24"/>
  <c r="JY116" i="24"/>
  <c r="JV116" i="24" s="1"/>
  <c r="JP116" i="24"/>
  <c r="JO116" i="24"/>
  <c r="JN116" i="24"/>
  <c r="JM116" i="24"/>
  <c r="JD116" i="24"/>
  <c r="JC116" i="24"/>
  <c r="JB116" i="24"/>
  <c r="JA116" i="24"/>
  <c r="IX116" i="24" s="1"/>
  <c r="IR116" i="24"/>
  <c r="IQ116" i="24"/>
  <c r="IP116" i="24"/>
  <c r="IO116" i="24"/>
  <c r="IL116" i="24" s="1"/>
  <c r="IF116" i="24"/>
  <c r="IE116" i="24"/>
  <c r="ID116" i="24"/>
  <c r="IC116" i="24"/>
  <c r="HZ116" i="24" s="1"/>
  <c r="HT116" i="24"/>
  <c r="HS116" i="24"/>
  <c r="HR116" i="24"/>
  <c r="HQ116" i="24"/>
  <c r="HO116" i="24" s="1"/>
  <c r="HH116" i="24"/>
  <c r="HG116" i="24"/>
  <c r="HF116" i="24"/>
  <c r="HE116" i="24"/>
  <c r="HB116" i="24" s="1"/>
  <c r="GV116" i="24"/>
  <c r="GU116" i="24"/>
  <c r="GT116" i="24"/>
  <c r="GS116" i="24"/>
  <c r="GR116" i="24" s="1"/>
  <c r="GJ116" i="24"/>
  <c r="GI116" i="24"/>
  <c r="GH116" i="24"/>
  <c r="GG116" i="24"/>
  <c r="GF116" i="24" s="1"/>
  <c r="FX116" i="24"/>
  <c r="FW116" i="24"/>
  <c r="FV116" i="24"/>
  <c r="FU116" i="24"/>
  <c r="FQ116" i="24" s="1"/>
  <c r="FL116" i="24"/>
  <c r="FK116" i="24"/>
  <c r="FJ116" i="24"/>
  <c r="FI116" i="24"/>
  <c r="FM116" i="24" s="1"/>
  <c r="EZ116" i="24"/>
  <c r="EY116" i="24"/>
  <c r="EX116" i="24"/>
  <c r="EW116" i="24"/>
  <c r="EU116" i="24" s="1"/>
  <c r="EN116" i="24"/>
  <c r="EM116" i="24"/>
  <c r="EL116" i="24"/>
  <c r="EK116" i="24"/>
  <c r="EB116" i="24"/>
  <c r="EA116" i="24"/>
  <c r="DZ116" i="24"/>
  <c r="DY116" i="24"/>
  <c r="DP116" i="24"/>
  <c r="DO116" i="24"/>
  <c r="DN116" i="24"/>
  <c r="DM116" i="24"/>
  <c r="DL116" i="24" s="1"/>
  <c r="DD116" i="24"/>
  <c r="DC116" i="24"/>
  <c r="DB116" i="24"/>
  <c r="DA116" i="24"/>
  <c r="CX116" i="24" s="1"/>
  <c r="CR116" i="24"/>
  <c r="CQ116" i="24"/>
  <c r="CP116" i="24"/>
  <c r="CO116" i="24"/>
  <c r="CN116" i="24" s="1"/>
  <c r="CF116" i="24"/>
  <c r="CE116" i="24"/>
  <c r="CD116" i="24"/>
  <c r="CC116" i="24"/>
  <c r="BT116" i="24"/>
  <c r="BS116" i="24"/>
  <c r="BR116" i="24"/>
  <c r="BQ116" i="24"/>
  <c r="BN116" i="24" s="1"/>
  <c r="BH116" i="24"/>
  <c r="BG116" i="24"/>
  <c r="BF116" i="24"/>
  <c r="BE116" i="24"/>
  <c r="BB116" i="24" s="1"/>
  <c r="AV116" i="24"/>
  <c r="AU116" i="24"/>
  <c r="AT116" i="24"/>
  <c r="AS116" i="24"/>
  <c r="AP116" i="24" s="1"/>
  <c r="AJ116" i="24"/>
  <c r="AI116" i="24"/>
  <c r="AH116" i="24"/>
  <c r="AG116" i="24"/>
  <c r="AE116" i="24" s="1"/>
  <c r="W116" i="24"/>
  <c r="V116" i="24"/>
  <c r="U116" i="24"/>
  <c r="T116" i="24" s="1"/>
  <c r="L116" i="24"/>
  <c r="K116" i="24"/>
  <c r="J116" i="24"/>
  <c r="I116" i="24"/>
  <c r="F116" i="24" s="1"/>
  <c r="KB115" i="24"/>
  <c r="KA115" i="24"/>
  <c r="JZ115" i="24"/>
  <c r="JY115" i="24"/>
  <c r="KC115" i="24" s="1"/>
  <c r="JP115" i="24"/>
  <c r="JO115" i="24"/>
  <c r="JN115" i="24"/>
  <c r="JM115" i="24"/>
  <c r="JD115" i="24"/>
  <c r="JC115" i="24"/>
  <c r="JB115" i="24"/>
  <c r="JA115" i="24"/>
  <c r="IR115" i="24"/>
  <c r="IQ115" i="24"/>
  <c r="IP115" i="24"/>
  <c r="IO115" i="24"/>
  <c r="IS115" i="24" s="1"/>
  <c r="IF115" i="24"/>
  <c r="IE115" i="24"/>
  <c r="ID115" i="24"/>
  <c r="IC115" i="24"/>
  <c r="IB115" i="24" s="1"/>
  <c r="HT115" i="24"/>
  <c r="HS115" i="24"/>
  <c r="HR115" i="24"/>
  <c r="HQ115" i="24"/>
  <c r="HH115" i="24"/>
  <c r="HG115" i="24"/>
  <c r="HF115" i="24"/>
  <c r="HE115" i="24"/>
  <c r="HD115" i="24" s="1"/>
  <c r="GV115" i="24"/>
  <c r="GU115" i="24"/>
  <c r="GT115" i="24"/>
  <c r="GS115" i="24"/>
  <c r="GR115" i="24" s="1"/>
  <c r="GJ115" i="24"/>
  <c r="GI115" i="24"/>
  <c r="GH115" i="24"/>
  <c r="GG115" i="24"/>
  <c r="GD115" i="24" s="1"/>
  <c r="FX115" i="24"/>
  <c r="FW115" i="24"/>
  <c r="FV115" i="24"/>
  <c r="FU115" i="24"/>
  <c r="FR115" i="24" s="1"/>
  <c r="FL115" i="24"/>
  <c r="FK115" i="24"/>
  <c r="FJ115" i="24"/>
  <c r="FI115" i="24"/>
  <c r="EZ115" i="24"/>
  <c r="EY115" i="24"/>
  <c r="EX115" i="24"/>
  <c r="EW115" i="24"/>
  <c r="EN115" i="24"/>
  <c r="EM115" i="24"/>
  <c r="EL115" i="24"/>
  <c r="EK115" i="24"/>
  <c r="EI115" i="24" s="1"/>
  <c r="EB115" i="24"/>
  <c r="EA115" i="24"/>
  <c r="DZ115" i="24"/>
  <c r="DY115" i="24"/>
  <c r="DP115" i="24"/>
  <c r="DO115" i="24"/>
  <c r="DN115" i="24"/>
  <c r="DM115" i="24"/>
  <c r="DQ115" i="24" s="1"/>
  <c r="DD115" i="24"/>
  <c r="DC115" i="24"/>
  <c r="DB115" i="24"/>
  <c r="DA115" i="24"/>
  <c r="CW115" i="24" s="1"/>
  <c r="CR115" i="24"/>
  <c r="CQ115" i="24"/>
  <c r="CP115" i="24"/>
  <c r="CO115" i="24"/>
  <c r="CN115" i="24" s="1"/>
  <c r="CF115" i="24"/>
  <c r="CE115" i="24"/>
  <c r="CD115" i="24"/>
  <c r="CC115" i="24"/>
  <c r="BT115" i="24"/>
  <c r="BS115" i="24"/>
  <c r="BR115" i="24"/>
  <c r="BQ115" i="24"/>
  <c r="BM115" i="24" s="1"/>
  <c r="BH115" i="24"/>
  <c r="BG115" i="24"/>
  <c r="BF115" i="24"/>
  <c r="BE115" i="24"/>
  <c r="BD115" i="24" s="1"/>
  <c r="AV115" i="24"/>
  <c r="AU115" i="24"/>
  <c r="AT115" i="24"/>
  <c r="AS115" i="24"/>
  <c r="AP115" i="24" s="1"/>
  <c r="AJ115" i="24"/>
  <c r="AI115" i="24"/>
  <c r="AH115" i="24"/>
  <c r="AG115" i="24"/>
  <c r="W115" i="24"/>
  <c r="V115" i="24"/>
  <c r="U115" i="24"/>
  <c r="S115" i="24" s="1"/>
  <c r="L115" i="24"/>
  <c r="K115" i="24"/>
  <c r="J115" i="24"/>
  <c r="I115" i="24"/>
  <c r="E115" i="24" s="1"/>
  <c r="KB114" i="24"/>
  <c r="KA114" i="24"/>
  <c r="JZ114" i="24"/>
  <c r="JY114" i="24"/>
  <c r="KC114" i="24" s="1"/>
  <c r="JP114" i="24"/>
  <c r="JO114" i="24"/>
  <c r="JN114" i="24"/>
  <c r="JM114" i="24"/>
  <c r="JD114" i="24"/>
  <c r="JC114" i="24"/>
  <c r="JB114" i="24"/>
  <c r="JA114" i="24"/>
  <c r="IZ114" i="24" s="1"/>
  <c r="IR114" i="24"/>
  <c r="IQ114" i="24"/>
  <c r="IP114" i="24"/>
  <c r="IO114" i="24"/>
  <c r="IM114" i="24" s="1"/>
  <c r="IF114" i="24"/>
  <c r="IE114" i="24"/>
  <c r="ID114" i="24"/>
  <c r="IC114" i="24"/>
  <c r="IB114" i="24" s="1"/>
  <c r="HT114" i="24"/>
  <c r="HS114" i="24"/>
  <c r="HR114" i="24"/>
  <c r="HQ114" i="24"/>
  <c r="HP114" i="24" s="1"/>
  <c r="HH114" i="24"/>
  <c r="HG114" i="24"/>
  <c r="HF114" i="24"/>
  <c r="HE114" i="24"/>
  <c r="HC114" i="24" s="1"/>
  <c r="GV114" i="24"/>
  <c r="GU114" i="24"/>
  <c r="GT114" i="24"/>
  <c r="GS114" i="24"/>
  <c r="GJ114" i="24"/>
  <c r="GI114" i="24"/>
  <c r="GH114" i="24"/>
  <c r="GG114" i="24"/>
  <c r="GF114" i="24" s="1"/>
  <c r="FX114" i="24"/>
  <c r="FW114" i="24"/>
  <c r="FV114" i="24"/>
  <c r="FU114" i="24"/>
  <c r="FT114" i="24" s="1"/>
  <c r="FL114" i="24"/>
  <c r="FK114" i="24"/>
  <c r="FJ114" i="24"/>
  <c r="FI114" i="24"/>
  <c r="FG114" i="24" s="1"/>
  <c r="EZ114" i="24"/>
  <c r="EY114" i="24"/>
  <c r="EX114" i="24"/>
  <c r="EW114" i="24"/>
  <c r="EN114" i="24"/>
  <c r="EM114" i="24"/>
  <c r="EL114" i="24"/>
  <c r="EK114" i="24"/>
  <c r="EJ114" i="24" s="1"/>
  <c r="EB114" i="24"/>
  <c r="EA114" i="24"/>
  <c r="DZ114" i="24"/>
  <c r="DY114" i="24"/>
  <c r="DP114" i="24"/>
  <c r="DO114" i="24"/>
  <c r="DN114" i="24"/>
  <c r="DM114" i="24"/>
  <c r="DL114" i="24" s="1"/>
  <c r="DD114" i="24"/>
  <c r="DC114" i="24"/>
  <c r="DB114" i="24"/>
  <c r="DA114" i="24"/>
  <c r="CR114" i="24"/>
  <c r="CQ114" i="24"/>
  <c r="CP114" i="24"/>
  <c r="CO114" i="24"/>
  <c r="CL114" i="24" s="1"/>
  <c r="CF114" i="24"/>
  <c r="CE114" i="24"/>
  <c r="CD114" i="24"/>
  <c r="CC114" i="24"/>
  <c r="CA114" i="24" s="1"/>
  <c r="BT114" i="24"/>
  <c r="BS114" i="24"/>
  <c r="BR114" i="24"/>
  <c r="BQ114" i="24"/>
  <c r="BO114" i="24" s="1"/>
  <c r="BH114" i="24"/>
  <c r="BG114" i="24"/>
  <c r="BF114" i="24"/>
  <c r="BE114" i="24"/>
  <c r="BD114" i="24" s="1"/>
  <c r="AV114" i="24"/>
  <c r="AU114" i="24"/>
  <c r="AT114" i="24"/>
  <c r="AS114" i="24"/>
  <c r="AO114" i="24" s="1"/>
  <c r="AJ114" i="24"/>
  <c r="AI114" i="24"/>
  <c r="AH114" i="24"/>
  <c r="AG114" i="24"/>
  <c r="W114" i="24"/>
  <c r="V114" i="24"/>
  <c r="U114" i="24"/>
  <c r="S114" i="24" s="1"/>
  <c r="L114" i="24"/>
  <c r="K114" i="24"/>
  <c r="J114" i="24"/>
  <c r="I114" i="24"/>
  <c r="KB113" i="24"/>
  <c r="KA113" i="24"/>
  <c r="JZ113" i="24"/>
  <c r="JY113" i="24"/>
  <c r="JP113" i="24"/>
  <c r="JO113" i="24"/>
  <c r="JN113" i="24"/>
  <c r="JM113" i="24"/>
  <c r="JK113" i="24" s="1"/>
  <c r="JD113" i="24"/>
  <c r="JC113" i="24"/>
  <c r="JB113" i="24"/>
  <c r="JA113" i="24"/>
  <c r="IR113" i="24"/>
  <c r="IQ113" i="24"/>
  <c r="IP113" i="24"/>
  <c r="IO113" i="24"/>
  <c r="IK113" i="24" s="1"/>
  <c r="IF113" i="24"/>
  <c r="IE113" i="24"/>
  <c r="ID113" i="24"/>
  <c r="IC113" i="24"/>
  <c r="HT113" i="24"/>
  <c r="HS113" i="24"/>
  <c r="HR113" i="24"/>
  <c r="HQ113" i="24"/>
  <c r="HN113" i="24" s="1"/>
  <c r="HH113" i="24"/>
  <c r="HG113" i="24"/>
  <c r="HF113" i="24"/>
  <c r="HE113" i="24"/>
  <c r="GV113" i="24"/>
  <c r="GU113" i="24"/>
  <c r="GT113" i="24"/>
  <c r="GS113" i="24"/>
  <c r="GQ113" i="24" s="1"/>
  <c r="GJ113" i="24"/>
  <c r="GI113" i="24"/>
  <c r="GH113" i="24"/>
  <c r="GG113" i="24"/>
  <c r="FX113" i="24"/>
  <c r="FW113" i="24"/>
  <c r="FV113" i="24"/>
  <c r="FU113" i="24"/>
  <c r="FL113" i="24"/>
  <c r="FK113" i="24"/>
  <c r="FJ113" i="24"/>
  <c r="FI113" i="24"/>
  <c r="FM113" i="24" s="1"/>
  <c r="EZ113" i="24"/>
  <c r="EY113" i="24"/>
  <c r="EX113" i="24"/>
  <c r="EW113" i="24"/>
  <c r="ET113" i="24" s="1"/>
  <c r="EN113" i="24"/>
  <c r="EM113" i="24"/>
  <c r="EL113" i="24"/>
  <c r="EK113" i="24"/>
  <c r="EB113" i="24"/>
  <c r="EA113" i="24"/>
  <c r="DZ113" i="24"/>
  <c r="DY113" i="24"/>
  <c r="DV113" i="24" s="1"/>
  <c r="DP113" i="24"/>
  <c r="DO113" i="24"/>
  <c r="DN113" i="24"/>
  <c r="DM113" i="24"/>
  <c r="DQ113" i="24" s="1"/>
  <c r="DD113" i="24"/>
  <c r="DC113" i="24"/>
  <c r="DB113" i="24"/>
  <c r="DA113" i="24"/>
  <c r="CY113" i="24" s="1"/>
  <c r="CR113" i="24"/>
  <c r="CQ113" i="24"/>
  <c r="CP113" i="24"/>
  <c r="CO113" i="24"/>
  <c r="CL113" i="24" s="1"/>
  <c r="CF113" i="24"/>
  <c r="CE113" i="24"/>
  <c r="CD113" i="24"/>
  <c r="CC113" i="24"/>
  <c r="BT113" i="24"/>
  <c r="BS113" i="24"/>
  <c r="BR113" i="24"/>
  <c r="BQ113" i="24"/>
  <c r="BM113" i="24" s="1"/>
  <c r="BH113" i="24"/>
  <c r="BG113" i="24"/>
  <c r="BF113" i="24"/>
  <c r="BE113" i="24"/>
  <c r="BC113" i="24" s="1"/>
  <c r="AV113" i="24"/>
  <c r="AU113" i="24"/>
  <c r="AT113" i="24"/>
  <c r="AS113" i="24"/>
  <c r="AO113" i="24" s="1"/>
  <c r="AJ113" i="24"/>
  <c r="AI113" i="24"/>
  <c r="AH113" i="24"/>
  <c r="AG113" i="24"/>
  <c r="W113" i="24"/>
  <c r="V113" i="24"/>
  <c r="U113" i="24"/>
  <c r="Y113" i="24" s="1"/>
  <c r="L113" i="24"/>
  <c r="K113" i="24"/>
  <c r="J113" i="24"/>
  <c r="I113" i="24"/>
  <c r="E113" i="24" s="1"/>
  <c r="KB112" i="24"/>
  <c r="KA112" i="24"/>
  <c r="JZ112" i="24"/>
  <c r="JY112" i="24"/>
  <c r="JX112" i="24" s="1"/>
  <c r="JP112" i="24"/>
  <c r="JO112" i="24"/>
  <c r="JN112" i="24"/>
  <c r="JM112" i="24"/>
  <c r="JD112" i="24"/>
  <c r="JC112" i="24"/>
  <c r="JB112" i="24"/>
  <c r="JA112" i="24"/>
  <c r="JE112" i="24" s="1"/>
  <c r="IR112" i="24"/>
  <c r="IQ112" i="24"/>
  <c r="IP112" i="24"/>
  <c r="IO112" i="24"/>
  <c r="IK112" i="24" s="1"/>
  <c r="IF112" i="24"/>
  <c r="IE112" i="24"/>
  <c r="ID112" i="24"/>
  <c r="IC112" i="24"/>
  <c r="IB112" i="24" s="1"/>
  <c r="HT112" i="24"/>
  <c r="HS112" i="24"/>
  <c r="HR112" i="24"/>
  <c r="HQ112" i="24"/>
  <c r="HH112" i="24"/>
  <c r="HG112" i="24"/>
  <c r="HF112" i="24"/>
  <c r="HE112" i="24"/>
  <c r="HI112" i="24" s="1"/>
  <c r="GV112" i="24"/>
  <c r="GU112" i="24"/>
  <c r="GT112" i="24"/>
  <c r="GS112" i="24"/>
  <c r="GR112" i="24" s="1"/>
  <c r="GJ112" i="24"/>
  <c r="GI112" i="24"/>
  <c r="GH112" i="24"/>
  <c r="GG112" i="24"/>
  <c r="GF112" i="24" s="1"/>
  <c r="FX112" i="24"/>
  <c r="FW112" i="24"/>
  <c r="FV112" i="24"/>
  <c r="FU112" i="24"/>
  <c r="FL112" i="24"/>
  <c r="FK112" i="24"/>
  <c r="FJ112" i="24"/>
  <c r="FI112" i="24"/>
  <c r="FM112" i="24" s="1"/>
  <c r="EZ112" i="24"/>
  <c r="EY112" i="24"/>
  <c r="EX112" i="24"/>
  <c r="EW112" i="24"/>
  <c r="ES112" i="24" s="1"/>
  <c r="EN112" i="24"/>
  <c r="EM112" i="24"/>
  <c r="EL112" i="24"/>
  <c r="EK112" i="24"/>
  <c r="EJ112" i="24" s="1"/>
  <c r="EB112" i="24"/>
  <c r="EA112" i="24"/>
  <c r="DZ112" i="24"/>
  <c r="DY112" i="24"/>
  <c r="DP112" i="24"/>
  <c r="DO112" i="24"/>
  <c r="DN112" i="24"/>
  <c r="DM112" i="24"/>
  <c r="DQ112" i="24" s="1"/>
  <c r="DD112" i="24"/>
  <c r="DC112" i="24"/>
  <c r="DB112" i="24"/>
  <c r="DA112" i="24"/>
  <c r="CY112" i="24" s="1"/>
  <c r="CR112" i="24"/>
  <c r="CQ112" i="24"/>
  <c r="CP112" i="24"/>
  <c r="CO112" i="24"/>
  <c r="CL112" i="24" s="1"/>
  <c r="CF112" i="24"/>
  <c r="CE112" i="24"/>
  <c r="CD112" i="24"/>
  <c r="CC112" i="24"/>
  <c r="CA112" i="24" s="1"/>
  <c r="BT112" i="24"/>
  <c r="BS112" i="24"/>
  <c r="BR112" i="24"/>
  <c r="BQ112" i="24"/>
  <c r="BM112" i="24" s="1"/>
  <c r="BH112" i="24"/>
  <c r="BG112" i="24"/>
  <c r="BF112" i="24"/>
  <c r="BE112" i="24"/>
  <c r="BC112" i="24" s="1"/>
  <c r="AV112" i="24"/>
  <c r="AU112" i="24"/>
  <c r="AT112" i="24"/>
  <c r="AS112" i="24"/>
  <c r="AP112" i="24" s="1"/>
  <c r="AJ112" i="24"/>
  <c r="AI112" i="24"/>
  <c r="AH112" i="24"/>
  <c r="AG112" i="24"/>
  <c r="AD112" i="24" s="1"/>
  <c r="W112" i="24"/>
  <c r="V112" i="24"/>
  <c r="U112" i="24"/>
  <c r="S112" i="24" s="1"/>
  <c r="L112" i="24"/>
  <c r="K112" i="24"/>
  <c r="J112" i="24"/>
  <c r="I112" i="24"/>
  <c r="KB111" i="24"/>
  <c r="KA111" i="24"/>
  <c r="JZ111" i="24"/>
  <c r="JY111" i="24"/>
  <c r="JP111" i="24"/>
  <c r="JO111" i="24"/>
  <c r="JN111" i="24"/>
  <c r="JM111" i="24"/>
  <c r="JK111" i="24" s="1"/>
  <c r="JD111" i="24"/>
  <c r="JC111" i="24"/>
  <c r="JB111" i="24"/>
  <c r="JA111" i="24"/>
  <c r="IZ111" i="24" s="1"/>
  <c r="IR111" i="24"/>
  <c r="IQ111" i="24"/>
  <c r="IP111" i="24"/>
  <c r="IO111" i="24"/>
  <c r="IL111" i="24" s="1"/>
  <c r="IF111" i="24"/>
  <c r="IE111" i="24"/>
  <c r="ID111" i="24"/>
  <c r="IC111" i="24"/>
  <c r="IA111" i="24" s="1"/>
  <c r="HT111" i="24"/>
  <c r="HS111" i="24"/>
  <c r="HR111" i="24"/>
  <c r="HQ111" i="24"/>
  <c r="HH111" i="24"/>
  <c r="HG111" i="24"/>
  <c r="HF111" i="24"/>
  <c r="HE111" i="24"/>
  <c r="GV111" i="24"/>
  <c r="GU111" i="24"/>
  <c r="GT111" i="24"/>
  <c r="GS111" i="24"/>
  <c r="GQ111" i="24" s="1"/>
  <c r="GJ111" i="24"/>
  <c r="GI111" i="24"/>
  <c r="GH111" i="24"/>
  <c r="GG111" i="24"/>
  <c r="GK111" i="24" s="1"/>
  <c r="FX111" i="24"/>
  <c r="FW111" i="24"/>
  <c r="FV111" i="24"/>
  <c r="FU111" i="24"/>
  <c r="FL111" i="24"/>
  <c r="FK111" i="24"/>
  <c r="FJ111" i="24"/>
  <c r="FI111" i="24"/>
  <c r="FE111" i="24" s="1"/>
  <c r="EZ111" i="24"/>
  <c r="EY111" i="24"/>
  <c r="EX111" i="24"/>
  <c r="EW111" i="24"/>
  <c r="EV111" i="24" s="1"/>
  <c r="EN111" i="24"/>
  <c r="EM111" i="24"/>
  <c r="EL111" i="24"/>
  <c r="EK111" i="24"/>
  <c r="EJ111" i="24" s="1"/>
  <c r="EB111" i="24"/>
  <c r="EA111" i="24"/>
  <c r="DZ111" i="24"/>
  <c r="DY111" i="24"/>
  <c r="DV111" i="24" s="1"/>
  <c r="DP111" i="24"/>
  <c r="DO111" i="24"/>
  <c r="DN111" i="24"/>
  <c r="DM111" i="24"/>
  <c r="DK111" i="24" s="1"/>
  <c r="DD111" i="24"/>
  <c r="DC111" i="24"/>
  <c r="DB111" i="24"/>
  <c r="DA111" i="24"/>
  <c r="CR111" i="24"/>
  <c r="CQ111" i="24"/>
  <c r="CP111" i="24"/>
  <c r="CO111" i="24"/>
  <c r="CF111" i="24"/>
  <c r="CE111" i="24"/>
  <c r="CD111" i="24"/>
  <c r="CC111" i="24"/>
  <c r="BT111" i="24"/>
  <c r="BS111" i="24"/>
  <c r="BR111" i="24"/>
  <c r="BQ111" i="24"/>
  <c r="BM111" i="24" s="1"/>
  <c r="BH111" i="24"/>
  <c r="BG111" i="24"/>
  <c r="BF111" i="24"/>
  <c r="BE111" i="24"/>
  <c r="BI111" i="24" s="1"/>
  <c r="AV111" i="24"/>
  <c r="AU111" i="24"/>
  <c r="AT111" i="24"/>
  <c r="AS111" i="24"/>
  <c r="AO111" i="24" s="1"/>
  <c r="AJ111" i="24"/>
  <c r="AI111" i="24"/>
  <c r="AH111" i="24"/>
  <c r="AG111" i="24"/>
  <c r="W111" i="24"/>
  <c r="V111" i="24"/>
  <c r="U111" i="24"/>
  <c r="S111" i="24" s="1"/>
  <c r="L111" i="24"/>
  <c r="K111" i="24"/>
  <c r="J111" i="24"/>
  <c r="I111" i="24"/>
  <c r="E111" i="24" s="1"/>
  <c r="KB110" i="24"/>
  <c r="KA110" i="24"/>
  <c r="JZ110" i="24"/>
  <c r="JY110" i="24"/>
  <c r="KC110" i="24" s="1"/>
  <c r="JP110" i="24"/>
  <c r="JO110" i="24"/>
  <c r="JN110" i="24"/>
  <c r="JM110" i="24"/>
  <c r="JD110" i="24"/>
  <c r="JC110" i="24"/>
  <c r="JB110" i="24"/>
  <c r="JA110" i="24"/>
  <c r="IR110" i="24"/>
  <c r="IQ110" i="24"/>
  <c r="IP110" i="24"/>
  <c r="IO110" i="24"/>
  <c r="IF110" i="24"/>
  <c r="IE110" i="24"/>
  <c r="ID110" i="24"/>
  <c r="IC110" i="24"/>
  <c r="HY110" i="24" s="1"/>
  <c r="HT110" i="24"/>
  <c r="HS110" i="24"/>
  <c r="HR110" i="24"/>
  <c r="HQ110" i="24"/>
  <c r="HH110" i="24"/>
  <c r="HG110" i="24"/>
  <c r="HF110" i="24"/>
  <c r="HE110" i="24"/>
  <c r="GV110" i="24"/>
  <c r="GU110" i="24"/>
  <c r="GT110" i="24"/>
  <c r="GS110" i="24"/>
  <c r="GR110" i="24" s="1"/>
  <c r="GJ110" i="24"/>
  <c r="GI110" i="24"/>
  <c r="GH110" i="24"/>
  <c r="GG110" i="24"/>
  <c r="GC110" i="24" s="1"/>
  <c r="FX110" i="24"/>
  <c r="FW110" i="24"/>
  <c r="FV110" i="24"/>
  <c r="FU110" i="24"/>
  <c r="FL110" i="24"/>
  <c r="FK110" i="24"/>
  <c r="FJ110" i="24"/>
  <c r="FI110" i="24"/>
  <c r="FM110" i="24" s="1"/>
  <c r="EZ110" i="24"/>
  <c r="EY110" i="24"/>
  <c r="EX110" i="24"/>
  <c r="EW110" i="24"/>
  <c r="EV110" i="24" s="1"/>
  <c r="EN110" i="24"/>
  <c r="EM110" i="24"/>
  <c r="EL110" i="24"/>
  <c r="EK110" i="24"/>
  <c r="EO110" i="24" s="1"/>
  <c r="EB110" i="24"/>
  <c r="EA110" i="24"/>
  <c r="DZ110" i="24"/>
  <c r="DY110" i="24"/>
  <c r="DP110" i="24"/>
  <c r="DO110" i="24"/>
  <c r="DN110" i="24"/>
  <c r="DM110" i="24"/>
  <c r="DQ110" i="24" s="1"/>
  <c r="DD110" i="24"/>
  <c r="DC110" i="24"/>
  <c r="DB110" i="24"/>
  <c r="DA110" i="24"/>
  <c r="CY110" i="24" s="1"/>
  <c r="CR110" i="24"/>
  <c r="CQ110" i="24"/>
  <c r="CP110" i="24"/>
  <c r="CO110" i="24"/>
  <c r="CF110" i="24"/>
  <c r="CE110" i="24"/>
  <c r="CD110" i="24"/>
  <c r="CC110" i="24"/>
  <c r="BT110" i="24"/>
  <c r="BS110" i="24"/>
  <c r="BR110" i="24"/>
  <c r="BQ110" i="24"/>
  <c r="BH110" i="24"/>
  <c r="BG110" i="24"/>
  <c r="BF110" i="24"/>
  <c r="BE110" i="24"/>
  <c r="BI110" i="24" s="1"/>
  <c r="AV110" i="24"/>
  <c r="AU110" i="24"/>
  <c r="AT110" i="24"/>
  <c r="AS110" i="24"/>
  <c r="AO110" i="24" s="1"/>
  <c r="AJ110" i="24"/>
  <c r="AI110" i="24"/>
  <c r="AH110" i="24"/>
  <c r="AG110" i="24"/>
  <c r="W110" i="24"/>
  <c r="V110" i="24"/>
  <c r="U110" i="24"/>
  <c r="Y110" i="24" s="1"/>
  <c r="L110" i="24"/>
  <c r="K110" i="24"/>
  <c r="J110" i="24"/>
  <c r="I110" i="24"/>
  <c r="KB109" i="24"/>
  <c r="KA109" i="24"/>
  <c r="JZ109" i="24"/>
  <c r="JY109" i="24"/>
  <c r="JW109" i="24" s="1"/>
  <c r="JP109" i="24"/>
  <c r="JO109" i="24"/>
  <c r="JN109" i="24"/>
  <c r="JM109" i="24"/>
  <c r="JD109" i="24"/>
  <c r="JC109" i="24"/>
  <c r="JB109" i="24"/>
  <c r="JA109" i="24"/>
  <c r="IZ109" i="24" s="1"/>
  <c r="IR109" i="24"/>
  <c r="IQ109" i="24"/>
  <c r="IP109" i="24"/>
  <c r="IO109" i="24"/>
  <c r="IF109" i="24"/>
  <c r="IE109" i="24"/>
  <c r="ID109" i="24"/>
  <c r="IC109" i="24"/>
  <c r="IB109" i="24" s="1"/>
  <c r="HT109" i="24"/>
  <c r="HS109" i="24"/>
  <c r="HR109" i="24"/>
  <c r="HQ109" i="24"/>
  <c r="HP109" i="24" s="1"/>
  <c r="HH109" i="24"/>
  <c r="HG109" i="24"/>
  <c r="HF109" i="24"/>
  <c r="HE109" i="24"/>
  <c r="HI109" i="24" s="1"/>
  <c r="GV109" i="24"/>
  <c r="GU109" i="24"/>
  <c r="GT109" i="24"/>
  <c r="GS109" i="24"/>
  <c r="GJ109" i="24"/>
  <c r="GI109" i="24"/>
  <c r="GH109" i="24"/>
  <c r="GG109" i="24"/>
  <c r="GC109" i="24" s="1"/>
  <c r="FX109" i="24"/>
  <c r="FW109" i="24"/>
  <c r="FV109" i="24"/>
  <c r="FU109" i="24"/>
  <c r="FS109" i="24" s="1"/>
  <c r="FL109" i="24"/>
  <c r="FK109" i="24"/>
  <c r="FJ109" i="24"/>
  <c r="FI109" i="24"/>
  <c r="FM109" i="24" s="1"/>
  <c r="EZ109" i="24"/>
  <c r="EY109" i="24"/>
  <c r="EX109" i="24"/>
  <c r="EW109" i="24"/>
  <c r="EN109" i="24"/>
  <c r="EM109" i="24"/>
  <c r="EL109" i="24"/>
  <c r="EK109" i="24"/>
  <c r="EI109" i="24" s="1"/>
  <c r="EB109" i="24"/>
  <c r="EA109" i="24"/>
  <c r="DZ109" i="24"/>
  <c r="DY109" i="24"/>
  <c r="DP109" i="24"/>
  <c r="DO109" i="24"/>
  <c r="DN109" i="24"/>
  <c r="DM109" i="24"/>
  <c r="DK109" i="24" s="1"/>
  <c r="DD109" i="24"/>
  <c r="DC109" i="24"/>
  <c r="DB109" i="24"/>
  <c r="DA109" i="24"/>
  <c r="CZ109" i="24" s="1"/>
  <c r="CR109" i="24"/>
  <c r="CQ109" i="24"/>
  <c r="CP109" i="24"/>
  <c r="CO109" i="24"/>
  <c r="CM109" i="24" s="1"/>
  <c r="CF109" i="24"/>
  <c r="CE109" i="24"/>
  <c r="CD109" i="24"/>
  <c r="CC109" i="24"/>
  <c r="CA109" i="24" s="1"/>
  <c r="BT109" i="24"/>
  <c r="BS109" i="24"/>
  <c r="BR109" i="24"/>
  <c r="BQ109" i="24"/>
  <c r="BU109" i="24" s="1"/>
  <c r="BH109" i="24"/>
  <c r="BG109" i="24"/>
  <c r="BF109" i="24"/>
  <c r="BE109" i="24"/>
  <c r="AV109" i="24"/>
  <c r="AU109" i="24"/>
  <c r="AT109" i="24"/>
  <c r="AS109" i="24"/>
  <c r="AR109" i="24" s="1"/>
  <c r="AJ109" i="24"/>
  <c r="AI109" i="24"/>
  <c r="AH109" i="24"/>
  <c r="AG109" i="24"/>
  <c r="AD109" i="24" s="1"/>
  <c r="W109" i="24"/>
  <c r="V109" i="24"/>
  <c r="U109" i="24"/>
  <c r="S109" i="24" s="1"/>
  <c r="L109" i="24"/>
  <c r="K109" i="24"/>
  <c r="J109" i="24"/>
  <c r="I109" i="24"/>
  <c r="E109" i="24" s="1"/>
  <c r="KB108" i="24"/>
  <c r="KA108" i="24"/>
  <c r="JZ108" i="24"/>
  <c r="JY108" i="24"/>
  <c r="JX108" i="24" s="1"/>
  <c r="JP108" i="24"/>
  <c r="JO108" i="24"/>
  <c r="JN108" i="24"/>
  <c r="JM108" i="24"/>
  <c r="JK108" i="24" s="1"/>
  <c r="JD108" i="24"/>
  <c r="JC108" i="24"/>
  <c r="JB108" i="24"/>
  <c r="JA108" i="24"/>
  <c r="IZ108" i="24" s="1"/>
  <c r="IR108" i="24"/>
  <c r="IQ108" i="24"/>
  <c r="IP108" i="24"/>
  <c r="IO108" i="24"/>
  <c r="IM108" i="24" s="1"/>
  <c r="IF108" i="24"/>
  <c r="IE108" i="24"/>
  <c r="ID108" i="24"/>
  <c r="IC108" i="24"/>
  <c r="IB108" i="24" s="1"/>
  <c r="HT108" i="24"/>
  <c r="HS108" i="24"/>
  <c r="HR108" i="24"/>
  <c r="HQ108" i="24"/>
  <c r="HH108" i="24"/>
  <c r="HG108" i="24"/>
  <c r="HF108" i="24"/>
  <c r="HE108" i="24"/>
  <c r="HI108" i="24" s="1"/>
  <c r="GV108" i="24"/>
  <c r="GU108" i="24"/>
  <c r="GT108" i="24"/>
  <c r="GS108" i="24"/>
  <c r="GP108" i="24" s="1"/>
  <c r="GJ108" i="24"/>
  <c r="GI108" i="24"/>
  <c r="GH108" i="24"/>
  <c r="GG108" i="24"/>
  <c r="GC108" i="24" s="1"/>
  <c r="FX108" i="24"/>
  <c r="FW108" i="24"/>
  <c r="FV108" i="24"/>
  <c r="FU108" i="24"/>
  <c r="FL108" i="24"/>
  <c r="FK108" i="24"/>
  <c r="FJ108" i="24"/>
  <c r="FI108" i="24"/>
  <c r="FM108" i="24" s="1"/>
  <c r="EZ108" i="24"/>
  <c r="EY108" i="24"/>
  <c r="EX108" i="24"/>
  <c r="EW108" i="24"/>
  <c r="EV108" i="24" s="1"/>
  <c r="EN108" i="24"/>
  <c r="EM108" i="24"/>
  <c r="EL108" i="24"/>
  <c r="EK108" i="24"/>
  <c r="EG108" i="24" s="1"/>
  <c r="EB108" i="24"/>
  <c r="EA108" i="24"/>
  <c r="DZ108" i="24"/>
  <c r="DY108" i="24"/>
  <c r="DV108" i="24" s="1"/>
  <c r="DP108" i="24"/>
  <c r="DO108" i="24"/>
  <c r="DN108" i="24"/>
  <c r="DM108" i="24"/>
  <c r="DQ108" i="24" s="1"/>
  <c r="DD108" i="24"/>
  <c r="DC108" i="24"/>
  <c r="DB108" i="24"/>
  <c r="DA108" i="24"/>
  <c r="CY108" i="24" s="1"/>
  <c r="CR108" i="24"/>
  <c r="CQ108" i="24"/>
  <c r="CP108" i="24"/>
  <c r="CO108" i="24"/>
  <c r="CS108" i="24" s="1"/>
  <c r="CF108" i="24"/>
  <c r="CE108" i="24"/>
  <c r="CD108" i="24"/>
  <c r="CC108" i="24"/>
  <c r="BT108" i="24"/>
  <c r="BS108" i="24"/>
  <c r="BR108" i="24"/>
  <c r="BQ108" i="24"/>
  <c r="BU108" i="24" s="1"/>
  <c r="BH108" i="24"/>
  <c r="BG108" i="24"/>
  <c r="BF108" i="24"/>
  <c r="BE108" i="24"/>
  <c r="BC108" i="24" s="1"/>
  <c r="AV108" i="24"/>
  <c r="AU108" i="24"/>
  <c r="AT108" i="24"/>
  <c r="AS108" i="24"/>
  <c r="AR108" i="24" s="1"/>
  <c r="AJ108" i="24"/>
  <c r="AI108" i="24"/>
  <c r="AH108" i="24"/>
  <c r="AG108" i="24"/>
  <c r="AD108" i="24" s="1"/>
  <c r="W108" i="24"/>
  <c r="V108" i="24"/>
  <c r="U108" i="24"/>
  <c r="Y108" i="24" s="1"/>
  <c r="L108" i="24"/>
  <c r="K108" i="24"/>
  <c r="J108" i="24"/>
  <c r="I108" i="24"/>
  <c r="G108" i="24" s="1"/>
  <c r="KB107" i="24"/>
  <c r="KA107" i="24"/>
  <c r="JZ107" i="24"/>
  <c r="JY107" i="24"/>
  <c r="JW107" i="24" s="1"/>
  <c r="JP107" i="24"/>
  <c r="JO107" i="24"/>
  <c r="JN107" i="24"/>
  <c r="JM107" i="24"/>
  <c r="JD107" i="24"/>
  <c r="JC107" i="24"/>
  <c r="JB107" i="24"/>
  <c r="JA107" i="24"/>
  <c r="IW107" i="24" s="1"/>
  <c r="IR107" i="24"/>
  <c r="IQ107" i="24"/>
  <c r="IP107" i="24"/>
  <c r="IO107" i="24"/>
  <c r="IM107" i="24" s="1"/>
  <c r="IF107" i="24"/>
  <c r="IE107" i="24"/>
  <c r="ID107" i="24"/>
  <c r="IC107" i="24"/>
  <c r="IA107" i="24" s="1"/>
  <c r="HT107" i="24"/>
  <c r="HS107" i="24"/>
  <c r="HR107" i="24"/>
  <c r="HQ107" i="24"/>
  <c r="HP107" i="24" s="1"/>
  <c r="HH107" i="24"/>
  <c r="HG107" i="24"/>
  <c r="HF107" i="24"/>
  <c r="HE107" i="24"/>
  <c r="GV107" i="24"/>
  <c r="GU107" i="24"/>
  <c r="GT107" i="24"/>
  <c r="GS107" i="24"/>
  <c r="GO107" i="24" s="1"/>
  <c r="GJ107" i="24"/>
  <c r="GI107" i="24"/>
  <c r="GH107" i="24"/>
  <c r="GG107" i="24"/>
  <c r="FX107" i="24"/>
  <c r="FW107" i="24"/>
  <c r="FV107" i="24"/>
  <c r="FU107" i="24"/>
  <c r="FL107" i="24"/>
  <c r="FK107" i="24"/>
  <c r="FJ107" i="24"/>
  <c r="FI107" i="24"/>
  <c r="FG107" i="24" s="1"/>
  <c r="EZ107" i="24"/>
  <c r="EY107" i="24"/>
  <c r="EX107" i="24"/>
  <c r="EW107" i="24"/>
  <c r="ET107" i="24" s="1"/>
  <c r="EN107" i="24"/>
  <c r="EM107" i="24"/>
  <c r="EL107" i="24"/>
  <c r="EK107" i="24"/>
  <c r="EG107" i="24" s="1"/>
  <c r="EB107" i="24"/>
  <c r="EA107" i="24"/>
  <c r="DZ107" i="24"/>
  <c r="DY107" i="24"/>
  <c r="DP107" i="24"/>
  <c r="DO107" i="24"/>
  <c r="DN107" i="24"/>
  <c r="DM107" i="24"/>
  <c r="DK107" i="24" s="1"/>
  <c r="DD107" i="24"/>
  <c r="DC107" i="24"/>
  <c r="DB107" i="24"/>
  <c r="DA107" i="24"/>
  <c r="CW107" i="24" s="1"/>
  <c r="CR107" i="24"/>
  <c r="CQ107" i="24"/>
  <c r="CP107" i="24"/>
  <c r="CO107" i="24"/>
  <c r="CL107" i="24" s="1"/>
  <c r="CF107" i="24"/>
  <c r="CE107" i="24"/>
  <c r="CD107" i="24"/>
  <c r="CC107" i="24"/>
  <c r="BT107" i="24"/>
  <c r="BS107" i="24"/>
  <c r="BR107" i="24"/>
  <c r="BQ107" i="24"/>
  <c r="BP107" i="24" s="1"/>
  <c r="BH107" i="24"/>
  <c r="BG107" i="24"/>
  <c r="BF107" i="24"/>
  <c r="BE107" i="24"/>
  <c r="BC107" i="24" s="1"/>
  <c r="AV107" i="24"/>
  <c r="AU107" i="24"/>
  <c r="AT107" i="24"/>
  <c r="AS107" i="24"/>
  <c r="AQ107" i="24" s="1"/>
  <c r="AJ107" i="24"/>
  <c r="AI107" i="24"/>
  <c r="AH107" i="24"/>
  <c r="AG107" i="24"/>
  <c r="AE107" i="24" s="1"/>
  <c r="W107" i="24"/>
  <c r="V107" i="24"/>
  <c r="U107" i="24"/>
  <c r="L107" i="24"/>
  <c r="K107" i="24"/>
  <c r="J107" i="24"/>
  <c r="I107" i="24"/>
  <c r="M107" i="24" s="1"/>
  <c r="KB106" i="24"/>
  <c r="KA106" i="24"/>
  <c r="JZ106" i="24"/>
  <c r="JY106" i="24"/>
  <c r="JV106" i="24" s="1"/>
  <c r="JP106" i="24"/>
  <c r="JO106" i="24"/>
  <c r="JN106" i="24"/>
  <c r="JM106" i="24"/>
  <c r="JD106" i="24"/>
  <c r="JC106" i="24"/>
  <c r="JB106" i="24"/>
  <c r="JA106" i="24"/>
  <c r="IR106" i="24"/>
  <c r="IQ106" i="24"/>
  <c r="IP106" i="24"/>
  <c r="IO106" i="24"/>
  <c r="IN106" i="24" s="1"/>
  <c r="IF106" i="24"/>
  <c r="IE106" i="24"/>
  <c r="ID106" i="24"/>
  <c r="IC106" i="24"/>
  <c r="HZ106" i="24" s="1"/>
  <c r="HT106" i="24"/>
  <c r="HS106" i="24"/>
  <c r="HR106" i="24"/>
  <c r="HQ106" i="24"/>
  <c r="HH106" i="24"/>
  <c r="HG106" i="24"/>
  <c r="HF106" i="24"/>
  <c r="HE106" i="24"/>
  <c r="HA106" i="24" s="1"/>
  <c r="GV106" i="24"/>
  <c r="GU106" i="24"/>
  <c r="GT106" i="24"/>
  <c r="GS106" i="24"/>
  <c r="GJ106" i="24"/>
  <c r="GI106" i="24"/>
  <c r="GH106" i="24"/>
  <c r="GG106" i="24"/>
  <c r="GK106" i="24" s="1"/>
  <c r="FX106" i="24"/>
  <c r="FW106" i="24"/>
  <c r="FV106" i="24"/>
  <c r="FU106" i="24"/>
  <c r="FS106" i="24" s="1"/>
  <c r="FL106" i="24"/>
  <c r="FK106" i="24"/>
  <c r="FJ106" i="24"/>
  <c r="FI106" i="24"/>
  <c r="FG106" i="24" s="1"/>
  <c r="EZ106" i="24"/>
  <c r="EY106" i="24"/>
  <c r="EX106" i="24"/>
  <c r="EW106" i="24"/>
  <c r="EN106" i="24"/>
  <c r="EM106" i="24"/>
  <c r="EL106" i="24"/>
  <c r="EK106" i="24"/>
  <c r="EG106" i="24" s="1"/>
  <c r="EB106" i="24"/>
  <c r="EA106" i="24"/>
  <c r="DZ106" i="24"/>
  <c r="DY106" i="24"/>
  <c r="DX106" i="24" s="1"/>
  <c r="DP106" i="24"/>
  <c r="DO106" i="24"/>
  <c r="DN106" i="24"/>
  <c r="DM106" i="24"/>
  <c r="DD106" i="24"/>
  <c r="DC106" i="24"/>
  <c r="DB106" i="24"/>
  <c r="DA106" i="24"/>
  <c r="CR106" i="24"/>
  <c r="CQ106" i="24"/>
  <c r="CP106" i="24"/>
  <c r="CO106" i="24"/>
  <c r="CF106" i="24"/>
  <c r="CE106" i="24"/>
  <c r="CD106" i="24"/>
  <c r="CC106" i="24"/>
  <c r="CB106" i="24" s="1"/>
  <c r="BT106" i="24"/>
  <c r="BS106" i="24"/>
  <c r="BR106" i="24"/>
  <c r="BQ106" i="24"/>
  <c r="BH106" i="24"/>
  <c r="BG106" i="24"/>
  <c r="BF106" i="24"/>
  <c r="BE106" i="24"/>
  <c r="AV106" i="24"/>
  <c r="AU106" i="24"/>
  <c r="AT106" i="24"/>
  <c r="AS106" i="24"/>
  <c r="AJ106" i="24"/>
  <c r="AI106" i="24"/>
  <c r="AH106" i="24"/>
  <c r="AG106" i="24"/>
  <c r="AF106" i="24" s="1"/>
  <c r="W106" i="24"/>
  <c r="V106" i="24"/>
  <c r="U106" i="24"/>
  <c r="S106" i="24" s="1"/>
  <c r="L106" i="24"/>
  <c r="K106" i="24"/>
  <c r="J106" i="24"/>
  <c r="I106" i="24"/>
  <c r="E106" i="24" s="1"/>
  <c r="KB105" i="24"/>
  <c r="KA105" i="24"/>
  <c r="JZ105" i="24"/>
  <c r="JY105" i="24"/>
  <c r="JX105" i="24" s="1"/>
  <c r="JP105" i="24"/>
  <c r="JO105" i="24"/>
  <c r="JN105" i="24"/>
  <c r="JM105" i="24"/>
  <c r="JL105" i="24" s="1"/>
  <c r="JD105" i="24"/>
  <c r="JC105" i="24"/>
  <c r="JB105" i="24"/>
  <c r="JA105" i="24"/>
  <c r="IR105" i="24"/>
  <c r="IQ105" i="24"/>
  <c r="IP105" i="24"/>
  <c r="IO105" i="24"/>
  <c r="IN105" i="24" s="1"/>
  <c r="IF105" i="24"/>
  <c r="IE105" i="24"/>
  <c r="ID105" i="24"/>
  <c r="IC105" i="24"/>
  <c r="HT105" i="24"/>
  <c r="HS105" i="24"/>
  <c r="HR105" i="24"/>
  <c r="HQ105" i="24"/>
  <c r="HP105" i="24" s="1"/>
  <c r="HH105" i="24"/>
  <c r="HG105" i="24"/>
  <c r="HF105" i="24"/>
  <c r="HE105" i="24"/>
  <c r="GV105" i="24"/>
  <c r="GU105" i="24"/>
  <c r="GT105" i="24"/>
  <c r="GS105" i="24"/>
  <c r="GJ105" i="24"/>
  <c r="GI105" i="24"/>
  <c r="GH105" i="24"/>
  <c r="GG105" i="24"/>
  <c r="GD105" i="24" s="1"/>
  <c r="FX105" i="24"/>
  <c r="FW105" i="24"/>
  <c r="FV105" i="24"/>
  <c r="FU105" i="24"/>
  <c r="FT105" i="24" s="1"/>
  <c r="FL105" i="24"/>
  <c r="FK105" i="24"/>
  <c r="FJ105" i="24"/>
  <c r="FI105" i="24"/>
  <c r="EZ105" i="24"/>
  <c r="EY105" i="24"/>
  <c r="EX105" i="24"/>
  <c r="EW105" i="24"/>
  <c r="ET105" i="24" s="1"/>
  <c r="EN105" i="24"/>
  <c r="EM105" i="24"/>
  <c r="EL105" i="24"/>
  <c r="EK105" i="24"/>
  <c r="EB105" i="24"/>
  <c r="EA105" i="24"/>
  <c r="DZ105" i="24"/>
  <c r="DY105" i="24"/>
  <c r="DX105" i="24" s="1"/>
  <c r="DP105" i="24"/>
  <c r="DO105" i="24"/>
  <c r="DN105" i="24"/>
  <c r="DM105" i="24"/>
  <c r="DK105" i="24" s="1"/>
  <c r="DD105" i="24"/>
  <c r="DC105" i="24"/>
  <c r="DB105" i="24"/>
  <c r="DA105" i="24"/>
  <c r="CX105" i="24" s="1"/>
  <c r="CR105" i="24"/>
  <c r="CQ105" i="24"/>
  <c r="CP105" i="24"/>
  <c r="CO105" i="24"/>
  <c r="CF105" i="24"/>
  <c r="CE105" i="24"/>
  <c r="CD105" i="24"/>
  <c r="CC105" i="24"/>
  <c r="BY105" i="24" s="1"/>
  <c r="BT105" i="24"/>
  <c r="BS105" i="24"/>
  <c r="BR105" i="24"/>
  <c r="BQ105" i="24"/>
  <c r="BN105" i="24" s="1"/>
  <c r="BH105" i="24"/>
  <c r="BG105" i="24"/>
  <c r="BF105" i="24"/>
  <c r="BE105" i="24"/>
  <c r="BC105" i="24" s="1"/>
  <c r="AV105" i="24"/>
  <c r="AU105" i="24"/>
  <c r="AT105" i="24"/>
  <c r="AS105" i="24"/>
  <c r="AQ105" i="24" s="1"/>
  <c r="AJ105" i="24"/>
  <c r="AI105" i="24"/>
  <c r="AH105" i="24"/>
  <c r="AG105" i="24"/>
  <c r="AE105" i="24" s="1"/>
  <c r="W105" i="24"/>
  <c r="V105" i="24"/>
  <c r="U105" i="24"/>
  <c r="T105" i="24" s="1"/>
  <c r="L105" i="24"/>
  <c r="K105" i="24"/>
  <c r="J105" i="24"/>
  <c r="I105" i="24"/>
  <c r="KB104" i="24"/>
  <c r="KA104" i="24"/>
  <c r="JZ104" i="24"/>
  <c r="JY104" i="24"/>
  <c r="JX104" i="24" s="1"/>
  <c r="JP104" i="24"/>
  <c r="JO104" i="24"/>
  <c r="JN104" i="24"/>
  <c r="JM104" i="24"/>
  <c r="JL104" i="24" s="1"/>
  <c r="JD104" i="24"/>
  <c r="JC104" i="24"/>
  <c r="JB104" i="24"/>
  <c r="JA104" i="24"/>
  <c r="IR104" i="24"/>
  <c r="IQ104" i="24"/>
  <c r="IP104" i="24"/>
  <c r="IO104" i="24"/>
  <c r="IM104" i="24" s="1"/>
  <c r="IF104" i="24"/>
  <c r="IE104" i="24"/>
  <c r="ID104" i="24"/>
  <c r="IC104" i="24"/>
  <c r="IA104" i="24" s="1"/>
  <c r="HT104" i="24"/>
  <c r="HS104" i="24"/>
  <c r="HR104" i="24"/>
  <c r="HQ104" i="24"/>
  <c r="HN104" i="24" s="1"/>
  <c r="HH104" i="24"/>
  <c r="HG104" i="24"/>
  <c r="HF104" i="24"/>
  <c r="HE104" i="24"/>
  <c r="HC104" i="24" s="1"/>
  <c r="GV104" i="24"/>
  <c r="GU104" i="24"/>
  <c r="GT104" i="24"/>
  <c r="GS104" i="24"/>
  <c r="GQ104" i="24" s="1"/>
  <c r="GJ104" i="24"/>
  <c r="GI104" i="24"/>
  <c r="GH104" i="24"/>
  <c r="GG104" i="24"/>
  <c r="GF104" i="24" s="1"/>
  <c r="FX104" i="24"/>
  <c r="FW104" i="24"/>
  <c r="FV104" i="24"/>
  <c r="FU104" i="24"/>
  <c r="FY104" i="24" s="1"/>
  <c r="FL104" i="24"/>
  <c r="FK104" i="24"/>
  <c r="FJ104" i="24"/>
  <c r="FI104" i="24"/>
  <c r="EZ104" i="24"/>
  <c r="EY104" i="24"/>
  <c r="EX104" i="24"/>
  <c r="EW104" i="24"/>
  <c r="EN104" i="24"/>
  <c r="EM104" i="24"/>
  <c r="EL104" i="24"/>
  <c r="EK104" i="24"/>
  <c r="EI104" i="24" s="1"/>
  <c r="EB104" i="24"/>
  <c r="EA104" i="24"/>
  <c r="DZ104" i="24"/>
  <c r="DY104" i="24"/>
  <c r="DP104" i="24"/>
  <c r="DO104" i="24"/>
  <c r="DN104" i="24"/>
  <c r="DM104" i="24"/>
  <c r="DD104" i="24"/>
  <c r="DC104" i="24"/>
  <c r="DB104" i="24"/>
  <c r="DA104" i="24"/>
  <c r="CR104" i="24"/>
  <c r="CQ104" i="24"/>
  <c r="CP104" i="24"/>
  <c r="CO104" i="24"/>
  <c r="CS104" i="24" s="1"/>
  <c r="CF104" i="24"/>
  <c r="CE104" i="24"/>
  <c r="CD104" i="24"/>
  <c r="CC104" i="24"/>
  <c r="CB104" i="24" s="1"/>
  <c r="BT104" i="24"/>
  <c r="BS104" i="24"/>
  <c r="BR104" i="24"/>
  <c r="BQ104" i="24"/>
  <c r="BH104" i="24"/>
  <c r="BG104" i="24"/>
  <c r="BF104" i="24"/>
  <c r="BE104" i="24"/>
  <c r="BC104" i="24" s="1"/>
  <c r="AV104" i="24"/>
  <c r="AU104" i="24"/>
  <c r="AT104" i="24"/>
  <c r="AS104" i="24"/>
  <c r="AP104" i="24" s="1"/>
  <c r="AJ104" i="24"/>
  <c r="AI104" i="24"/>
  <c r="AH104" i="24"/>
  <c r="AG104" i="24"/>
  <c r="AF104" i="24" s="1"/>
  <c r="W104" i="24"/>
  <c r="V104" i="24"/>
  <c r="U104" i="24"/>
  <c r="L104" i="24"/>
  <c r="K104" i="24"/>
  <c r="J104" i="24"/>
  <c r="I104" i="24"/>
  <c r="H104" i="24" s="1"/>
  <c r="KB103" i="24"/>
  <c r="KA103" i="24"/>
  <c r="JZ103" i="24"/>
  <c r="JY103" i="24"/>
  <c r="JX103" i="24" s="1"/>
  <c r="JP103" i="24"/>
  <c r="JO103" i="24"/>
  <c r="JN103" i="24"/>
  <c r="JM103" i="24"/>
  <c r="JI103" i="24" s="1"/>
  <c r="JD103" i="24"/>
  <c r="JC103" i="24"/>
  <c r="JB103" i="24"/>
  <c r="JA103" i="24"/>
  <c r="IX103" i="24" s="1"/>
  <c r="IR103" i="24"/>
  <c r="IQ103" i="24"/>
  <c r="IP103" i="24"/>
  <c r="IO103" i="24"/>
  <c r="IN103" i="24" s="1"/>
  <c r="IF103" i="24"/>
  <c r="IE103" i="24"/>
  <c r="ID103" i="24"/>
  <c r="IC103" i="24"/>
  <c r="HY103" i="24" s="1"/>
  <c r="HT103" i="24"/>
  <c r="HS103" i="24"/>
  <c r="HR103" i="24"/>
  <c r="HQ103" i="24"/>
  <c r="HH103" i="24"/>
  <c r="HG103" i="24"/>
  <c r="HF103" i="24"/>
  <c r="HE103" i="24"/>
  <c r="HD103" i="24" s="1"/>
  <c r="GV103" i="24"/>
  <c r="GU103" i="24"/>
  <c r="GT103" i="24"/>
  <c r="GS103" i="24"/>
  <c r="GO103" i="24" s="1"/>
  <c r="GJ103" i="24"/>
  <c r="GI103" i="24"/>
  <c r="GH103" i="24"/>
  <c r="GG103" i="24"/>
  <c r="GC103" i="24" s="1"/>
  <c r="FX103" i="24"/>
  <c r="FW103" i="24"/>
  <c r="FV103" i="24"/>
  <c r="FU103" i="24"/>
  <c r="FT103" i="24" s="1"/>
  <c r="FL103" i="24"/>
  <c r="FK103" i="24"/>
  <c r="FJ103" i="24"/>
  <c r="FI103" i="24"/>
  <c r="EZ103" i="24"/>
  <c r="EY103" i="24"/>
  <c r="EX103" i="24"/>
  <c r="EW103" i="24"/>
  <c r="EU103" i="24" s="1"/>
  <c r="EN103" i="24"/>
  <c r="EM103" i="24"/>
  <c r="EL103" i="24"/>
  <c r="EK103" i="24"/>
  <c r="EJ103" i="24" s="1"/>
  <c r="EB103" i="24"/>
  <c r="EA103" i="24"/>
  <c r="DZ103" i="24"/>
  <c r="DY103" i="24"/>
  <c r="DV103" i="24" s="1"/>
  <c r="DP103" i="24"/>
  <c r="DO103" i="24"/>
  <c r="DN103" i="24"/>
  <c r="DM103" i="24"/>
  <c r="DK103" i="24" s="1"/>
  <c r="DD103" i="24"/>
  <c r="DC103" i="24"/>
  <c r="DB103" i="24"/>
  <c r="DA103" i="24"/>
  <c r="CW103" i="24" s="1"/>
  <c r="CR103" i="24"/>
  <c r="CQ103" i="24"/>
  <c r="CP103" i="24"/>
  <c r="CO103" i="24"/>
  <c r="CM103" i="24" s="1"/>
  <c r="CF103" i="24"/>
  <c r="CE103" i="24"/>
  <c r="CD103" i="24"/>
  <c r="CC103" i="24"/>
  <c r="BY103" i="24" s="1"/>
  <c r="BT103" i="24"/>
  <c r="BS103" i="24"/>
  <c r="BR103" i="24"/>
  <c r="BQ103" i="24"/>
  <c r="BM103" i="24" s="1"/>
  <c r="BH103" i="24"/>
  <c r="BG103" i="24"/>
  <c r="BF103" i="24"/>
  <c r="BE103" i="24"/>
  <c r="BA103" i="24" s="1"/>
  <c r="AV103" i="24"/>
  <c r="AU103" i="24"/>
  <c r="AT103" i="24"/>
  <c r="AS103" i="24"/>
  <c r="AR103" i="24" s="1"/>
  <c r="AJ103" i="24"/>
  <c r="AI103" i="24"/>
  <c r="AH103" i="24"/>
  <c r="AG103" i="24"/>
  <c r="AF103" i="24" s="1"/>
  <c r="W103" i="24"/>
  <c r="V103" i="24"/>
  <c r="U103" i="24"/>
  <c r="Y103" i="24" s="1"/>
  <c r="L103" i="24"/>
  <c r="K103" i="24"/>
  <c r="J103" i="24"/>
  <c r="I103" i="24"/>
  <c r="E103" i="24" s="1"/>
  <c r="KB102" i="24"/>
  <c r="KA102" i="24"/>
  <c r="JZ102" i="24"/>
  <c r="JY102" i="24"/>
  <c r="KC102" i="24" s="1"/>
  <c r="JP102" i="24"/>
  <c r="JO102" i="24"/>
  <c r="JN102" i="24"/>
  <c r="JM102" i="24"/>
  <c r="JD102" i="24"/>
  <c r="JC102" i="24"/>
  <c r="JB102" i="24"/>
  <c r="JA102" i="24"/>
  <c r="IR102" i="24"/>
  <c r="IQ102" i="24"/>
  <c r="IP102" i="24"/>
  <c r="IO102" i="24"/>
  <c r="IF102" i="24"/>
  <c r="IE102" i="24"/>
  <c r="ID102" i="24"/>
  <c r="IC102" i="24"/>
  <c r="IA102" i="24" s="1"/>
  <c r="HT102" i="24"/>
  <c r="HS102" i="24"/>
  <c r="HR102" i="24"/>
  <c r="HQ102" i="24"/>
  <c r="HP102" i="24" s="1"/>
  <c r="HH102" i="24"/>
  <c r="HG102" i="24"/>
  <c r="HF102" i="24"/>
  <c r="HE102" i="24"/>
  <c r="GV102" i="24"/>
  <c r="GU102" i="24"/>
  <c r="GT102" i="24"/>
  <c r="GS102" i="24"/>
  <c r="GP102" i="24" s="1"/>
  <c r="GJ102" i="24"/>
  <c r="GI102" i="24"/>
  <c r="GH102" i="24"/>
  <c r="GG102" i="24"/>
  <c r="FX102" i="24"/>
  <c r="FW102" i="24"/>
  <c r="FV102" i="24"/>
  <c r="FU102" i="24"/>
  <c r="FT102" i="24" s="1"/>
  <c r="FL102" i="24"/>
  <c r="FK102" i="24"/>
  <c r="FJ102" i="24"/>
  <c r="FI102" i="24"/>
  <c r="FF102" i="24" s="1"/>
  <c r="EZ102" i="24"/>
  <c r="EY102" i="24"/>
  <c r="EX102" i="24"/>
  <c r="EW102" i="24"/>
  <c r="EV102" i="24" s="1"/>
  <c r="EN102" i="24"/>
  <c r="EM102" i="24"/>
  <c r="EL102" i="24"/>
  <c r="EK102" i="24"/>
  <c r="EB102" i="24"/>
  <c r="EA102" i="24"/>
  <c r="DZ102" i="24"/>
  <c r="DY102" i="24"/>
  <c r="DP102" i="24"/>
  <c r="DO102" i="24"/>
  <c r="DN102" i="24"/>
  <c r="DM102" i="24"/>
  <c r="DL102" i="24" s="1"/>
  <c r="DD102" i="24"/>
  <c r="DC102" i="24"/>
  <c r="DB102" i="24"/>
  <c r="DA102" i="24"/>
  <c r="CR102" i="24"/>
  <c r="CQ102" i="24"/>
  <c r="CP102" i="24"/>
  <c r="CO102" i="24"/>
  <c r="CF102" i="24"/>
  <c r="CE102" i="24"/>
  <c r="CD102" i="24"/>
  <c r="CC102" i="24"/>
  <c r="BT102" i="24"/>
  <c r="BS102" i="24"/>
  <c r="BR102" i="24"/>
  <c r="BQ102" i="24"/>
  <c r="BU102" i="24" s="1"/>
  <c r="BH102" i="24"/>
  <c r="BG102" i="24"/>
  <c r="BF102" i="24"/>
  <c r="BE102" i="24"/>
  <c r="BI102" i="24" s="1"/>
  <c r="AV102" i="24"/>
  <c r="AU102" i="24"/>
  <c r="AT102" i="24"/>
  <c r="AS102" i="24"/>
  <c r="AJ102" i="24"/>
  <c r="AI102" i="24"/>
  <c r="AH102" i="24"/>
  <c r="AG102" i="24"/>
  <c r="AF102" i="24" s="1"/>
  <c r="W102" i="24"/>
  <c r="V102" i="24"/>
  <c r="U102" i="24"/>
  <c r="S102" i="24" s="1"/>
  <c r="L102" i="24"/>
  <c r="K102" i="24"/>
  <c r="J102" i="24"/>
  <c r="I102" i="24"/>
  <c r="KB101" i="24"/>
  <c r="KA101" i="24"/>
  <c r="JZ101" i="24"/>
  <c r="JY101" i="24"/>
  <c r="JX101" i="24" s="1"/>
  <c r="JP101" i="24"/>
  <c r="JO101" i="24"/>
  <c r="JN101" i="24"/>
  <c r="JM101" i="24"/>
  <c r="JD101" i="24"/>
  <c r="JC101" i="24"/>
  <c r="JB101" i="24"/>
  <c r="JA101" i="24"/>
  <c r="IR101" i="24"/>
  <c r="IQ101" i="24"/>
  <c r="IP101" i="24"/>
  <c r="IO101" i="24"/>
  <c r="IF101" i="24"/>
  <c r="IE101" i="24"/>
  <c r="ID101" i="24"/>
  <c r="IC101" i="24"/>
  <c r="IB101" i="24" s="1"/>
  <c r="HT101" i="24"/>
  <c r="HS101" i="24"/>
  <c r="HR101" i="24"/>
  <c r="HQ101" i="24"/>
  <c r="HP101" i="24" s="1"/>
  <c r="HH101" i="24"/>
  <c r="HG101" i="24"/>
  <c r="HF101" i="24"/>
  <c r="HE101" i="24"/>
  <c r="GV101" i="24"/>
  <c r="GU101" i="24"/>
  <c r="GT101" i="24"/>
  <c r="GS101" i="24"/>
  <c r="GP101" i="24" s="1"/>
  <c r="GJ101" i="24"/>
  <c r="GI101" i="24"/>
  <c r="GH101" i="24"/>
  <c r="GG101" i="24"/>
  <c r="GC101" i="24" s="1"/>
  <c r="FX101" i="24"/>
  <c r="FW101" i="24"/>
  <c r="FV101" i="24"/>
  <c r="FU101" i="24"/>
  <c r="FQ101" i="24" s="1"/>
  <c r="FL101" i="24"/>
  <c r="FK101" i="24"/>
  <c r="FJ101" i="24"/>
  <c r="FI101" i="24"/>
  <c r="EZ101" i="24"/>
  <c r="EY101" i="24"/>
  <c r="EX101" i="24"/>
  <c r="EW101" i="24"/>
  <c r="FA101" i="24" s="1"/>
  <c r="EN101" i="24"/>
  <c r="EM101" i="24"/>
  <c r="EL101" i="24"/>
  <c r="EK101" i="24"/>
  <c r="EB101" i="24"/>
  <c r="EA101" i="24"/>
  <c r="DZ101" i="24"/>
  <c r="DY101" i="24"/>
  <c r="DV101" i="24" s="1"/>
  <c r="DP101" i="24"/>
  <c r="DO101" i="24"/>
  <c r="DN101" i="24"/>
  <c r="DM101" i="24"/>
  <c r="DD101" i="24"/>
  <c r="DC101" i="24"/>
  <c r="DB101" i="24"/>
  <c r="DA101" i="24"/>
  <c r="CY101" i="24" s="1"/>
  <c r="CR101" i="24"/>
  <c r="CQ101" i="24"/>
  <c r="CP101" i="24"/>
  <c r="CO101" i="24"/>
  <c r="CM101" i="24" s="1"/>
  <c r="CF101" i="24"/>
  <c r="CE101" i="24"/>
  <c r="CD101" i="24"/>
  <c r="CC101" i="24"/>
  <c r="BT101" i="24"/>
  <c r="BS101" i="24"/>
  <c r="BR101" i="24"/>
  <c r="BQ101" i="24"/>
  <c r="BN101" i="24" s="1"/>
  <c r="BH101" i="24"/>
  <c r="BG101" i="24"/>
  <c r="BF101" i="24"/>
  <c r="BE101" i="24"/>
  <c r="BA101" i="24" s="1"/>
  <c r="AV101" i="24"/>
  <c r="AU101" i="24"/>
  <c r="AT101" i="24"/>
  <c r="AS101" i="24"/>
  <c r="AO101" i="24" s="1"/>
  <c r="AJ101" i="24"/>
  <c r="AI101" i="24"/>
  <c r="AH101" i="24"/>
  <c r="AG101" i="24"/>
  <c r="AF101" i="24" s="1"/>
  <c r="W101" i="24"/>
  <c r="V101" i="24"/>
  <c r="U101" i="24"/>
  <c r="T101" i="24" s="1"/>
  <c r="L101" i="24"/>
  <c r="K101" i="24"/>
  <c r="J101" i="24"/>
  <c r="I101" i="24"/>
  <c r="E101" i="24" s="1"/>
  <c r="KB100" i="24"/>
  <c r="KA100" i="24"/>
  <c r="JZ100" i="24"/>
  <c r="JY100" i="24"/>
  <c r="JV100" i="24" s="1"/>
  <c r="JP100" i="24"/>
  <c r="JO100" i="24"/>
  <c r="JN100" i="24"/>
  <c r="JM100" i="24"/>
  <c r="JD100" i="24"/>
  <c r="JC100" i="24"/>
  <c r="JB100" i="24"/>
  <c r="JA100" i="24"/>
  <c r="IR100" i="24"/>
  <c r="IQ100" i="24"/>
  <c r="IP100" i="24"/>
  <c r="IO100" i="24"/>
  <c r="IL100" i="24" s="1"/>
  <c r="IF100" i="24"/>
  <c r="IE100" i="24"/>
  <c r="ID100" i="24"/>
  <c r="IC100" i="24"/>
  <c r="HT100" i="24"/>
  <c r="HS100" i="24"/>
  <c r="HR100" i="24"/>
  <c r="HQ100" i="24"/>
  <c r="HP100" i="24" s="1"/>
  <c r="HH100" i="24"/>
  <c r="HG100" i="24"/>
  <c r="HF100" i="24"/>
  <c r="HE100" i="24"/>
  <c r="GV100" i="24"/>
  <c r="GU100" i="24"/>
  <c r="GT100" i="24"/>
  <c r="GS100" i="24"/>
  <c r="GO100" i="24" s="1"/>
  <c r="GJ100" i="24"/>
  <c r="GI100" i="24"/>
  <c r="GH100" i="24"/>
  <c r="GG100" i="24"/>
  <c r="GD100" i="24" s="1"/>
  <c r="FX100" i="24"/>
  <c r="FW100" i="24"/>
  <c r="FV100" i="24"/>
  <c r="FU100" i="24"/>
  <c r="FT100" i="24" s="1"/>
  <c r="FL100" i="24"/>
  <c r="FK100" i="24"/>
  <c r="FJ100" i="24"/>
  <c r="FI100" i="24"/>
  <c r="EZ100" i="24"/>
  <c r="EY100" i="24"/>
  <c r="EX100" i="24"/>
  <c r="EW100" i="24"/>
  <c r="EV100" i="24" s="1"/>
  <c r="EN100" i="24"/>
  <c r="EM100" i="24"/>
  <c r="EL100" i="24"/>
  <c r="EK100" i="24"/>
  <c r="EJ100" i="24" s="1"/>
  <c r="EB100" i="24"/>
  <c r="EA100" i="24"/>
  <c r="DZ100" i="24"/>
  <c r="DY100" i="24"/>
  <c r="DU100" i="24" s="1"/>
  <c r="DP100" i="24"/>
  <c r="DO100" i="24"/>
  <c r="DN100" i="24"/>
  <c r="DM100" i="24"/>
  <c r="DD100" i="24"/>
  <c r="DC100" i="24"/>
  <c r="DB100" i="24"/>
  <c r="DA100" i="24"/>
  <c r="CW100" i="24" s="1"/>
  <c r="CR100" i="24"/>
  <c r="CQ100" i="24"/>
  <c r="CP100" i="24"/>
  <c r="CO100" i="24"/>
  <c r="CK100" i="24" s="1"/>
  <c r="CF100" i="24"/>
  <c r="CE100" i="24"/>
  <c r="CD100" i="24"/>
  <c r="CC100" i="24"/>
  <c r="CB100" i="24" s="1"/>
  <c r="BT100" i="24"/>
  <c r="BS100" i="24"/>
  <c r="BR100" i="24"/>
  <c r="BQ100" i="24"/>
  <c r="BH100" i="24"/>
  <c r="BG100" i="24"/>
  <c r="BF100" i="24"/>
  <c r="BE100" i="24"/>
  <c r="BB100" i="24" s="1"/>
  <c r="AV100" i="24"/>
  <c r="AU100" i="24"/>
  <c r="AT100" i="24"/>
  <c r="AS100" i="24"/>
  <c r="AP100" i="24" s="1"/>
  <c r="AJ100" i="24"/>
  <c r="AI100" i="24"/>
  <c r="AH100" i="24"/>
  <c r="AG100" i="24"/>
  <c r="AF100" i="24" s="1"/>
  <c r="W100" i="24"/>
  <c r="V100" i="24"/>
  <c r="U100" i="24"/>
  <c r="R100" i="24" s="1"/>
  <c r="L100" i="24"/>
  <c r="K100" i="24"/>
  <c r="J100" i="24"/>
  <c r="I100" i="24"/>
  <c r="KB99" i="24"/>
  <c r="KA99" i="24"/>
  <c r="JZ99" i="24"/>
  <c r="JY99" i="24"/>
  <c r="JP99" i="24"/>
  <c r="JO99" i="24"/>
  <c r="JN99" i="24"/>
  <c r="JM99" i="24"/>
  <c r="JJ99" i="24" s="1"/>
  <c r="JD99" i="24"/>
  <c r="JC99" i="24"/>
  <c r="JB99" i="24"/>
  <c r="JA99" i="24"/>
  <c r="IR99" i="24"/>
  <c r="IQ99" i="24"/>
  <c r="IP99" i="24"/>
  <c r="IO99" i="24"/>
  <c r="IF99" i="24"/>
  <c r="IE99" i="24"/>
  <c r="ID99" i="24"/>
  <c r="IC99" i="24"/>
  <c r="IB99" i="24" s="1"/>
  <c r="HT99" i="24"/>
  <c r="HS99" i="24"/>
  <c r="HR99" i="24"/>
  <c r="HQ99" i="24"/>
  <c r="HN99" i="24" s="1"/>
  <c r="HH99" i="24"/>
  <c r="HG99" i="24"/>
  <c r="HF99" i="24"/>
  <c r="HE99" i="24"/>
  <c r="GV99" i="24"/>
  <c r="GU99" i="24"/>
  <c r="GT99" i="24"/>
  <c r="GS99" i="24"/>
  <c r="GR99" i="24" s="1"/>
  <c r="GJ99" i="24"/>
  <c r="GI99" i="24"/>
  <c r="GH99" i="24"/>
  <c r="GG99" i="24"/>
  <c r="GD99" i="24" s="1"/>
  <c r="FX99" i="24"/>
  <c r="FW99" i="24"/>
  <c r="FV99" i="24"/>
  <c r="FU99" i="24"/>
  <c r="FR99" i="24" s="1"/>
  <c r="FL99" i="24"/>
  <c r="FK99" i="24"/>
  <c r="FJ99" i="24"/>
  <c r="FI99" i="24"/>
  <c r="FG99" i="24" s="1"/>
  <c r="EZ99" i="24"/>
  <c r="EY99" i="24"/>
  <c r="EX99" i="24"/>
  <c r="EW99" i="24"/>
  <c r="EU99" i="24" s="1"/>
  <c r="EN99" i="24"/>
  <c r="EM99" i="24"/>
  <c r="EL99" i="24"/>
  <c r="EK99" i="24"/>
  <c r="EB99" i="24"/>
  <c r="EA99" i="24"/>
  <c r="DZ99" i="24"/>
  <c r="DY99" i="24"/>
  <c r="DU99" i="24" s="1"/>
  <c r="DP99" i="24"/>
  <c r="DO99" i="24"/>
  <c r="DN99" i="24"/>
  <c r="DM99" i="24"/>
  <c r="DQ99" i="24" s="1"/>
  <c r="DD99" i="24"/>
  <c r="DC99" i="24"/>
  <c r="DB99" i="24"/>
  <c r="DA99" i="24"/>
  <c r="CX99" i="24" s="1"/>
  <c r="CR99" i="24"/>
  <c r="CQ99" i="24"/>
  <c r="CP99" i="24"/>
  <c r="CO99" i="24"/>
  <c r="CF99" i="24"/>
  <c r="CE99" i="24"/>
  <c r="CD99" i="24"/>
  <c r="CC99" i="24"/>
  <c r="BT99" i="24"/>
  <c r="BS99" i="24"/>
  <c r="BR99" i="24"/>
  <c r="BQ99" i="24"/>
  <c r="BU99" i="24" s="1"/>
  <c r="BH99" i="24"/>
  <c r="BG99" i="24"/>
  <c r="BF99" i="24"/>
  <c r="BE99" i="24"/>
  <c r="BI99" i="24" s="1"/>
  <c r="AV99" i="24"/>
  <c r="AU99" i="24"/>
  <c r="AT99" i="24"/>
  <c r="AS99" i="24"/>
  <c r="AJ99" i="24"/>
  <c r="AI99" i="24"/>
  <c r="AH99" i="24"/>
  <c r="AG99" i="24"/>
  <c r="W99" i="24"/>
  <c r="V99" i="24"/>
  <c r="U99" i="24"/>
  <c r="Y99" i="24" s="1"/>
  <c r="L99" i="24"/>
  <c r="K99" i="24"/>
  <c r="J99" i="24"/>
  <c r="I99" i="24"/>
  <c r="G99" i="24" s="1"/>
  <c r="KB98" i="24"/>
  <c r="KA98" i="24"/>
  <c r="JZ98" i="24"/>
  <c r="JY98" i="24"/>
  <c r="KC98" i="24" s="1"/>
  <c r="JP98" i="24"/>
  <c r="JO98" i="24"/>
  <c r="JN98" i="24"/>
  <c r="JM98" i="24"/>
  <c r="JJ98" i="24" s="1"/>
  <c r="JD98" i="24"/>
  <c r="JC98" i="24"/>
  <c r="JB98" i="24"/>
  <c r="JA98" i="24"/>
  <c r="IY98" i="24" s="1"/>
  <c r="IR98" i="24"/>
  <c r="IQ98" i="24"/>
  <c r="IP98" i="24"/>
  <c r="IO98" i="24"/>
  <c r="IM98" i="24" s="1"/>
  <c r="IF98" i="24"/>
  <c r="IE98" i="24"/>
  <c r="ID98" i="24"/>
  <c r="IC98" i="24"/>
  <c r="IB98" i="24" s="1"/>
  <c r="HT98" i="24"/>
  <c r="HS98" i="24"/>
  <c r="HR98" i="24"/>
  <c r="HQ98" i="24"/>
  <c r="HO98" i="24" s="1"/>
  <c r="HH98" i="24"/>
  <c r="HG98" i="24"/>
  <c r="HF98" i="24"/>
  <c r="HE98" i="24"/>
  <c r="HA98" i="24" s="1"/>
  <c r="GV98" i="24"/>
  <c r="GU98" i="24"/>
  <c r="GT98" i="24"/>
  <c r="GS98" i="24"/>
  <c r="GJ98" i="24"/>
  <c r="GI98" i="24"/>
  <c r="GH98" i="24"/>
  <c r="GG98" i="24"/>
  <c r="GC98" i="24" s="1"/>
  <c r="FX98" i="24"/>
  <c r="FW98" i="24"/>
  <c r="FV98" i="24"/>
  <c r="FU98" i="24"/>
  <c r="FT98" i="24" s="1"/>
  <c r="FL98" i="24"/>
  <c r="FK98" i="24"/>
  <c r="FJ98" i="24"/>
  <c r="FI98" i="24"/>
  <c r="FM98" i="24" s="1"/>
  <c r="EZ98" i="24"/>
  <c r="EY98" i="24"/>
  <c r="EX98" i="24"/>
  <c r="EW98" i="24"/>
  <c r="EN98" i="24"/>
  <c r="EM98" i="24"/>
  <c r="EL98" i="24"/>
  <c r="EK98" i="24"/>
  <c r="EG98" i="24" s="1"/>
  <c r="EB98" i="24"/>
  <c r="EA98" i="24"/>
  <c r="DZ98" i="24"/>
  <c r="DY98" i="24"/>
  <c r="DP98" i="24"/>
  <c r="DO98" i="24"/>
  <c r="DN98" i="24"/>
  <c r="DM98" i="24"/>
  <c r="DQ98" i="24" s="1"/>
  <c r="DD98" i="24"/>
  <c r="DC98" i="24"/>
  <c r="DB98" i="24"/>
  <c r="DA98" i="24"/>
  <c r="CW98" i="24" s="1"/>
  <c r="CR98" i="24"/>
  <c r="CQ98" i="24"/>
  <c r="CP98" i="24"/>
  <c r="CO98" i="24"/>
  <c r="CF98" i="24"/>
  <c r="CE98" i="24"/>
  <c r="CD98" i="24"/>
  <c r="CC98" i="24"/>
  <c r="CB98" i="24" s="1"/>
  <c r="BT98" i="24"/>
  <c r="BS98" i="24"/>
  <c r="BR98" i="24"/>
  <c r="BQ98" i="24"/>
  <c r="BH98" i="24"/>
  <c r="BG98" i="24"/>
  <c r="BF98" i="24"/>
  <c r="BE98" i="24"/>
  <c r="AV98" i="24"/>
  <c r="AU98" i="24"/>
  <c r="AT98" i="24"/>
  <c r="AS98" i="24"/>
  <c r="AJ98" i="24"/>
  <c r="AI98" i="24"/>
  <c r="AH98" i="24"/>
  <c r="AG98" i="24"/>
  <c r="W98" i="24"/>
  <c r="V98" i="24"/>
  <c r="U98" i="24"/>
  <c r="T98" i="24" s="1"/>
  <c r="L98" i="24"/>
  <c r="K98" i="24"/>
  <c r="J98" i="24"/>
  <c r="I98" i="24"/>
  <c r="G98" i="24" s="1"/>
  <c r="KB97" i="24"/>
  <c r="KA97" i="24"/>
  <c r="JZ97" i="24"/>
  <c r="JY97" i="24"/>
  <c r="JP97" i="24"/>
  <c r="JO97" i="24"/>
  <c r="JN97" i="24"/>
  <c r="JM97" i="24"/>
  <c r="JD97" i="24"/>
  <c r="JC97" i="24"/>
  <c r="JB97" i="24"/>
  <c r="JA97" i="24"/>
  <c r="IR97" i="24"/>
  <c r="IQ97" i="24"/>
  <c r="IP97" i="24"/>
  <c r="IO97" i="24"/>
  <c r="IN97" i="24" s="1"/>
  <c r="IF97" i="24"/>
  <c r="IE97" i="24"/>
  <c r="ID97" i="24"/>
  <c r="IC97" i="24"/>
  <c r="HT97" i="24"/>
  <c r="HS97" i="24"/>
  <c r="HR97" i="24"/>
  <c r="HQ97" i="24"/>
  <c r="HH97" i="24"/>
  <c r="HG97" i="24"/>
  <c r="HF97" i="24"/>
  <c r="HE97" i="24"/>
  <c r="HC97" i="24" s="1"/>
  <c r="GV97" i="24"/>
  <c r="GU97" i="24"/>
  <c r="GT97" i="24"/>
  <c r="GS97" i="24"/>
  <c r="GP97" i="24" s="1"/>
  <c r="GJ97" i="24"/>
  <c r="GI97" i="24"/>
  <c r="GH97" i="24"/>
  <c r="GG97" i="24"/>
  <c r="GD97" i="24" s="1"/>
  <c r="FX97" i="24"/>
  <c r="FW97" i="24"/>
  <c r="FV97" i="24"/>
  <c r="FU97" i="24"/>
  <c r="FQ97" i="24" s="1"/>
  <c r="FL97" i="24"/>
  <c r="FK97" i="24"/>
  <c r="FJ97" i="24"/>
  <c r="FI97" i="24"/>
  <c r="FM97" i="24" s="1"/>
  <c r="EZ97" i="24"/>
  <c r="EY97" i="24"/>
  <c r="EX97" i="24"/>
  <c r="EW97" i="24"/>
  <c r="EU97" i="24" s="1"/>
  <c r="EN97" i="24"/>
  <c r="EM97" i="24"/>
  <c r="EL97" i="24"/>
  <c r="EK97" i="24"/>
  <c r="EB97" i="24"/>
  <c r="EA97" i="24"/>
  <c r="DZ97" i="24"/>
  <c r="DY97" i="24"/>
  <c r="DP97" i="24"/>
  <c r="DO97" i="24"/>
  <c r="DN97" i="24"/>
  <c r="DM97" i="24"/>
  <c r="DI97" i="24" s="1"/>
  <c r="DD97" i="24"/>
  <c r="DC97" i="24"/>
  <c r="DB97" i="24"/>
  <c r="DA97" i="24"/>
  <c r="CY97" i="24" s="1"/>
  <c r="CR97" i="24"/>
  <c r="CQ97" i="24"/>
  <c r="CP97" i="24"/>
  <c r="CO97" i="24"/>
  <c r="CF97" i="24"/>
  <c r="CE97" i="24"/>
  <c r="CD97" i="24"/>
  <c r="CC97" i="24"/>
  <c r="BT97" i="24"/>
  <c r="BS97" i="24"/>
  <c r="BR97" i="24"/>
  <c r="BQ97" i="24"/>
  <c r="BH97" i="24"/>
  <c r="BG97" i="24"/>
  <c r="BF97" i="24"/>
  <c r="BE97" i="24"/>
  <c r="BD97" i="24" s="1"/>
  <c r="AV97" i="24"/>
  <c r="AU97" i="24"/>
  <c r="AT97" i="24"/>
  <c r="AS97" i="24"/>
  <c r="AJ97" i="24"/>
  <c r="AI97" i="24"/>
  <c r="AH97" i="24"/>
  <c r="AG97" i="24"/>
  <c r="AD97" i="24" s="1"/>
  <c r="W97" i="24"/>
  <c r="V97" i="24"/>
  <c r="U97" i="24"/>
  <c r="T97" i="24" s="1"/>
  <c r="KB81" i="24"/>
  <c r="KA81" i="24"/>
  <c r="JZ81" i="24"/>
  <c r="JY81" i="24"/>
  <c r="JP81" i="24"/>
  <c r="JO81" i="24"/>
  <c r="JN81" i="24"/>
  <c r="JM81" i="24"/>
  <c r="JD81" i="24"/>
  <c r="JC81" i="24"/>
  <c r="JB81" i="24"/>
  <c r="JA81" i="24"/>
  <c r="IY81" i="24" s="1"/>
  <c r="IR81" i="24"/>
  <c r="IQ81" i="24"/>
  <c r="IP81" i="24"/>
  <c r="IO81" i="24"/>
  <c r="IM81" i="24" s="1"/>
  <c r="IF81" i="24"/>
  <c r="IE81" i="24"/>
  <c r="ID81" i="24"/>
  <c r="IC81" i="24"/>
  <c r="IB81" i="24" s="1"/>
  <c r="HT81" i="24"/>
  <c r="HS81" i="24"/>
  <c r="HR81" i="24"/>
  <c r="HQ81" i="24"/>
  <c r="HH81" i="24"/>
  <c r="HG81" i="24"/>
  <c r="HF81" i="24"/>
  <c r="HE81" i="24"/>
  <c r="HI81" i="24" s="1"/>
  <c r="GV81" i="24"/>
  <c r="GU81" i="24"/>
  <c r="GT81" i="24"/>
  <c r="GS81" i="24"/>
  <c r="GP81" i="24" s="1"/>
  <c r="GJ81" i="24"/>
  <c r="GI81" i="24"/>
  <c r="GH81" i="24"/>
  <c r="GG81" i="24"/>
  <c r="FX81" i="24"/>
  <c r="FW81" i="24"/>
  <c r="FV81" i="24"/>
  <c r="FU81" i="24"/>
  <c r="FY81" i="24" s="1"/>
  <c r="FL81" i="24"/>
  <c r="FK81" i="24"/>
  <c r="FJ81" i="24"/>
  <c r="FI81" i="24"/>
  <c r="EZ81" i="24"/>
  <c r="EY81" i="24"/>
  <c r="EX81" i="24"/>
  <c r="EW81" i="24"/>
  <c r="EU81" i="24" s="1"/>
  <c r="EN81" i="24"/>
  <c r="EM81" i="24"/>
  <c r="EL81" i="24"/>
  <c r="EK81" i="24"/>
  <c r="EJ81" i="24" s="1"/>
  <c r="EB81" i="24"/>
  <c r="EA81" i="24"/>
  <c r="DZ81" i="24"/>
  <c r="DY81" i="24"/>
  <c r="DV81" i="24" s="1"/>
  <c r="DP81" i="24"/>
  <c r="DO81" i="24"/>
  <c r="DN81" i="24"/>
  <c r="DM81" i="24"/>
  <c r="DD81" i="24"/>
  <c r="DC81" i="24"/>
  <c r="DB81" i="24"/>
  <c r="DA81" i="24"/>
  <c r="CY81" i="24" s="1"/>
  <c r="CR81" i="24"/>
  <c r="CQ81" i="24"/>
  <c r="CP81" i="24"/>
  <c r="CO81" i="24"/>
  <c r="CM81" i="24" s="1"/>
  <c r="CF81" i="24"/>
  <c r="CE81" i="24"/>
  <c r="CD81" i="24"/>
  <c r="CC81" i="24"/>
  <c r="BY81" i="24" s="1"/>
  <c r="BT81" i="24"/>
  <c r="BS81" i="24"/>
  <c r="BR81" i="24"/>
  <c r="BQ81" i="24"/>
  <c r="BU81" i="24" s="1"/>
  <c r="BH81" i="24"/>
  <c r="BG81" i="24"/>
  <c r="BF81" i="24"/>
  <c r="BE81" i="24"/>
  <c r="BD81" i="24" s="1"/>
  <c r="AU81" i="24"/>
  <c r="AT81" i="24"/>
  <c r="AS81" i="24"/>
  <c r="AP81" i="24" s="1"/>
  <c r="AJ81" i="24"/>
  <c r="AI81" i="24"/>
  <c r="AH81" i="24"/>
  <c r="AG81" i="24"/>
  <c r="W81" i="24"/>
  <c r="V81" i="24"/>
  <c r="U81" i="24"/>
  <c r="Y81" i="24" s="1"/>
  <c r="KB79" i="24"/>
  <c r="KA79" i="24"/>
  <c r="JZ79" i="24"/>
  <c r="JY79" i="24"/>
  <c r="JV79" i="24" s="1"/>
  <c r="JP79" i="24"/>
  <c r="JO79" i="24"/>
  <c r="JN79" i="24"/>
  <c r="JM79" i="24"/>
  <c r="JD79" i="24"/>
  <c r="JC79" i="24"/>
  <c r="JB79" i="24"/>
  <c r="JA79" i="24"/>
  <c r="IW79" i="24" s="1"/>
  <c r="IR79" i="24"/>
  <c r="IQ79" i="24"/>
  <c r="IP79" i="24"/>
  <c r="IO79" i="24"/>
  <c r="IL79" i="24" s="1"/>
  <c r="IF79" i="24"/>
  <c r="IE79" i="24"/>
  <c r="ID79" i="24"/>
  <c r="IC79" i="24"/>
  <c r="HT79" i="24"/>
  <c r="HS79" i="24"/>
  <c r="HR79" i="24"/>
  <c r="HQ79" i="24"/>
  <c r="HH79" i="24"/>
  <c r="HG79" i="24"/>
  <c r="HF79" i="24"/>
  <c r="HE79" i="24"/>
  <c r="HI79" i="24" s="1"/>
  <c r="GV79" i="24"/>
  <c r="GU79" i="24"/>
  <c r="GT79" i="24"/>
  <c r="GS79" i="24"/>
  <c r="GR79" i="24" s="1"/>
  <c r="GJ79" i="24"/>
  <c r="GI79" i="24"/>
  <c r="GH79" i="24"/>
  <c r="GG79" i="24"/>
  <c r="FX79" i="24"/>
  <c r="FW79" i="24"/>
  <c r="FV79" i="24"/>
  <c r="FU79" i="24"/>
  <c r="FL79" i="24"/>
  <c r="FK79" i="24"/>
  <c r="FJ79" i="24"/>
  <c r="FI79" i="24"/>
  <c r="FE79" i="24" s="1"/>
  <c r="EZ79" i="24"/>
  <c r="EY79" i="24"/>
  <c r="EX79" i="24"/>
  <c r="EW79" i="24"/>
  <c r="EU79" i="24" s="1"/>
  <c r="EN79" i="24"/>
  <c r="EM79" i="24"/>
  <c r="EL79" i="24"/>
  <c r="EK79" i="24"/>
  <c r="EB79" i="24"/>
  <c r="EA79" i="24"/>
  <c r="DZ79" i="24"/>
  <c r="DY79" i="24"/>
  <c r="DX79" i="24" s="1"/>
  <c r="DP79" i="24"/>
  <c r="DO79" i="24"/>
  <c r="DN79" i="24"/>
  <c r="DM79" i="24"/>
  <c r="DK79" i="24" s="1"/>
  <c r="DD79" i="24"/>
  <c r="DC79" i="24"/>
  <c r="DB79" i="24"/>
  <c r="DA79" i="24"/>
  <c r="CX79" i="24" s="1"/>
  <c r="CR79" i="24"/>
  <c r="CQ79" i="24"/>
  <c r="CP79" i="24"/>
  <c r="CO79" i="24"/>
  <c r="CL79" i="24" s="1"/>
  <c r="CF79" i="24"/>
  <c r="CE79" i="24"/>
  <c r="CD79" i="24"/>
  <c r="CC79" i="24"/>
  <c r="BT79" i="24"/>
  <c r="BS79" i="24"/>
  <c r="BR79" i="24"/>
  <c r="BQ79" i="24"/>
  <c r="BN79" i="24" s="1"/>
  <c r="BH79" i="24"/>
  <c r="BG79" i="24"/>
  <c r="BF79" i="24"/>
  <c r="BE79" i="24"/>
  <c r="BI79" i="24" s="1"/>
  <c r="AV79" i="24"/>
  <c r="AU79" i="24"/>
  <c r="AT79" i="24"/>
  <c r="AS79" i="24"/>
  <c r="AJ79" i="24"/>
  <c r="AI79" i="24"/>
  <c r="AH79" i="24"/>
  <c r="AG79" i="24"/>
  <c r="AD79" i="24" s="1"/>
  <c r="W79" i="24"/>
  <c r="V79" i="24"/>
  <c r="U79" i="24"/>
  <c r="T79" i="24" s="1"/>
  <c r="L79" i="24"/>
  <c r="K79" i="24"/>
  <c r="J79" i="24"/>
  <c r="I79" i="24"/>
  <c r="E79" i="24" s="1"/>
  <c r="KB75" i="24"/>
  <c r="KA75" i="24"/>
  <c r="JZ75" i="24"/>
  <c r="JY75" i="24"/>
  <c r="JX75" i="24" s="1"/>
  <c r="JP75" i="24"/>
  <c r="JO75" i="24"/>
  <c r="JN75" i="24"/>
  <c r="JM75" i="24"/>
  <c r="JD75" i="24"/>
  <c r="JC75" i="24"/>
  <c r="JB75" i="24"/>
  <c r="JA75" i="24"/>
  <c r="IR75" i="24"/>
  <c r="IQ75" i="24"/>
  <c r="IP75" i="24"/>
  <c r="IO75" i="24"/>
  <c r="IM75" i="24" s="1"/>
  <c r="IF75" i="24"/>
  <c r="IE75" i="24"/>
  <c r="ID75" i="24"/>
  <c r="IC75" i="24"/>
  <c r="IA75" i="24" s="1"/>
  <c r="HT75" i="24"/>
  <c r="HS75" i="24"/>
  <c r="HR75" i="24"/>
  <c r="HQ75" i="24"/>
  <c r="HH75" i="24"/>
  <c r="HG75" i="24"/>
  <c r="HF75" i="24"/>
  <c r="HE75" i="24"/>
  <c r="HB75" i="24" s="1"/>
  <c r="GV75" i="24"/>
  <c r="GU75" i="24"/>
  <c r="GT75" i="24"/>
  <c r="GS75" i="24"/>
  <c r="GQ75" i="24" s="1"/>
  <c r="GJ75" i="24"/>
  <c r="GI75" i="24"/>
  <c r="GH75" i="24"/>
  <c r="GG75" i="24"/>
  <c r="GF75" i="24" s="1"/>
  <c r="FX75" i="24"/>
  <c r="FW75" i="24"/>
  <c r="FV75" i="24"/>
  <c r="FU75" i="24"/>
  <c r="FL75" i="24"/>
  <c r="FK75" i="24"/>
  <c r="FJ75" i="24"/>
  <c r="FI75" i="24"/>
  <c r="FM75" i="24" s="1"/>
  <c r="EZ75" i="24"/>
  <c r="EY75" i="24"/>
  <c r="EX75" i="24"/>
  <c r="EW75" i="24"/>
  <c r="ES75" i="24" s="1"/>
  <c r="EN75" i="24"/>
  <c r="EM75" i="24"/>
  <c r="EL75" i="24"/>
  <c r="EK75" i="24"/>
  <c r="EI75" i="24" s="1"/>
  <c r="EB75" i="24"/>
  <c r="EA75" i="24"/>
  <c r="DZ75" i="24"/>
  <c r="DY75" i="24"/>
  <c r="DP75" i="24"/>
  <c r="DO75" i="24"/>
  <c r="DN75" i="24"/>
  <c r="DM75" i="24"/>
  <c r="DQ75" i="24" s="1"/>
  <c r="DD75" i="24"/>
  <c r="DC75" i="24"/>
  <c r="DB75" i="24"/>
  <c r="DA75" i="24"/>
  <c r="CX75" i="24" s="1"/>
  <c r="CR75" i="24"/>
  <c r="CQ75" i="24"/>
  <c r="CP75" i="24"/>
  <c r="CO75" i="24"/>
  <c r="CN75" i="24" s="1"/>
  <c r="CF75" i="24"/>
  <c r="CE75" i="24"/>
  <c r="CD75" i="24"/>
  <c r="CC75" i="24"/>
  <c r="CB75" i="24" s="1"/>
  <c r="BT75" i="24"/>
  <c r="BS75" i="24"/>
  <c r="BR75" i="24"/>
  <c r="BQ75" i="24"/>
  <c r="BH75" i="24"/>
  <c r="BG75" i="24"/>
  <c r="BF75" i="24"/>
  <c r="BE75" i="24"/>
  <c r="BC75" i="24" s="1"/>
  <c r="AV75" i="24"/>
  <c r="AU75" i="24"/>
  <c r="AT75" i="24"/>
  <c r="AS75" i="24"/>
  <c r="AJ75" i="24"/>
  <c r="AI75" i="24"/>
  <c r="AH75" i="24"/>
  <c r="AG75" i="24"/>
  <c r="W75" i="24"/>
  <c r="V75" i="24"/>
  <c r="U75" i="24"/>
  <c r="R75" i="24" s="1"/>
  <c r="L75" i="24"/>
  <c r="K75" i="24"/>
  <c r="J75" i="24"/>
  <c r="I75" i="24"/>
  <c r="F75" i="24" s="1"/>
  <c r="W28" i="24"/>
  <c r="V28" i="24"/>
  <c r="U28" i="24"/>
  <c r="Q28" i="24" s="1"/>
  <c r="L28" i="24"/>
  <c r="K28" i="24"/>
  <c r="J28" i="24"/>
  <c r="I28" i="24"/>
  <c r="F28" i="24" s="1"/>
  <c r="W26" i="24"/>
  <c r="V26" i="24"/>
  <c r="U26" i="24"/>
  <c r="L26" i="24"/>
  <c r="K26" i="24"/>
  <c r="J26" i="24"/>
  <c r="I26" i="24"/>
  <c r="H26" i="24" s="1"/>
  <c r="KB23" i="24"/>
  <c r="KA23" i="24"/>
  <c r="JZ23" i="24"/>
  <c r="JY23" i="24"/>
  <c r="JV23" i="24" s="1"/>
  <c r="JP23" i="24"/>
  <c r="JO23" i="24"/>
  <c r="JN23" i="24"/>
  <c r="JM23" i="24"/>
  <c r="JD23" i="24"/>
  <c r="JC23" i="24"/>
  <c r="JB23" i="24"/>
  <c r="JA23" i="24"/>
  <c r="IR23" i="24"/>
  <c r="IQ23" i="24"/>
  <c r="IP23" i="24"/>
  <c r="IO23" i="24"/>
  <c r="IM23" i="24" s="1"/>
  <c r="IF23" i="24"/>
  <c r="IE23" i="24"/>
  <c r="ID23" i="24"/>
  <c r="IC23" i="24"/>
  <c r="IB23" i="24" s="1"/>
  <c r="HT23" i="24"/>
  <c r="HS23" i="24"/>
  <c r="HR23" i="24"/>
  <c r="HQ23" i="24"/>
  <c r="HH23" i="24"/>
  <c r="HG23" i="24"/>
  <c r="HF23" i="24"/>
  <c r="HE23" i="24"/>
  <c r="HA23" i="24" s="1"/>
  <c r="GV23" i="24"/>
  <c r="GU23" i="24"/>
  <c r="GT23" i="24"/>
  <c r="GS23" i="24"/>
  <c r="GJ23" i="24"/>
  <c r="GI23" i="24"/>
  <c r="GH23" i="24"/>
  <c r="GG23" i="24"/>
  <c r="FX23" i="24"/>
  <c r="FW23" i="24"/>
  <c r="FV23" i="24"/>
  <c r="FU23" i="24"/>
  <c r="FL23" i="24"/>
  <c r="FK23" i="24"/>
  <c r="FJ23" i="24"/>
  <c r="FI23" i="24"/>
  <c r="EZ23" i="24"/>
  <c r="EY23" i="24"/>
  <c r="EX23" i="24"/>
  <c r="EW23" i="24"/>
  <c r="EN23" i="24"/>
  <c r="EM23" i="24"/>
  <c r="EL23" i="24"/>
  <c r="EK23" i="24"/>
  <c r="EJ23" i="24" s="1"/>
  <c r="EB23" i="24"/>
  <c r="EA23" i="24"/>
  <c r="DZ23" i="24"/>
  <c r="DY23" i="24"/>
  <c r="DP23" i="24"/>
  <c r="DO23" i="24"/>
  <c r="DN23" i="24"/>
  <c r="DM23" i="24"/>
  <c r="DD23" i="24"/>
  <c r="DC23" i="24"/>
  <c r="DB23" i="24"/>
  <c r="DA23" i="24"/>
  <c r="CR23" i="24"/>
  <c r="CQ23" i="24"/>
  <c r="CP23" i="24"/>
  <c r="CO23" i="24"/>
  <c r="CL23" i="24" s="1"/>
  <c r="CF23" i="24"/>
  <c r="CE23" i="24"/>
  <c r="CD23" i="24"/>
  <c r="CC23" i="24"/>
  <c r="BZ23" i="24" s="1"/>
  <c r="BT23" i="24"/>
  <c r="BS23" i="24"/>
  <c r="BR23" i="24"/>
  <c r="BQ23" i="24"/>
  <c r="BO23" i="24" s="1"/>
  <c r="BH23" i="24"/>
  <c r="BG23" i="24"/>
  <c r="BF23" i="24"/>
  <c r="BE23" i="24"/>
  <c r="AV23" i="24"/>
  <c r="AU23" i="24"/>
  <c r="AT23" i="24"/>
  <c r="AS23" i="24"/>
  <c r="W23" i="24"/>
  <c r="V23" i="24"/>
  <c r="U23" i="24"/>
  <c r="L23" i="24"/>
  <c r="K23" i="24"/>
  <c r="J23" i="24"/>
  <c r="I23" i="24"/>
  <c r="F23" i="24" s="1"/>
  <c r="KB63" i="24"/>
  <c r="KA63" i="24"/>
  <c r="JZ63" i="24"/>
  <c r="JY63" i="24"/>
  <c r="JW63" i="24" s="1"/>
  <c r="JP63" i="24"/>
  <c r="JO63" i="24"/>
  <c r="JN63" i="24"/>
  <c r="JM63" i="24"/>
  <c r="JD63" i="24"/>
  <c r="JC63" i="24"/>
  <c r="JB63" i="24"/>
  <c r="JA63" i="24"/>
  <c r="JE63" i="24" s="1"/>
  <c r="IR63" i="24"/>
  <c r="IQ63" i="24"/>
  <c r="IP63" i="24"/>
  <c r="IO63" i="24"/>
  <c r="IN63" i="24" s="1"/>
  <c r="IF63" i="24"/>
  <c r="IE63" i="24"/>
  <c r="ID63" i="24"/>
  <c r="IC63" i="24"/>
  <c r="IA63" i="24" s="1"/>
  <c r="HT63" i="24"/>
  <c r="HS63" i="24"/>
  <c r="HR63" i="24"/>
  <c r="HQ63" i="24"/>
  <c r="HN63" i="24" s="1"/>
  <c r="HH63" i="24"/>
  <c r="HG63" i="24"/>
  <c r="HF63" i="24"/>
  <c r="HE63" i="24"/>
  <c r="HI63" i="24" s="1"/>
  <c r="GV63" i="24"/>
  <c r="GU63" i="24"/>
  <c r="GT63" i="24"/>
  <c r="GS63" i="24"/>
  <c r="GJ63" i="24"/>
  <c r="GI63" i="24"/>
  <c r="GH63" i="24"/>
  <c r="GG63" i="24"/>
  <c r="GD63" i="24" s="1"/>
  <c r="FX63" i="24"/>
  <c r="FW63" i="24"/>
  <c r="FV63" i="24"/>
  <c r="FU63" i="24"/>
  <c r="FL63" i="24"/>
  <c r="FK63" i="24"/>
  <c r="FJ63" i="24"/>
  <c r="FI63" i="24"/>
  <c r="FE63" i="24" s="1"/>
  <c r="EZ63" i="24"/>
  <c r="EY63" i="24"/>
  <c r="EX63" i="24"/>
  <c r="EW63" i="24"/>
  <c r="EU63" i="24" s="1"/>
  <c r="EN63" i="24"/>
  <c r="EM63" i="24"/>
  <c r="EL63" i="24"/>
  <c r="EK63" i="24"/>
  <c r="EO63" i="24" s="1"/>
  <c r="EB63" i="24"/>
  <c r="EA63" i="24"/>
  <c r="DZ63" i="24"/>
  <c r="DY63" i="24"/>
  <c r="DP63" i="24"/>
  <c r="DO63" i="24"/>
  <c r="DN63" i="24"/>
  <c r="DM63" i="24"/>
  <c r="DK63" i="24" s="1"/>
  <c r="DD63" i="24"/>
  <c r="DC63" i="24"/>
  <c r="DB63" i="24"/>
  <c r="DA63" i="24"/>
  <c r="DE63" i="24" s="1"/>
  <c r="CR63" i="24"/>
  <c r="CQ63" i="24"/>
  <c r="CP63" i="24"/>
  <c r="CO63" i="24"/>
  <c r="CS63" i="24" s="1"/>
  <c r="CF63" i="24"/>
  <c r="CE63" i="24"/>
  <c r="CD63" i="24"/>
  <c r="CC63" i="24"/>
  <c r="BZ63" i="24" s="1"/>
  <c r="BT63" i="24"/>
  <c r="BS63" i="24"/>
  <c r="BR63" i="24"/>
  <c r="BQ63" i="24"/>
  <c r="BU63" i="24" s="1"/>
  <c r="BH63" i="24"/>
  <c r="BG63" i="24"/>
  <c r="BF63" i="24"/>
  <c r="BE63" i="24"/>
  <c r="BD63" i="24" s="1"/>
  <c r="AV63" i="24"/>
  <c r="AU63" i="24"/>
  <c r="AT63" i="24"/>
  <c r="AS63" i="24"/>
  <c r="AQ63" i="24" s="1"/>
  <c r="AJ63" i="24"/>
  <c r="AI63" i="24"/>
  <c r="AH63" i="24"/>
  <c r="AG63" i="24"/>
  <c r="W63" i="24"/>
  <c r="V63" i="24"/>
  <c r="U63" i="24"/>
  <c r="L63" i="24"/>
  <c r="K63" i="24"/>
  <c r="J63" i="24"/>
  <c r="I63" i="24"/>
  <c r="H63" i="24" s="1"/>
  <c r="KB90" i="24"/>
  <c r="KA90" i="24"/>
  <c r="JZ90" i="24"/>
  <c r="JY90" i="24"/>
  <c r="JP90" i="24"/>
  <c r="JO90" i="24"/>
  <c r="JN90" i="24"/>
  <c r="JM90" i="24"/>
  <c r="JJ90" i="24" s="1"/>
  <c r="JD90" i="24"/>
  <c r="JC90" i="24"/>
  <c r="JB90" i="24"/>
  <c r="JA90" i="24"/>
  <c r="IR90" i="24"/>
  <c r="IQ90" i="24"/>
  <c r="IP90" i="24"/>
  <c r="IO90" i="24"/>
  <c r="IS90" i="24" s="1"/>
  <c r="IF90" i="24"/>
  <c r="IE90" i="24"/>
  <c r="ID90" i="24"/>
  <c r="IC90" i="24"/>
  <c r="HT90" i="24"/>
  <c r="HS90" i="24"/>
  <c r="HR90" i="24"/>
  <c r="HQ90" i="24"/>
  <c r="HH90" i="24"/>
  <c r="HG90" i="24"/>
  <c r="HF90" i="24"/>
  <c r="HE90" i="24"/>
  <c r="HI90" i="24" s="1"/>
  <c r="GV90" i="24"/>
  <c r="GU90" i="24"/>
  <c r="GT90" i="24"/>
  <c r="GS90" i="24"/>
  <c r="GO90" i="24" s="1"/>
  <c r="GJ90" i="24"/>
  <c r="GI90" i="24"/>
  <c r="GH90" i="24"/>
  <c r="GG90" i="24"/>
  <c r="FX90" i="24"/>
  <c r="FW90" i="24"/>
  <c r="FV90" i="24"/>
  <c r="FU90" i="24"/>
  <c r="FR90" i="24" s="1"/>
  <c r="FL90" i="24"/>
  <c r="FK90" i="24"/>
  <c r="FJ90" i="24"/>
  <c r="FI90" i="24"/>
  <c r="FG90" i="24" s="1"/>
  <c r="EZ90" i="24"/>
  <c r="EY90" i="24"/>
  <c r="EX90" i="24"/>
  <c r="EW90" i="24"/>
  <c r="EV90" i="24" s="1"/>
  <c r="EN90" i="24"/>
  <c r="EM90" i="24"/>
  <c r="EL90" i="24"/>
  <c r="EK90" i="24"/>
  <c r="EB90" i="24"/>
  <c r="EA90" i="24"/>
  <c r="DZ90" i="24"/>
  <c r="DY90" i="24"/>
  <c r="DW90" i="24" s="1"/>
  <c r="DP90" i="24"/>
  <c r="DO90" i="24"/>
  <c r="DN90" i="24"/>
  <c r="DM90" i="24"/>
  <c r="DJ90" i="24" s="1"/>
  <c r="DD90" i="24"/>
  <c r="DC90" i="24"/>
  <c r="DB90" i="24"/>
  <c r="DA90" i="24"/>
  <c r="CY90" i="24" s="1"/>
  <c r="CR90" i="24"/>
  <c r="CQ90" i="24"/>
  <c r="CP90" i="24"/>
  <c r="CO90" i="24"/>
  <c r="CF90" i="24"/>
  <c r="CE90" i="24"/>
  <c r="CD90" i="24"/>
  <c r="CC90" i="24"/>
  <c r="CG90" i="24" s="1"/>
  <c r="BT90" i="24"/>
  <c r="BS90" i="24"/>
  <c r="BR90" i="24"/>
  <c r="BQ90" i="24"/>
  <c r="BH90" i="24"/>
  <c r="BG90" i="24"/>
  <c r="BF90" i="24"/>
  <c r="BE90" i="24"/>
  <c r="BI90" i="24" s="1"/>
  <c r="AV90" i="24"/>
  <c r="AU90" i="24"/>
  <c r="AT90" i="24"/>
  <c r="AS90" i="24"/>
  <c r="AJ90" i="24"/>
  <c r="AI90" i="24"/>
  <c r="AH90" i="24"/>
  <c r="AG90" i="24"/>
  <c r="W90" i="24"/>
  <c r="V90" i="24"/>
  <c r="U90" i="24"/>
  <c r="Y90" i="24" s="1"/>
  <c r="L90" i="24"/>
  <c r="K90" i="24"/>
  <c r="J90" i="24"/>
  <c r="I90" i="24"/>
  <c r="G90" i="24" s="1"/>
  <c r="KB88" i="24"/>
  <c r="KA88" i="24"/>
  <c r="JZ88" i="24"/>
  <c r="JY88" i="24"/>
  <c r="JP88" i="24"/>
  <c r="JO88" i="24"/>
  <c r="JN88" i="24"/>
  <c r="JM88" i="24"/>
  <c r="JD88" i="24"/>
  <c r="JC88" i="24"/>
  <c r="JB88" i="24"/>
  <c r="JA88" i="24"/>
  <c r="IW88" i="24" s="1"/>
  <c r="IR88" i="24"/>
  <c r="IQ88" i="24"/>
  <c r="IP88" i="24"/>
  <c r="IO88" i="24"/>
  <c r="IK88" i="24" s="1"/>
  <c r="IF88" i="24"/>
  <c r="IE88" i="24"/>
  <c r="ID88" i="24"/>
  <c r="IC88" i="24"/>
  <c r="HT88" i="24"/>
  <c r="HS88" i="24"/>
  <c r="HR88" i="24"/>
  <c r="HQ88" i="24"/>
  <c r="HH88" i="24"/>
  <c r="HG88" i="24"/>
  <c r="HF88" i="24"/>
  <c r="HE88" i="24"/>
  <c r="HI88" i="24" s="1"/>
  <c r="GV88" i="24"/>
  <c r="GU88" i="24"/>
  <c r="GT88" i="24"/>
  <c r="GS88" i="24"/>
  <c r="GW88" i="24" s="1"/>
  <c r="GJ88" i="24"/>
  <c r="GI88" i="24"/>
  <c r="GH88" i="24"/>
  <c r="GG88" i="24"/>
  <c r="GE88" i="24" s="1"/>
  <c r="FX88" i="24"/>
  <c r="FW88" i="24"/>
  <c r="FV88" i="24"/>
  <c r="FU88" i="24"/>
  <c r="FR88" i="24" s="1"/>
  <c r="FL88" i="24"/>
  <c r="FK88" i="24"/>
  <c r="FJ88" i="24"/>
  <c r="FI88" i="24"/>
  <c r="FM88" i="24" s="1"/>
  <c r="EZ88" i="24"/>
  <c r="EY88" i="24"/>
  <c r="EX88" i="24"/>
  <c r="EW88" i="24"/>
  <c r="EU88" i="24" s="1"/>
  <c r="EN88" i="24"/>
  <c r="EM88" i="24"/>
  <c r="EL88" i="24"/>
  <c r="EK88" i="24"/>
  <c r="EI88" i="24" s="1"/>
  <c r="EB88" i="24"/>
  <c r="EA88" i="24"/>
  <c r="DZ88" i="24"/>
  <c r="DY88" i="24"/>
  <c r="DW88" i="24" s="1"/>
  <c r="DP88" i="24"/>
  <c r="DO88" i="24"/>
  <c r="DN88" i="24"/>
  <c r="DM88" i="24"/>
  <c r="DQ88" i="24" s="1"/>
  <c r="DD88" i="24"/>
  <c r="DC88" i="24"/>
  <c r="DB88" i="24"/>
  <c r="DA88" i="24"/>
  <c r="CY88" i="24" s="1"/>
  <c r="CR88" i="24"/>
  <c r="CQ88" i="24"/>
  <c r="CP88" i="24"/>
  <c r="CO88" i="24"/>
  <c r="CF88" i="24"/>
  <c r="CE88" i="24"/>
  <c r="CD88" i="24"/>
  <c r="CC88" i="24"/>
  <c r="BT88" i="24"/>
  <c r="BS88" i="24"/>
  <c r="BR88" i="24"/>
  <c r="BQ88" i="24"/>
  <c r="BU88" i="24" s="1"/>
  <c r="BH88" i="24"/>
  <c r="BG88" i="24"/>
  <c r="BF88" i="24"/>
  <c r="BE88" i="24"/>
  <c r="AV88" i="24"/>
  <c r="AU88" i="24"/>
  <c r="AT88" i="24"/>
  <c r="AS88" i="24"/>
  <c r="AI88" i="24"/>
  <c r="AH88" i="24"/>
  <c r="AG88" i="24"/>
  <c r="W88" i="24"/>
  <c r="V88" i="24"/>
  <c r="U88" i="24"/>
  <c r="Q88" i="24" s="1"/>
  <c r="L88" i="24"/>
  <c r="K88" i="24"/>
  <c r="J88" i="24"/>
  <c r="I88" i="24"/>
  <c r="H88" i="24" s="1"/>
  <c r="KB94" i="24"/>
  <c r="KA94" i="24"/>
  <c r="JZ94" i="24"/>
  <c r="JY94" i="24"/>
  <c r="JP94" i="24"/>
  <c r="JO94" i="24"/>
  <c r="JN94" i="24"/>
  <c r="JM94" i="24"/>
  <c r="JQ94" i="24" s="1"/>
  <c r="JD94" i="24"/>
  <c r="JC94" i="24"/>
  <c r="JB94" i="24"/>
  <c r="JA94" i="24"/>
  <c r="IW94" i="24" s="1"/>
  <c r="IR94" i="24"/>
  <c r="IQ94" i="24"/>
  <c r="IP94" i="24"/>
  <c r="IO94" i="24"/>
  <c r="IF94" i="24"/>
  <c r="IE94" i="24"/>
  <c r="ID94" i="24"/>
  <c r="IC94" i="24"/>
  <c r="HT94" i="24"/>
  <c r="HS94" i="24"/>
  <c r="HR94" i="24"/>
  <c r="HQ94" i="24"/>
  <c r="HH94" i="24"/>
  <c r="HG94" i="24"/>
  <c r="HF94" i="24"/>
  <c r="HE94" i="24"/>
  <c r="GV94" i="24"/>
  <c r="GU94" i="24"/>
  <c r="GT94" i="24"/>
  <c r="GS94" i="24"/>
  <c r="GR94" i="24" s="1"/>
  <c r="GJ94" i="24"/>
  <c r="GI94" i="24"/>
  <c r="GH94" i="24"/>
  <c r="GG94" i="24"/>
  <c r="GF94" i="24" s="1"/>
  <c r="FX94" i="24"/>
  <c r="FW94" i="24"/>
  <c r="FV94" i="24"/>
  <c r="FU94" i="24"/>
  <c r="FL94" i="24"/>
  <c r="FK94" i="24"/>
  <c r="FJ94" i="24"/>
  <c r="FI94" i="24"/>
  <c r="EZ94" i="24"/>
  <c r="EY94" i="24"/>
  <c r="EX94" i="24"/>
  <c r="EW94" i="24"/>
  <c r="ET94" i="24" s="1"/>
  <c r="EN94" i="24"/>
  <c r="EM94" i="24"/>
  <c r="EL94" i="24"/>
  <c r="EK94" i="24"/>
  <c r="EI94" i="24" s="1"/>
  <c r="EB94" i="24"/>
  <c r="EA94" i="24"/>
  <c r="DZ94" i="24"/>
  <c r="DY94" i="24"/>
  <c r="DP94" i="24"/>
  <c r="DO94" i="24"/>
  <c r="DN94" i="24"/>
  <c r="DM94" i="24"/>
  <c r="DK94" i="24" s="1"/>
  <c r="DD94" i="24"/>
  <c r="DC94" i="24"/>
  <c r="DB94" i="24"/>
  <c r="DA94" i="24"/>
  <c r="CX94" i="24" s="1"/>
  <c r="CR94" i="24"/>
  <c r="CQ94" i="24"/>
  <c r="CP94" i="24"/>
  <c r="CO94" i="24"/>
  <c r="CL94" i="24" s="1"/>
  <c r="CF94" i="24"/>
  <c r="CE94" i="24"/>
  <c r="CD94" i="24"/>
  <c r="CC94" i="24"/>
  <c r="CA94" i="24" s="1"/>
  <c r="BT94" i="24"/>
  <c r="BS94" i="24"/>
  <c r="BR94" i="24"/>
  <c r="BQ94" i="24"/>
  <c r="BO94" i="24" s="1"/>
  <c r="BH94" i="24"/>
  <c r="BG94" i="24"/>
  <c r="BF94" i="24"/>
  <c r="BE94" i="24"/>
  <c r="BB94" i="24" s="1"/>
  <c r="AV94" i="24"/>
  <c r="AU94" i="24"/>
  <c r="AT94" i="24"/>
  <c r="AS94" i="24"/>
  <c r="AP94" i="24" s="1"/>
  <c r="AJ94" i="24"/>
  <c r="AI94" i="24"/>
  <c r="AH94" i="24"/>
  <c r="AG94" i="24"/>
  <c r="W94" i="24"/>
  <c r="V94" i="24"/>
  <c r="U94" i="24"/>
  <c r="R94" i="24" s="1"/>
  <c r="L94" i="24"/>
  <c r="K94" i="24"/>
  <c r="J94" i="24"/>
  <c r="I94" i="24"/>
  <c r="G94" i="24" s="1"/>
  <c r="KB92" i="24"/>
  <c r="KA92" i="24"/>
  <c r="JZ92" i="24"/>
  <c r="JY92" i="24"/>
  <c r="JV92" i="24" s="1"/>
  <c r="JP92" i="24"/>
  <c r="JO92" i="24"/>
  <c r="JN92" i="24"/>
  <c r="JM92" i="24"/>
  <c r="JD92" i="24"/>
  <c r="JC92" i="24"/>
  <c r="JB92" i="24"/>
  <c r="JA92" i="24"/>
  <c r="JE92" i="24" s="1"/>
  <c r="IR92" i="24"/>
  <c r="IQ92" i="24"/>
  <c r="IP92" i="24"/>
  <c r="IO92" i="24"/>
  <c r="IS92" i="24" s="1"/>
  <c r="IF92" i="24"/>
  <c r="IE92" i="24"/>
  <c r="ID92" i="24"/>
  <c r="IC92" i="24"/>
  <c r="IG92" i="24" s="1"/>
  <c r="HT92" i="24"/>
  <c r="HS92" i="24"/>
  <c r="HR92" i="24"/>
  <c r="HQ92" i="24"/>
  <c r="HH92" i="24"/>
  <c r="HG92" i="24"/>
  <c r="HF92" i="24"/>
  <c r="HE92" i="24"/>
  <c r="HC92" i="24" s="1"/>
  <c r="GV92" i="24"/>
  <c r="GU92" i="24"/>
  <c r="GT92" i="24"/>
  <c r="GS92" i="24"/>
  <c r="GP92" i="24" s="1"/>
  <c r="GJ92" i="24"/>
  <c r="GI92" i="24"/>
  <c r="GH92" i="24"/>
  <c r="GG92" i="24"/>
  <c r="GD92" i="24" s="1"/>
  <c r="FX92" i="24"/>
  <c r="FW92" i="24"/>
  <c r="FV92" i="24"/>
  <c r="FU92" i="24"/>
  <c r="FQ92" i="24" s="1"/>
  <c r="FL92" i="24"/>
  <c r="FK92" i="24"/>
  <c r="FJ92" i="24"/>
  <c r="FI92" i="24"/>
  <c r="FM92" i="24" s="1"/>
  <c r="EZ92" i="24"/>
  <c r="EY92" i="24"/>
  <c r="EX92" i="24"/>
  <c r="EW92" i="24"/>
  <c r="EV92" i="24" s="1"/>
  <c r="EN92" i="24"/>
  <c r="EM92" i="24"/>
  <c r="EL92" i="24"/>
  <c r="EK92" i="24"/>
  <c r="EJ92" i="24" s="1"/>
  <c r="EB92" i="24"/>
  <c r="EA92" i="24"/>
  <c r="DZ92" i="24"/>
  <c r="DY92" i="24"/>
  <c r="DP92" i="24"/>
  <c r="DO92" i="24"/>
  <c r="DN92" i="24"/>
  <c r="DM92" i="24"/>
  <c r="DI92" i="24" s="1"/>
  <c r="DD92" i="24"/>
  <c r="DC92" i="24"/>
  <c r="DB92" i="24"/>
  <c r="DA92" i="24"/>
  <c r="CY92" i="24" s="1"/>
  <c r="CR92" i="24"/>
  <c r="CQ92" i="24"/>
  <c r="CP92" i="24"/>
  <c r="CO92" i="24"/>
  <c r="CK92" i="24" s="1"/>
  <c r="CF92" i="24"/>
  <c r="CE92" i="24"/>
  <c r="CD92" i="24"/>
  <c r="CC92" i="24"/>
  <c r="BZ92" i="24" s="1"/>
  <c r="BT92" i="24"/>
  <c r="BS92" i="24"/>
  <c r="BR92" i="24"/>
  <c r="BQ92" i="24"/>
  <c r="BO92" i="24" s="1"/>
  <c r="BH92" i="24"/>
  <c r="BG92" i="24"/>
  <c r="BF92" i="24"/>
  <c r="BE92" i="24"/>
  <c r="BC92" i="24" s="1"/>
  <c r="AV92" i="24"/>
  <c r="AU92" i="24"/>
  <c r="AT92" i="24"/>
  <c r="AS92" i="24"/>
  <c r="AP92" i="24" s="1"/>
  <c r="AJ92" i="24"/>
  <c r="AI92" i="24"/>
  <c r="AH92" i="24"/>
  <c r="AG92" i="24"/>
  <c r="AE92" i="24" s="1"/>
  <c r="W92" i="24"/>
  <c r="V92" i="24"/>
  <c r="U92" i="24"/>
  <c r="R92" i="24" s="1"/>
  <c r="L92" i="24"/>
  <c r="K92" i="24"/>
  <c r="J92" i="24"/>
  <c r="I92" i="24"/>
  <c r="F92" i="24" s="1"/>
  <c r="KB25" i="24"/>
  <c r="KA25" i="24"/>
  <c r="JZ25" i="24"/>
  <c r="JY25" i="24"/>
  <c r="JX25" i="24" s="1"/>
  <c r="JP25" i="24"/>
  <c r="JO25" i="24"/>
  <c r="JN25" i="24"/>
  <c r="JM25" i="24"/>
  <c r="JI25" i="24" s="1"/>
  <c r="JD25" i="24"/>
  <c r="JC25" i="24"/>
  <c r="JB25" i="24"/>
  <c r="JA25" i="24"/>
  <c r="IR25" i="24"/>
  <c r="IQ25" i="24"/>
  <c r="IP25" i="24"/>
  <c r="IO25" i="24"/>
  <c r="IL25" i="24" s="1"/>
  <c r="IF25" i="24"/>
  <c r="IE25" i="24"/>
  <c r="ID25" i="24"/>
  <c r="IC25" i="24"/>
  <c r="HT25" i="24"/>
  <c r="HS25" i="24"/>
  <c r="HR25" i="24"/>
  <c r="HQ25" i="24"/>
  <c r="HN25" i="24" s="1"/>
  <c r="HH25" i="24"/>
  <c r="HG25" i="24"/>
  <c r="HF25" i="24"/>
  <c r="HE25" i="24"/>
  <c r="HA25" i="24" s="1"/>
  <c r="GV25" i="24"/>
  <c r="GU25" i="24"/>
  <c r="GT25" i="24"/>
  <c r="GS25" i="24"/>
  <c r="GQ25" i="24" s="1"/>
  <c r="GJ25" i="24"/>
  <c r="GI25" i="24"/>
  <c r="GH25" i="24"/>
  <c r="GG25" i="24"/>
  <c r="GD25" i="24" s="1"/>
  <c r="FX25" i="24"/>
  <c r="FW25" i="24"/>
  <c r="FV25" i="24"/>
  <c r="FU25" i="24"/>
  <c r="FL25" i="24"/>
  <c r="FK25" i="24"/>
  <c r="FJ25" i="24"/>
  <c r="FI25" i="24"/>
  <c r="EZ25" i="24"/>
  <c r="EY25" i="24"/>
  <c r="EX25" i="24"/>
  <c r="EW25" i="24"/>
  <c r="EN25" i="24"/>
  <c r="EM25" i="24"/>
  <c r="EL25" i="24"/>
  <c r="EK25" i="24"/>
  <c r="EH25" i="24" s="1"/>
  <c r="EB25" i="24"/>
  <c r="EA25" i="24"/>
  <c r="DZ25" i="24"/>
  <c r="DY25" i="24"/>
  <c r="DP25" i="24"/>
  <c r="DO25" i="24"/>
  <c r="DN25" i="24"/>
  <c r="DM25" i="24"/>
  <c r="DD25" i="24"/>
  <c r="DC25" i="24"/>
  <c r="DB25" i="24"/>
  <c r="DA25" i="24"/>
  <c r="CX25" i="24" s="1"/>
  <c r="CR25" i="24"/>
  <c r="CQ25" i="24"/>
  <c r="CP25" i="24"/>
  <c r="CO25" i="24"/>
  <c r="CM25" i="24" s="1"/>
  <c r="CF25" i="24"/>
  <c r="CE25" i="24"/>
  <c r="CD25" i="24"/>
  <c r="CC25" i="24"/>
  <c r="CA25" i="24" s="1"/>
  <c r="BT25" i="24"/>
  <c r="BS25" i="24"/>
  <c r="BR25" i="24"/>
  <c r="BQ25" i="24"/>
  <c r="AV25" i="24"/>
  <c r="AU25" i="24"/>
  <c r="AT25" i="24"/>
  <c r="AS25" i="24"/>
  <c r="AJ25" i="24"/>
  <c r="AI25" i="24"/>
  <c r="AH25" i="24"/>
  <c r="AG25" i="24"/>
  <c r="W25" i="24"/>
  <c r="V25" i="24"/>
  <c r="U25" i="24"/>
  <c r="T25" i="24" s="1"/>
  <c r="KB65" i="24"/>
  <c r="KA65" i="24"/>
  <c r="JZ65" i="24"/>
  <c r="JY65" i="24"/>
  <c r="JU65" i="24" s="1"/>
  <c r="JP65" i="24"/>
  <c r="JO65" i="24"/>
  <c r="JN65" i="24"/>
  <c r="JM65" i="24"/>
  <c r="JI65" i="24" s="1"/>
  <c r="JD65" i="24"/>
  <c r="JC65" i="24"/>
  <c r="JB65" i="24"/>
  <c r="JA65" i="24"/>
  <c r="IR65" i="24"/>
  <c r="IQ65" i="24"/>
  <c r="IP65" i="24"/>
  <c r="IO65" i="24"/>
  <c r="IN65" i="24" s="1"/>
  <c r="IF65" i="24"/>
  <c r="IE65" i="24"/>
  <c r="ID65" i="24"/>
  <c r="IC65" i="24"/>
  <c r="HT65" i="24"/>
  <c r="HS65" i="24"/>
  <c r="HR65" i="24"/>
  <c r="HQ65" i="24"/>
  <c r="HO65" i="24" s="1"/>
  <c r="HH65" i="24"/>
  <c r="HG65" i="24"/>
  <c r="HF65" i="24"/>
  <c r="HE65" i="24"/>
  <c r="HD65" i="24" s="1"/>
  <c r="GV65" i="24"/>
  <c r="GU65" i="24"/>
  <c r="GT65" i="24"/>
  <c r="GS65" i="24"/>
  <c r="GP65" i="24" s="1"/>
  <c r="GJ65" i="24"/>
  <c r="GI65" i="24"/>
  <c r="GH65" i="24"/>
  <c r="GG65" i="24"/>
  <c r="GC65" i="24" s="1"/>
  <c r="FX65" i="24"/>
  <c r="FW65" i="24"/>
  <c r="FV65" i="24"/>
  <c r="FU65" i="24"/>
  <c r="FR65" i="24" s="1"/>
  <c r="FL65" i="24"/>
  <c r="FK65" i="24"/>
  <c r="FJ65" i="24"/>
  <c r="FI65" i="24"/>
  <c r="FM65" i="24" s="1"/>
  <c r="EZ65" i="24"/>
  <c r="EY65" i="24"/>
  <c r="EX65" i="24"/>
  <c r="EW65" i="24"/>
  <c r="EN65" i="24"/>
  <c r="EM65" i="24"/>
  <c r="EL65" i="24"/>
  <c r="EK65" i="24"/>
  <c r="EI65" i="24" s="1"/>
  <c r="EB65" i="24"/>
  <c r="EA65" i="24"/>
  <c r="DZ65" i="24"/>
  <c r="DY65" i="24"/>
  <c r="DP65" i="24"/>
  <c r="DO65" i="24"/>
  <c r="DN65" i="24"/>
  <c r="DM65" i="24"/>
  <c r="DD65" i="24"/>
  <c r="DC65" i="24"/>
  <c r="DB65" i="24"/>
  <c r="DA65" i="24"/>
  <c r="CZ65" i="24" s="1"/>
  <c r="CR65" i="24"/>
  <c r="CQ65" i="24"/>
  <c r="CP65" i="24"/>
  <c r="CO65" i="24"/>
  <c r="CF65" i="24"/>
  <c r="CE65" i="24"/>
  <c r="CD65" i="24"/>
  <c r="CC65" i="24"/>
  <c r="BY65" i="24" s="1"/>
  <c r="BT65" i="24"/>
  <c r="BS65" i="24"/>
  <c r="BR65" i="24"/>
  <c r="BQ65" i="24"/>
  <c r="BH65" i="24"/>
  <c r="BG65" i="24"/>
  <c r="BF65" i="24"/>
  <c r="BE65" i="24"/>
  <c r="AV65" i="24"/>
  <c r="AU65" i="24"/>
  <c r="AT65" i="24"/>
  <c r="AS65" i="24"/>
  <c r="AP65" i="24" s="1"/>
  <c r="AJ65" i="24"/>
  <c r="AI65" i="24"/>
  <c r="AH65" i="24"/>
  <c r="AG65" i="24"/>
  <c r="W65" i="24"/>
  <c r="V65" i="24"/>
  <c r="U65" i="24"/>
  <c r="S65" i="24" s="1"/>
  <c r="L65" i="24"/>
  <c r="K65" i="24"/>
  <c r="J65" i="24"/>
  <c r="I65" i="24"/>
  <c r="G65" i="24" s="1"/>
  <c r="KB64" i="24"/>
  <c r="KA64" i="24"/>
  <c r="JZ64" i="24"/>
  <c r="JY64" i="24"/>
  <c r="JP64" i="24"/>
  <c r="JO64" i="24"/>
  <c r="JN64" i="24"/>
  <c r="JM64" i="24"/>
  <c r="JD64" i="24"/>
  <c r="JC64" i="24"/>
  <c r="JB64" i="24"/>
  <c r="JA64" i="24"/>
  <c r="JE64" i="24" s="1"/>
  <c r="IR64" i="24"/>
  <c r="IQ64" i="24"/>
  <c r="IP64" i="24"/>
  <c r="IO64" i="24"/>
  <c r="IL64" i="24" s="1"/>
  <c r="IF64" i="24"/>
  <c r="IE64" i="24"/>
  <c r="ID64" i="24"/>
  <c r="IC64" i="24"/>
  <c r="HT64" i="24"/>
  <c r="HS64" i="24"/>
  <c r="HR64" i="24"/>
  <c r="HQ64" i="24"/>
  <c r="HU64" i="24" s="1"/>
  <c r="HH64" i="24"/>
  <c r="HG64" i="24"/>
  <c r="HF64" i="24"/>
  <c r="HE64" i="24"/>
  <c r="HB64" i="24" s="1"/>
  <c r="GV64" i="24"/>
  <c r="GU64" i="24"/>
  <c r="GT64" i="24"/>
  <c r="GS64" i="24"/>
  <c r="GP64" i="24" s="1"/>
  <c r="GJ64" i="24"/>
  <c r="GI64" i="24"/>
  <c r="GH64" i="24"/>
  <c r="GG64" i="24"/>
  <c r="GD64" i="24" s="1"/>
  <c r="FX64" i="24"/>
  <c r="FW64" i="24"/>
  <c r="FV64" i="24"/>
  <c r="FU64" i="24"/>
  <c r="FL64" i="24"/>
  <c r="FK64" i="24"/>
  <c r="FJ64" i="24"/>
  <c r="FI64" i="24"/>
  <c r="EZ64" i="24"/>
  <c r="EY64" i="24"/>
  <c r="EX64" i="24"/>
  <c r="EW64" i="24"/>
  <c r="FA64" i="24" s="1"/>
  <c r="EN64" i="24"/>
  <c r="EM64" i="24"/>
  <c r="EL64" i="24"/>
  <c r="EK64" i="24"/>
  <c r="EI64" i="24" s="1"/>
  <c r="EB64" i="24"/>
  <c r="EA64" i="24"/>
  <c r="DZ64" i="24"/>
  <c r="DY64" i="24"/>
  <c r="DP64" i="24"/>
  <c r="DO64" i="24"/>
  <c r="DN64" i="24"/>
  <c r="DM64" i="24"/>
  <c r="DD64" i="24"/>
  <c r="DC64" i="24"/>
  <c r="DB64" i="24"/>
  <c r="DA64" i="24"/>
  <c r="CY64" i="24" s="1"/>
  <c r="CR64" i="24"/>
  <c r="CQ64" i="24"/>
  <c r="CP64" i="24"/>
  <c r="CO64" i="24"/>
  <c r="CM64" i="24" s="1"/>
  <c r="CF64" i="24"/>
  <c r="CE64" i="24"/>
  <c r="CD64" i="24"/>
  <c r="CC64" i="24"/>
  <c r="CA64" i="24" s="1"/>
  <c r="BT64" i="24"/>
  <c r="BS64" i="24"/>
  <c r="BR64" i="24"/>
  <c r="BQ64" i="24"/>
  <c r="BP64" i="24" s="1"/>
  <c r="BH64" i="24"/>
  <c r="BG64" i="24"/>
  <c r="BF64" i="24"/>
  <c r="BE64" i="24"/>
  <c r="BB64" i="24" s="1"/>
  <c r="AV64" i="24"/>
  <c r="AU64" i="24"/>
  <c r="AT64" i="24"/>
  <c r="AS64" i="24"/>
  <c r="AW64" i="24" s="1"/>
  <c r="AJ64" i="24"/>
  <c r="AI64" i="24"/>
  <c r="AH64" i="24"/>
  <c r="AG64" i="24"/>
  <c r="W64" i="24"/>
  <c r="V64" i="24"/>
  <c r="U64" i="24"/>
  <c r="L64" i="24"/>
  <c r="K64" i="24"/>
  <c r="J64" i="24"/>
  <c r="I64" i="24"/>
  <c r="G64" i="24" s="1"/>
  <c r="KB45" i="24"/>
  <c r="KA45" i="24"/>
  <c r="JZ45" i="24"/>
  <c r="JY45" i="24"/>
  <c r="JW45" i="24" s="1"/>
  <c r="JP45" i="24"/>
  <c r="JO45" i="24"/>
  <c r="JN45" i="24"/>
  <c r="JM45" i="24"/>
  <c r="JJ45" i="24" s="1"/>
  <c r="JD45" i="24"/>
  <c r="JC45" i="24"/>
  <c r="JB45" i="24"/>
  <c r="JA45" i="24"/>
  <c r="IY45" i="24" s="1"/>
  <c r="IR45" i="24"/>
  <c r="IQ45" i="24"/>
  <c r="IP45" i="24"/>
  <c r="IO45" i="24"/>
  <c r="IF45" i="24"/>
  <c r="IE45" i="24"/>
  <c r="ID45" i="24"/>
  <c r="IC45" i="24"/>
  <c r="HT45" i="24"/>
  <c r="HS45" i="24"/>
  <c r="HR45" i="24"/>
  <c r="HQ45" i="24"/>
  <c r="HO45" i="24" s="1"/>
  <c r="HH45" i="24"/>
  <c r="HG45" i="24"/>
  <c r="HF45" i="24"/>
  <c r="HE45" i="24"/>
  <c r="HD45" i="24" s="1"/>
  <c r="GV45" i="24"/>
  <c r="GU45" i="24"/>
  <c r="GT45" i="24"/>
  <c r="GS45" i="24"/>
  <c r="GJ45" i="24"/>
  <c r="GI45" i="24"/>
  <c r="GH45" i="24"/>
  <c r="GG45" i="24"/>
  <c r="FX45" i="24"/>
  <c r="FW45" i="24"/>
  <c r="FV45" i="24"/>
  <c r="FU45" i="24"/>
  <c r="FR45" i="24" s="1"/>
  <c r="FL45" i="24"/>
  <c r="FK45" i="24"/>
  <c r="FJ45" i="24"/>
  <c r="FI45" i="24"/>
  <c r="EZ45" i="24"/>
  <c r="EY45" i="24"/>
  <c r="EX45" i="24"/>
  <c r="EW45" i="24"/>
  <c r="FA45" i="24" s="1"/>
  <c r="EN45" i="24"/>
  <c r="EM45" i="24"/>
  <c r="EL45" i="24"/>
  <c r="EK45" i="24"/>
  <c r="EB45" i="24"/>
  <c r="EA45" i="24"/>
  <c r="DZ45" i="24"/>
  <c r="DY45" i="24"/>
  <c r="DP45" i="24"/>
  <c r="DO45" i="24"/>
  <c r="DN45" i="24"/>
  <c r="DM45" i="24"/>
  <c r="DD45" i="24"/>
  <c r="DC45" i="24"/>
  <c r="DB45" i="24"/>
  <c r="DA45" i="24"/>
  <c r="CR45" i="24"/>
  <c r="CQ45" i="24"/>
  <c r="CP45" i="24"/>
  <c r="CO45" i="24"/>
  <c r="CS45" i="24" s="1"/>
  <c r="CF45" i="24"/>
  <c r="CE45" i="24"/>
  <c r="CD45" i="24"/>
  <c r="CC45" i="24"/>
  <c r="BT45" i="24"/>
  <c r="BS45" i="24"/>
  <c r="BR45" i="24"/>
  <c r="BQ45" i="24"/>
  <c r="BH45" i="24"/>
  <c r="BG45" i="24"/>
  <c r="BF45" i="24"/>
  <c r="BE45" i="24"/>
  <c r="AV45" i="24"/>
  <c r="AU45" i="24"/>
  <c r="AT45" i="24"/>
  <c r="AS45" i="24"/>
  <c r="W45" i="24"/>
  <c r="V45" i="24"/>
  <c r="U45" i="24"/>
  <c r="L45" i="24"/>
  <c r="K45" i="24"/>
  <c r="J45" i="24"/>
  <c r="I45" i="24"/>
  <c r="H45" i="24" s="1"/>
  <c r="KB41" i="24"/>
  <c r="KA41" i="24"/>
  <c r="JZ41" i="24"/>
  <c r="JY41" i="24"/>
  <c r="KC41" i="24" s="1"/>
  <c r="JP41" i="24"/>
  <c r="JO41" i="24"/>
  <c r="JN41" i="24"/>
  <c r="JM41" i="24"/>
  <c r="JJ41" i="24" s="1"/>
  <c r="JD41" i="24"/>
  <c r="JC41" i="24"/>
  <c r="JB41" i="24"/>
  <c r="JA41" i="24"/>
  <c r="JE41" i="24" s="1"/>
  <c r="IR41" i="24"/>
  <c r="IQ41" i="24"/>
  <c r="IP41" i="24"/>
  <c r="IO41" i="24"/>
  <c r="IK41" i="24" s="1"/>
  <c r="IF41" i="24"/>
  <c r="IE41" i="24"/>
  <c r="ID41" i="24"/>
  <c r="IC41" i="24"/>
  <c r="HZ41" i="24" s="1"/>
  <c r="HT41" i="24"/>
  <c r="HS41" i="24"/>
  <c r="HR41" i="24"/>
  <c r="HQ41" i="24"/>
  <c r="HH41" i="24"/>
  <c r="HG41" i="24"/>
  <c r="HF41" i="24"/>
  <c r="HE41" i="24"/>
  <c r="HI41" i="24" s="1"/>
  <c r="GV41" i="24"/>
  <c r="GU41" i="24"/>
  <c r="GT41" i="24"/>
  <c r="GS41" i="24"/>
  <c r="GJ41" i="24"/>
  <c r="GI41" i="24"/>
  <c r="GH41" i="24"/>
  <c r="GG41" i="24"/>
  <c r="FX41" i="24"/>
  <c r="FW41" i="24"/>
  <c r="FV41" i="24"/>
  <c r="FU41" i="24"/>
  <c r="FS41" i="24" s="1"/>
  <c r="FL41" i="24"/>
  <c r="FK41" i="24"/>
  <c r="FJ41" i="24"/>
  <c r="FI41" i="24"/>
  <c r="EZ41" i="24"/>
  <c r="EY41" i="24"/>
  <c r="EX41" i="24"/>
  <c r="EW41" i="24"/>
  <c r="EN41" i="24"/>
  <c r="EM41" i="24"/>
  <c r="EL41" i="24"/>
  <c r="EK41" i="24"/>
  <c r="EH41" i="24" s="1"/>
  <c r="EB41" i="24"/>
  <c r="EA41" i="24"/>
  <c r="DZ41" i="24"/>
  <c r="DY41" i="24"/>
  <c r="DP41" i="24"/>
  <c r="DO41" i="24"/>
  <c r="DN41" i="24"/>
  <c r="DM41" i="24"/>
  <c r="DL41" i="24" s="1"/>
  <c r="DD41" i="24"/>
  <c r="DC41" i="24"/>
  <c r="DB41" i="24"/>
  <c r="DA41" i="24"/>
  <c r="CW41" i="24" s="1"/>
  <c r="CR41" i="24"/>
  <c r="CQ41" i="24"/>
  <c r="CP41" i="24"/>
  <c r="CO41" i="24"/>
  <c r="CL41" i="24" s="1"/>
  <c r="CF41" i="24"/>
  <c r="CE41" i="24"/>
  <c r="CD41" i="24"/>
  <c r="CC41" i="24"/>
  <c r="BT41" i="24"/>
  <c r="BS41" i="24"/>
  <c r="BR41" i="24"/>
  <c r="BQ41" i="24"/>
  <c r="BH41" i="24"/>
  <c r="BG41" i="24"/>
  <c r="BF41" i="24"/>
  <c r="BE41" i="24"/>
  <c r="BA41" i="24" s="1"/>
  <c r="AV41" i="24"/>
  <c r="AU41" i="24"/>
  <c r="AT41" i="24"/>
  <c r="AS41" i="24"/>
  <c r="AP41" i="24" s="1"/>
  <c r="AJ41" i="24"/>
  <c r="AI41" i="24"/>
  <c r="AH41" i="24"/>
  <c r="AG41" i="24"/>
  <c r="AD41" i="24" s="1"/>
  <c r="W41" i="24"/>
  <c r="V41" i="24"/>
  <c r="U41" i="24"/>
  <c r="Y41" i="24" s="1"/>
  <c r="L41" i="24"/>
  <c r="K41" i="24"/>
  <c r="J41" i="24"/>
  <c r="I41" i="24"/>
  <c r="KB43" i="24"/>
  <c r="KA43" i="24"/>
  <c r="JZ43" i="24"/>
  <c r="JY43" i="24"/>
  <c r="JV43" i="24" s="1"/>
  <c r="JP43" i="24"/>
  <c r="JO43" i="24"/>
  <c r="JN43" i="24"/>
  <c r="JM43" i="24"/>
  <c r="JQ43" i="24" s="1"/>
  <c r="JD43" i="24"/>
  <c r="JC43" i="24"/>
  <c r="JB43" i="24"/>
  <c r="JA43" i="24"/>
  <c r="IZ43" i="24" s="1"/>
  <c r="IR43" i="24"/>
  <c r="IQ43" i="24"/>
  <c r="IP43" i="24"/>
  <c r="IO43" i="24"/>
  <c r="IN43" i="24" s="1"/>
  <c r="IF43" i="24"/>
  <c r="IE43" i="24"/>
  <c r="ID43" i="24"/>
  <c r="IC43" i="24"/>
  <c r="HY43" i="24" s="1"/>
  <c r="HT43" i="24"/>
  <c r="HS43" i="24"/>
  <c r="HR43" i="24"/>
  <c r="HQ43" i="24"/>
  <c r="HM43" i="24" s="1"/>
  <c r="HH43" i="24"/>
  <c r="HG43" i="24"/>
  <c r="HF43" i="24"/>
  <c r="HE43" i="24"/>
  <c r="HD43" i="24" s="1"/>
  <c r="GV43" i="24"/>
  <c r="GU43" i="24"/>
  <c r="GT43" i="24"/>
  <c r="GS43" i="24"/>
  <c r="GW43" i="24" s="1"/>
  <c r="GJ43" i="24"/>
  <c r="GI43" i="24"/>
  <c r="GH43" i="24"/>
  <c r="GG43" i="24"/>
  <c r="FX43" i="24"/>
  <c r="FW43" i="24"/>
  <c r="FV43" i="24"/>
  <c r="FU43" i="24"/>
  <c r="FQ43" i="24" s="1"/>
  <c r="FL43" i="24"/>
  <c r="FK43" i="24"/>
  <c r="FJ43" i="24"/>
  <c r="FI43" i="24"/>
  <c r="FF43" i="24" s="1"/>
  <c r="EZ43" i="24"/>
  <c r="EY43" i="24"/>
  <c r="EX43" i="24"/>
  <c r="EW43" i="24"/>
  <c r="EN43" i="24"/>
  <c r="EM43" i="24"/>
  <c r="EL43" i="24"/>
  <c r="EK43" i="24"/>
  <c r="EH43" i="24" s="1"/>
  <c r="EB43" i="24"/>
  <c r="EA43" i="24"/>
  <c r="DZ43" i="24"/>
  <c r="DY43" i="24"/>
  <c r="DP43" i="24"/>
  <c r="DO43" i="24"/>
  <c r="DN43" i="24"/>
  <c r="DM43" i="24"/>
  <c r="DD43" i="24"/>
  <c r="DC43" i="24"/>
  <c r="DB43" i="24"/>
  <c r="DA43" i="24"/>
  <c r="CX43" i="24" s="1"/>
  <c r="CR43" i="24"/>
  <c r="CQ43" i="24"/>
  <c r="CP43" i="24"/>
  <c r="CO43" i="24"/>
  <c r="CF43" i="24"/>
  <c r="CE43" i="24"/>
  <c r="CD43" i="24"/>
  <c r="CC43" i="24"/>
  <c r="BT43" i="24"/>
  <c r="BS43" i="24"/>
  <c r="BR43" i="24"/>
  <c r="BQ43" i="24"/>
  <c r="BH43" i="24"/>
  <c r="BG43" i="24"/>
  <c r="BF43" i="24"/>
  <c r="BE43" i="24"/>
  <c r="BA43" i="24" s="1"/>
  <c r="AV43" i="24"/>
  <c r="AU43" i="24"/>
  <c r="AT43" i="24"/>
  <c r="AS43" i="24"/>
  <c r="AP43" i="24" s="1"/>
  <c r="AJ43" i="24"/>
  <c r="AI43" i="24"/>
  <c r="AH43" i="24"/>
  <c r="AG43" i="24"/>
  <c r="W43" i="24"/>
  <c r="V43" i="24"/>
  <c r="U43" i="24"/>
  <c r="R43" i="24" s="1"/>
  <c r="L43" i="24"/>
  <c r="K43" i="24"/>
  <c r="J43" i="24"/>
  <c r="I43" i="24"/>
  <c r="E43" i="24" s="1"/>
  <c r="KB36" i="24"/>
  <c r="KA36" i="24"/>
  <c r="JZ36" i="24"/>
  <c r="JY36" i="24"/>
  <c r="JP36" i="24"/>
  <c r="JO36" i="24"/>
  <c r="JN36" i="24"/>
  <c r="JM36" i="24"/>
  <c r="JJ36" i="24" s="1"/>
  <c r="JD36" i="24"/>
  <c r="JC36" i="24"/>
  <c r="JB36" i="24"/>
  <c r="JA36" i="24"/>
  <c r="IX36" i="24" s="1"/>
  <c r="IR36" i="24"/>
  <c r="IQ36" i="24"/>
  <c r="IP36" i="24"/>
  <c r="IO36" i="24"/>
  <c r="IS36" i="24" s="1"/>
  <c r="IF36" i="24"/>
  <c r="IE36" i="24"/>
  <c r="ID36" i="24"/>
  <c r="IC36" i="24"/>
  <c r="HT36" i="24"/>
  <c r="HS36" i="24"/>
  <c r="HR36" i="24"/>
  <c r="HQ36" i="24"/>
  <c r="HP36" i="24" s="1"/>
  <c r="HH36" i="24"/>
  <c r="HG36" i="24"/>
  <c r="HF36" i="24"/>
  <c r="HE36" i="24"/>
  <c r="HI36" i="24" s="1"/>
  <c r="GV36" i="24"/>
  <c r="GU36" i="24"/>
  <c r="GT36" i="24"/>
  <c r="GS36" i="24"/>
  <c r="GW36" i="24" s="1"/>
  <c r="GJ36" i="24"/>
  <c r="GI36" i="24"/>
  <c r="GH36" i="24"/>
  <c r="GG36" i="24"/>
  <c r="FX36" i="24"/>
  <c r="FW36" i="24"/>
  <c r="FV36" i="24"/>
  <c r="FU36" i="24"/>
  <c r="FS36" i="24" s="1"/>
  <c r="FL36" i="24"/>
  <c r="FK36" i="24"/>
  <c r="FJ36" i="24"/>
  <c r="FI36" i="24"/>
  <c r="EZ36" i="24"/>
  <c r="EY36" i="24"/>
  <c r="EX36" i="24"/>
  <c r="EW36" i="24"/>
  <c r="EU36" i="24" s="1"/>
  <c r="EN36" i="24"/>
  <c r="EM36" i="24"/>
  <c r="EL36" i="24"/>
  <c r="EK36" i="24"/>
  <c r="EB36" i="24"/>
  <c r="EA36" i="24"/>
  <c r="DZ36" i="24"/>
  <c r="DY36" i="24"/>
  <c r="DP36" i="24"/>
  <c r="DO36" i="24"/>
  <c r="DN36" i="24"/>
  <c r="DM36" i="24"/>
  <c r="DQ36" i="24" s="1"/>
  <c r="DD36" i="24"/>
  <c r="DC36" i="24"/>
  <c r="DB36" i="24"/>
  <c r="DA36" i="24"/>
  <c r="CZ36" i="24" s="1"/>
  <c r="CR36" i="24"/>
  <c r="CQ36" i="24"/>
  <c r="CP36" i="24"/>
  <c r="CO36" i="24"/>
  <c r="CM36" i="24" s="1"/>
  <c r="CF36" i="24"/>
  <c r="CE36" i="24"/>
  <c r="CD36" i="24"/>
  <c r="CC36" i="24"/>
  <c r="CB36" i="24" s="1"/>
  <c r="BT36" i="24"/>
  <c r="BS36" i="24"/>
  <c r="BR36" i="24"/>
  <c r="BQ36" i="24"/>
  <c r="BH36" i="24"/>
  <c r="BG36" i="24"/>
  <c r="BF36" i="24"/>
  <c r="BE36" i="24"/>
  <c r="AV36" i="24"/>
  <c r="AU36" i="24"/>
  <c r="AT36" i="24"/>
  <c r="AS36" i="24"/>
  <c r="AP36" i="24" s="1"/>
  <c r="AD36" i="24"/>
  <c r="W36" i="24"/>
  <c r="V36" i="24"/>
  <c r="U36" i="24"/>
  <c r="Q36" i="24" s="1"/>
  <c r="L36" i="24"/>
  <c r="K36" i="24"/>
  <c r="J36" i="24"/>
  <c r="I36" i="24"/>
  <c r="KB67" i="24"/>
  <c r="KA67" i="24"/>
  <c r="JZ67" i="24"/>
  <c r="JY67" i="24"/>
  <c r="JP67" i="24"/>
  <c r="JO67" i="24"/>
  <c r="JN67" i="24"/>
  <c r="JM67" i="24"/>
  <c r="JJ67" i="24" s="1"/>
  <c r="JD67" i="24"/>
  <c r="JC67" i="24"/>
  <c r="JB67" i="24"/>
  <c r="JA67" i="24"/>
  <c r="IR67" i="24"/>
  <c r="IQ67" i="24"/>
  <c r="IP67" i="24"/>
  <c r="IO67" i="24"/>
  <c r="IF67" i="24"/>
  <c r="IE67" i="24"/>
  <c r="ID67" i="24"/>
  <c r="IC67" i="24"/>
  <c r="HY67" i="24" s="1"/>
  <c r="HT67" i="24"/>
  <c r="HS67" i="24"/>
  <c r="HR67" i="24"/>
  <c r="HQ67" i="24"/>
  <c r="HU67" i="24" s="1"/>
  <c r="HH67" i="24"/>
  <c r="HG67" i="24"/>
  <c r="HF67" i="24"/>
  <c r="HE67" i="24"/>
  <c r="HA67" i="24" s="1"/>
  <c r="GV67" i="24"/>
  <c r="GU67" i="24"/>
  <c r="GT67" i="24"/>
  <c r="GS67" i="24"/>
  <c r="GJ67" i="24"/>
  <c r="GI67" i="24"/>
  <c r="GH67" i="24"/>
  <c r="GG67" i="24"/>
  <c r="FX67" i="24"/>
  <c r="FW67" i="24"/>
  <c r="FV67" i="24"/>
  <c r="FU67" i="24"/>
  <c r="FR67" i="24" s="1"/>
  <c r="FL67" i="24"/>
  <c r="FK67" i="24"/>
  <c r="FJ67" i="24"/>
  <c r="FI67" i="24"/>
  <c r="EZ67" i="24"/>
  <c r="EY67" i="24"/>
  <c r="EX67" i="24"/>
  <c r="EW67" i="24"/>
  <c r="EN67" i="24"/>
  <c r="EM67" i="24"/>
  <c r="EL67" i="24"/>
  <c r="EK67" i="24"/>
  <c r="EH67" i="24" s="1"/>
  <c r="EB67" i="24"/>
  <c r="EA67" i="24"/>
  <c r="DZ67" i="24"/>
  <c r="DY67" i="24"/>
  <c r="DP67" i="24"/>
  <c r="DO67" i="24"/>
  <c r="DN67" i="24"/>
  <c r="DM67" i="24"/>
  <c r="DD67" i="24"/>
  <c r="DC67" i="24"/>
  <c r="DB67" i="24"/>
  <c r="DA67" i="24"/>
  <c r="CZ67" i="24" s="1"/>
  <c r="CR67" i="24"/>
  <c r="CQ67" i="24"/>
  <c r="CP67" i="24"/>
  <c r="CO67" i="24"/>
  <c r="CM67" i="24" s="1"/>
  <c r="CF67" i="24"/>
  <c r="CE67" i="24"/>
  <c r="CD67" i="24"/>
  <c r="CC67" i="24"/>
  <c r="BT67" i="24"/>
  <c r="BS67" i="24"/>
  <c r="BR67" i="24"/>
  <c r="BQ67" i="24"/>
  <c r="BP67" i="24" s="1"/>
  <c r="BH67" i="24"/>
  <c r="BG67" i="24"/>
  <c r="BF67" i="24"/>
  <c r="BE67" i="24"/>
  <c r="BA67" i="24" s="1"/>
  <c r="AV67" i="24"/>
  <c r="AU67" i="24"/>
  <c r="AT67" i="24"/>
  <c r="AS67" i="24"/>
  <c r="AP67" i="24" s="1"/>
  <c r="AJ67" i="24"/>
  <c r="AI67" i="24"/>
  <c r="AH67" i="24"/>
  <c r="AG67" i="24"/>
  <c r="AC67" i="24" s="1"/>
  <c r="W67" i="24"/>
  <c r="V67" i="24"/>
  <c r="U67" i="24"/>
  <c r="R67" i="24" s="1"/>
  <c r="L67" i="24"/>
  <c r="K67" i="24"/>
  <c r="J67" i="24"/>
  <c r="I67" i="24"/>
  <c r="E67" i="24" s="1"/>
  <c r="KB73" i="24"/>
  <c r="KA73" i="24"/>
  <c r="JZ73" i="24"/>
  <c r="JY73" i="24"/>
  <c r="JX73" i="24" s="1"/>
  <c r="JP73" i="24"/>
  <c r="JO73" i="24"/>
  <c r="JN73" i="24"/>
  <c r="JM73" i="24"/>
  <c r="JD73" i="24"/>
  <c r="JC73" i="24"/>
  <c r="JB73" i="24"/>
  <c r="JA73" i="24"/>
  <c r="IW73" i="24" s="1"/>
  <c r="IR73" i="24"/>
  <c r="IQ73" i="24"/>
  <c r="IP73" i="24"/>
  <c r="IO73" i="24"/>
  <c r="IF73" i="24"/>
  <c r="IE73" i="24"/>
  <c r="ID73" i="24"/>
  <c r="IC73" i="24"/>
  <c r="HZ73" i="24" s="1"/>
  <c r="HT73" i="24"/>
  <c r="HS73" i="24"/>
  <c r="HR73" i="24"/>
  <c r="HQ73" i="24"/>
  <c r="HN73" i="24" s="1"/>
  <c r="HH73" i="24"/>
  <c r="HG73" i="24"/>
  <c r="HF73" i="24"/>
  <c r="HE73" i="24"/>
  <c r="HA73" i="24" s="1"/>
  <c r="GV73" i="24"/>
  <c r="GU73" i="24"/>
  <c r="GT73" i="24"/>
  <c r="GS73" i="24"/>
  <c r="GJ73" i="24"/>
  <c r="GI73" i="24"/>
  <c r="GH73" i="24"/>
  <c r="GG73" i="24"/>
  <c r="GD73" i="24" s="1"/>
  <c r="FX73" i="24"/>
  <c r="FW73" i="24"/>
  <c r="FV73" i="24"/>
  <c r="FU73" i="24"/>
  <c r="FL73" i="24"/>
  <c r="FK73" i="24"/>
  <c r="FJ73" i="24"/>
  <c r="FI73" i="24"/>
  <c r="EZ73" i="24"/>
  <c r="EY73" i="24"/>
  <c r="EX73" i="24"/>
  <c r="EW73" i="24"/>
  <c r="EV73" i="24" s="1"/>
  <c r="EN73" i="24"/>
  <c r="EM73" i="24"/>
  <c r="EL73" i="24"/>
  <c r="EK73" i="24"/>
  <c r="EB73" i="24"/>
  <c r="EA73" i="24"/>
  <c r="DZ73" i="24"/>
  <c r="DY73" i="24"/>
  <c r="DP73" i="24"/>
  <c r="DO73" i="24"/>
  <c r="DN73" i="24"/>
  <c r="DM73" i="24"/>
  <c r="DQ73" i="24" s="1"/>
  <c r="DD73" i="24"/>
  <c r="DC73" i="24"/>
  <c r="DB73" i="24"/>
  <c r="DA73" i="24"/>
  <c r="CY73" i="24" s="1"/>
  <c r="CR73" i="24"/>
  <c r="CQ73" i="24"/>
  <c r="CP73" i="24"/>
  <c r="CO73" i="24"/>
  <c r="CF73" i="24"/>
  <c r="CE73" i="24"/>
  <c r="CD73" i="24"/>
  <c r="CC73" i="24"/>
  <c r="BT73" i="24"/>
  <c r="BS73" i="24"/>
  <c r="BR73" i="24"/>
  <c r="BQ73" i="24"/>
  <c r="BU73" i="24" s="1"/>
  <c r="BH73" i="24"/>
  <c r="BG73" i="24"/>
  <c r="BF73" i="24"/>
  <c r="BE73" i="24"/>
  <c r="BC73" i="24" s="1"/>
  <c r="AV73" i="24"/>
  <c r="AU73" i="24"/>
  <c r="AT73" i="24"/>
  <c r="AS73" i="24"/>
  <c r="AJ73" i="24"/>
  <c r="AI73" i="24"/>
  <c r="AH73" i="24"/>
  <c r="AG73" i="24"/>
  <c r="AC73" i="24" s="1"/>
  <c r="W73" i="24"/>
  <c r="V73" i="24"/>
  <c r="U73" i="24"/>
  <c r="S73" i="24" s="1"/>
  <c r="L73" i="24"/>
  <c r="K73" i="24"/>
  <c r="J73" i="24"/>
  <c r="I73" i="24"/>
  <c r="E73" i="24" s="1"/>
  <c r="KB35" i="24"/>
  <c r="KA35" i="24"/>
  <c r="JZ35" i="24"/>
  <c r="JY35" i="24"/>
  <c r="JP35" i="24"/>
  <c r="JO35" i="24"/>
  <c r="JN35" i="24"/>
  <c r="JM35" i="24"/>
  <c r="JI35" i="24" s="1"/>
  <c r="JD35" i="24"/>
  <c r="JC35" i="24"/>
  <c r="JB35" i="24"/>
  <c r="JA35" i="24"/>
  <c r="JE35" i="24" s="1"/>
  <c r="IR35" i="24"/>
  <c r="IQ35" i="24"/>
  <c r="IP35" i="24"/>
  <c r="IO35" i="24"/>
  <c r="IS35" i="24" s="1"/>
  <c r="IF35" i="24"/>
  <c r="IE35" i="24"/>
  <c r="ID35" i="24"/>
  <c r="IC35" i="24"/>
  <c r="HT35" i="24"/>
  <c r="HS35" i="24"/>
  <c r="HR35" i="24"/>
  <c r="HQ35" i="24"/>
  <c r="HH35" i="24"/>
  <c r="HG35" i="24"/>
  <c r="HF35" i="24"/>
  <c r="HE35" i="24"/>
  <c r="HA35" i="24" s="1"/>
  <c r="GV35" i="24"/>
  <c r="GU35" i="24"/>
  <c r="GT35" i="24"/>
  <c r="GS35" i="24"/>
  <c r="GQ35" i="24" s="1"/>
  <c r="GJ35" i="24"/>
  <c r="GI35" i="24"/>
  <c r="GH35" i="24"/>
  <c r="GG35" i="24"/>
  <c r="FX35" i="24"/>
  <c r="FW35" i="24"/>
  <c r="FV35" i="24"/>
  <c r="FU35" i="24"/>
  <c r="FQ35" i="24" s="1"/>
  <c r="FL35" i="24"/>
  <c r="FK35" i="24"/>
  <c r="FJ35" i="24"/>
  <c r="FI35" i="24"/>
  <c r="FF35" i="24" s="1"/>
  <c r="EZ35" i="24"/>
  <c r="EY35" i="24"/>
  <c r="EX35" i="24"/>
  <c r="EW35" i="24"/>
  <c r="EU35" i="24" s="1"/>
  <c r="EN35" i="24"/>
  <c r="EM35" i="24"/>
  <c r="EL35" i="24"/>
  <c r="EK35" i="24"/>
  <c r="EG35" i="24" s="1"/>
  <c r="EB35" i="24"/>
  <c r="EA35" i="24"/>
  <c r="DZ35" i="24"/>
  <c r="DY35" i="24"/>
  <c r="DX35" i="24" s="1"/>
  <c r="DP35" i="24"/>
  <c r="DO35" i="24"/>
  <c r="DN35" i="24"/>
  <c r="DM35" i="24"/>
  <c r="DD35" i="24"/>
  <c r="DC35" i="24"/>
  <c r="DB35" i="24"/>
  <c r="DA35" i="24"/>
  <c r="CY35" i="24" s="1"/>
  <c r="CR35" i="24"/>
  <c r="CQ35" i="24"/>
  <c r="CP35" i="24"/>
  <c r="CO35" i="24"/>
  <c r="CN35" i="24" s="1"/>
  <c r="CF35" i="24"/>
  <c r="CE35" i="24"/>
  <c r="CD35" i="24"/>
  <c r="CC35" i="24"/>
  <c r="CG35" i="24" s="1"/>
  <c r="BT35" i="24"/>
  <c r="BS35" i="24"/>
  <c r="BR35" i="24"/>
  <c r="BQ35" i="24"/>
  <c r="BM35" i="24" s="1"/>
  <c r="BH35" i="24"/>
  <c r="BG35" i="24"/>
  <c r="BF35" i="24"/>
  <c r="BE35" i="24"/>
  <c r="AV35" i="24"/>
  <c r="AU35" i="24"/>
  <c r="AT35" i="24"/>
  <c r="AS35" i="24"/>
  <c r="AW35" i="24" s="1"/>
  <c r="AD35" i="24"/>
  <c r="W35" i="24"/>
  <c r="V35" i="24"/>
  <c r="U35" i="24"/>
  <c r="L35" i="24"/>
  <c r="K35" i="24"/>
  <c r="J35" i="24"/>
  <c r="I35" i="24"/>
  <c r="F35" i="24" s="1"/>
  <c r="KB34" i="24"/>
  <c r="KA34" i="24"/>
  <c r="JZ34" i="24"/>
  <c r="JY34" i="24"/>
  <c r="JP34" i="24"/>
  <c r="JO34" i="24"/>
  <c r="JN34" i="24"/>
  <c r="JM34" i="24"/>
  <c r="JK34" i="24" s="1"/>
  <c r="JD34" i="24"/>
  <c r="JC34" i="24"/>
  <c r="JB34" i="24"/>
  <c r="JA34" i="24"/>
  <c r="IZ34" i="24" s="1"/>
  <c r="IR34" i="24"/>
  <c r="IQ34" i="24"/>
  <c r="IP34" i="24"/>
  <c r="IO34" i="24"/>
  <c r="IS34" i="24" s="1"/>
  <c r="IF34" i="24"/>
  <c r="IE34" i="24"/>
  <c r="ID34" i="24"/>
  <c r="IC34" i="24"/>
  <c r="HT34" i="24"/>
  <c r="HS34" i="24"/>
  <c r="HR34" i="24"/>
  <c r="HQ34" i="24"/>
  <c r="HU34" i="24" s="1"/>
  <c r="HH34" i="24"/>
  <c r="HG34" i="24"/>
  <c r="HF34" i="24"/>
  <c r="HE34" i="24"/>
  <c r="HD34" i="24" s="1"/>
  <c r="GV34" i="24"/>
  <c r="GU34" i="24"/>
  <c r="GT34" i="24"/>
  <c r="GS34" i="24"/>
  <c r="GR34" i="24" s="1"/>
  <c r="GJ34" i="24"/>
  <c r="GI34" i="24"/>
  <c r="GH34" i="24"/>
  <c r="GG34" i="24"/>
  <c r="GF34" i="24" s="1"/>
  <c r="FX34" i="24"/>
  <c r="FW34" i="24"/>
  <c r="FV34" i="24"/>
  <c r="FU34" i="24"/>
  <c r="FY34" i="24" s="1"/>
  <c r="FL34" i="24"/>
  <c r="FK34" i="24"/>
  <c r="FJ34" i="24"/>
  <c r="FI34" i="24"/>
  <c r="EZ34" i="24"/>
  <c r="EY34" i="24"/>
  <c r="EX34" i="24"/>
  <c r="EW34" i="24"/>
  <c r="EV34" i="24" s="1"/>
  <c r="EN34" i="24"/>
  <c r="EM34" i="24"/>
  <c r="EL34" i="24"/>
  <c r="EK34" i="24"/>
  <c r="EB34" i="24"/>
  <c r="EA34" i="24"/>
  <c r="DZ34" i="24"/>
  <c r="DY34" i="24"/>
  <c r="DU34" i="24" s="1"/>
  <c r="DP34" i="24"/>
  <c r="DO34" i="24"/>
  <c r="DN34" i="24"/>
  <c r="DM34" i="24"/>
  <c r="DD34" i="24"/>
  <c r="DC34" i="24"/>
  <c r="DB34" i="24"/>
  <c r="DA34" i="24"/>
  <c r="DE34" i="24" s="1"/>
  <c r="CR34" i="24"/>
  <c r="CQ34" i="24"/>
  <c r="CP34" i="24"/>
  <c r="CO34" i="24"/>
  <c r="CS34" i="24" s="1"/>
  <c r="CF34" i="24"/>
  <c r="CE34" i="24"/>
  <c r="CD34" i="24"/>
  <c r="CC34" i="24"/>
  <c r="BY34" i="24" s="1"/>
  <c r="BT34" i="24"/>
  <c r="BS34" i="24"/>
  <c r="BR34" i="24"/>
  <c r="BQ34" i="24"/>
  <c r="BO34" i="24" s="1"/>
  <c r="BH34" i="24"/>
  <c r="BG34" i="24"/>
  <c r="BF34" i="24"/>
  <c r="BE34" i="24"/>
  <c r="AV34" i="24"/>
  <c r="AU34" i="24"/>
  <c r="AT34" i="24"/>
  <c r="AS34" i="24"/>
  <c r="AJ34" i="24"/>
  <c r="AI34" i="24"/>
  <c r="AH34" i="24"/>
  <c r="AG34" i="24"/>
  <c r="W34" i="24"/>
  <c r="V34" i="24"/>
  <c r="U34" i="24"/>
  <c r="T34" i="24" s="1"/>
  <c r="L34" i="24"/>
  <c r="K34" i="24"/>
  <c r="J34" i="24"/>
  <c r="I34" i="24"/>
  <c r="KB91" i="24"/>
  <c r="KA91" i="24"/>
  <c r="JZ91" i="24"/>
  <c r="JY91" i="24"/>
  <c r="JP91" i="24"/>
  <c r="JO91" i="24"/>
  <c r="JN91" i="24"/>
  <c r="JM91" i="24"/>
  <c r="JD91" i="24"/>
  <c r="JC91" i="24"/>
  <c r="JB91" i="24"/>
  <c r="JA91" i="24"/>
  <c r="IZ91" i="24" s="1"/>
  <c r="IR91" i="24"/>
  <c r="IQ91" i="24"/>
  <c r="IP91" i="24"/>
  <c r="IO91" i="24"/>
  <c r="IF91" i="24"/>
  <c r="IE91" i="24"/>
  <c r="ID91" i="24"/>
  <c r="IC91" i="24"/>
  <c r="HZ91" i="24" s="1"/>
  <c r="HT91" i="24"/>
  <c r="HS91" i="24"/>
  <c r="HR91" i="24"/>
  <c r="HQ91" i="24"/>
  <c r="HH91" i="24"/>
  <c r="HG91" i="24"/>
  <c r="HF91" i="24"/>
  <c r="HE91" i="24"/>
  <c r="GV91" i="24"/>
  <c r="GU91" i="24"/>
  <c r="GT91" i="24"/>
  <c r="GS91" i="24"/>
  <c r="GJ91" i="24"/>
  <c r="GI91" i="24"/>
  <c r="GH91" i="24"/>
  <c r="GG91" i="24"/>
  <c r="GD91" i="24" s="1"/>
  <c r="FX91" i="24"/>
  <c r="FW91" i="24"/>
  <c r="FV91" i="24"/>
  <c r="FU91" i="24"/>
  <c r="FL91" i="24"/>
  <c r="FK91" i="24"/>
  <c r="FJ91" i="24"/>
  <c r="FI91" i="24"/>
  <c r="EZ91" i="24"/>
  <c r="EY91" i="24"/>
  <c r="EX91" i="24"/>
  <c r="EW91" i="24"/>
  <c r="EN91" i="24"/>
  <c r="EM91" i="24"/>
  <c r="EL91" i="24"/>
  <c r="EK91" i="24"/>
  <c r="EB91" i="24"/>
  <c r="EA91" i="24"/>
  <c r="DZ91" i="24"/>
  <c r="DY91" i="24"/>
  <c r="DV91" i="24" s="1"/>
  <c r="DP91" i="24"/>
  <c r="DO91" i="24"/>
  <c r="DN91" i="24"/>
  <c r="DM91" i="24"/>
  <c r="DJ91" i="24" s="1"/>
  <c r="DD91" i="24"/>
  <c r="DC91" i="24"/>
  <c r="DB91" i="24"/>
  <c r="DA91" i="24"/>
  <c r="CZ91" i="24" s="1"/>
  <c r="CR91" i="24"/>
  <c r="CQ91" i="24"/>
  <c r="CP91" i="24"/>
  <c r="CO91" i="24"/>
  <c r="CM91" i="24" s="1"/>
  <c r="CF91" i="24"/>
  <c r="CE91" i="24"/>
  <c r="CD91" i="24"/>
  <c r="CC91" i="24"/>
  <c r="BZ91" i="24" s="1"/>
  <c r="BT91" i="24"/>
  <c r="BS91" i="24"/>
  <c r="BR91" i="24"/>
  <c r="BQ91" i="24"/>
  <c r="BH91" i="24"/>
  <c r="BG91" i="24"/>
  <c r="BF91" i="24"/>
  <c r="BE91" i="24"/>
  <c r="AV91" i="24"/>
  <c r="AU91" i="24"/>
  <c r="AT91" i="24"/>
  <c r="AS91" i="24"/>
  <c r="AP91" i="24" s="1"/>
  <c r="AJ91" i="24"/>
  <c r="AI91" i="24"/>
  <c r="AH91" i="24"/>
  <c r="AG91" i="24"/>
  <c r="W91" i="24"/>
  <c r="V91" i="24"/>
  <c r="U91" i="24"/>
  <c r="R91" i="24" s="1"/>
  <c r="L91" i="24"/>
  <c r="K91" i="24"/>
  <c r="J91" i="24"/>
  <c r="I91" i="24"/>
  <c r="KB62" i="24"/>
  <c r="KA62" i="24"/>
  <c r="JZ62" i="24"/>
  <c r="JY62" i="24"/>
  <c r="JV62" i="24" s="1"/>
  <c r="JP62" i="24"/>
  <c r="JO62" i="24"/>
  <c r="JN62" i="24"/>
  <c r="JM62" i="24"/>
  <c r="JJ62" i="24" s="1"/>
  <c r="JD62" i="24"/>
  <c r="JC62" i="24"/>
  <c r="JB62" i="24"/>
  <c r="JA62" i="24"/>
  <c r="JE62" i="24" s="1"/>
  <c r="IR62" i="24"/>
  <c r="IQ62" i="24"/>
  <c r="IP62" i="24"/>
  <c r="IO62" i="24"/>
  <c r="IF62" i="24"/>
  <c r="IE62" i="24"/>
  <c r="ID62" i="24"/>
  <c r="IC62" i="24"/>
  <c r="IA62" i="24" s="1"/>
  <c r="HT62" i="24"/>
  <c r="HS62" i="24"/>
  <c r="HR62" i="24"/>
  <c r="HQ62" i="24"/>
  <c r="HH62" i="24"/>
  <c r="HG62" i="24"/>
  <c r="HF62" i="24"/>
  <c r="HE62" i="24"/>
  <c r="HC62" i="24" s="1"/>
  <c r="GV62" i="24"/>
  <c r="GU62" i="24"/>
  <c r="GT62" i="24"/>
  <c r="GS62" i="24"/>
  <c r="GR62" i="24" s="1"/>
  <c r="GJ62" i="24"/>
  <c r="GI62" i="24"/>
  <c r="GH62" i="24"/>
  <c r="GG62" i="24"/>
  <c r="GK62" i="24" s="1"/>
  <c r="FX62" i="24"/>
  <c r="FW62" i="24"/>
  <c r="FV62" i="24"/>
  <c r="FU62" i="24"/>
  <c r="FQ62" i="24" s="1"/>
  <c r="FL62" i="24"/>
  <c r="FK62" i="24"/>
  <c r="FJ62" i="24"/>
  <c r="FI62" i="24"/>
  <c r="FH62" i="24" s="1"/>
  <c r="EZ62" i="24"/>
  <c r="EY62" i="24"/>
  <c r="EX62" i="24"/>
  <c r="EW62" i="24"/>
  <c r="ET62" i="24" s="1"/>
  <c r="EN62" i="24"/>
  <c r="EM62" i="24"/>
  <c r="EL62" i="24"/>
  <c r="EK62" i="24"/>
  <c r="EB62" i="24"/>
  <c r="EA62" i="24"/>
  <c r="DZ62" i="24"/>
  <c r="DY62" i="24"/>
  <c r="DP62" i="24"/>
  <c r="DO62" i="24"/>
  <c r="DN62" i="24"/>
  <c r="DM62" i="24"/>
  <c r="DD62" i="24"/>
  <c r="DC62" i="24"/>
  <c r="DB62" i="24"/>
  <c r="DA62" i="24"/>
  <c r="CX62" i="24" s="1"/>
  <c r="CR62" i="24"/>
  <c r="CQ62" i="24"/>
  <c r="CP62" i="24"/>
  <c r="CO62" i="24"/>
  <c r="CF62" i="24"/>
  <c r="CE62" i="24"/>
  <c r="CD62" i="24"/>
  <c r="CC62" i="24"/>
  <c r="BZ62" i="24" s="1"/>
  <c r="BT62" i="24"/>
  <c r="BS62" i="24"/>
  <c r="BR62" i="24"/>
  <c r="BQ62" i="24"/>
  <c r="BU62" i="24" s="1"/>
  <c r="BH62" i="24"/>
  <c r="BG62" i="24"/>
  <c r="BF62" i="24"/>
  <c r="BE62" i="24"/>
  <c r="BD62" i="24" s="1"/>
  <c r="AV62" i="24"/>
  <c r="AU62" i="24"/>
  <c r="AT62" i="24"/>
  <c r="AS62" i="24"/>
  <c r="AJ62" i="24"/>
  <c r="AI62" i="24"/>
  <c r="AH62" i="24"/>
  <c r="AG62" i="24"/>
  <c r="AE62" i="24" s="1"/>
  <c r="W62" i="24"/>
  <c r="V62" i="24"/>
  <c r="U62" i="24"/>
  <c r="T62" i="24" s="1"/>
  <c r="L62" i="24"/>
  <c r="K62" i="24"/>
  <c r="J62" i="24"/>
  <c r="I62" i="24"/>
  <c r="KB61" i="24"/>
  <c r="KA61" i="24"/>
  <c r="JZ61" i="24"/>
  <c r="JY61" i="24"/>
  <c r="KC61" i="24" s="1"/>
  <c r="JP61" i="24"/>
  <c r="JO61" i="24"/>
  <c r="JN61" i="24"/>
  <c r="JM61" i="24"/>
  <c r="JD61" i="24"/>
  <c r="JC61" i="24"/>
  <c r="JB61" i="24"/>
  <c r="JA61" i="24"/>
  <c r="IY61" i="24" s="1"/>
  <c r="IR61" i="24"/>
  <c r="IQ61" i="24"/>
  <c r="IP61" i="24"/>
  <c r="IO61" i="24"/>
  <c r="IN61" i="24" s="1"/>
  <c r="IF61" i="24"/>
  <c r="IE61" i="24"/>
  <c r="ID61" i="24"/>
  <c r="IC61" i="24"/>
  <c r="IG61" i="24" s="1"/>
  <c r="HT61" i="24"/>
  <c r="HS61" i="24"/>
  <c r="HR61" i="24"/>
  <c r="HQ61" i="24"/>
  <c r="HH61" i="24"/>
  <c r="HG61" i="24"/>
  <c r="HF61" i="24"/>
  <c r="HE61" i="24"/>
  <c r="GV61" i="24"/>
  <c r="GU61" i="24"/>
  <c r="GT61" i="24"/>
  <c r="GS61" i="24"/>
  <c r="GR61" i="24" s="1"/>
  <c r="GJ61" i="24"/>
  <c r="GI61" i="24"/>
  <c r="GH61" i="24"/>
  <c r="GG61" i="24"/>
  <c r="GD61" i="24" s="1"/>
  <c r="FX61" i="24"/>
  <c r="FW61" i="24"/>
  <c r="FV61" i="24"/>
  <c r="FU61" i="24"/>
  <c r="FL61" i="24"/>
  <c r="FK61" i="24"/>
  <c r="FJ61" i="24"/>
  <c r="FI61" i="24"/>
  <c r="FH61" i="24" s="1"/>
  <c r="EZ61" i="24"/>
  <c r="EY61" i="24"/>
  <c r="EX61" i="24"/>
  <c r="EW61" i="24"/>
  <c r="EV61" i="24" s="1"/>
  <c r="EN61" i="24"/>
  <c r="EM61" i="24"/>
  <c r="EL61" i="24"/>
  <c r="EK61" i="24"/>
  <c r="EO61" i="24" s="1"/>
  <c r="EB61" i="24"/>
  <c r="EA61" i="24"/>
  <c r="DZ61" i="24"/>
  <c r="DY61" i="24"/>
  <c r="DW61" i="24" s="1"/>
  <c r="DP61" i="24"/>
  <c r="DO61" i="24"/>
  <c r="DN61" i="24"/>
  <c r="DM61" i="24"/>
  <c r="DJ61" i="24" s="1"/>
  <c r="DD61" i="24"/>
  <c r="DC61" i="24"/>
  <c r="DB61" i="24"/>
  <c r="DA61" i="24"/>
  <c r="CZ61" i="24" s="1"/>
  <c r="CR61" i="24"/>
  <c r="CQ61" i="24"/>
  <c r="CP61" i="24"/>
  <c r="CO61" i="24"/>
  <c r="CF61" i="24"/>
  <c r="CE61" i="24"/>
  <c r="CD61" i="24"/>
  <c r="CC61" i="24"/>
  <c r="BT61" i="24"/>
  <c r="BS61" i="24"/>
  <c r="BR61" i="24"/>
  <c r="BQ61" i="24"/>
  <c r="BH61" i="24"/>
  <c r="BG61" i="24"/>
  <c r="BF61" i="24"/>
  <c r="BE61" i="24"/>
  <c r="AV61" i="24"/>
  <c r="AU61" i="24"/>
  <c r="AT61" i="24"/>
  <c r="AS61" i="24"/>
  <c r="AO61" i="24" s="1"/>
  <c r="AJ61" i="24"/>
  <c r="AI61" i="24"/>
  <c r="AH61" i="24"/>
  <c r="AG61" i="24"/>
  <c r="AE61" i="24" s="1"/>
  <c r="W61" i="24"/>
  <c r="V61" i="24"/>
  <c r="U61" i="24"/>
  <c r="S61" i="24" s="1"/>
  <c r="L61" i="24"/>
  <c r="K61" i="24"/>
  <c r="J61" i="24"/>
  <c r="I61" i="24"/>
  <c r="F61" i="24" s="1"/>
  <c r="KB58" i="24"/>
  <c r="KA58" i="24"/>
  <c r="JZ58" i="24"/>
  <c r="JY58" i="24"/>
  <c r="JW58" i="24" s="1"/>
  <c r="JP58" i="24"/>
  <c r="JO58" i="24"/>
  <c r="JN58" i="24"/>
  <c r="JM58" i="24"/>
  <c r="JD58" i="24"/>
  <c r="JC58" i="24"/>
  <c r="JB58" i="24"/>
  <c r="JA58" i="24"/>
  <c r="IR58" i="24"/>
  <c r="IQ58" i="24"/>
  <c r="IP58" i="24"/>
  <c r="IO58" i="24"/>
  <c r="IS58" i="24" s="1"/>
  <c r="IF58" i="24"/>
  <c r="IE58" i="24"/>
  <c r="ID58" i="24"/>
  <c r="IC58" i="24"/>
  <c r="HT58" i="24"/>
  <c r="HS58" i="24"/>
  <c r="HR58" i="24"/>
  <c r="HQ58" i="24"/>
  <c r="HH58" i="24"/>
  <c r="HG58" i="24"/>
  <c r="HF58" i="24"/>
  <c r="HE58" i="24"/>
  <c r="GV58" i="24"/>
  <c r="GU58" i="24"/>
  <c r="GT58" i="24"/>
  <c r="GS58" i="24"/>
  <c r="GO58" i="24" s="1"/>
  <c r="GJ58" i="24"/>
  <c r="GI58" i="24"/>
  <c r="GH58" i="24"/>
  <c r="GG58" i="24"/>
  <c r="GD58" i="24" s="1"/>
  <c r="FX58" i="24"/>
  <c r="FW58" i="24"/>
  <c r="FV58" i="24"/>
  <c r="FU58" i="24"/>
  <c r="FY58" i="24" s="1"/>
  <c r="FL58" i="24"/>
  <c r="FK58" i="24"/>
  <c r="FJ58" i="24"/>
  <c r="FI58" i="24"/>
  <c r="EZ58" i="24"/>
  <c r="EY58" i="24"/>
  <c r="EX58" i="24"/>
  <c r="EW58" i="24"/>
  <c r="EV58" i="24" s="1"/>
  <c r="EN58" i="24"/>
  <c r="EM58" i="24"/>
  <c r="EL58" i="24"/>
  <c r="EK58" i="24"/>
  <c r="EB58" i="24"/>
  <c r="EA58" i="24"/>
  <c r="DZ58" i="24"/>
  <c r="DY58" i="24"/>
  <c r="DP58" i="24"/>
  <c r="DO58" i="24"/>
  <c r="DN58" i="24"/>
  <c r="DM58" i="24"/>
  <c r="DD58" i="24"/>
  <c r="DC58" i="24"/>
  <c r="DB58" i="24"/>
  <c r="DA58" i="24"/>
  <c r="CZ58" i="24" s="1"/>
  <c r="CR58" i="24"/>
  <c r="CQ58" i="24"/>
  <c r="CP58" i="24"/>
  <c r="CO58" i="24"/>
  <c r="CF58" i="24"/>
  <c r="CE58" i="24"/>
  <c r="CD58" i="24"/>
  <c r="CC58" i="24"/>
  <c r="CA58" i="24" s="1"/>
  <c r="BT58" i="24"/>
  <c r="BS58" i="24"/>
  <c r="BR58" i="24"/>
  <c r="BQ58" i="24"/>
  <c r="BO58" i="24" s="1"/>
  <c r="BH58" i="24"/>
  <c r="BG58" i="24"/>
  <c r="BF58" i="24"/>
  <c r="BE58" i="24"/>
  <c r="BA58" i="24" s="1"/>
  <c r="AV58" i="24"/>
  <c r="AU58" i="24"/>
  <c r="AT58" i="24"/>
  <c r="AS58" i="24"/>
  <c r="AI58" i="24"/>
  <c r="AH58" i="24"/>
  <c r="AG58" i="24"/>
  <c r="AE58" i="24" s="1"/>
  <c r="W58" i="24"/>
  <c r="V58" i="24"/>
  <c r="U58" i="24"/>
  <c r="T58" i="24" s="1"/>
  <c r="L58" i="24"/>
  <c r="K58" i="24"/>
  <c r="J58" i="24"/>
  <c r="I58" i="24"/>
  <c r="E58" i="24" s="1"/>
  <c r="KB44" i="24"/>
  <c r="KA44" i="24"/>
  <c r="JZ44" i="24"/>
  <c r="JY44" i="24"/>
  <c r="JP44" i="24"/>
  <c r="JO44" i="24"/>
  <c r="JN44" i="24"/>
  <c r="JM44" i="24"/>
  <c r="JK44" i="24" s="1"/>
  <c r="JD44" i="24"/>
  <c r="JC44" i="24"/>
  <c r="JB44" i="24"/>
  <c r="JA44" i="24"/>
  <c r="IZ44" i="24" s="1"/>
  <c r="IR44" i="24"/>
  <c r="IQ44" i="24"/>
  <c r="IP44" i="24"/>
  <c r="IO44" i="24"/>
  <c r="IN44" i="24" s="1"/>
  <c r="IF44" i="24"/>
  <c r="IE44" i="24"/>
  <c r="ID44" i="24"/>
  <c r="IC44" i="24"/>
  <c r="HY44" i="24" s="1"/>
  <c r="HT44" i="24"/>
  <c r="HS44" i="24"/>
  <c r="HR44" i="24"/>
  <c r="HQ44" i="24"/>
  <c r="HM44" i="24" s="1"/>
  <c r="HH44" i="24"/>
  <c r="HG44" i="24"/>
  <c r="HF44" i="24"/>
  <c r="HE44" i="24"/>
  <c r="HC44" i="24" s="1"/>
  <c r="GV44" i="24"/>
  <c r="GU44" i="24"/>
  <c r="GT44" i="24"/>
  <c r="GS44" i="24"/>
  <c r="GR44" i="24" s="1"/>
  <c r="GJ44" i="24"/>
  <c r="GI44" i="24"/>
  <c r="GH44" i="24"/>
  <c r="GG44" i="24"/>
  <c r="GE44" i="24" s="1"/>
  <c r="FX44" i="24"/>
  <c r="FW44" i="24"/>
  <c r="FV44" i="24"/>
  <c r="FU44" i="24"/>
  <c r="FL44" i="24"/>
  <c r="FK44" i="24"/>
  <c r="FJ44" i="24"/>
  <c r="FI44" i="24"/>
  <c r="EZ44" i="24"/>
  <c r="EY44" i="24"/>
  <c r="EX44" i="24"/>
  <c r="EW44" i="24"/>
  <c r="EN44" i="24"/>
  <c r="EM44" i="24"/>
  <c r="EL44" i="24"/>
  <c r="EK44" i="24"/>
  <c r="EB44" i="24"/>
  <c r="EA44" i="24"/>
  <c r="DZ44" i="24"/>
  <c r="DY44" i="24"/>
  <c r="DP44" i="24"/>
  <c r="DO44" i="24"/>
  <c r="DN44" i="24"/>
  <c r="DM44" i="24"/>
  <c r="DD44" i="24"/>
  <c r="DC44" i="24"/>
  <c r="DB44" i="24"/>
  <c r="DA44" i="24"/>
  <c r="CR44" i="24"/>
  <c r="CQ44" i="24"/>
  <c r="CP44" i="24"/>
  <c r="CO44" i="24"/>
  <c r="CF44" i="24"/>
  <c r="CE44" i="24"/>
  <c r="CD44" i="24"/>
  <c r="CC44" i="24"/>
  <c r="CG44" i="24" s="1"/>
  <c r="BT44" i="24"/>
  <c r="BS44" i="24"/>
  <c r="BR44" i="24"/>
  <c r="BQ44" i="24"/>
  <c r="BH44" i="24"/>
  <c r="BG44" i="24"/>
  <c r="BF44" i="24"/>
  <c r="BE44" i="24"/>
  <c r="BB44" i="24" s="1"/>
  <c r="AV44" i="24"/>
  <c r="AU44" i="24"/>
  <c r="AT44" i="24"/>
  <c r="AS44" i="24"/>
  <c r="AO44" i="24" s="1"/>
  <c r="AJ44" i="24"/>
  <c r="AI44" i="24"/>
  <c r="AH44" i="24"/>
  <c r="AG44" i="24"/>
  <c r="AD44" i="24" s="1"/>
  <c r="W44" i="24"/>
  <c r="V44" i="24"/>
  <c r="U44" i="24"/>
  <c r="R44" i="24" s="1"/>
  <c r="L44" i="24"/>
  <c r="K44" i="24"/>
  <c r="J44" i="24"/>
  <c r="I44" i="24"/>
  <c r="M44" i="24" s="1"/>
  <c r="KB31" i="24"/>
  <c r="KA31" i="24"/>
  <c r="JZ31" i="24"/>
  <c r="JY31" i="24"/>
  <c r="JV31" i="24" s="1"/>
  <c r="JP31" i="24"/>
  <c r="JO31" i="24"/>
  <c r="JN31" i="24"/>
  <c r="JM31" i="24"/>
  <c r="JD31" i="24"/>
  <c r="JC31" i="24"/>
  <c r="JB31" i="24"/>
  <c r="JA31" i="24"/>
  <c r="IW31" i="24" s="1"/>
  <c r="IR31" i="24"/>
  <c r="IQ31" i="24"/>
  <c r="IP31" i="24"/>
  <c r="IO31" i="24"/>
  <c r="IF31" i="24"/>
  <c r="IE31" i="24"/>
  <c r="ID31" i="24"/>
  <c r="IC31" i="24"/>
  <c r="HY31" i="24" s="1"/>
  <c r="HT31" i="24"/>
  <c r="HS31" i="24"/>
  <c r="HR31" i="24"/>
  <c r="HQ31" i="24"/>
  <c r="HN31" i="24" s="1"/>
  <c r="HH31" i="24"/>
  <c r="HG31" i="24"/>
  <c r="HF31" i="24"/>
  <c r="HE31" i="24"/>
  <c r="HI31" i="24" s="1"/>
  <c r="GV31" i="24"/>
  <c r="GU31" i="24"/>
  <c r="GT31" i="24"/>
  <c r="GS31" i="24"/>
  <c r="GR31" i="24" s="1"/>
  <c r="GJ31" i="24"/>
  <c r="GI31" i="24"/>
  <c r="GH31" i="24"/>
  <c r="GG31" i="24"/>
  <c r="GK31" i="24" s="1"/>
  <c r="FX31" i="24"/>
  <c r="FW31" i="24"/>
  <c r="FV31" i="24"/>
  <c r="FU31" i="24"/>
  <c r="FR31" i="24" s="1"/>
  <c r="FL31" i="24"/>
  <c r="FK31" i="24"/>
  <c r="FJ31" i="24"/>
  <c r="FI31" i="24"/>
  <c r="EZ31" i="24"/>
  <c r="EY31" i="24"/>
  <c r="EX31" i="24"/>
  <c r="EW31" i="24"/>
  <c r="EN31" i="24"/>
  <c r="EM31" i="24"/>
  <c r="EL31" i="24"/>
  <c r="EK31" i="24"/>
  <c r="EG31" i="24" s="1"/>
  <c r="EB31" i="24"/>
  <c r="EA31" i="24"/>
  <c r="DZ31" i="24"/>
  <c r="DY31" i="24"/>
  <c r="DU31" i="24" s="1"/>
  <c r="DP31" i="24"/>
  <c r="DO31" i="24"/>
  <c r="DN31" i="24"/>
  <c r="DM31" i="24"/>
  <c r="DK31" i="24" s="1"/>
  <c r="DD31" i="24"/>
  <c r="DC31" i="24"/>
  <c r="DB31" i="24"/>
  <c r="DA31" i="24"/>
  <c r="CX31" i="24" s="1"/>
  <c r="CR31" i="24"/>
  <c r="CQ31" i="24"/>
  <c r="CP31" i="24"/>
  <c r="CO31" i="24"/>
  <c r="CK31" i="24" s="1"/>
  <c r="CF31" i="24"/>
  <c r="CE31" i="24"/>
  <c r="CD31" i="24"/>
  <c r="CC31" i="24"/>
  <c r="CG31" i="24" s="1"/>
  <c r="BT31" i="24"/>
  <c r="BS31" i="24"/>
  <c r="BR31" i="24"/>
  <c r="BQ31" i="24"/>
  <c r="BU31" i="24" s="1"/>
  <c r="BH31" i="24"/>
  <c r="BG31" i="24"/>
  <c r="BF31" i="24"/>
  <c r="BE31" i="24"/>
  <c r="BD31" i="24" s="1"/>
  <c r="AV31" i="24"/>
  <c r="AU31" i="24"/>
  <c r="AT31" i="24"/>
  <c r="AS31" i="24"/>
  <c r="AW31" i="24" s="1"/>
  <c r="AJ31" i="24"/>
  <c r="AI31" i="24"/>
  <c r="AH31" i="24"/>
  <c r="AG31" i="24"/>
  <c r="AK31" i="24" s="1"/>
  <c r="W31" i="24"/>
  <c r="V31" i="24"/>
  <c r="U31" i="24"/>
  <c r="T31" i="24" s="1"/>
  <c r="K31" i="24"/>
  <c r="J31" i="24"/>
  <c r="I31" i="24"/>
  <c r="KB30" i="24"/>
  <c r="KA30" i="24"/>
  <c r="JZ30" i="24"/>
  <c r="JY30" i="24"/>
  <c r="JV30" i="24" s="1"/>
  <c r="JP30" i="24"/>
  <c r="JO30" i="24"/>
  <c r="JN30" i="24"/>
  <c r="JM30" i="24"/>
  <c r="JL30" i="24" s="1"/>
  <c r="JD30" i="24"/>
  <c r="JC30" i="24"/>
  <c r="JB30" i="24"/>
  <c r="JA30" i="24"/>
  <c r="IW30" i="24" s="1"/>
  <c r="IR30" i="24"/>
  <c r="IQ30" i="24"/>
  <c r="IP30" i="24"/>
  <c r="IO30" i="24"/>
  <c r="IN30" i="24" s="1"/>
  <c r="IF30" i="24"/>
  <c r="IE30" i="24"/>
  <c r="ID30" i="24"/>
  <c r="IC30" i="24"/>
  <c r="IA30" i="24" s="1"/>
  <c r="HT30" i="24"/>
  <c r="HS30" i="24"/>
  <c r="HR30" i="24"/>
  <c r="HQ30" i="24"/>
  <c r="HP30" i="24" s="1"/>
  <c r="HH30" i="24"/>
  <c r="HG30" i="24"/>
  <c r="HF30" i="24"/>
  <c r="HE30" i="24"/>
  <c r="HB30" i="24" s="1"/>
  <c r="GV30" i="24"/>
  <c r="GU30" i="24"/>
  <c r="GT30" i="24"/>
  <c r="GS30" i="24"/>
  <c r="GR30" i="24" s="1"/>
  <c r="GJ30" i="24"/>
  <c r="GI30" i="24"/>
  <c r="GH30" i="24"/>
  <c r="GG30" i="24"/>
  <c r="FX30" i="24"/>
  <c r="FW30" i="24"/>
  <c r="FV30" i="24"/>
  <c r="FU30" i="24"/>
  <c r="FL30" i="24"/>
  <c r="FK30" i="24"/>
  <c r="FJ30" i="24"/>
  <c r="FI30" i="24"/>
  <c r="FM30" i="24" s="1"/>
  <c r="EZ30" i="24"/>
  <c r="EY30" i="24"/>
  <c r="EX30" i="24"/>
  <c r="EW30" i="24"/>
  <c r="ES30" i="24" s="1"/>
  <c r="EN30" i="24"/>
  <c r="EM30" i="24"/>
  <c r="EL30" i="24"/>
  <c r="EK30" i="24"/>
  <c r="EH30" i="24" s="1"/>
  <c r="EB30" i="24"/>
  <c r="EA30" i="24"/>
  <c r="DZ30" i="24"/>
  <c r="DY30" i="24"/>
  <c r="DP30" i="24"/>
  <c r="DO30" i="24"/>
  <c r="DN30" i="24"/>
  <c r="DM30" i="24"/>
  <c r="DL30" i="24" s="1"/>
  <c r="DD30" i="24"/>
  <c r="DC30" i="24"/>
  <c r="DB30" i="24"/>
  <c r="DA30" i="24"/>
  <c r="DE30" i="24" s="1"/>
  <c r="CR30" i="24"/>
  <c r="CQ30" i="24"/>
  <c r="CP30" i="24"/>
  <c r="CO30" i="24"/>
  <c r="CL30" i="24" s="1"/>
  <c r="CF30" i="24"/>
  <c r="CE30" i="24"/>
  <c r="CD30" i="24"/>
  <c r="CC30" i="24"/>
  <c r="CA30" i="24" s="1"/>
  <c r="BT30" i="24"/>
  <c r="BS30" i="24"/>
  <c r="BR30" i="24"/>
  <c r="BQ30" i="24"/>
  <c r="BH30" i="24"/>
  <c r="BG30" i="24"/>
  <c r="BF30" i="24"/>
  <c r="BE30" i="24"/>
  <c r="AV30" i="24"/>
  <c r="AU30" i="24"/>
  <c r="AT30" i="24"/>
  <c r="AS30" i="24"/>
  <c r="AP30" i="24" s="1"/>
  <c r="AJ30" i="24"/>
  <c r="AI30" i="24"/>
  <c r="AH30" i="24"/>
  <c r="AG30" i="24"/>
  <c r="AE30" i="24" s="1"/>
  <c r="W30" i="24"/>
  <c r="V30" i="24"/>
  <c r="U30" i="24"/>
  <c r="L30" i="24"/>
  <c r="K30" i="24"/>
  <c r="J30" i="24"/>
  <c r="I30" i="24"/>
  <c r="F30" i="24" s="1"/>
  <c r="KB70" i="24"/>
  <c r="KA70" i="24"/>
  <c r="JZ70" i="24"/>
  <c r="JY70" i="24"/>
  <c r="JP70" i="24"/>
  <c r="JO70" i="24"/>
  <c r="JN70" i="24"/>
  <c r="JM70" i="24"/>
  <c r="JI70" i="24" s="1"/>
  <c r="JD70" i="24"/>
  <c r="JC70" i="24"/>
  <c r="JB70" i="24"/>
  <c r="JA70" i="24"/>
  <c r="JE70" i="24" s="1"/>
  <c r="IR70" i="24"/>
  <c r="IQ70" i="24"/>
  <c r="IP70" i="24"/>
  <c r="IO70" i="24"/>
  <c r="IN70" i="24" s="1"/>
  <c r="IF70" i="24"/>
  <c r="IE70" i="24"/>
  <c r="ID70" i="24"/>
  <c r="IC70" i="24"/>
  <c r="HT70" i="24"/>
  <c r="HS70" i="24"/>
  <c r="HR70" i="24"/>
  <c r="HQ70" i="24"/>
  <c r="HN70" i="24" s="1"/>
  <c r="HH70" i="24"/>
  <c r="HG70" i="24"/>
  <c r="HF70" i="24"/>
  <c r="HE70" i="24"/>
  <c r="HA70" i="24" s="1"/>
  <c r="GV70" i="24"/>
  <c r="GU70" i="24"/>
  <c r="GT70" i="24"/>
  <c r="GS70" i="24"/>
  <c r="GR70" i="24" s="1"/>
  <c r="GJ70" i="24"/>
  <c r="GI70" i="24"/>
  <c r="GH70" i="24"/>
  <c r="GG70" i="24"/>
  <c r="FX70" i="24"/>
  <c r="FW70" i="24"/>
  <c r="FV70" i="24"/>
  <c r="FU70" i="24"/>
  <c r="FT70" i="24" s="1"/>
  <c r="FL70" i="24"/>
  <c r="FK70" i="24"/>
  <c r="FJ70" i="24"/>
  <c r="FI70" i="24"/>
  <c r="FF70" i="24" s="1"/>
  <c r="EZ70" i="24"/>
  <c r="EY70" i="24"/>
  <c r="EX70" i="24"/>
  <c r="EW70" i="24"/>
  <c r="ES70" i="24" s="1"/>
  <c r="EN70" i="24"/>
  <c r="EM70" i="24"/>
  <c r="EL70" i="24"/>
  <c r="EK70" i="24"/>
  <c r="EJ70" i="24" s="1"/>
  <c r="EB70" i="24"/>
  <c r="EA70" i="24"/>
  <c r="DZ70" i="24"/>
  <c r="DY70" i="24"/>
  <c r="EC70" i="24" s="1"/>
  <c r="DP70" i="24"/>
  <c r="DO70" i="24"/>
  <c r="DN70" i="24"/>
  <c r="DM70" i="24"/>
  <c r="DQ70" i="24" s="1"/>
  <c r="DD70" i="24"/>
  <c r="DC70" i="24"/>
  <c r="DB70" i="24"/>
  <c r="DA70" i="24"/>
  <c r="CW70" i="24" s="1"/>
  <c r="CR70" i="24"/>
  <c r="CQ70" i="24"/>
  <c r="CP70" i="24"/>
  <c r="CO70" i="24"/>
  <c r="CL70" i="24" s="1"/>
  <c r="CF70" i="24"/>
  <c r="CE70" i="24"/>
  <c r="CD70" i="24"/>
  <c r="CC70" i="24"/>
  <c r="CG70" i="24" s="1"/>
  <c r="BT70" i="24"/>
  <c r="BS70" i="24"/>
  <c r="BR70" i="24"/>
  <c r="BQ70" i="24"/>
  <c r="BH70" i="24"/>
  <c r="BG70" i="24"/>
  <c r="BF70" i="24"/>
  <c r="BE70" i="24"/>
  <c r="BI70" i="24" s="1"/>
  <c r="AV70" i="24"/>
  <c r="AU70" i="24"/>
  <c r="AT70" i="24"/>
  <c r="AS70" i="24"/>
  <c r="AJ70" i="24"/>
  <c r="AI70" i="24"/>
  <c r="AH70" i="24"/>
  <c r="AG70" i="24"/>
  <c r="AK70" i="24" s="1"/>
  <c r="W70" i="24"/>
  <c r="V70" i="24"/>
  <c r="U70" i="24"/>
  <c r="L70" i="24"/>
  <c r="K70" i="24"/>
  <c r="J70" i="24"/>
  <c r="I70" i="24"/>
  <c r="G70" i="24" s="1"/>
  <c r="KB32" i="24"/>
  <c r="KA32" i="24"/>
  <c r="JZ32" i="24"/>
  <c r="JY32" i="24"/>
  <c r="JP32" i="24"/>
  <c r="JO32" i="24"/>
  <c r="JN32" i="24"/>
  <c r="JM32" i="24"/>
  <c r="JJ32" i="24" s="1"/>
  <c r="JD32" i="24"/>
  <c r="JC32" i="24"/>
  <c r="JB32" i="24"/>
  <c r="JA32" i="24"/>
  <c r="IY32" i="24" s="1"/>
  <c r="IR32" i="24"/>
  <c r="IQ32" i="24"/>
  <c r="IP32" i="24"/>
  <c r="IO32" i="24"/>
  <c r="IN32" i="24" s="1"/>
  <c r="IF32" i="24"/>
  <c r="IE32" i="24"/>
  <c r="ID32" i="24"/>
  <c r="IC32" i="24"/>
  <c r="HT32" i="24"/>
  <c r="HS32" i="24"/>
  <c r="HR32" i="24"/>
  <c r="HQ32" i="24"/>
  <c r="HU32" i="24" s="1"/>
  <c r="HH32" i="24"/>
  <c r="HG32" i="24"/>
  <c r="HF32" i="24"/>
  <c r="HE32" i="24"/>
  <c r="HC32" i="24" s="1"/>
  <c r="GV32" i="24"/>
  <c r="GU32" i="24"/>
  <c r="GT32" i="24"/>
  <c r="GS32" i="24"/>
  <c r="GW32" i="24" s="1"/>
  <c r="GJ32" i="24"/>
  <c r="GI32" i="24"/>
  <c r="GH32" i="24"/>
  <c r="GG32" i="24"/>
  <c r="GE32" i="24" s="1"/>
  <c r="FX32" i="24"/>
  <c r="FW32" i="24"/>
  <c r="FV32" i="24"/>
  <c r="FU32" i="24"/>
  <c r="FL32" i="24"/>
  <c r="FK32" i="24"/>
  <c r="FJ32" i="24"/>
  <c r="FI32" i="24"/>
  <c r="EZ32" i="24"/>
  <c r="EY32" i="24"/>
  <c r="EX32" i="24"/>
  <c r="EW32" i="24"/>
  <c r="EV32" i="24" s="1"/>
  <c r="EN32" i="24"/>
  <c r="EM32" i="24"/>
  <c r="EL32" i="24"/>
  <c r="EK32" i="24"/>
  <c r="EI32" i="24" s="1"/>
  <c r="EB32" i="24"/>
  <c r="EA32" i="24"/>
  <c r="DZ32" i="24"/>
  <c r="DY32" i="24"/>
  <c r="EC32" i="24" s="1"/>
  <c r="DP32" i="24"/>
  <c r="DO32" i="24"/>
  <c r="DN32" i="24"/>
  <c r="DM32" i="24"/>
  <c r="DJ32" i="24" s="1"/>
  <c r="DD32" i="24"/>
  <c r="DC32" i="24"/>
  <c r="DB32" i="24"/>
  <c r="DA32" i="24"/>
  <c r="CZ32" i="24" s="1"/>
  <c r="CR32" i="24"/>
  <c r="CQ32" i="24"/>
  <c r="CP32" i="24"/>
  <c r="CO32" i="24"/>
  <c r="CF32" i="24"/>
  <c r="CE32" i="24"/>
  <c r="CD32" i="24"/>
  <c r="CC32" i="24"/>
  <c r="CA32" i="24" s="1"/>
  <c r="BT32" i="24"/>
  <c r="BS32" i="24"/>
  <c r="BR32" i="24"/>
  <c r="BQ32" i="24"/>
  <c r="BP32" i="24" s="1"/>
  <c r="BH32" i="24"/>
  <c r="BG32" i="24"/>
  <c r="BF32" i="24"/>
  <c r="BE32" i="24"/>
  <c r="BB32" i="24" s="1"/>
  <c r="AV32" i="24"/>
  <c r="AU32" i="24"/>
  <c r="AT32" i="24"/>
  <c r="AS32" i="24"/>
  <c r="AJ32" i="24"/>
  <c r="AI32" i="24"/>
  <c r="AH32" i="24"/>
  <c r="AG32" i="24"/>
  <c r="W32" i="24"/>
  <c r="V32" i="24"/>
  <c r="U32" i="24"/>
  <c r="Y32" i="24" s="1"/>
  <c r="L32" i="24"/>
  <c r="K32" i="24"/>
  <c r="J32" i="24"/>
  <c r="I32" i="24"/>
  <c r="M32" i="24" s="1"/>
  <c r="KB80" i="24"/>
  <c r="KA80" i="24"/>
  <c r="JZ80" i="24"/>
  <c r="JY80" i="24"/>
  <c r="JW80" i="24" s="1"/>
  <c r="JP80" i="24"/>
  <c r="JO80" i="24"/>
  <c r="JN80" i="24"/>
  <c r="JM80" i="24"/>
  <c r="JL80" i="24" s="1"/>
  <c r="JD80" i="24"/>
  <c r="JC80" i="24"/>
  <c r="JB80" i="24"/>
  <c r="JA80" i="24"/>
  <c r="JE80" i="24" s="1"/>
  <c r="IR80" i="24"/>
  <c r="IQ80" i="24"/>
  <c r="IP80" i="24"/>
  <c r="IO80" i="24"/>
  <c r="IK80" i="24" s="1"/>
  <c r="IF80" i="24"/>
  <c r="IE80" i="24"/>
  <c r="ID80" i="24"/>
  <c r="IC80" i="24"/>
  <c r="HZ80" i="24" s="1"/>
  <c r="HT80" i="24"/>
  <c r="HS80" i="24"/>
  <c r="HR80" i="24"/>
  <c r="HQ80" i="24"/>
  <c r="HH80" i="24"/>
  <c r="HG80" i="24"/>
  <c r="HF80" i="24"/>
  <c r="HE80" i="24"/>
  <c r="HB80" i="24" s="1"/>
  <c r="GV80" i="24"/>
  <c r="GU80" i="24"/>
  <c r="GT80" i="24"/>
  <c r="GS80" i="24"/>
  <c r="GJ80" i="24"/>
  <c r="GI80" i="24"/>
  <c r="GH80" i="24"/>
  <c r="GG80" i="24"/>
  <c r="FX80" i="24"/>
  <c r="FW80" i="24"/>
  <c r="FV80" i="24"/>
  <c r="FU80" i="24"/>
  <c r="FL80" i="24"/>
  <c r="FK80" i="24"/>
  <c r="FJ80" i="24"/>
  <c r="FI80" i="24"/>
  <c r="EZ80" i="24"/>
  <c r="EY80" i="24"/>
  <c r="EX80" i="24"/>
  <c r="EW80" i="24"/>
  <c r="ES80" i="24" s="1"/>
  <c r="EN80" i="24"/>
  <c r="EM80" i="24"/>
  <c r="EL80" i="24"/>
  <c r="EK80" i="24"/>
  <c r="EH80" i="24" s="1"/>
  <c r="EB80" i="24"/>
  <c r="EA80" i="24"/>
  <c r="DZ80" i="24"/>
  <c r="DY80" i="24"/>
  <c r="DW80" i="24" s="1"/>
  <c r="DP80" i="24"/>
  <c r="DO80" i="24"/>
  <c r="DN80" i="24"/>
  <c r="DM80" i="24"/>
  <c r="DD80" i="24"/>
  <c r="DC80" i="24"/>
  <c r="DB80" i="24"/>
  <c r="DA80" i="24"/>
  <c r="CW80" i="24" s="1"/>
  <c r="CR80" i="24"/>
  <c r="CQ80" i="24"/>
  <c r="CP80" i="24"/>
  <c r="CO80" i="24"/>
  <c r="CL80" i="24" s="1"/>
  <c r="CF80" i="24"/>
  <c r="CE80" i="24"/>
  <c r="CD80" i="24"/>
  <c r="CC80" i="24"/>
  <c r="BY80" i="24" s="1"/>
  <c r="BT80" i="24"/>
  <c r="BS80" i="24"/>
  <c r="BR80" i="24"/>
  <c r="BQ80" i="24"/>
  <c r="BH80" i="24"/>
  <c r="BG80" i="24"/>
  <c r="BF80" i="24"/>
  <c r="BE80" i="24"/>
  <c r="AV80" i="24"/>
  <c r="AU80" i="24"/>
  <c r="AT80" i="24"/>
  <c r="AS80" i="24"/>
  <c r="AJ80" i="24"/>
  <c r="AI80" i="24"/>
  <c r="AH80" i="24"/>
  <c r="AG80" i="24"/>
  <c r="AE80" i="24" s="1"/>
  <c r="W80" i="24"/>
  <c r="V80" i="24"/>
  <c r="U80" i="24"/>
  <c r="S80" i="24" s="1"/>
  <c r="L80" i="24"/>
  <c r="K80" i="24"/>
  <c r="J80" i="24"/>
  <c r="I80" i="24"/>
  <c r="H80" i="24" s="1"/>
  <c r="KB52" i="24"/>
  <c r="KA52" i="24"/>
  <c r="JZ52" i="24"/>
  <c r="JY52" i="24"/>
  <c r="JP52" i="24"/>
  <c r="JO52" i="24"/>
  <c r="JN52" i="24"/>
  <c r="JM52" i="24"/>
  <c r="JQ52" i="24" s="1"/>
  <c r="JD52" i="24"/>
  <c r="JC52" i="24"/>
  <c r="JB52" i="24"/>
  <c r="JA52" i="24"/>
  <c r="IR52" i="24"/>
  <c r="IQ52" i="24"/>
  <c r="IP52" i="24"/>
  <c r="IO52" i="24"/>
  <c r="IN52" i="24" s="1"/>
  <c r="IF52" i="24"/>
  <c r="IE52" i="24"/>
  <c r="ID52" i="24"/>
  <c r="IC52" i="24"/>
  <c r="IA52" i="24" s="1"/>
  <c r="HT52" i="24"/>
  <c r="HS52" i="24"/>
  <c r="HR52" i="24"/>
  <c r="HQ52" i="24"/>
  <c r="HO52" i="24" s="1"/>
  <c r="HH52" i="24"/>
  <c r="HG52" i="24"/>
  <c r="HF52" i="24"/>
  <c r="HE52" i="24"/>
  <c r="GV52" i="24"/>
  <c r="GU52" i="24"/>
  <c r="GT52" i="24"/>
  <c r="GS52" i="24"/>
  <c r="GP52" i="24" s="1"/>
  <c r="GJ52" i="24"/>
  <c r="GI52" i="24"/>
  <c r="GH52" i="24"/>
  <c r="GG52" i="24"/>
  <c r="FX52" i="24"/>
  <c r="FW52" i="24"/>
  <c r="FV52" i="24"/>
  <c r="FU52" i="24"/>
  <c r="FS52" i="24" s="1"/>
  <c r="FL52" i="24"/>
  <c r="FK52" i="24"/>
  <c r="FJ52" i="24"/>
  <c r="FI52" i="24"/>
  <c r="FH52" i="24" s="1"/>
  <c r="EZ52" i="24"/>
  <c r="EY52" i="24"/>
  <c r="EX52" i="24"/>
  <c r="EW52" i="24"/>
  <c r="EV52" i="24" s="1"/>
  <c r="EN52" i="24"/>
  <c r="EM52" i="24"/>
  <c r="EL52" i="24"/>
  <c r="EK52" i="24"/>
  <c r="EH52" i="24" s="1"/>
  <c r="EB52" i="24"/>
  <c r="EA52" i="24"/>
  <c r="DZ52" i="24"/>
  <c r="DY52" i="24"/>
  <c r="EC52" i="24" s="1"/>
  <c r="DP52" i="24"/>
  <c r="DO52" i="24"/>
  <c r="DN52" i="24"/>
  <c r="DM52" i="24"/>
  <c r="DQ52" i="24" s="1"/>
  <c r="DD52" i="24"/>
  <c r="DC52" i="24"/>
  <c r="DB52" i="24"/>
  <c r="DA52" i="24"/>
  <c r="CW52" i="24" s="1"/>
  <c r="CR52" i="24"/>
  <c r="CQ52" i="24"/>
  <c r="CP52" i="24"/>
  <c r="CO52" i="24"/>
  <c r="CF52" i="24"/>
  <c r="CE52" i="24"/>
  <c r="CD52" i="24"/>
  <c r="CC52" i="24"/>
  <c r="BZ52" i="24" s="1"/>
  <c r="BT52" i="24"/>
  <c r="BS52" i="24"/>
  <c r="BR52" i="24"/>
  <c r="BQ52" i="24"/>
  <c r="BU52" i="24" s="1"/>
  <c r="BH52" i="24"/>
  <c r="BG52" i="24"/>
  <c r="BF52" i="24"/>
  <c r="BE52" i="24"/>
  <c r="BD52" i="24" s="1"/>
  <c r="AV52" i="24"/>
  <c r="AU52" i="24"/>
  <c r="AT52" i="24"/>
  <c r="AS52" i="24"/>
  <c r="AP52" i="24" s="1"/>
  <c r="AJ52" i="24"/>
  <c r="AI52" i="24"/>
  <c r="AH52" i="24"/>
  <c r="AG52" i="24"/>
  <c r="W52" i="24"/>
  <c r="V52" i="24"/>
  <c r="U52" i="24"/>
  <c r="K52" i="24"/>
  <c r="J52" i="24"/>
  <c r="I52" i="24"/>
  <c r="H52" i="24" s="1"/>
  <c r="KB17" i="24"/>
  <c r="KA17" i="24"/>
  <c r="JZ17" i="24"/>
  <c r="JY17" i="24"/>
  <c r="JV17" i="24" s="1"/>
  <c r="JP17" i="24"/>
  <c r="JO17" i="24"/>
  <c r="JN17" i="24"/>
  <c r="JM17" i="24"/>
  <c r="JJ17" i="24" s="1"/>
  <c r="JD17" i="24"/>
  <c r="JC17" i="24"/>
  <c r="JB17" i="24"/>
  <c r="JA17" i="24"/>
  <c r="IY17" i="24" s="1"/>
  <c r="IR17" i="24"/>
  <c r="IQ17" i="24"/>
  <c r="IP17" i="24"/>
  <c r="IO17" i="24"/>
  <c r="IF17" i="24"/>
  <c r="IE17" i="24"/>
  <c r="ID17" i="24"/>
  <c r="IC17" i="24"/>
  <c r="HT17" i="24"/>
  <c r="HS17" i="24"/>
  <c r="HR17" i="24"/>
  <c r="HQ17" i="24"/>
  <c r="HH17" i="24"/>
  <c r="HG17" i="24"/>
  <c r="HF17" i="24"/>
  <c r="HE17" i="24"/>
  <c r="HA17" i="24" s="1"/>
  <c r="GV17" i="24"/>
  <c r="GU17" i="24"/>
  <c r="GT17" i="24"/>
  <c r="GS17" i="24"/>
  <c r="GO17" i="24" s="1"/>
  <c r="GJ17" i="24"/>
  <c r="GI17" i="24"/>
  <c r="GH17" i="24"/>
  <c r="GG17" i="24"/>
  <c r="GD17" i="24" s="1"/>
  <c r="FX17" i="24"/>
  <c r="FW17" i="24"/>
  <c r="FV17" i="24"/>
  <c r="FU17" i="24"/>
  <c r="FY17" i="24" s="1"/>
  <c r="FL17" i="24"/>
  <c r="FK17" i="24"/>
  <c r="FJ17" i="24"/>
  <c r="FI17" i="24"/>
  <c r="FM17" i="24" s="1"/>
  <c r="EZ17" i="24"/>
  <c r="EY17" i="24"/>
  <c r="EX17" i="24"/>
  <c r="EW17" i="24"/>
  <c r="EV17" i="24" s="1"/>
  <c r="EN17" i="24"/>
  <c r="EM17" i="24"/>
  <c r="EL17" i="24"/>
  <c r="EK17" i="24"/>
  <c r="EI17" i="24" s="1"/>
  <c r="EB17" i="24"/>
  <c r="EA17" i="24"/>
  <c r="DZ17" i="24"/>
  <c r="DY17" i="24"/>
  <c r="EC17" i="24" s="1"/>
  <c r="DP17" i="24"/>
  <c r="DO17" i="24"/>
  <c r="DN17" i="24"/>
  <c r="DM17" i="24"/>
  <c r="DD17" i="24"/>
  <c r="DC17" i="24"/>
  <c r="DB17" i="24"/>
  <c r="DA17" i="24"/>
  <c r="CR17" i="24"/>
  <c r="CQ17" i="24"/>
  <c r="CP17" i="24"/>
  <c r="CO17" i="24"/>
  <c r="CF17" i="24"/>
  <c r="CE17" i="24"/>
  <c r="CD17" i="24"/>
  <c r="CC17" i="24"/>
  <c r="BZ17" i="24" s="1"/>
  <c r="BT17" i="24"/>
  <c r="BS17" i="24"/>
  <c r="BR17" i="24"/>
  <c r="BQ17" i="24"/>
  <c r="BM17" i="24" s="1"/>
  <c r="BH17" i="24"/>
  <c r="BG17" i="24"/>
  <c r="BF17" i="24"/>
  <c r="BE17" i="24"/>
  <c r="AV17" i="24"/>
  <c r="AU17" i="24"/>
  <c r="AT17" i="24"/>
  <c r="AS17" i="24"/>
  <c r="W17" i="24"/>
  <c r="V17" i="24"/>
  <c r="U17" i="24"/>
  <c r="Q17" i="24" s="1"/>
  <c r="L17" i="24"/>
  <c r="K17" i="24"/>
  <c r="J17" i="24"/>
  <c r="I17" i="24"/>
  <c r="E17" i="24" s="1"/>
  <c r="KB16" i="24"/>
  <c r="KA16" i="24"/>
  <c r="JZ16" i="24"/>
  <c r="JY16" i="24"/>
  <c r="JP16" i="24"/>
  <c r="JO16" i="24"/>
  <c r="JN16" i="24"/>
  <c r="JM16" i="24"/>
  <c r="JD16" i="24"/>
  <c r="JC16" i="24"/>
  <c r="JB16" i="24"/>
  <c r="JA16" i="24"/>
  <c r="IW16" i="24" s="1"/>
  <c r="IR16" i="24"/>
  <c r="IQ16" i="24"/>
  <c r="IP16" i="24"/>
  <c r="IO16" i="24"/>
  <c r="IK16" i="24" s="1"/>
  <c r="IF16" i="24"/>
  <c r="IE16" i="24"/>
  <c r="ID16" i="24"/>
  <c r="IC16" i="24"/>
  <c r="HZ16" i="24" s="1"/>
  <c r="HT16" i="24"/>
  <c r="HS16" i="24"/>
  <c r="HR16" i="24"/>
  <c r="HQ16" i="24"/>
  <c r="HN16" i="24" s="1"/>
  <c r="HH16" i="24"/>
  <c r="HG16" i="24"/>
  <c r="HF16" i="24"/>
  <c r="HE16" i="24"/>
  <c r="HA16" i="24" s="1"/>
  <c r="GV16" i="24"/>
  <c r="GU16" i="24"/>
  <c r="GT16" i="24"/>
  <c r="GS16" i="24"/>
  <c r="GP16" i="24" s="1"/>
  <c r="GJ16" i="24"/>
  <c r="GI16" i="24"/>
  <c r="GH16" i="24"/>
  <c r="GG16" i="24"/>
  <c r="GD16" i="24" s="1"/>
  <c r="FX16" i="24"/>
  <c r="FW16" i="24"/>
  <c r="FV16" i="24"/>
  <c r="FU16" i="24"/>
  <c r="FY16" i="24" s="1"/>
  <c r="FL16" i="24"/>
  <c r="FK16" i="24"/>
  <c r="FJ16" i="24"/>
  <c r="FI16" i="24"/>
  <c r="FG16" i="24" s="1"/>
  <c r="EZ16" i="24"/>
  <c r="EY16" i="24"/>
  <c r="EX16" i="24"/>
  <c r="EW16" i="24"/>
  <c r="EN16" i="24"/>
  <c r="EM16" i="24"/>
  <c r="EL16" i="24"/>
  <c r="EK16" i="24"/>
  <c r="EO16" i="24" s="1"/>
  <c r="EB16" i="24"/>
  <c r="EA16" i="24"/>
  <c r="DZ16" i="24"/>
  <c r="DY16" i="24"/>
  <c r="DV16" i="24" s="1"/>
  <c r="DP16" i="24"/>
  <c r="DO16" i="24"/>
  <c r="DN16" i="24"/>
  <c r="DM16" i="24"/>
  <c r="DD16" i="24"/>
  <c r="DC16" i="24"/>
  <c r="DB16" i="24"/>
  <c r="DA16" i="24"/>
  <c r="CZ16" i="24" s="1"/>
  <c r="CR16" i="24"/>
  <c r="CQ16" i="24"/>
  <c r="CP16" i="24"/>
  <c r="CO16" i="24"/>
  <c r="CF16" i="24"/>
  <c r="CE16" i="24"/>
  <c r="CD16" i="24"/>
  <c r="CC16" i="24"/>
  <c r="BY16" i="24" s="1"/>
  <c r="BT16" i="24"/>
  <c r="BS16" i="24"/>
  <c r="BR16" i="24"/>
  <c r="BQ16" i="24"/>
  <c r="BH16" i="24"/>
  <c r="BG16" i="24"/>
  <c r="BF16" i="24"/>
  <c r="BE16" i="24"/>
  <c r="AV16" i="24"/>
  <c r="AU16" i="24"/>
  <c r="AT16" i="24"/>
  <c r="AS16" i="24"/>
  <c r="AP16" i="24" s="1"/>
  <c r="AJ16" i="24"/>
  <c r="AI16" i="24"/>
  <c r="AH16" i="24"/>
  <c r="AG16" i="24"/>
  <c r="AC16" i="24" s="1"/>
  <c r="W16" i="24"/>
  <c r="V16" i="24"/>
  <c r="U16" i="24"/>
  <c r="K16" i="24"/>
  <c r="J16" i="24"/>
  <c r="I16" i="24"/>
  <c r="KB12" i="24"/>
  <c r="KA12" i="24"/>
  <c r="JZ12" i="24"/>
  <c r="JY12" i="24"/>
  <c r="JV12" i="24" s="1"/>
  <c r="JP12" i="24"/>
  <c r="JO12" i="24"/>
  <c r="JN12" i="24"/>
  <c r="JM12" i="24"/>
  <c r="JK12" i="24" s="1"/>
  <c r="JD12" i="24"/>
  <c r="JC12" i="24"/>
  <c r="JB12" i="24"/>
  <c r="JA12" i="24"/>
  <c r="IW12" i="24" s="1"/>
  <c r="IR12" i="24"/>
  <c r="IQ12" i="24"/>
  <c r="IP12" i="24"/>
  <c r="IO12" i="24"/>
  <c r="IL12" i="24" s="1"/>
  <c r="IF12" i="24"/>
  <c r="IE12" i="24"/>
  <c r="ID12" i="24"/>
  <c r="IC12" i="24"/>
  <c r="IB12" i="24" s="1"/>
  <c r="HT12" i="24"/>
  <c r="HS12" i="24"/>
  <c r="HR12" i="24"/>
  <c r="HQ12" i="24"/>
  <c r="HH12" i="24"/>
  <c r="HG12" i="24"/>
  <c r="HF12" i="24"/>
  <c r="HE12" i="24"/>
  <c r="GV12" i="24"/>
  <c r="GU12" i="24"/>
  <c r="GT12" i="24"/>
  <c r="GS12" i="24"/>
  <c r="GQ12" i="24" s="1"/>
  <c r="GJ12" i="24"/>
  <c r="GI12" i="24"/>
  <c r="GH12" i="24"/>
  <c r="GG12" i="24"/>
  <c r="FX12" i="24"/>
  <c r="FW12" i="24"/>
  <c r="FV12" i="24"/>
  <c r="FU12" i="24"/>
  <c r="FS12" i="24" s="1"/>
  <c r="FL12" i="24"/>
  <c r="FK12" i="24"/>
  <c r="FJ12" i="24"/>
  <c r="FI12" i="24"/>
  <c r="FE12" i="24" s="1"/>
  <c r="EZ12" i="24"/>
  <c r="EY12" i="24"/>
  <c r="EX12" i="24"/>
  <c r="EW12" i="24"/>
  <c r="EV12" i="24" s="1"/>
  <c r="EN12" i="24"/>
  <c r="EM12" i="24"/>
  <c r="EL12" i="24"/>
  <c r="EK12" i="24"/>
  <c r="EG12" i="24" s="1"/>
  <c r="EB12" i="24"/>
  <c r="EA12" i="24"/>
  <c r="DZ12" i="24"/>
  <c r="DY12" i="24"/>
  <c r="DW12" i="24" s="1"/>
  <c r="DP12" i="24"/>
  <c r="DO12" i="24"/>
  <c r="DN12" i="24"/>
  <c r="DM12" i="24"/>
  <c r="DK12" i="24" s="1"/>
  <c r="DD12" i="24"/>
  <c r="DC12" i="24"/>
  <c r="DB12" i="24"/>
  <c r="DA12" i="24"/>
  <c r="CZ12" i="24" s="1"/>
  <c r="CR12" i="24"/>
  <c r="CQ12" i="24"/>
  <c r="CP12" i="24"/>
  <c r="CO12" i="24"/>
  <c r="CM12" i="24" s="1"/>
  <c r="CF12" i="24"/>
  <c r="CE12" i="24"/>
  <c r="CD12" i="24"/>
  <c r="CC12" i="24"/>
  <c r="CA12" i="24" s="1"/>
  <c r="BT12" i="24"/>
  <c r="BS12" i="24"/>
  <c r="BR12" i="24"/>
  <c r="BQ12" i="24"/>
  <c r="BH12" i="24"/>
  <c r="BG12" i="24"/>
  <c r="BF12" i="24"/>
  <c r="BE12" i="24"/>
  <c r="AV12" i="24"/>
  <c r="AU12" i="24"/>
  <c r="AT12" i="24"/>
  <c r="AS12" i="24"/>
  <c r="AJ12" i="24"/>
  <c r="AI12" i="24"/>
  <c r="AH12" i="24"/>
  <c r="AG12" i="24"/>
  <c r="AF12" i="24" s="1"/>
  <c r="W12" i="24"/>
  <c r="V12" i="24"/>
  <c r="U12" i="24"/>
  <c r="R12" i="24" s="1"/>
  <c r="K12" i="24"/>
  <c r="J12" i="24"/>
  <c r="I12" i="24"/>
  <c r="G12" i="24" s="1"/>
  <c r="KB11" i="24"/>
  <c r="KA11" i="24"/>
  <c r="JZ11" i="24"/>
  <c r="JY11" i="24"/>
  <c r="JX11" i="24" s="1"/>
  <c r="JP11" i="24"/>
  <c r="JO11" i="24"/>
  <c r="JN11" i="24"/>
  <c r="JM11" i="24"/>
  <c r="JK11" i="24" s="1"/>
  <c r="JD11" i="24"/>
  <c r="JC11" i="24"/>
  <c r="JB11" i="24"/>
  <c r="JA11" i="24"/>
  <c r="IX11" i="24" s="1"/>
  <c r="IR11" i="24"/>
  <c r="IQ11" i="24"/>
  <c r="IP11" i="24"/>
  <c r="IO11" i="24"/>
  <c r="IM11" i="24" s="1"/>
  <c r="IF11" i="24"/>
  <c r="IE11" i="24"/>
  <c r="ID11" i="24"/>
  <c r="IC11" i="24"/>
  <c r="IB11" i="24" s="1"/>
  <c r="HT11" i="24"/>
  <c r="HS11" i="24"/>
  <c r="HR11" i="24"/>
  <c r="HQ11" i="24"/>
  <c r="HM11" i="24" s="1"/>
  <c r="HH11" i="24"/>
  <c r="HG11" i="24"/>
  <c r="HF11" i="24"/>
  <c r="HE11" i="24"/>
  <c r="HD11" i="24" s="1"/>
  <c r="GV11" i="24"/>
  <c r="GU11" i="24"/>
  <c r="GT11" i="24"/>
  <c r="GS11" i="24"/>
  <c r="GJ11" i="24"/>
  <c r="GI11" i="24"/>
  <c r="GH11" i="24"/>
  <c r="GG11" i="24"/>
  <c r="GE11" i="24" s="1"/>
  <c r="FX11" i="24"/>
  <c r="FW11" i="24"/>
  <c r="FV11" i="24"/>
  <c r="FU11" i="24"/>
  <c r="FL11" i="24"/>
  <c r="FK11" i="24"/>
  <c r="FJ11" i="24"/>
  <c r="FI11" i="24"/>
  <c r="FH11" i="24" s="1"/>
  <c r="EZ11" i="24"/>
  <c r="EY11" i="24"/>
  <c r="EX11" i="24"/>
  <c r="EW11" i="24"/>
  <c r="FA11" i="24" s="1"/>
  <c r="EN11" i="24"/>
  <c r="EM11" i="24"/>
  <c r="EL11" i="24"/>
  <c r="EK11" i="24"/>
  <c r="EG11" i="24" s="1"/>
  <c r="EB11" i="24"/>
  <c r="EA11" i="24"/>
  <c r="DZ11" i="24"/>
  <c r="DY11" i="24"/>
  <c r="DU11" i="24" s="1"/>
  <c r="DP11" i="24"/>
  <c r="DO11" i="24"/>
  <c r="DN11" i="24"/>
  <c r="DM11" i="24"/>
  <c r="DL11" i="24" s="1"/>
  <c r="DD11" i="24"/>
  <c r="DC11" i="24"/>
  <c r="DB11" i="24"/>
  <c r="DA11" i="24"/>
  <c r="CY11" i="24" s="1"/>
  <c r="CR11" i="24"/>
  <c r="CQ11" i="24"/>
  <c r="CP11" i="24"/>
  <c r="CO11" i="24"/>
  <c r="CN11" i="24" s="1"/>
  <c r="CF11" i="24"/>
  <c r="CE11" i="24"/>
  <c r="CD11" i="24"/>
  <c r="CC11" i="24"/>
  <c r="CA11" i="24" s="1"/>
  <c r="BT11" i="24"/>
  <c r="BS11" i="24"/>
  <c r="BR11" i="24"/>
  <c r="BQ11" i="24"/>
  <c r="BH11" i="24"/>
  <c r="BG11" i="24"/>
  <c r="BF11" i="24"/>
  <c r="BE11" i="24"/>
  <c r="AV11" i="24"/>
  <c r="AU11" i="24"/>
  <c r="AT11" i="24"/>
  <c r="AS11" i="24"/>
  <c r="AJ11" i="24"/>
  <c r="AI11" i="24"/>
  <c r="AH11" i="24"/>
  <c r="AG11" i="24"/>
  <c r="AE11" i="24" s="1"/>
  <c r="W11" i="24"/>
  <c r="V11" i="24"/>
  <c r="U11" i="24"/>
  <c r="Q11" i="24" s="1"/>
  <c r="N11" i="24"/>
  <c r="K11" i="24"/>
  <c r="J11" i="24"/>
  <c r="I11" i="24"/>
  <c r="EG23" i="24"/>
  <c r="EO23" i="24"/>
  <c r="FR62" i="24"/>
  <c r="FY62" i="24"/>
  <c r="G23" i="24"/>
  <c r="E23" i="24"/>
  <c r="DK44" i="24"/>
  <c r="DU70" i="24"/>
  <c r="BU44" i="24"/>
  <c r="DW67" i="24"/>
  <c r="DV67" i="24"/>
  <c r="IY43" i="24"/>
  <c r="JE43" i="24"/>
  <c r="CY104" i="24"/>
  <c r="DE104" i="24"/>
  <c r="G105" i="24"/>
  <c r="F105" i="24"/>
  <c r="H105" i="24"/>
  <c r="E105" i="24"/>
  <c r="M105" i="24"/>
  <c r="BA120" i="24"/>
  <c r="BB120" i="24"/>
  <c r="AP64" i="24"/>
  <c r="DK64" i="24"/>
  <c r="BO65" i="24"/>
  <c r="BA63" i="24"/>
  <c r="IK63" i="24"/>
  <c r="CK23" i="24"/>
  <c r="EJ97" i="24"/>
  <c r="EI97" i="24"/>
  <c r="EH97" i="24"/>
  <c r="EG97" i="24"/>
  <c r="EO97" i="24"/>
  <c r="EJ99" i="24"/>
  <c r="EI99" i="24"/>
  <c r="IB100" i="24"/>
  <c r="EG101" i="24"/>
  <c r="EO105" i="24"/>
  <c r="CK107" i="24"/>
  <c r="GQ109" i="24"/>
  <c r="GP109" i="24"/>
  <c r="GO109" i="24"/>
  <c r="GR109" i="24"/>
  <c r="GW109" i="24"/>
  <c r="CZ112" i="24"/>
  <c r="IN67" i="24"/>
  <c r="AQ64" i="24"/>
  <c r="DL64" i="24"/>
  <c r="FH64" i="24"/>
  <c r="HD64" i="24"/>
  <c r="JW64" i="24"/>
  <c r="DL65" i="24"/>
  <c r="IA65" i="24"/>
  <c r="DI116" i="24"/>
  <c r="BI64" i="24"/>
  <c r="DQ64" i="24"/>
  <c r="FM64" i="24"/>
  <c r="BU94" i="24"/>
  <c r="EO94" i="24"/>
  <c r="CM90" i="24"/>
  <c r="JX90" i="24"/>
  <c r="JW90" i="24"/>
  <c r="KC90" i="24"/>
  <c r="BC63" i="24"/>
  <c r="BB63" i="24"/>
  <c r="BI63" i="24"/>
  <c r="IM63" i="24"/>
  <c r="IL63" i="24"/>
  <c r="IS63" i="24"/>
  <c r="CN23" i="24"/>
  <c r="CM23" i="24"/>
  <c r="CS23" i="24"/>
  <c r="GF97" i="24"/>
  <c r="GE97" i="24"/>
  <c r="GC97" i="24"/>
  <c r="GK97" i="24"/>
  <c r="CN98" i="24"/>
  <c r="IK101" i="24"/>
  <c r="CK102" i="24"/>
  <c r="EU102" i="24"/>
  <c r="ET102" i="24"/>
  <c r="ES102" i="24"/>
  <c r="FA102" i="24"/>
  <c r="CN106" i="24"/>
  <c r="CS106" i="24"/>
  <c r="R107" i="24"/>
  <c r="S107" i="24"/>
  <c r="Q107" i="24"/>
  <c r="GQ79" i="24"/>
  <c r="GP79" i="24"/>
  <c r="GW79" i="24"/>
  <c r="AR81" i="24"/>
  <c r="AQ81" i="24"/>
  <c r="AW81" i="24"/>
  <c r="EJ98" i="24"/>
  <c r="EI98" i="24"/>
  <c r="EO98" i="24"/>
  <c r="AR99" i="24"/>
  <c r="AQ99" i="24"/>
  <c r="AW99" i="24"/>
  <c r="GW102" i="24"/>
  <c r="CY103" i="24"/>
  <c r="CX103" i="24"/>
  <c r="DE103" i="24"/>
  <c r="GQ106" i="24"/>
  <c r="IY106" i="24"/>
  <c r="IZ106" i="24"/>
  <c r="AR107" i="24"/>
  <c r="AP107" i="24"/>
  <c r="AW107" i="24"/>
  <c r="FF107" i="24"/>
  <c r="FE107" i="24"/>
  <c r="FM107" i="24"/>
  <c r="HZ108" i="24"/>
  <c r="IG108" i="24"/>
  <c r="EJ113" i="24"/>
  <c r="EI113" i="24"/>
  <c r="EG113" i="24"/>
  <c r="EH113" i="24"/>
  <c r="EO113" i="24"/>
  <c r="IM79" i="24"/>
  <c r="IS79" i="24"/>
  <c r="CN81" i="24"/>
  <c r="JX81" i="24"/>
  <c r="JW81" i="24"/>
  <c r="KC81" i="24"/>
  <c r="GF98" i="24"/>
  <c r="GE98" i="24"/>
  <c r="CN99" i="24"/>
  <c r="CM99" i="24"/>
  <c r="CS99" i="24"/>
  <c r="JX99" i="24"/>
  <c r="JW99" i="24"/>
  <c r="KC99" i="24"/>
  <c r="ET103" i="24"/>
  <c r="FA103" i="24"/>
  <c r="BB104" i="24"/>
  <c r="BI104" i="24"/>
  <c r="EU106" i="24"/>
  <c r="HB106" i="24"/>
  <c r="HC106" i="24"/>
  <c r="HD106" i="24"/>
  <c r="HI106" i="24"/>
  <c r="BA116" i="24"/>
  <c r="HB123" i="24"/>
  <c r="BD124" i="24"/>
  <c r="JX107" i="24"/>
  <c r="EU111" i="24"/>
  <c r="ET111" i="24"/>
  <c r="FA111" i="24"/>
  <c r="BI112" i="24"/>
  <c r="FG115" i="24"/>
  <c r="FF115" i="24"/>
  <c r="FH115" i="24"/>
  <c r="FE115" i="24"/>
  <c r="FM115" i="24"/>
  <c r="FM90" i="24"/>
  <c r="BU23" i="24"/>
  <c r="HI23" i="24"/>
  <c r="JE23" i="24"/>
  <c r="BU75" i="24"/>
  <c r="BU79" i="24"/>
  <c r="FM81" i="24"/>
  <c r="BU97" i="24"/>
  <c r="DQ97" i="24"/>
  <c r="JE97" i="24"/>
  <c r="HI98" i="24"/>
  <c r="FM99" i="24"/>
  <c r="CB101" i="24"/>
  <c r="CB102" i="24"/>
  <c r="JL102" i="24"/>
  <c r="HP103" i="24"/>
  <c r="FT104" i="24"/>
  <c r="EI106" i="24"/>
  <c r="JU107" i="24"/>
  <c r="JW108" i="24"/>
  <c r="GK109" i="24"/>
  <c r="IM109" i="24"/>
  <c r="IL109" i="24"/>
  <c r="IS109" i="24"/>
  <c r="ES111" i="24"/>
  <c r="JU111" i="24"/>
  <c r="GF113" i="24"/>
  <c r="GE113" i="24"/>
  <c r="GK113" i="24"/>
  <c r="GP114" i="24"/>
  <c r="GO114" i="24"/>
  <c r="IX114" i="24"/>
  <c r="EI110" i="24"/>
  <c r="GW110" i="24"/>
  <c r="CX111" i="24"/>
  <c r="HC115" i="24"/>
  <c r="HB115" i="24"/>
  <c r="HA115" i="24"/>
  <c r="EV119" i="24"/>
  <c r="EU119" i="24"/>
  <c r="ES119" i="24"/>
  <c r="ET119" i="24"/>
  <c r="FA119" i="24"/>
  <c r="HB121" i="24"/>
  <c r="HA121" i="24"/>
  <c r="DK124" i="24"/>
  <c r="DJ124" i="24"/>
  <c r="DI124" i="24"/>
  <c r="DL124" i="24"/>
  <c r="DQ124" i="24"/>
  <c r="GQ118" i="24"/>
  <c r="CY119" i="24"/>
  <c r="JE122" i="24"/>
  <c r="FG123" i="24"/>
  <c r="IB128" i="24"/>
  <c r="EJ129" i="24"/>
  <c r="EI129" i="24"/>
  <c r="EH129" i="24"/>
  <c r="EG129" i="24"/>
  <c r="EO129" i="24"/>
  <c r="IB130" i="24"/>
  <c r="AR132" i="24"/>
  <c r="AP132" i="24"/>
  <c r="AO132" i="24"/>
  <c r="AW132" i="24"/>
  <c r="IB132" i="24"/>
  <c r="IA132" i="24"/>
  <c r="HZ132" i="24"/>
  <c r="HY132" i="24"/>
  <c r="IG132" i="24"/>
  <c r="EJ133" i="24"/>
  <c r="EI133" i="24"/>
  <c r="EH133" i="24"/>
  <c r="EG133" i="24"/>
  <c r="EO133" i="24"/>
  <c r="JU136" i="24"/>
  <c r="JV136" i="24"/>
  <c r="KC136" i="24"/>
  <c r="GF137" i="24"/>
  <c r="GE137" i="24"/>
  <c r="GC137" i="24"/>
  <c r="GD137" i="24"/>
  <c r="GK137" i="24"/>
  <c r="FY162" i="24"/>
  <c r="HI107" i="24"/>
  <c r="JE109" i="24"/>
  <c r="HI110" i="24"/>
  <c r="JE110" i="24"/>
  <c r="BU113" i="24"/>
  <c r="BO117" i="24"/>
  <c r="GR117" i="24"/>
  <c r="GQ117" i="24"/>
  <c r="GW117" i="24"/>
  <c r="IX117" i="24"/>
  <c r="CZ120" i="24"/>
  <c r="CY120" i="24"/>
  <c r="M121" i="24"/>
  <c r="BN121" i="24"/>
  <c r="GW121" i="24"/>
  <c r="IY121" i="24"/>
  <c r="IX121" i="24"/>
  <c r="JE121" i="24"/>
  <c r="IW122" i="24"/>
  <c r="FE123" i="24"/>
  <c r="M125" i="24"/>
  <c r="BO125" i="24"/>
  <c r="BN125" i="24"/>
  <c r="BU125" i="24"/>
  <c r="GR125" i="24"/>
  <c r="GQ125" i="24"/>
  <c r="GW125" i="24"/>
  <c r="IY125" i="24"/>
  <c r="IX125" i="24"/>
  <c r="JE125" i="24"/>
  <c r="E126" i="24"/>
  <c r="FA128" i="24"/>
  <c r="JU128" i="24"/>
  <c r="GF129" i="24"/>
  <c r="GE129" i="24"/>
  <c r="GC129" i="24"/>
  <c r="GK129" i="24"/>
  <c r="IM129" i="24"/>
  <c r="IL129" i="24"/>
  <c r="IK129" i="24"/>
  <c r="IS129" i="24"/>
  <c r="CN130" i="24"/>
  <c r="CM130" i="24"/>
  <c r="CK130" i="24"/>
  <c r="CS130" i="24"/>
  <c r="FA130" i="24"/>
  <c r="GK131" i="24"/>
  <c r="CN132" i="24"/>
  <c r="CM132" i="24"/>
  <c r="JX132" i="24"/>
  <c r="GF133" i="24"/>
  <c r="GE133" i="24"/>
  <c r="GC133" i="24"/>
  <c r="GK133" i="24"/>
  <c r="IM133" i="24"/>
  <c r="IL133" i="24"/>
  <c r="IK133" i="24"/>
  <c r="IS133" i="24"/>
  <c r="CN134" i="24"/>
  <c r="CS134" i="24"/>
  <c r="EU134" i="24"/>
  <c r="ET134" i="24"/>
  <c r="ES134" i="24"/>
  <c r="FA134" i="24"/>
  <c r="IM135" i="24"/>
  <c r="IL135" i="24"/>
  <c r="IK135" i="24"/>
  <c r="IN135" i="24"/>
  <c r="JE113" i="24"/>
  <c r="Y114" i="24"/>
  <c r="BC117" i="24"/>
  <c r="IN117" i="24"/>
  <c r="IM117" i="24"/>
  <c r="IS117" i="24"/>
  <c r="GP118" i="24"/>
  <c r="IZ118" i="24"/>
  <c r="DK121" i="24"/>
  <c r="DQ121" i="24"/>
  <c r="IS121" i="24"/>
  <c r="BP122" i="24"/>
  <c r="IZ122" i="24"/>
  <c r="FH123" i="24"/>
  <c r="IN125" i="24"/>
  <c r="IM125" i="24"/>
  <c r="IS125" i="24"/>
  <c r="S126" i="24"/>
  <c r="R126" i="24"/>
  <c r="Y126" i="24"/>
  <c r="CX128" i="24"/>
  <c r="CZ128" i="24"/>
  <c r="G129" i="24"/>
  <c r="F129" i="24"/>
  <c r="H129" i="24"/>
  <c r="E129" i="24"/>
  <c r="M129" i="24"/>
  <c r="GQ129" i="24"/>
  <c r="GP129" i="24"/>
  <c r="GR129" i="24"/>
  <c r="GO129" i="24"/>
  <c r="GW129" i="24"/>
  <c r="GQ133" i="24"/>
  <c r="GP133" i="24"/>
  <c r="GR133" i="24"/>
  <c r="GO133" i="24"/>
  <c r="GW133" i="24"/>
  <c r="AR136" i="24"/>
  <c r="AQ136" i="24"/>
  <c r="AW136" i="24"/>
  <c r="CY136" i="24"/>
  <c r="CX136" i="24"/>
  <c r="IB136" i="24"/>
  <c r="IA136" i="24"/>
  <c r="IG136" i="24"/>
  <c r="G137" i="24"/>
  <c r="F137" i="24"/>
  <c r="M137" i="24"/>
  <c r="EJ137" i="24"/>
  <c r="EI137" i="24"/>
  <c r="EO137" i="24"/>
  <c r="GQ137" i="24"/>
  <c r="GP137" i="24"/>
  <c r="GW137" i="24"/>
  <c r="IY137" i="24"/>
  <c r="IX137" i="24"/>
  <c r="IW137" i="24"/>
  <c r="JE137" i="24"/>
  <c r="BP138" i="24"/>
  <c r="BO138" i="24"/>
  <c r="BM138" i="24"/>
  <c r="BU138" i="24"/>
  <c r="IZ138" i="24"/>
  <c r="IY138" i="24"/>
  <c r="IX138" i="24"/>
  <c r="IW138" i="24"/>
  <c r="JE138" i="24"/>
  <c r="FH139" i="24"/>
  <c r="FG139" i="24"/>
  <c r="FF139" i="24"/>
  <c r="FE139" i="24"/>
  <c r="FM139" i="24"/>
  <c r="GP163" i="24"/>
  <c r="GO163" i="24"/>
  <c r="GW163" i="24"/>
  <c r="CN114" i="24"/>
  <c r="AR115" i="24"/>
  <c r="JX115" i="24"/>
  <c r="IB116" i="24"/>
  <c r="CN118" i="24"/>
  <c r="EJ118" i="24"/>
  <c r="EJ121" i="24"/>
  <c r="GF121" i="24"/>
  <c r="IB121" i="24"/>
  <c r="CN122" i="24"/>
  <c r="EJ122" i="24"/>
  <c r="AR123" i="24"/>
  <c r="JX123" i="24"/>
  <c r="IB124" i="24"/>
  <c r="EJ125" i="24"/>
  <c r="GF125" i="24"/>
  <c r="FA126" i="24"/>
  <c r="GW126" i="24"/>
  <c r="IS126" i="24"/>
  <c r="JQ126" i="24"/>
  <c r="AK127" i="24"/>
  <c r="DE127" i="24"/>
  <c r="HU127" i="24"/>
  <c r="IB129" i="24"/>
  <c r="IG129" i="24"/>
  <c r="G130" i="24"/>
  <c r="F130" i="24"/>
  <c r="EJ130" i="24"/>
  <c r="EI130" i="24"/>
  <c r="EO130" i="24"/>
  <c r="AR131" i="24"/>
  <c r="AQ131" i="24"/>
  <c r="AW131" i="24"/>
  <c r="GQ134" i="24"/>
  <c r="GP134" i="24"/>
  <c r="GW134" i="24"/>
  <c r="CY135" i="24"/>
  <c r="CX135" i="24"/>
  <c r="DE135" i="24"/>
  <c r="GO135" i="24"/>
  <c r="AO136" i="24"/>
  <c r="CW136" i="24"/>
  <c r="EO136" i="24"/>
  <c r="HY136" i="24"/>
  <c r="E137" i="24"/>
  <c r="EG137" i="24"/>
  <c r="GO137" i="24"/>
  <c r="IN137" i="24"/>
  <c r="IL137" i="24"/>
  <c r="IK137" i="24"/>
  <c r="IS137" i="24"/>
  <c r="HD139" i="24"/>
  <c r="HC139" i="24"/>
  <c r="HA139" i="24"/>
  <c r="HI139" i="24"/>
  <c r="DL140" i="24"/>
  <c r="DK140" i="24"/>
  <c r="DI140" i="24"/>
  <c r="DQ140" i="24"/>
  <c r="FS140" i="24"/>
  <c r="FR140" i="24"/>
  <c r="FQ140" i="24"/>
  <c r="FY140" i="24"/>
  <c r="CA141" i="24"/>
  <c r="BZ141" i="24"/>
  <c r="BY141" i="24"/>
  <c r="CG141" i="24"/>
  <c r="CK142" i="24"/>
  <c r="JV144" i="24"/>
  <c r="JU144" i="24"/>
  <c r="KC144" i="24"/>
  <c r="GF145" i="24"/>
  <c r="GE145" i="24"/>
  <c r="GD145" i="24"/>
  <c r="GC145" i="24"/>
  <c r="GK145" i="24"/>
  <c r="CN146" i="24"/>
  <c r="CM146" i="24"/>
  <c r="CL146" i="24"/>
  <c r="CK146" i="24"/>
  <c r="CS146" i="24"/>
  <c r="BC128" i="24"/>
  <c r="BB128" i="24"/>
  <c r="BI128" i="24"/>
  <c r="CN131" i="24"/>
  <c r="CM131" i="24"/>
  <c r="CS131" i="24"/>
  <c r="JX131" i="24"/>
  <c r="JW131" i="24"/>
  <c r="KC131" i="24"/>
  <c r="EU135" i="24"/>
  <c r="ET135" i="24"/>
  <c r="FA135" i="24"/>
  <c r="KC135" i="24"/>
  <c r="AP136" i="24"/>
  <c r="BC136" i="24"/>
  <c r="BB136" i="24"/>
  <c r="BI136" i="24"/>
  <c r="HZ136" i="24"/>
  <c r="H137" i="24"/>
  <c r="EH137" i="24"/>
  <c r="GR137" i="24"/>
  <c r="IZ137" i="24"/>
  <c r="EU142" i="24"/>
  <c r="ET142" i="24"/>
  <c r="EV142" i="24"/>
  <c r="ES142" i="24"/>
  <c r="FA142" i="24"/>
  <c r="BC145" i="24"/>
  <c r="BB145" i="24"/>
  <c r="BA145" i="24"/>
  <c r="BI145" i="24"/>
  <c r="IL145" i="24"/>
  <c r="EU146" i="24"/>
  <c r="ES146" i="24"/>
  <c r="FA146" i="24"/>
  <c r="FT128" i="24"/>
  <c r="HP128" i="24"/>
  <c r="CB129" i="24"/>
  <c r="DX129" i="24"/>
  <c r="FT129" i="24"/>
  <c r="AF130" i="24"/>
  <c r="CB130" i="24"/>
  <c r="JL130" i="24"/>
  <c r="CB133" i="24"/>
  <c r="DX133" i="24"/>
  <c r="AF134" i="24"/>
  <c r="CB134" i="24"/>
  <c r="FT134" i="24"/>
  <c r="JL134" i="24"/>
  <c r="AF135" i="24"/>
  <c r="HP135" i="24"/>
  <c r="JL135" i="24"/>
  <c r="FT136" i="24"/>
  <c r="HP136" i="24"/>
  <c r="CB137" i="24"/>
  <c r="DX137" i="24"/>
  <c r="AD138" i="24"/>
  <c r="AK138" i="24"/>
  <c r="IZ139" i="24"/>
  <c r="IY139" i="24"/>
  <c r="JE139" i="24"/>
  <c r="AE140" i="24"/>
  <c r="AD140" i="24"/>
  <c r="AK140" i="24"/>
  <c r="FH140" i="24"/>
  <c r="BP141" i="24"/>
  <c r="BO141" i="24"/>
  <c r="BU141" i="24"/>
  <c r="DW141" i="24"/>
  <c r="DV141" i="24"/>
  <c r="EC141" i="24"/>
  <c r="AC161" i="24"/>
  <c r="AD161" i="24"/>
  <c r="AK161" i="24"/>
  <c r="CX164" i="24"/>
  <c r="CW164" i="24"/>
  <c r="DE164" i="24"/>
  <c r="GP166" i="24"/>
  <c r="GO166" i="24"/>
  <c r="GW166" i="24"/>
  <c r="T138" i="24"/>
  <c r="S138" i="24"/>
  <c r="Y138" i="24"/>
  <c r="CA138" i="24"/>
  <c r="BZ138" i="24"/>
  <c r="CG138" i="24"/>
  <c r="HD138" i="24"/>
  <c r="HC138" i="24"/>
  <c r="HI138" i="24"/>
  <c r="JK138" i="24"/>
  <c r="JQ138" i="24"/>
  <c r="DQ141" i="24"/>
  <c r="F142" i="24"/>
  <c r="E142" i="24"/>
  <c r="M142" i="24"/>
  <c r="EI142" i="24"/>
  <c r="EO142" i="24"/>
  <c r="GQ142" i="24"/>
  <c r="GP142" i="24"/>
  <c r="GO142" i="24"/>
  <c r="GW142" i="24"/>
  <c r="AQ143" i="24"/>
  <c r="AW143" i="24"/>
  <c r="CY143" i="24"/>
  <c r="CX143" i="24"/>
  <c r="CW143" i="24"/>
  <c r="DE143" i="24"/>
  <c r="E146" i="24"/>
  <c r="M146" i="24"/>
  <c r="EJ146" i="24"/>
  <c r="EI146" i="24"/>
  <c r="EG146" i="24"/>
  <c r="EO146" i="24"/>
  <c r="GQ146" i="24"/>
  <c r="GO146" i="24"/>
  <c r="GW146" i="24"/>
  <c r="AR147" i="24"/>
  <c r="AQ147" i="24"/>
  <c r="AO147" i="24"/>
  <c r="AW147" i="24"/>
  <c r="EV138" i="24"/>
  <c r="BD140" i="24"/>
  <c r="H141" i="24"/>
  <c r="GR141" i="24"/>
  <c r="IS141" i="24"/>
  <c r="JE141" i="24"/>
  <c r="EU143" i="24"/>
  <c r="ET143" i="24"/>
  <c r="FA143" i="24"/>
  <c r="KC143" i="24"/>
  <c r="BC144" i="24"/>
  <c r="BB144" i="24"/>
  <c r="BI144" i="24"/>
  <c r="CX163" i="24"/>
  <c r="CW163" i="24"/>
  <c r="DE163" i="24"/>
  <c r="F164" i="24"/>
  <c r="E164" i="24"/>
  <c r="M164" i="24"/>
  <c r="F166" i="24"/>
  <c r="E166" i="24"/>
  <c r="M166" i="24"/>
  <c r="CX167" i="24"/>
  <c r="CW167" i="24"/>
  <c r="DE167" i="24"/>
  <c r="G143" i="24"/>
  <c r="AQ144" i="24"/>
  <c r="AW144" i="24"/>
  <c r="CY144" i="24"/>
  <c r="CX144" i="24"/>
  <c r="DE144" i="24"/>
  <c r="IB144" i="24"/>
  <c r="IA144" i="24"/>
  <c r="IG144" i="24"/>
  <c r="G145" i="24"/>
  <c r="F145" i="24"/>
  <c r="M145" i="24"/>
  <c r="EJ145" i="24"/>
  <c r="EI145" i="24"/>
  <c r="EO145" i="24"/>
  <c r="GQ145" i="24"/>
  <c r="GP145" i="24"/>
  <c r="GW145" i="24"/>
  <c r="EU147" i="24"/>
  <c r="ET147" i="24"/>
  <c r="HD147" i="24"/>
  <c r="HC147" i="24"/>
  <c r="HB147" i="24"/>
  <c r="HA147" i="24"/>
  <c r="HI147" i="24"/>
  <c r="JK147" i="24"/>
  <c r="JJ147" i="24"/>
  <c r="Y161" i="24"/>
  <c r="DU161" i="24"/>
  <c r="DV161" i="24"/>
  <c r="JJ165" i="24"/>
  <c r="JI165" i="24"/>
  <c r="Y142" i="24"/>
  <c r="HI142" i="24"/>
  <c r="DQ144" i="24"/>
  <c r="BU145" i="24"/>
  <c r="JE145" i="24"/>
  <c r="Y146" i="24"/>
  <c r="HI146" i="24"/>
  <c r="JE146" i="24"/>
  <c r="Y147" i="24"/>
  <c r="AP162" i="24"/>
  <c r="AO162" i="24"/>
  <c r="AW162" i="24"/>
  <c r="CL162" i="24"/>
  <c r="CK162" i="24"/>
  <c r="CS162" i="24"/>
  <c r="EH162" i="24"/>
  <c r="EG162" i="24"/>
  <c r="EO162" i="24"/>
  <c r="GD162" i="24"/>
  <c r="GC162" i="24"/>
  <c r="GK162" i="24"/>
  <c r="HZ162" i="24"/>
  <c r="HY162" i="24"/>
  <c r="IG162" i="24"/>
  <c r="JV162" i="24"/>
  <c r="JU162" i="24"/>
  <c r="KC162" i="24"/>
  <c r="FQ163" i="24"/>
  <c r="FY163" i="24"/>
  <c r="JJ163" i="24"/>
  <c r="JI163" i="24"/>
  <c r="JQ163" i="24"/>
  <c r="BZ165" i="24"/>
  <c r="BY165" i="24"/>
  <c r="GP165" i="24"/>
  <c r="GO165" i="24"/>
  <c r="GW165" i="24"/>
  <c r="CX166" i="24"/>
  <c r="CW166" i="24"/>
  <c r="DE166" i="24"/>
  <c r="F167" i="24"/>
  <c r="E167" i="24"/>
  <c r="M167" i="24"/>
  <c r="GP167" i="24"/>
  <c r="GO167" i="24"/>
  <c r="GW167" i="24"/>
  <c r="FH147" i="24"/>
  <c r="FG147" i="24"/>
  <c r="FM147" i="24"/>
  <c r="AW161" i="24"/>
  <c r="CS161" i="24"/>
  <c r="EO161" i="24"/>
  <c r="GK161" i="24"/>
  <c r="IG161" i="24"/>
  <c r="KC161" i="24"/>
  <c r="BB163" i="24"/>
  <c r="BA163" i="24"/>
  <c r="BI163" i="24"/>
  <c r="ET163" i="24"/>
  <c r="ES163" i="24"/>
  <c r="FA163" i="24"/>
  <c r="IL163" i="24"/>
  <c r="IK163" i="24"/>
  <c r="IS163" i="24"/>
  <c r="BA162" i="24"/>
  <c r="CW162" i="24"/>
  <c r="ES162" i="24"/>
  <c r="GO162" i="24"/>
  <c r="IK162" i="24"/>
  <c r="E163" i="24"/>
  <c r="BB166" i="24"/>
  <c r="BA166" i="24"/>
  <c r="BI166" i="24"/>
  <c r="ET166" i="24"/>
  <c r="ES166" i="24"/>
  <c r="FA166" i="24"/>
  <c r="IL166" i="24"/>
  <c r="IK166" i="24"/>
  <c r="IS166" i="24"/>
  <c r="BB167" i="24"/>
  <c r="BA167" i="24"/>
  <c r="BI167" i="24"/>
  <c r="ET167" i="24"/>
  <c r="ES167" i="24"/>
  <c r="FA167" i="24"/>
  <c r="IL167" i="24"/>
  <c r="IK167" i="24"/>
  <c r="IS167" i="24"/>
  <c r="BI162" i="24"/>
  <c r="DE162" i="24"/>
  <c r="FA162" i="24"/>
  <c r="GW162" i="24"/>
  <c r="IS162" i="24"/>
  <c r="M163" i="24"/>
  <c r="AP163" i="24"/>
  <c r="AO163" i="24"/>
  <c r="AW163" i="24"/>
  <c r="CS163" i="24"/>
  <c r="EH163" i="24"/>
  <c r="EG163" i="24"/>
  <c r="EO163" i="24"/>
  <c r="HZ163" i="24"/>
  <c r="HY163" i="24"/>
  <c r="IG163" i="24"/>
  <c r="AP164" i="24"/>
  <c r="AO164" i="24"/>
  <c r="AW164" i="24"/>
  <c r="GW164" i="24"/>
  <c r="HY164" i="24"/>
  <c r="IS164" i="24"/>
  <c r="M165" i="24"/>
  <c r="DE165" i="24"/>
  <c r="GK165" i="24"/>
  <c r="BN167" i="24"/>
  <c r="BM167" i="24"/>
  <c r="BU167" i="24"/>
  <c r="CL167" i="24"/>
  <c r="CK167" i="24"/>
  <c r="CS167" i="24"/>
  <c r="DJ167" i="24"/>
  <c r="DI167" i="24"/>
  <c r="DQ167" i="24"/>
  <c r="FF167" i="24"/>
  <c r="FE167" i="24"/>
  <c r="FM167" i="24"/>
  <c r="GC167" i="24"/>
  <c r="HB167" i="24"/>
  <c r="HA167" i="24"/>
  <c r="HI167" i="24"/>
  <c r="IX167" i="24"/>
  <c r="IW167" i="24"/>
  <c r="JE167" i="24"/>
  <c r="EO164" i="24"/>
  <c r="IG164" i="24"/>
  <c r="AW165" i="24"/>
  <c r="EO165" i="24"/>
  <c r="E5" i="11"/>
  <c r="E4" i="11"/>
  <c r="BQ11" i="9"/>
  <c r="BQ12" i="9"/>
  <c r="BQ13" i="9"/>
  <c r="BQ14" i="9"/>
  <c r="BQ15" i="9"/>
  <c r="BQ16" i="9"/>
  <c r="BQ17" i="9"/>
  <c r="BQ18" i="9"/>
  <c r="AD16" i="9"/>
  <c r="AD15" i="9"/>
  <c r="AX25" i="9"/>
  <c r="AX19" i="9"/>
  <c r="AX18" i="9"/>
  <c r="AX16" i="9"/>
  <c r="AX15" i="9"/>
  <c r="AX14" i="9"/>
  <c r="AX13" i="9"/>
  <c r="AX12" i="9"/>
  <c r="AX11" i="9"/>
  <c r="AD19" i="9"/>
  <c r="AD18" i="9"/>
  <c r="AD14" i="9"/>
  <c r="AD13" i="9"/>
  <c r="AD12" i="9"/>
  <c r="AD11" i="9"/>
  <c r="V1" i="12"/>
  <c r="V22" i="12" s="1"/>
  <c r="U1" i="12"/>
  <c r="U22" i="12" s="1"/>
  <c r="T1" i="12"/>
  <c r="S1" i="12"/>
  <c r="S22" i="12" s="1"/>
  <c r="R1" i="12"/>
  <c r="R22" i="12" s="1"/>
  <c r="Q1" i="12"/>
  <c r="Q22" i="12" s="1"/>
  <c r="P1" i="12"/>
  <c r="P22" i="12" s="1"/>
  <c r="O1" i="12"/>
  <c r="O22" i="12" s="1"/>
  <c r="N1" i="12"/>
  <c r="N22" i="12" s="1"/>
  <c r="M1" i="12"/>
  <c r="M22" i="12" s="1"/>
  <c r="L1" i="12"/>
  <c r="K1" i="12"/>
  <c r="K22" i="12" s="1"/>
  <c r="I1" i="12"/>
  <c r="I22" i="12" s="1"/>
  <c r="H1" i="12"/>
  <c r="H22" i="12" s="1"/>
  <c r="G1" i="12"/>
  <c r="G22" i="12" s="1"/>
  <c r="F1" i="12"/>
  <c r="F22" i="12" s="1"/>
  <c r="E1" i="12"/>
  <c r="E22" i="12" s="1"/>
  <c r="D1" i="12"/>
  <c r="D22" i="12" s="1"/>
  <c r="C1" i="12"/>
  <c r="U30" i="12"/>
  <c r="M30" i="12"/>
  <c r="J30" i="12"/>
  <c r="D30" i="12"/>
  <c r="V29" i="12"/>
  <c r="U29" i="12"/>
  <c r="T29" i="12"/>
  <c r="S29" i="12"/>
  <c r="R29" i="12"/>
  <c r="Q29" i="12"/>
  <c r="P29" i="12"/>
  <c r="O29" i="12"/>
  <c r="N29" i="12"/>
  <c r="M29" i="12"/>
  <c r="L29" i="12"/>
  <c r="K29" i="12"/>
  <c r="J29" i="12"/>
  <c r="I29" i="12"/>
  <c r="H29" i="12"/>
  <c r="G29" i="12"/>
  <c r="F29" i="12"/>
  <c r="E29" i="12"/>
  <c r="D29" i="12"/>
  <c r="C29" i="12"/>
  <c r="Q24" i="12"/>
  <c r="J24" i="12"/>
  <c r="I24" i="12"/>
  <c r="V23" i="12"/>
  <c r="U23" i="12"/>
  <c r="T23" i="12"/>
  <c r="S23" i="12"/>
  <c r="R23" i="12"/>
  <c r="Q23" i="12"/>
  <c r="P23" i="12"/>
  <c r="O23" i="12"/>
  <c r="N23" i="12"/>
  <c r="M23" i="12"/>
  <c r="L23" i="12"/>
  <c r="K23" i="12"/>
  <c r="J23" i="12"/>
  <c r="I23" i="12"/>
  <c r="H23" i="12"/>
  <c r="G23" i="12"/>
  <c r="F23" i="12"/>
  <c r="E23" i="12"/>
  <c r="D23" i="12"/>
  <c r="C23" i="12"/>
  <c r="O24" i="12"/>
  <c r="F30" i="12"/>
  <c r="K5" i="21"/>
  <c r="D5" i="21"/>
  <c r="B26" i="23"/>
  <c r="B2" i="23"/>
  <c r="B30" i="23"/>
  <c r="B28" i="23"/>
  <c r="B27" i="23"/>
  <c r="B25" i="23"/>
  <c r="B24" i="23"/>
  <c r="B23" i="23"/>
  <c r="B22" i="23"/>
  <c r="B20" i="23"/>
  <c r="B19" i="23"/>
  <c r="B18" i="23"/>
  <c r="B17" i="23"/>
  <c r="B16" i="23"/>
  <c r="B15" i="23"/>
  <c r="B14" i="23"/>
  <c r="B13" i="23"/>
  <c r="B12" i="23"/>
  <c r="B11" i="23"/>
  <c r="B10" i="23"/>
  <c r="B9" i="23"/>
  <c r="B8" i="23"/>
  <c r="B7" i="23"/>
  <c r="C5" i="21"/>
  <c r="B31" i="23"/>
  <c r="V30" i="23"/>
  <c r="B6" i="23"/>
  <c r="J5" i="21"/>
  <c r="I5" i="21"/>
  <c r="H5" i="21"/>
  <c r="G5" i="21"/>
  <c r="F5" i="21"/>
  <c r="E5" i="21"/>
  <c r="A6" i="21"/>
  <c r="A5" i="21"/>
  <c r="A2" i="21"/>
  <c r="CN100" i="24" l="1"/>
  <c r="EC138" i="24"/>
  <c r="IG133" i="24"/>
  <c r="IB133" i="24"/>
  <c r="FF141" i="24"/>
  <c r="FM124" i="24"/>
  <c r="FF116" i="24"/>
  <c r="DX103" i="24"/>
  <c r="EG166" i="24"/>
  <c r="FM144" i="24"/>
  <c r="IA146" i="24"/>
  <c r="GW143" i="24"/>
  <c r="IW147" i="24"/>
  <c r="GR140" i="24"/>
  <c r="AK165" i="24"/>
  <c r="JX144" i="24"/>
  <c r="FG141" i="24"/>
  <c r="FF124" i="24"/>
  <c r="FG116" i="24"/>
  <c r="CB103" i="24"/>
  <c r="HN166" i="24"/>
  <c r="BI134" i="24"/>
  <c r="KC167" i="24"/>
  <c r="CZ141" i="24"/>
  <c r="JV167" i="24"/>
  <c r="GK99" i="24"/>
  <c r="CL64" i="24"/>
  <c r="AR144" i="24"/>
  <c r="GW144" i="24"/>
  <c r="BD137" i="24"/>
  <c r="Y143" i="24"/>
  <c r="EO143" i="24"/>
  <c r="HN140" i="24"/>
  <c r="DX135" i="24"/>
  <c r="AD165" i="24"/>
  <c r="CN144" i="24"/>
  <c r="BA137" i="24"/>
  <c r="IL106" i="24"/>
  <c r="BU107" i="24"/>
  <c r="HU165" i="24"/>
  <c r="BB134" i="24"/>
  <c r="JL128" i="24"/>
  <c r="GW135" i="24"/>
  <c r="BD117" i="24"/>
  <c r="JU165" i="24"/>
  <c r="JV165" i="24"/>
  <c r="BC146" i="24"/>
  <c r="HO140" i="24"/>
  <c r="CB135" i="24"/>
  <c r="DQ161" i="24"/>
  <c r="BB137" i="24"/>
  <c r="BI129" i="24"/>
  <c r="BO123" i="24"/>
  <c r="HN165" i="24"/>
  <c r="EV141" i="24"/>
  <c r="CS136" i="24"/>
  <c r="EC126" i="24"/>
  <c r="DU138" i="24"/>
  <c r="GP143" i="24"/>
  <c r="CX109" i="24"/>
  <c r="HY165" i="24"/>
  <c r="M143" i="24"/>
  <c r="KC145" i="24"/>
  <c r="FM140" i="24"/>
  <c r="DJ161" i="24"/>
  <c r="DE132" i="24"/>
  <c r="DQ125" i="24"/>
  <c r="BC137" i="24"/>
  <c r="JU132" i="24"/>
  <c r="BA129" i="24"/>
  <c r="EJ107" i="24"/>
  <c r="BY163" i="24"/>
  <c r="GP135" i="24"/>
  <c r="EO166" i="24"/>
  <c r="JQ161" i="24"/>
  <c r="AO166" i="24"/>
  <c r="IB146" i="24"/>
  <c r="EV140" i="24"/>
  <c r="CM144" i="24"/>
  <c r="DE124" i="24"/>
  <c r="GK167" i="24"/>
  <c r="HZ165" i="24"/>
  <c r="JW145" i="24"/>
  <c r="CZ136" i="24"/>
  <c r="JW132" i="24"/>
  <c r="BB129" i="24"/>
  <c r="BZ140" i="24"/>
  <c r="GC99" i="24"/>
  <c r="IG98" i="24"/>
  <c r="JE140" i="24"/>
  <c r="HM167" i="24"/>
  <c r="FY165" i="24"/>
  <c r="T140" i="24"/>
  <c r="BO139" i="24"/>
  <c r="FA127" i="24"/>
  <c r="IY140" i="24"/>
  <c r="FQ162" i="24"/>
  <c r="HI115" i="24"/>
  <c r="IS111" i="24"/>
  <c r="JE98" i="24"/>
  <c r="GW104" i="24"/>
  <c r="T43" i="24"/>
  <c r="HU167" i="24"/>
  <c r="HI164" i="24"/>
  <c r="EI136" i="24"/>
  <c r="GP144" i="24"/>
  <c r="BM147" i="24"/>
  <c r="HI65" i="24"/>
  <c r="Y140" i="24"/>
  <c r="FR165" i="24"/>
  <c r="F111" i="24"/>
  <c r="BI126" i="24"/>
  <c r="EI131" i="24"/>
  <c r="EH23" i="24"/>
  <c r="DQ164" i="24"/>
  <c r="GC131" i="24"/>
  <c r="EO144" i="24"/>
  <c r="GE131" i="24"/>
  <c r="IW140" i="24"/>
  <c r="HI116" i="24"/>
  <c r="BB126" i="24"/>
  <c r="DK114" i="24"/>
  <c r="EC165" i="24"/>
  <c r="M103" i="24"/>
  <c r="Y88" i="24"/>
  <c r="DI107" i="24"/>
  <c r="FM164" i="24"/>
  <c r="S140" i="24"/>
  <c r="EO64" i="24"/>
  <c r="M127" i="24"/>
  <c r="HN164" i="24"/>
  <c r="FE166" i="24"/>
  <c r="AC167" i="24"/>
  <c r="BB142" i="24"/>
  <c r="GF115" i="24"/>
  <c r="IG130" i="24"/>
  <c r="AR113" i="24"/>
  <c r="JE81" i="24"/>
  <c r="EO106" i="24"/>
  <c r="GQ102" i="24"/>
  <c r="GO111" i="24"/>
  <c r="EI23" i="24"/>
  <c r="AD167" i="24"/>
  <c r="F147" i="24"/>
  <c r="IL143" i="24"/>
  <c r="DV165" i="24"/>
  <c r="HA137" i="24"/>
  <c r="FY126" i="24"/>
  <c r="EJ115" i="24"/>
  <c r="R124" i="24"/>
  <c r="HY130" i="24"/>
  <c r="GW112" i="24"/>
  <c r="JQ167" i="24"/>
  <c r="IA110" i="24"/>
  <c r="IA101" i="24"/>
  <c r="IM103" i="24"/>
  <c r="GP111" i="24"/>
  <c r="CS107" i="24"/>
  <c r="HC121" i="24"/>
  <c r="GO144" i="24"/>
  <c r="BO107" i="24"/>
  <c r="BN107" i="24"/>
  <c r="EG144" i="24"/>
  <c r="JX121" i="24"/>
  <c r="GF131" i="24"/>
  <c r="IA106" i="24"/>
  <c r="G144" i="24"/>
  <c r="BP139" i="24"/>
  <c r="IM111" i="24"/>
  <c r="EC167" i="24"/>
  <c r="DU167" i="24"/>
  <c r="HM164" i="24"/>
  <c r="HC116" i="24"/>
  <c r="BA126" i="24"/>
  <c r="GW111" i="24"/>
  <c r="BC126" i="24"/>
  <c r="BB102" i="24"/>
  <c r="GR111" i="24"/>
  <c r="IN143" i="24"/>
  <c r="Y124" i="24"/>
  <c r="BC102" i="24"/>
  <c r="HU166" i="24"/>
  <c r="G147" i="24"/>
  <c r="CB136" i="24"/>
  <c r="IM143" i="24"/>
  <c r="GR135" i="24"/>
  <c r="HB137" i="24"/>
  <c r="IW124" i="24"/>
  <c r="HZ130" i="24"/>
  <c r="CM108" i="24"/>
  <c r="JI167" i="24"/>
  <c r="CM107" i="24"/>
  <c r="DE79" i="24"/>
  <c r="DU140" i="24"/>
  <c r="DQ146" i="24"/>
  <c r="E135" i="24"/>
  <c r="HC137" i="24"/>
  <c r="EI107" i="24"/>
  <c r="EH64" i="24"/>
  <c r="BY140" i="24"/>
  <c r="CG140" i="24"/>
  <c r="DI162" i="24"/>
  <c r="DQ162" i="24"/>
  <c r="DJ164" i="24"/>
  <c r="FT135" i="24"/>
  <c r="GF90" i="24"/>
  <c r="GE90" i="24"/>
  <c r="GK90" i="24"/>
  <c r="GD81" i="24"/>
  <c r="GF81" i="24"/>
  <c r="GQ120" i="24"/>
  <c r="GR120" i="24"/>
  <c r="GO136" i="24"/>
  <c r="GQ136" i="24"/>
  <c r="GP136" i="24"/>
  <c r="GW136" i="24"/>
  <c r="GK144" i="24"/>
  <c r="FF125" i="24"/>
  <c r="JU106" i="24"/>
  <c r="S125" i="24"/>
  <c r="R125" i="24"/>
  <c r="Q125" i="24"/>
  <c r="T125" i="24"/>
  <c r="Y125" i="24"/>
  <c r="DI166" i="24"/>
  <c r="DQ166" i="24"/>
  <c r="DX140" i="24"/>
  <c r="H120" i="24"/>
  <c r="E120" i="24"/>
  <c r="F120" i="24"/>
  <c r="FR127" i="24"/>
  <c r="FY127" i="24"/>
  <c r="DI147" i="24"/>
  <c r="DJ147" i="24"/>
  <c r="DK147" i="24"/>
  <c r="DL147" i="24"/>
  <c r="CZ102" i="24"/>
  <c r="CX102" i="24"/>
  <c r="CW102" i="24"/>
  <c r="DE102" i="24"/>
  <c r="CW118" i="24"/>
  <c r="CY118" i="24"/>
  <c r="FF122" i="24"/>
  <c r="FG122" i="24"/>
  <c r="CY134" i="24"/>
  <c r="CZ134" i="24"/>
  <c r="CW134" i="24"/>
  <c r="DE134" i="24"/>
  <c r="IM120" i="24"/>
  <c r="KC106" i="24"/>
  <c r="CK105" i="24"/>
  <c r="CN105" i="24"/>
  <c r="CM105" i="24"/>
  <c r="CS105" i="24"/>
  <c r="EV109" i="24"/>
  <c r="ES109" i="24"/>
  <c r="HC113" i="24"/>
  <c r="HI113" i="24"/>
  <c r="HI117" i="24"/>
  <c r="HA117" i="24"/>
  <c r="CS125" i="24"/>
  <c r="CN125" i="24"/>
  <c r="EV125" i="24"/>
  <c r="EU125" i="24"/>
  <c r="JQ133" i="24"/>
  <c r="JL133" i="24"/>
  <c r="AE137" i="24"/>
  <c r="AF137" i="24"/>
  <c r="CK137" i="24"/>
  <c r="CN137" i="24"/>
  <c r="CM137" i="24"/>
  <c r="CS137" i="24"/>
  <c r="JL137" i="24"/>
  <c r="JK137" i="24"/>
  <c r="JI137" i="24"/>
  <c r="JQ137" i="24"/>
  <c r="AF141" i="24"/>
  <c r="AC141" i="24"/>
  <c r="AK141" i="24"/>
  <c r="CM145" i="24"/>
  <c r="CN145" i="24"/>
  <c r="CS145" i="24"/>
  <c r="EV145" i="24"/>
  <c r="ET145" i="24"/>
  <c r="EU145" i="24"/>
  <c r="HC145" i="24"/>
  <c r="HI145" i="24"/>
  <c r="BM163" i="24"/>
  <c r="BN163" i="24"/>
  <c r="BU163" i="24"/>
  <c r="DJ163" i="24"/>
  <c r="DI163" i="24"/>
  <c r="JE163" i="24"/>
  <c r="IX163" i="24"/>
  <c r="IW163" i="24"/>
  <c r="Y164" i="24"/>
  <c r="R164" i="24"/>
  <c r="Q164" i="24"/>
  <c r="FA145" i="24"/>
  <c r="FM125" i="24"/>
  <c r="IN120" i="24"/>
  <c r="JW106" i="24"/>
  <c r="GE64" i="24"/>
  <c r="GQ124" i="24"/>
  <c r="GP124" i="24"/>
  <c r="EO128" i="24"/>
  <c r="EI128" i="24"/>
  <c r="EG132" i="24"/>
  <c r="EJ132" i="24"/>
  <c r="BU164" i="24"/>
  <c r="CK144" i="24"/>
  <c r="EU112" i="24"/>
  <c r="AP166" i="24"/>
  <c r="BM164" i="24"/>
  <c r="CG163" i="24"/>
  <c r="IS161" i="24"/>
  <c r="IN140" i="24"/>
  <c r="DQ139" i="24"/>
  <c r="HP137" i="24"/>
  <c r="JU146" i="24"/>
  <c r="CL144" i="24"/>
  <c r="IA129" i="24"/>
  <c r="IZ140" i="24"/>
  <c r="KC130" i="24"/>
  <c r="BC129" i="24"/>
  <c r="FG125" i="24"/>
  <c r="HI125" i="24"/>
  <c r="DE109" i="24"/>
  <c r="CM112" i="24"/>
  <c r="JX106" i="24"/>
  <c r="GK98" i="24"/>
  <c r="HC64" i="24"/>
  <c r="HC43" i="24"/>
  <c r="FQ30" i="24"/>
  <c r="FT30" i="24"/>
  <c r="H31" i="24"/>
  <c r="F31" i="24"/>
  <c r="BB34" i="24"/>
  <c r="BD34" i="24"/>
  <c r="FG41" i="24"/>
  <c r="FH41" i="24"/>
  <c r="EH99" i="24"/>
  <c r="EG99" i="24"/>
  <c r="EO99" i="24"/>
  <c r="IX115" i="24"/>
  <c r="IY115" i="24"/>
  <c r="GQ127" i="24"/>
  <c r="GW127" i="24"/>
  <c r="EG131" i="24"/>
  <c r="EO131" i="24"/>
  <c r="EH131" i="24"/>
  <c r="IX147" i="24"/>
  <c r="IZ147" i="24"/>
  <c r="JE147" i="24"/>
  <c r="CG162" i="24"/>
  <c r="BY162" i="24"/>
  <c r="JQ162" i="24"/>
  <c r="JJ162" i="24"/>
  <c r="JI162" i="24"/>
  <c r="AW167" i="24"/>
  <c r="AP167" i="24"/>
  <c r="AO167" i="24"/>
  <c r="IG167" i="24"/>
  <c r="HZ167" i="24"/>
  <c r="HY167" i="24"/>
  <c r="BA109" i="24"/>
  <c r="BC109" i="24"/>
  <c r="BB109" i="24"/>
  <c r="BI109" i="24"/>
  <c r="E110" i="24"/>
  <c r="F110" i="24"/>
  <c r="HY113" i="24"/>
  <c r="IG113" i="24"/>
  <c r="E114" i="24"/>
  <c r="M114" i="24"/>
  <c r="BD121" i="24"/>
  <c r="BI121" i="24"/>
  <c r="BD125" i="24"/>
  <c r="BC125" i="24"/>
  <c r="BI125" i="24"/>
  <c r="DI125" i="24"/>
  <c r="DK125" i="24"/>
  <c r="M126" i="24"/>
  <c r="H126" i="24"/>
  <c r="G126" i="24"/>
  <c r="BD133" i="24"/>
  <c r="BA133" i="24"/>
  <c r="BC133" i="24"/>
  <c r="BB133" i="24"/>
  <c r="G134" i="24"/>
  <c r="F134" i="24"/>
  <c r="M134" i="24"/>
  <c r="FS137" i="24"/>
  <c r="FT137" i="24"/>
  <c r="G138" i="24"/>
  <c r="H138" i="24"/>
  <c r="DL141" i="24"/>
  <c r="DK141" i="24"/>
  <c r="DJ145" i="24"/>
  <c r="DQ145" i="24"/>
  <c r="HZ145" i="24"/>
  <c r="IA145" i="24"/>
  <c r="H146" i="24"/>
  <c r="G146" i="24"/>
  <c r="AP165" i="24"/>
  <c r="AO165" i="24"/>
  <c r="CL165" i="24"/>
  <c r="CS165" i="24"/>
  <c r="CK165" i="24"/>
  <c r="EH165" i="24"/>
  <c r="EG165" i="24"/>
  <c r="JE166" i="24"/>
  <c r="BM165" i="24"/>
  <c r="FM146" i="24"/>
  <c r="GQ144" i="24"/>
  <c r="FH138" i="24"/>
  <c r="IL136" i="24"/>
  <c r="ET133" i="24"/>
  <c r="EU129" i="24"/>
  <c r="HI141" i="24"/>
  <c r="AQ133" i="24"/>
  <c r="GF124" i="24"/>
  <c r="DJ121" i="24"/>
  <c r="FA136" i="24"/>
  <c r="IY124" i="24"/>
  <c r="IG107" i="24"/>
  <c r="BC111" i="24"/>
  <c r="DQ90" i="24"/>
  <c r="IA99" i="24"/>
  <c r="GK81" i="24"/>
  <c r="EO107" i="24"/>
  <c r="ET125" i="24"/>
  <c r="T73" i="24"/>
  <c r="IM144" i="24"/>
  <c r="IL144" i="24"/>
  <c r="IS144" i="24"/>
  <c r="FF166" i="24"/>
  <c r="G92" i="24"/>
  <c r="E92" i="24"/>
  <c r="DL107" i="24"/>
  <c r="DQ107" i="24"/>
  <c r="IB131" i="24"/>
  <c r="IA131" i="24"/>
  <c r="BP124" i="24"/>
  <c r="AR23" i="24"/>
  <c r="AQ23" i="24"/>
  <c r="AW23" i="24"/>
  <c r="HN126" i="24"/>
  <c r="HU126" i="24"/>
  <c r="AR142" i="24"/>
  <c r="AW142" i="24"/>
  <c r="ES117" i="24"/>
  <c r="ET117" i="24"/>
  <c r="EU117" i="24"/>
  <c r="FA117" i="24"/>
  <c r="FA121" i="24"/>
  <c r="ES121" i="24"/>
  <c r="IB90" i="24"/>
  <c r="IG90" i="24"/>
  <c r="HZ81" i="24"/>
  <c r="IA81" i="24"/>
  <c r="IG81" i="24"/>
  <c r="DV140" i="24"/>
  <c r="DJ107" i="24"/>
  <c r="AO106" i="24"/>
  <c r="AQ106" i="24"/>
  <c r="AW106" i="24"/>
  <c r="CM97" i="24"/>
  <c r="CS97" i="24"/>
  <c r="CN97" i="24"/>
  <c r="BI143" i="24"/>
  <c r="BM140" i="24"/>
  <c r="JU130" i="24"/>
  <c r="HD125" i="24"/>
  <c r="AR97" i="24"/>
  <c r="AQ97" i="24"/>
  <c r="AW97" i="24"/>
  <c r="JW97" i="24"/>
  <c r="JX97" i="24"/>
  <c r="KC97" i="24"/>
  <c r="AO105" i="24"/>
  <c r="AR105" i="24"/>
  <c r="CX117" i="24"/>
  <c r="CW117" i="24"/>
  <c r="FG121" i="24"/>
  <c r="FE121" i="24"/>
  <c r="FF121" i="24"/>
  <c r="FM121" i="24"/>
  <c r="CW125" i="24"/>
  <c r="CX125" i="24"/>
  <c r="CW137" i="24"/>
  <c r="CY137" i="24"/>
  <c r="CX137" i="24"/>
  <c r="FE145" i="24"/>
  <c r="FM145" i="24"/>
  <c r="BZ164" i="24"/>
  <c r="BY164" i="24"/>
  <c r="CG164" i="24"/>
  <c r="EG90" i="24"/>
  <c r="EJ90" i="24"/>
  <c r="EI90" i="24"/>
  <c r="EH90" i="24"/>
  <c r="EO90" i="24"/>
  <c r="AR146" i="24"/>
  <c r="ET137" i="24"/>
  <c r="HU137" i="24"/>
  <c r="JX130" i="24"/>
  <c r="HB125" i="24"/>
  <c r="JW142" i="24"/>
  <c r="BM98" i="24"/>
  <c r="BU98" i="24"/>
  <c r="IL110" i="24"/>
  <c r="IM110" i="24"/>
  <c r="Q119" i="24"/>
  <c r="T119" i="24"/>
  <c r="T123" i="24"/>
  <c r="Y123" i="24"/>
  <c r="FM138" i="24"/>
  <c r="JX133" i="24"/>
  <c r="BB111" i="24"/>
  <c r="FA125" i="24"/>
  <c r="M136" i="24"/>
  <c r="AQ146" i="24"/>
  <c r="DL139" i="24"/>
  <c r="JW146" i="24"/>
  <c r="DE133" i="24"/>
  <c r="DE126" i="24"/>
  <c r="CY125" i="24"/>
  <c r="JE165" i="24"/>
  <c r="BD143" i="24"/>
  <c r="JX146" i="24"/>
  <c r="CX133" i="24"/>
  <c r="ES128" i="24"/>
  <c r="FA129" i="24"/>
  <c r="CY129" i="24"/>
  <c r="HM137" i="24"/>
  <c r="GC165" i="24"/>
  <c r="AP129" i="24"/>
  <c r="AQ129" i="24"/>
  <c r="JX141" i="24"/>
  <c r="KC141" i="24"/>
  <c r="AP145" i="24"/>
  <c r="AW145" i="24"/>
  <c r="AQ145" i="24"/>
  <c r="AO145" i="24"/>
  <c r="DV164" i="24"/>
  <c r="DU164" i="24"/>
  <c r="EC164" i="24"/>
  <c r="FA137" i="24"/>
  <c r="DE129" i="24"/>
  <c r="JW130" i="24"/>
  <c r="CY109" i="24"/>
  <c r="ET109" i="24"/>
  <c r="CY102" i="24"/>
  <c r="IX90" i="24"/>
  <c r="JE90" i="24"/>
  <c r="HA124" i="24"/>
  <c r="HI124" i="24"/>
  <c r="HC124" i="24"/>
  <c r="HB124" i="24"/>
  <c r="AD128" i="24"/>
  <c r="AF128" i="24"/>
  <c r="EV128" i="24"/>
  <c r="ET128" i="24"/>
  <c r="CK136" i="24"/>
  <c r="CL136" i="24"/>
  <c r="FA144" i="24"/>
  <c r="EU144" i="24"/>
  <c r="ET144" i="24"/>
  <c r="EV144" i="24"/>
  <c r="ES144" i="24"/>
  <c r="IW165" i="24"/>
  <c r="CY133" i="24"/>
  <c r="BP140" i="24"/>
  <c r="FH121" i="24"/>
  <c r="JE124" i="24"/>
  <c r="GD108" i="24"/>
  <c r="GK108" i="24"/>
  <c r="G75" i="24"/>
  <c r="GE23" i="24"/>
  <c r="GK23" i="24"/>
  <c r="GF23" i="24"/>
  <c r="Q26" i="24"/>
  <c r="Y26" i="24"/>
  <c r="DW102" i="24"/>
  <c r="DX102" i="24"/>
  <c r="T107" i="24"/>
  <c r="Y107" i="24"/>
  <c r="BP110" i="24"/>
  <c r="BU110" i="24"/>
  <c r="BO122" i="24"/>
  <c r="BN122" i="24"/>
  <c r="BM122" i="24"/>
  <c r="BU122" i="24"/>
  <c r="DV134" i="24"/>
  <c r="DX134" i="24"/>
  <c r="AW133" i="24"/>
  <c r="AW129" i="24"/>
  <c r="HO137" i="24"/>
  <c r="IX124" i="24"/>
  <c r="EO108" i="24"/>
  <c r="GE108" i="24"/>
  <c r="G36" i="24"/>
  <c r="H36" i="24"/>
  <c r="IA97" i="24"/>
  <c r="IG97" i="24"/>
  <c r="IB97" i="24"/>
  <c r="G102" i="24"/>
  <c r="F102" i="24"/>
  <c r="M102" i="24"/>
  <c r="Q165" i="24"/>
  <c r="CS129" i="24"/>
  <c r="GW128" i="24"/>
  <c r="IG166" i="24"/>
  <c r="IW164" i="24"/>
  <c r="CM129" i="24"/>
  <c r="GQ128" i="24"/>
  <c r="BN124" i="24"/>
  <c r="HY166" i="24"/>
  <c r="AF133" i="24"/>
  <c r="GK136" i="24"/>
  <c r="G136" i="24"/>
  <c r="BO124" i="24"/>
  <c r="CY117" i="24"/>
  <c r="FA79" i="24"/>
  <c r="GK166" i="24"/>
  <c r="IS128" i="24"/>
  <c r="BI133" i="24"/>
  <c r="R123" i="24"/>
  <c r="EG81" i="24"/>
  <c r="BU165" i="24"/>
  <c r="FM163" i="24"/>
  <c r="GE146" i="24"/>
  <c r="M144" i="24"/>
  <c r="FY141" i="24"/>
  <c r="AD141" i="24"/>
  <c r="GK132" i="24"/>
  <c r="IL128" i="24"/>
  <c r="FY161" i="24"/>
  <c r="AR130" i="24"/>
  <c r="S123" i="24"/>
  <c r="BB79" i="24"/>
  <c r="M106" i="24"/>
  <c r="JU102" i="24"/>
  <c r="KC23" i="24"/>
  <c r="HI64" i="24"/>
  <c r="DL94" i="24"/>
  <c r="IL112" i="24"/>
  <c r="IN112" i="24"/>
  <c r="IM112" i="24"/>
  <c r="T117" i="24"/>
  <c r="S117" i="24"/>
  <c r="R117" i="24"/>
  <c r="IK124" i="24"/>
  <c r="IM124" i="24"/>
  <c r="R141" i="24"/>
  <c r="Q141" i="24"/>
  <c r="T141" i="24"/>
  <c r="S141" i="24"/>
  <c r="Y141" i="24"/>
  <c r="BM166" i="24"/>
  <c r="BU166" i="24"/>
  <c r="F112" i="24"/>
  <c r="M112" i="24"/>
  <c r="G112" i="24"/>
  <c r="DK115" i="24"/>
  <c r="DJ115" i="24"/>
  <c r="BB135" i="24"/>
  <c r="BI135" i="24"/>
  <c r="BC135" i="24"/>
  <c r="BA135" i="24"/>
  <c r="BD135" i="24"/>
  <c r="Q41" i="24"/>
  <c r="R41" i="24"/>
  <c r="CX142" i="24"/>
  <c r="CY142" i="24"/>
  <c r="AP106" i="24"/>
  <c r="ES67" i="24"/>
  <c r="EV67" i="24"/>
  <c r="GQ63" i="24"/>
  <c r="GP63" i="24"/>
  <c r="GW63" i="24"/>
  <c r="DK139" i="24"/>
  <c r="DX128" i="24"/>
  <c r="JV146" i="24"/>
  <c r="FA109" i="24"/>
  <c r="JV113" i="24"/>
  <c r="KC113" i="24"/>
  <c r="AP125" i="24"/>
  <c r="AR125" i="24"/>
  <c r="JU129" i="24"/>
  <c r="JW129" i="24"/>
  <c r="HO141" i="24"/>
  <c r="HM141" i="24"/>
  <c r="HN141" i="24"/>
  <c r="HP141" i="24"/>
  <c r="AD164" i="24"/>
  <c r="AC164" i="24"/>
  <c r="AK164" i="24"/>
  <c r="JQ164" i="24"/>
  <c r="JJ164" i="24"/>
  <c r="BA143" i="24"/>
  <c r="BN140" i="24"/>
  <c r="HA125" i="24"/>
  <c r="EV120" i="24"/>
  <c r="FA120" i="24"/>
  <c r="EU120" i="24"/>
  <c r="CL132" i="24"/>
  <c r="CK132" i="24"/>
  <c r="CS132" i="24"/>
  <c r="JK136" i="24"/>
  <c r="JL136" i="24"/>
  <c r="HD140" i="24"/>
  <c r="HC140" i="24"/>
  <c r="HI140" i="24"/>
  <c r="BO140" i="24"/>
  <c r="CZ125" i="24"/>
  <c r="CL109" i="24"/>
  <c r="EU109" i="24"/>
  <c r="DE101" i="24"/>
  <c r="GF130" i="24"/>
  <c r="GK130" i="24"/>
  <c r="IN134" i="24"/>
  <c r="IS134" i="24"/>
  <c r="IM134" i="24"/>
  <c r="IL134" i="24"/>
  <c r="R139" i="24"/>
  <c r="T139" i="24"/>
  <c r="S139" i="24"/>
  <c r="GE142" i="24"/>
  <c r="GF142" i="24"/>
  <c r="CL166" i="24"/>
  <c r="CK166" i="24"/>
  <c r="CS166" i="24"/>
  <c r="JU166" i="24"/>
  <c r="KC166" i="24"/>
  <c r="AQ75" i="24"/>
  <c r="AW75" i="24"/>
  <c r="HY105" i="24"/>
  <c r="IA105" i="24"/>
  <c r="IW166" i="24"/>
  <c r="IM136" i="24"/>
  <c r="Q139" i="24"/>
  <c r="JE108" i="24"/>
  <c r="AW130" i="24"/>
  <c r="BU124" i="24"/>
  <c r="GC81" i="24"/>
  <c r="HI163" i="24"/>
  <c r="IS142" i="24"/>
  <c r="CS133" i="24"/>
  <c r="JJ137" i="24"/>
  <c r="F136" i="24"/>
  <c r="CN124" i="24"/>
  <c r="ES136" i="24"/>
  <c r="AO130" i="24"/>
  <c r="DE117" i="24"/>
  <c r="GE81" i="24"/>
  <c r="HA163" i="24"/>
  <c r="HA164" i="24"/>
  <c r="IL142" i="24"/>
  <c r="Q123" i="24"/>
  <c r="IM142" i="24"/>
  <c r="G142" i="24"/>
  <c r="GF136" i="24"/>
  <c r="EU136" i="24"/>
  <c r="GO120" i="24"/>
  <c r="CZ117" i="24"/>
  <c r="GC166" i="24"/>
  <c r="Y165" i="24"/>
  <c r="FE163" i="24"/>
  <c r="JE144" i="24"/>
  <c r="GF146" i="24"/>
  <c r="E144" i="24"/>
  <c r="FR141" i="24"/>
  <c r="AE141" i="24"/>
  <c r="GE132" i="24"/>
  <c r="CG127" i="24"/>
  <c r="FR161" i="24"/>
  <c r="M120" i="24"/>
  <c r="HI121" i="24"/>
  <c r="AW113" i="24"/>
  <c r="BC79" i="24"/>
  <c r="F106" i="24"/>
  <c r="JW23" i="24"/>
  <c r="GW64" i="24"/>
  <c r="CM94" i="24"/>
  <c r="JU23" i="24"/>
  <c r="HO34" i="24"/>
  <c r="BP116" i="24"/>
  <c r="BO116" i="24"/>
  <c r="GD144" i="24"/>
  <c r="GF144" i="24"/>
  <c r="HY107" i="24"/>
  <c r="IB107" i="24"/>
  <c r="BI119" i="24"/>
  <c r="BD119" i="24"/>
  <c r="BC119" i="24"/>
  <c r="FY147" i="24"/>
  <c r="FS147" i="24"/>
  <c r="FE23" i="24"/>
  <c r="FM23" i="24"/>
  <c r="EV79" i="24"/>
  <c r="ET79" i="24"/>
  <c r="ES79" i="24"/>
  <c r="IK62" i="24"/>
  <c r="IN62" i="24"/>
  <c r="BO64" i="24"/>
  <c r="BU64" i="24"/>
  <c r="JQ101" i="24"/>
  <c r="JL101" i="24"/>
  <c r="CK113" i="24"/>
  <c r="CM113" i="24"/>
  <c r="CS113" i="24"/>
  <c r="CN113" i="24"/>
  <c r="CM121" i="24"/>
  <c r="CN121" i="24"/>
  <c r="BI161" i="24"/>
  <c r="JV94" i="24"/>
  <c r="JX94" i="24"/>
  <c r="JU109" i="24"/>
  <c r="JV109" i="24"/>
  <c r="JU133" i="24"/>
  <c r="KC133" i="24"/>
  <c r="AP137" i="24"/>
  <c r="AR137" i="24"/>
  <c r="AW137" i="24"/>
  <c r="AQ137" i="24"/>
  <c r="FE141" i="24"/>
  <c r="FM141" i="24"/>
  <c r="CZ145" i="24"/>
  <c r="CW145" i="24"/>
  <c r="CY145" i="24"/>
  <c r="CX145" i="24"/>
  <c r="DE145" i="24"/>
  <c r="FR164" i="24"/>
  <c r="FQ164" i="24"/>
  <c r="FY164" i="24"/>
  <c r="AR145" i="24"/>
  <c r="EI81" i="24"/>
  <c r="EH81" i="24"/>
  <c r="EO81" i="24"/>
  <c r="ES104" i="24"/>
  <c r="EU104" i="24"/>
  <c r="CL128" i="24"/>
  <c r="CK128" i="24"/>
  <c r="EV132" i="24"/>
  <c r="ES132" i="24"/>
  <c r="JL140" i="24"/>
  <c r="JK140" i="24"/>
  <c r="JJ140" i="24"/>
  <c r="JQ140" i="24"/>
  <c r="JX129" i="24"/>
  <c r="CM136" i="24"/>
  <c r="BB143" i="24"/>
  <c r="DX30" i="24"/>
  <c r="EC30" i="24"/>
  <c r="GC106" i="24"/>
  <c r="GF106" i="24"/>
  <c r="GD106" i="24"/>
  <c r="IL118" i="24"/>
  <c r="IK118" i="24"/>
  <c r="BY161" i="24"/>
  <c r="BZ161" i="24"/>
  <c r="CG161" i="24"/>
  <c r="HN161" i="24"/>
  <c r="HU161" i="24"/>
  <c r="JJ161" i="24"/>
  <c r="CX134" i="24"/>
  <c r="IG99" i="24"/>
  <c r="CZ63" i="24"/>
  <c r="CY63" i="24"/>
  <c r="CX63" i="24"/>
  <c r="CW63" i="24"/>
  <c r="EU133" i="24"/>
  <c r="HA141" i="24"/>
  <c r="EV136" i="24"/>
  <c r="ES125" i="24"/>
  <c r="IS146" i="24"/>
  <c r="HC141" i="24"/>
  <c r="EO132" i="24"/>
  <c r="IL146" i="24"/>
  <c r="EI144" i="24"/>
  <c r="CM133" i="24"/>
  <c r="HD141" i="24"/>
  <c r="EI132" i="24"/>
  <c r="AP130" i="24"/>
  <c r="JE116" i="24"/>
  <c r="HM67" i="24"/>
  <c r="FM165" i="24"/>
  <c r="FE164" i="24"/>
  <c r="EJ144" i="24"/>
  <c r="CN133" i="24"/>
  <c r="IG131" i="24"/>
  <c r="EV113" i="24"/>
  <c r="IY116" i="24"/>
  <c r="FH106" i="24"/>
  <c r="JE164" i="24"/>
  <c r="JI164" i="24"/>
  <c r="F144" i="24"/>
  <c r="EC140" i="24"/>
  <c r="GF132" i="24"/>
  <c r="HI137" i="24"/>
  <c r="FH125" i="24"/>
  <c r="DQ117" i="24"/>
  <c r="BM120" i="24"/>
  <c r="AQ113" i="24"/>
  <c r="HI97" i="24"/>
  <c r="EU101" i="24"/>
  <c r="CS75" i="24"/>
  <c r="AW105" i="24"/>
  <c r="JX23" i="24"/>
  <c r="GK64" i="24"/>
  <c r="IN92" i="24"/>
  <c r="JE44" i="24"/>
  <c r="GC107" i="24"/>
  <c r="GD107" i="24"/>
  <c r="GE107" i="24"/>
  <c r="DJ23" i="24"/>
  <c r="DQ23" i="24"/>
  <c r="CW79" i="24"/>
  <c r="CY79" i="24"/>
  <c r="CZ79" i="24"/>
  <c r="M119" i="24"/>
  <c r="G119" i="24"/>
  <c r="DJ122" i="24"/>
  <c r="DK122" i="24"/>
  <c r="DJ138" i="24"/>
  <c r="DL138" i="24"/>
  <c r="DQ138" i="24"/>
  <c r="CL90" i="24"/>
  <c r="CN90" i="24"/>
  <c r="CS90" i="24"/>
  <c r="HB161" i="24"/>
  <c r="BU147" i="24"/>
  <c r="M135" i="24"/>
  <c r="GF99" i="24"/>
  <c r="IA23" i="24"/>
  <c r="H103" i="24"/>
  <c r="EC166" i="24"/>
  <c r="DU166" i="24"/>
  <c r="BI142" i="24"/>
  <c r="H135" i="24"/>
  <c r="DI138" i="24"/>
  <c r="BN147" i="24"/>
  <c r="F135" i="24"/>
  <c r="BU115" i="24"/>
  <c r="DQ122" i="24"/>
  <c r="F103" i="24"/>
  <c r="BP147" i="24"/>
  <c r="IM119" i="24"/>
  <c r="BN115" i="24"/>
  <c r="AW108" i="24"/>
  <c r="DL122" i="24"/>
  <c r="AR100" i="24"/>
  <c r="G103" i="24"/>
  <c r="CY128" i="24"/>
  <c r="CW128" i="24"/>
  <c r="BZ166" i="24"/>
  <c r="DK138" i="24"/>
  <c r="AK166" i="24"/>
  <c r="BC142" i="24"/>
  <c r="IN119" i="24"/>
  <c r="BO115" i="24"/>
  <c r="GK107" i="24"/>
  <c r="AO108" i="24"/>
  <c r="IS103" i="24"/>
  <c r="DI122" i="24"/>
  <c r="CY116" i="24"/>
  <c r="IG23" i="24"/>
  <c r="AD166" i="24"/>
  <c r="HI161" i="24"/>
  <c r="R161" i="24"/>
  <c r="IS143" i="24"/>
  <c r="GF107" i="24"/>
  <c r="CS81" i="24"/>
  <c r="IK103" i="24"/>
  <c r="GE99" i="24"/>
  <c r="JX124" i="24"/>
  <c r="DE128" i="24"/>
  <c r="KC108" i="24"/>
  <c r="IL103" i="24"/>
  <c r="DE112" i="24"/>
  <c r="CK90" i="24"/>
  <c r="JW136" i="24"/>
  <c r="EG164" i="24"/>
  <c r="KC132" i="24"/>
  <c r="BI132" i="24"/>
  <c r="GW132" i="24"/>
  <c r="EJ128" i="24"/>
  <c r="CW132" i="24"/>
  <c r="FA124" i="24"/>
  <c r="IZ120" i="24"/>
  <c r="EU132" i="24"/>
  <c r="JW128" i="24"/>
  <c r="CM128" i="24"/>
  <c r="G125" i="24"/>
  <c r="CY124" i="24"/>
  <c r="IW120" i="24"/>
  <c r="CZ116" i="24"/>
  <c r="AW128" i="24"/>
  <c r="JE120" i="24"/>
  <c r="IN124" i="24"/>
  <c r="KC112" i="24"/>
  <c r="CN112" i="24"/>
  <c r="GK112" i="24"/>
  <c r="BC116" i="24"/>
  <c r="IG112" i="24"/>
  <c r="F109" i="24"/>
  <c r="BB132" i="24"/>
  <c r="GK128" i="24"/>
  <c r="GP132" i="24"/>
  <c r="CN120" i="24"/>
  <c r="CX132" i="24"/>
  <c r="EU124" i="24"/>
  <c r="HI120" i="24"/>
  <c r="FA116" i="24"/>
  <c r="JX128" i="24"/>
  <c r="CN128" i="24"/>
  <c r="M117" i="24"/>
  <c r="AO128" i="24"/>
  <c r="GW124" i="24"/>
  <c r="IX120" i="24"/>
  <c r="IS116" i="24"/>
  <c r="JW112" i="24"/>
  <c r="GE112" i="24"/>
  <c r="BD116" i="24"/>
  <c r="HZ112" i="24"/>
  <c r="CX90" i="24"/>
  <c r="CM45" i="24"/>
  <c r="GP90" i="24"/>
  <c r="GE128" i="24"/>
  <c r="FM120" i="24"/>
  <c r="FT132" i="24"/>
  <c r="GF128" i="24"/>
  <c r="E133" i="24"/>
  <c r="HC120" i="24"/>
  <c r="EV116" i="24"/>
  <c r="GO124" i="24"/>
  <c r="FF120" i="24"/>
  <c r="H117" i="24"/>
  <c r="IG128" i="24"/>
  <c r="AQ128" i="24"/>
  <c r="GR124" i="24"/>
  <c r="DL120" i="24"/>
  <c r="IM116" i="24"/>
  <c r="EO112" i="24"/>
  <c r="GO116" i="24"/>
  <c r="BI124" i="24"/>
  <c r="IA112" i="24"/>
  <c r="KC92" i="24"/>
  <c r="M133" i="24"/>
  <c r="CY132" i="24"/>
  <c r="HB120" i="24"/>
  <c r="IK116" i="24"/>
  <c r="HY112" i="24"/>
  <c r="DX132" i="24"/>
  <c r="IL132" i="24"/>
  <c r="H133" i="24"/>
  <c r="FG120" i="24"/>
  <c r="HY128" i="24"/>
  <c r="AR128" i="24"/>
  <c r="BU120" i="24"/>
  <c r="IS124" i="24"/>
  <c r="DI120" i="24"/>
  <c r="IN116" i="24"/>
  <c r="EI112" i="24"/>
  <c r="GQ108" i="24"/>
  <c r="GC112" i="24"/>
  <c r="GP116" i="24"/>
  <c r="BB124" i="24"/>
  <c r="CN104" i="24"/>
  <c r="EU90" i="24"/>
  <c r="HI92" i="24"/>
  <c r="IL90" i="24"/>
  <c r="DQ120" i="24"/>
  <c r="GD112" i="24"/>
  <c r="GW116" i="24"/>
  <c r="T121" i="24"/>
  <c r="HZ92" i="24"/>
  <c r="JX120" i="24"/>
  <c r="F133" i="24"/>
  <c r="HZ128" i="24"/>
  <c r="BN120" i="24"/>
  <c r="IL124" i="24"/>
  <c r="DJ120" i="24"/>
  <c r="IK108" i="24"/>
  <c r="GQ116" i="24"/>
  <c r="BA124" i="24"/>
  <c r="BI116" i="24"/>
  <c r="AO112" i="24"/>
  <c r="AW92" i="24"/>
  <c r="FH92" i="24"/>
  <c r="F101" i="24"/>
  <c r="AF132" i="24"/>
  <c r="IB120" i="24"/>
  <c r="BP120" i="24"/>
  <c r="FA132" i="24"/>
  <c r="KC128" i="24"/>
  <c r="CS128" i="24"/>
  <c r="DE116" i="24"/>
  <c r="CS112" i="24"/>
  <c r="AQ92" i="24"/>
  <c r="BI11" i="24"/>
  <c r="EO92" i="24"/>
  <c r="KC45" i="24"/>
  <c r="JW92" i="24"/>
  <c r="FG92" i="24"/>
  <c r="GQ90" i="24"/>
  <c r="DQ92" i="24"/>
  <c r="HI45" i="24"/>
  <c r="IZ92" i="24"/>
  <c r="DK92" i="24"/>
  <c r="FA90" i="24"/>
  <c r="CS92" i="24"/>
  <c r="ES90" i="24"/>
  <c r="CL92" i="24"/>
  <c r="ET90" i="24"/>
  <c r="Y94" i="24"/>
  <c r="BU92" i="24"/>
  <c r="DE90" i="24"/>
  <c r="IA92" i="24"/>
  <c r="DL92" i="24"/>
  <c r="GW90" i="24"/>
  <c r="JJ11" i="24"/>
  <c r="CM92" i="24"/>
  <c r="GR90" i="24"/>
  <c r="HD31" i="24"/>
  <c r="AD163" i="24"/>
  <c r="AC163" i="24"/>
  <c r="AK163" i="24"/>
  <c r="DV163" i="24"/>
  <c r="EC163" i="24"/>
  <c r="HC111" i="24"/>
  <c r="HI111" i="24"/>
  <c r="BM119" i="24"/>
  <c r="BO119" i="24"/>
  <c r="EH119" i="24"/>
  <c r="EJ119" i="24"/>
  <c r="FG119" i="24"/>
  <c r="FE119" i="24"/>
  <c r="H124" i="24"/>
  <c r="E124" i="24"/>
  <c r="F124" i="24"/>
  <c r="AC131" i="24"/>
  <c r="AF131" i="24"/>
  <c r="BD131" i="24"/>
  <c r="BC131" i="24"/>
  <c r="BB131" i="24"/>
  <c r="BA131" i="24"/>
  <c r="ES131" i="24"/>
  <c r="EU131" i="24"/>
  <c r="ET131" i="24"/>
  <c r="FA131" i="24"/>
  <c r="GP131" i="24"/>
  <c r="GR131" i="24"/>
  <c r="HN131" i="24"/>
  <c r="HP131" i="24"/>
  <c r="IN131" i="24"/>
  <c r="IM131" i="24"/>
  <c r="IL131" i="24"/>
  <c r="IK131" i="24"/>
  <c r="JJ131" i="24"/>
  <c r="JL131" i="24"/>
  <c r="F132" i="24"/>
  <c r="M132" i="24"/>
  <c r="AR135" i="24"/>
  <c r="AQ135" i="24"/>
  <c r="AW135" i="24"/>
  <c r="CN135" i="24"/>
  <c r="CM135" i="24"/>
  <c r="EJ135" i="24"/>
  <c r="EI135" i="24"/>
  <c r="EH135" i="24"/>
  <c r="GK135" i="24"/>
  <c r="GF135" i="24"/>
  <c r="GE135" i="24"/>
  <c r="IB135" i="24"/>
  <c r="IA135" i="24"/>
  <c r="IG135" i="24"/>
  <c r="JX135" i="24"/>
  <c r="JW135" i="24"/>
  <c r="AE139" i="24"/>
  <c r="AD139" i="24"/>
  <c r="AF139" i="24"/>
  <c r="AK139" i="24"/>
  <c r="CB139" i="24"/>
  <c r="CA139" i="24"/>
  <c r="BZ139" i="24"/>
  <c r="BY139" i="24"/>
  <c r="CW139" i="24"/>
  <c r="CZ139" i="24"/>
  <c r="DW139" i="24"/>
  <c r="DV139" i="24"/>
  <c r="EC139" i="24"/>
  <c r="FA139" i="24"/>
  <c r="EV139" i="24"/>
  <c r="FS139" i="24"/>
  <c r="FR139" i="24"/>
  <c r="GQ139" i="24"/>
  <c r="GR139" i="24"/>
  <c r="HM139" i="24"/>
  <c r="HU139" i="24"/>
  <c r="HO139" i="24"/>
  <c r="JL139" i="24"/>
  <c r="JK139" i="24"/>
  <c r="JJ139" i="24"/>
  <c r="JI139" i="24"/>
  <c r="AP143" i="24"/>
  <c r="AR143" i="24"/>
  <c r="AO143" i="24"/>
  <c r="CL143" i="24"/>
  <c r="CM143" i="24"/>
  <c r="EH143" i="24"/>
  <c r="EJ143" i="24"/>
  <c r="GF143" i="24"/>
  <c r="GD143" i="24"/>
  <c r="GC143" i="24"/>
  <c r="HZ143" i="24"/>
  <c r="IB143" i="24"/>
  <c r="HY143" i="24"/>
  <c r="JV143" i="24"/>
  <c r="JX143" i="24"/>
  <c r="JW143" i="24"/>
  <c r="BA147" i="24"/>
  <c r="BD147" i="24"/>
  <c r="BC147" i="24"/>
  <c r="BB147" i="24"/>
  <c r="BY147" i="24"/>
  <c r="BZ147" i="24"/>
  <c r="CW147" i="24"/>
  <c r="CY147" i="24"/>
  <c r="DU147" i="24"/>
  <c r="DV147" i="24"/>
  <c r="DX147" i="24"/>
  <c r="DW147" i="24"/>
  <c r="ES147" i="24"/>
  <c r="EV147" i="24"/>
  <c r="IL147" i="24"/>
  <c r="IN147" i="24"/>
  <c r="JI147" i="24"/>
  <c r="JQ147" i="24"/>
  <c r="BN161" i="24"/>
  <c r="BU161" i="24"/>
  <c r="IW161" i="24"/>
  <c r="IX161" i="24"/>
  <c r="JE161" i="24"/>
  <c r="AD162" i="24"/>
  <c r="AK162" i="24"/>
  <c r="DV162" i="24"/>
  <c r="EC162" i="24"/>
  <c r="GD163" i="24"/>
  <c r="GC163" i="24"/>
  <c r="GK163" i="24"/>
  <c r="BB164" i="24"/>
  <c r="BA164" i="24"/>
  <c r="BI164" i="24"/>
  <c r="DJ165" i="24"/>
  <c r="DI165" i="24"/>
  <c r="Q166" i="24"/>
  <c r="Y166" i="24"/>
  <c r="JJ166" i="24"/>
  <c r="JI166" i="24"/>
  <c r="EH167" i="24"/>
  <c r="EO167" i="24"/>
  <c r="BN162" i="24"/>
  <c r="BU162" i="24"/>
  <c r="GD164" i="24"/>
  <c r="GK164" i="24"/>
  <c r="GC164" i="24"/>
  <c r="IS165" i="24"/>
  <c r="CX123" i="24"/>
  <c r="GR23" i="24"/>
  <c r="GO23" i="24"/>
  <c r="G107" i="24"/>
  <c r="F107" i="24"/>
  <c r="E107" i="24"/>
  <c r="H107" i="24"/>
  <c r="CK110" i="24"/>
  <c r="CN110" i="24"/>
  <c r="CM110" i="24"/>
  <c r="CS110" i="24"/>
  <c r="GF110" i="24"/>
  <c r="GE110" i="24"/>
  <c r="GD110" i="24"/>
  <c r="GK110" i="24"/>
  <c r="HZ110" i="24"/>
  <c r="IG110" i="24"/>
  <c r="IB110" i="24"/>
  <c r="JX110" i="24"/>
  <c r="JW110" i="24"/>
  <c r="BB114" i="24"/>
  <c r="BC114" i="24"/>
  <c r="BA114" i="24"/>
  <c r="CZ114" i="24"/>
  <c r="CY114" i="24"/>
  <c r="EV114" i="24"/>
  <c r="EU114" i="24"/>
  <c r="GW114" i="24"/>
  <c r="GR114" i="24"/>
  <c r="GQ114" i="24"/>
  <c r="AO118" i="24"/>
  <c r="AR118" i="24"/>
  <c r="BO118" i="24"/>
  <c r="BU118" i="24"/>
  <c r="FF118" i="24"/>
  <c r="FM118" i="24"/>
  <c r="HA118" i="24"/>
  <c r="HC118" i="24"/>
  <c r="HB118" i="24"/>
  <c r="HI118" i="24"/>
  <c r="IY118" i="24"/>
  <c r="IW118" i="24"/>
  <c r="JE118" i="24"/>
  <c r="Y119" i="24"/>
  <c r="S119" i="24"/>
  <c r="R119" i="24"/>
  <c r="BD122" i="24"/>
  <c r="BA122" i="24"/>
  <c r="BB122" i="24"/>
  <c r="CZ122" i="24"/>
  <c r="CY122" i="24"/>
  <c r="DE122" i="24"/>
  <c r="GW122" i="24"/>
  <c r="GP122" i="24"/>
  <c r="GQ122" i="24"/>
  <c r="E123" i="24"/>
  <c r="H123" i="24"/>
  <c r="BP126" i="24"/>
  <c r="BO126" i="24"/>
  <c r="BU126" i="24"/>
  <c r="CL126" i="24"/>
  <c r="CS126" i="24"/>
  <c r="HZ126" i="24"/>
  <c r="IG126" i="24"/>
  <c r="BA130" i="24"/>
  <c r="BC130" i="24"/>
  <c r="BB130" i="24"/>
  <c r="CY130" i="24"/>
  <c r="CX130" i="24"/>
  <c r="CW130" i="24"/>
  <c r="DE130" i="24"/>
  <c r="DV130" i="24"/>
  <c r="DX130" i="24"/>
  <c r="EV130" i="24"/>
  <c r="EU130" i="24"/>
  <c r="ET130" i="24"/>
  <c r="ES130" i="24"/>
  <c r="FR130" i="24"/>
  <c r="FT130" i="24"/>
  <c r="GP130" i="24"/>
  <c r="GW130" i="24"/>
  <c r="HM130" i="24"/>
  <c r="HP130" i="24"/>
  <c r="IM130" i="24"/>
  <c r="IS130" i="24"/>
  <c r="H131" i="24"/>
  <c r="E131" i="24"/>
  <c r="M131" i="24"/>
  <c r="AR134" i="24"/>
  <c r="AP134" i="24"/>
  <c r="AO134" i="24"/>
  <c r="CL134" i="24"/>
  <c r="CM134" i="24"/>
  <c r="CK134" i="24"/>
  <c r="EJ134" i="24"/>
  <c r="EI134" i="24"/>
  <c r="EO134" i="24"/>
  <c r="GC134" i="24"/>
  <c r="GF134" i="24"/>
  <c r="GE134" i="24"/>
  <c r="IA134" i="24"/>
  <c r="HZ134" i="24"/>
  <c r="IG134" i="24"/>
  <c r="JW134" i="24"/>
  <c r="JU134" i="24"/>
  <c r="JV134" i="24"/>
  <c r="BC138" i="24"/>
  <c r="BD138" i="24"/>
  <c r="DV138" i="24"/>
  <c r="DX138" i="24"/>
  <c r="FT138" i="24"/>
  <c r="FS138" i="24"/>
  <c r="FR138" i="24"/>
  <c r="FQ138" i="24"/>
  <c r="GQ138" i="24"/>
  <c r="GR138" i="24"/>
  <c r="HO138" i="24"/>
  <c r="HU138" i="24"/>
  <c r="JI138" i="24"/>
  <c r="JJ138" i="24"/>
  <c r="AO142" i="24"/>
  <c r="AQ142" i="24"/>
  <c r="BN142" i="24"/>
  <c r="BU142" i="24"/>
  <c r="CN142" i="24"/>
  <c r="CM142" i="24"/>
  <c r="CL142" i="24"/>
  <c r="CS142" i="24"/>
  <c r="EH142" i="24"/>
  <c r="EJ142" i="24"/>
  <c r="EG142" i="24"/>
  <c r="FG142" i="24"/>
  <c r="FM142" i="24"/>
  <c r="JU142" i="24"/>
  <c r="KC142" i="24"/>
  <c r="JX142" i="24"/>
  <c r="BD146" i="24"/>
  <c r="BI146" i="24"/>
  <c r="CX146" i="24"/>
  <c r="DE146" i="24"/>
  <c r="ET146" i="24"/>
  <c r="EV146" i="24"/>
  <c r="GR146" i="24"/>
  <c r="GP146" i="24"/>
  <c r="IN99" i="24"/>
  <c r="IS99" i="24"/>
  <c r="JX111" i="24"/>
  <c r="KC111" i="24"/>
  <c r="FA165" i="24"/>
  <c r="G132" i="24"/>
  <c r="GO131" i="24"/>
  <c r="BI115" i="24"/>
  <c r="IS131" i="24"/>
  <c r="E41" i="24"/>
  <c r="G41" i="24"/>
  <c r="CY23" i="24"/>
  <c r="DE23" i="24"/>
  <c r="EV23" i="24"/>
  <c r="FA23" i="24"/>
  <c r="AR79" i="24"/>
  <c r="AQ79" i="24"/>
  <c r="AW79" i="24"/>
  <c r="EI79" i="24"/>
  <c r="EJ79" i="24"/>
  <c r="GK79" i="24"/>
  <c r="GE79" i="24"/>
  <c r="IB79" i="24"/>
  <c r="IG79" i="24"/>
  <c r="BC98" i="24"/>
  <c r="BB98" i="24"/>
  <c r="EV98" i="24"/>
  <c r="ES98" i="24"/>
  <c r="GP98" i="24"/>
  <c r="GW98" i="24"/>
  <c r="F99" i="24"/>
  <c r="H99" i="24"/>
  <c r="E99" i="24"/>
  <c r="M99" i="24"/>
  <c r="AR102" i="24"/>
  <c r="AO102" i="24"/>
  <c r="AQ102" i="24"/>
  <c r="AP102" i="24"/>
  <c r="AW102" i="24"/>
  <c r="CL102" i="24"/>
  <c r="CN102" i="24"/>
  <c r="CM102" i="24"/>
  <c r="EG102" i="24"/>
  <c r="EO102" i="24"/>
  <c r="GC102" i="24"/>
  <c r="GE102" i="24"/>
  <c r="GF102" i="24"/>
  <c r="GK102" i="24"/>
  <c r="HY102" i="24"/>
  <c r="IG102" i="24"/>
  <c r="IB102" i="24"/>
  <c r="JV102" i="24"/>
  <c r="JX102" i="24"/>
  <c r="JW102" i="24"/>
  <c r="BB106" i="24"/>
  <c r="BC106" i="24"/>
  <c r="CX106" i="24"/>
  <c r="CY106" i="24"/>
  <c r="ES106" i="24"/>
  <c r="ET106" i="24"/>
  <c r="FA106" i="24"/>
  <c r="GP106" i="24"/>
  <c r="GW106" i="24"/>
  <c r="IK106" i="24"/>
  <c r="IS106" i="24"/>
  <c r="DJ118" i="24"/>
  <c r="DI118" i="24"/>
  <c r="DL118" i="24"/>
  <c r="DQ118" i="24"/>
  <c r="Y167" i="24"/>
  <c r="R166" i="24"/>
  <c r="CK163" i="24"/>
  <c r="IL165" i="24"/>
  <c r="HN147" i="24"/>
  <c r="M162" i="24"/>
  <c r="CG167" i="24"/>
  <c r="HU163" i="24"/>
  <c r="FY166" i="24"/>
  <c r="IG143" i="24"/>
  <c r="EC147" i="24"/>
  <c r="CG139" i="24"/>
  <c r="GQ130" i="24"/>
  <c r="GQ131" i="24"/>
  <c r="FA114" i="24"/>
  <c r="FG118" i="24"/>
  <c r="GW115" i="24"/>
  <c r="GD135" i="24"/>
  <c r="IX118" i="24"/>
  <c r="EJ110" i="24"/>
  <c r="BI106" i="24"/>
  <c r="GQ98" i="24"/>
  <c r="F26" i="24"/>
  <c r="IX162" i="24"/>
  <c r="JE162" i="24"/>
  <c r="CL164" i="24"/>
  <c r="CK164" i="24"/>
  <c r="CS164" i="24"/>
  <c r="JV164" i="24"/>
  <c r="JU164" i="24"/>
  <c r="KC164" i="24"/>
  <c r="HA166" i="24"/>
  <c r="HI166" i="24"/>
  <c r="DJ166" i="24"/>
  <c r="CL111" i="24"/>
  <c r="CN111" i="24"/>
  <c r="ET115" i="24"/>
  <c r="EV115" i="24"/>
  <c r="DQ165" i="24"/>
  <c r="HO147" i="24"/>
  <c r="BY167" i="24"/>
  <c r="E100" i="24"/>
  <c r="M100" i="24"/>
  <c r="R167" i="24"/>
  <c r="FY167" i="24"/>
  <c r="HN163" i="24"/>
  <c r="FQ166" i="24"/>
  <c r="IA143" i="24"/>
  <c r="HI165" i="24"/>
  <c r="FQ167" i="24"/>
  <c r="Y144" i="24"/>
  <c r="HU162" i="24"/>
  <c r="CS143" i="24"/>
  <c r="CX147" i="24"/>
  <c r="HP139" i="24"/>
  <c r="GK143" i="24"/>
  <c r="AW127" i="24"/>
  <c r="IB134" i="24"/>
  <c r="G131" i="24"/>
  <c r="G123" i="24"/>
  <c r="KC134" i="24"/>
  <c r="DE106" i="24"/>
  <c r="DE147" i="24"/>
  <c r="GC135" i="24"/>
  <c r="HB166" i="24"/>
  <c r="HB165" i="24"/>
  <c r="BI165" i="24"/>
  <c r="KC163" i="24"/>
  <c r="FM162" i="24"/>
  <c r="JQ166" i="24"/>
  <c r="DQ143" i="24"/>
  <c r="HM162" i="24"/>
  <c r="CG147" i="24"/>
  <c r="CN143" i="24"/>
  <c r="CZ147" i="24"/>
  <c r="HN139" i="24"/>
  <c r="IL130" i="24"/>
  <c r="GE143" i="24"/>
  <c r="JQ139" i="24"/>
  <c r="DE131" i="24"/>
  <c r="GK127" i="24"/>
  <c r="EO126" i="24"/>
  <c r="CZ130" i="24"/>
  <c r="JX134" i="24"/>
  <c r="BN126" i="24"/>
  <c r="BI122" i="24"/>
  <c r="IS98" i="24"/>
  <c r="EI102" i="24"/>
  <c r="IL114" i="24"/>
  <c r="CW106" i="24"/>
  <c r="DU163" i="24"/>
  <c r="EG167" i="24"/>
  <c r="JU163" i="24"/>
  <c r="BY166" i="24"/>
  <c r="BU143" i="24"/>
  <c r="JL147" i="24"/>
  <c r="FA147" i="24"/>
  <c r="CA147" i="24"/>
  <c r="FY139" i="24"/>
  <c r="CB131" i="24"/>
  <c r="AC139" i="24"/>
  <c r="CS135" i="24"/>
  <c r="EG135" i="24"/>
  <c r="CX131" i="24"/>
  <c r="BI131" i="24"/>
  <c r="DE114" i="24"/>
  <c r="AW134" i="24"/>
  <c r="BC122" i="24"/>
  <c r="BI114" i="24"/>
  <c r="IL98" i="24"/>
  <c r="GR106" i="24"/>
  <c r="EJ102" i="24"/>
  <c r="CS102" i="24"/>
  <c r="HZ102" i="24"/>
  <c r="IK114" i="24"/>
  <c r="JE91" i="24"/>
  <c r="Y28" i="24"/>
  <c r="M92" i="24"/>
  <c r="HB146" i="24"/>
  <c r="JE88" i="24"/>
  <c r="IS25" i="24"/>
  <c r="FM41" i="24"/>
  <c r="GP94" i="24"/>
  <c r="JE32" i="24"/>
  <c r="DQ41" i="24"/>
  <c r="AW111" i="24"/>
  <c r="F108" i="24"/>
  <c r="CX115" i="24"/>
  <c r="BB107" i="24"/>
  <c r="CX107" i="24"/>
  <c r="IM99" i="24"/>
  <c r="EV70" i="24"/>
  <c r="GQ107" i="24"/>
  <c r="FA99" i="24"/>
  <c r="GE111" i="24"/>
  <c r="EO103" i="24"/>
  <c r="GP99" i="24"/>
  <c r="EG111" i="24"/>
  <c r="AQ103" i="24"/>
  <c r="CY99" i="24"/>
  <c r="CK111" i="24"/>
  <c r="IS107" i="24"/>
  <c r="HP99" i="24"/>
  <c r="CN103" i="24"/>
  <c r="Q35" i="24"/>
  <c r="Y35" i="24"/>
  <c r="CG41" i="24"/>
  <c r="BY41" i="24"/>
  <c r="DU41" i="24"/>
  <c r="DW41" i="24"/>
  <c r="ES41" i="24"/>
  <c r="EV41" i="24"/>
  <c r="C22" i="12"/>
  <c r="C30" i="12"/>
  <c r="L22" i="12"/>
  <c r="L2" i="12"/>
  <c r="T22" i="12"/>
  <c r="T30" i="12"/>
  <c r="T2" i="12"/>
  <c r="K24" i="12"/>
  <c r="K30" i="12"/>
  <c r="E70" i="24"/>
  <c r="AW88" i="24"/>
  <c r="GR32" i="24"/>
  <c r="Y120" i="24"/>
  <c r="BC115" i="24"/>
  <c r="ET132" i="24"/>
  <c r="BU119" i="24"/>
  <c r="GQ115" i="24"/>
  <c r="Y112" i="24"/>
  <c r="G124" i="24"/>
  <c r="ES123" i="24"/>
  <c r="AQ111" i="24"/>
  <c r="GF111" i="24"/>
  <c r="CY115" i="24"/>
  <c r="CS111" i="24"/>
  <c r="GF79" i="24"/>
  <c r="EO111" i="24"/>
  <c r="F100" i="24"/>
  <c r="EO79" i="24"/>
  <c r="IK99" i="24"/>
  <c r="DE65" i="24"/>
  <c r="CX23" i="24"/>
  <c r="AO79" i="24"/>
  <c r="GQ99" i="24"/>
  <c r="FE30" i="24"/>
  <c r="DQ30" i="24"/>
  <c r="HD30" i="24"/>
  <c r="BI23" i="24"/>
  <c r="BN119" i="24"/>
  <c r="JE111" i="24"/>
  <c r="AR111" i="24"/>
  <c r="M108" i="24"/>
  <c r="CZ115" i="24"/>
  <c r="CM111" i="24"/>
  <c r="EH111" i="24"/>
  <c r="DE107" i="24"/>
  <c r="AW103" i="24"/>
  <c r="G100" i="24"/>
  <c r="IL99" i="24"/>
  <c r="M26" i="24"/>
  <c r="AP79" i="24"/>
  <c r="ES23" i="24"/>
  <c r="GW23" i="24"/>
  <c r="DI30" i="24"/>
  <c r="DJ30" i="24"/>
  <c r="F41" i="24"/>
  <c r="JE119" i="24"/>
  <c r="FM111" i="24"/>
  <c r="FM119" i="24"/>
  <c r="JV111" i="24"/>
  <c r="IL107" i="24"/>
  <c r="JE79" i="24"/>
  <c r="JW111" i="24"/>
  <c r="ET99" i="24"/>
  <c r="EI111" i="24"/>
  <c r="CY107" i="24"/>
  <c r="IG103" i="24"/>
  <c r="KC79" i="24"/>
  <c r="CS79" i="24"/>
  <c r="ET23" i="24"/>
  <c r="G26" i="24"/>
  <c r="HY79" i="24"/>
  <c r="BB23" i="24"/>
  <c r="GP23" i="24"/>
  <c r="IX119" i="24"/>
  <c r="DQ111" i="24"/>
  <c r="FF119" i="24"/>
  <c r="FA115" i="24"/>
  <c r="IA103" i="24"/>
  <c r="JU79" i="24"/>
  <c r="CK79" i="24"/>
  <c r="EU23" i="24"/>
  <c r="HZ79" i="24"/>
  <c r="BC23" i="24"/>
  <c r="HI119" i="24"/>
  <c r="GW99" i="24"/>
  <c r="JE30" i="24"/>
  <c r="GQ23" i="24"/>
  <c r="DK30" i="24"/>
  <c r="FH119" i="24"/>
  <c r="BU111" i="24"/>
  <c r="ES115" i="24"/>
  <c r="FM79" i="24"/>
  <c r="DE115" i="24"/>
  <c r="BD107" i="24"/>
  <c r="CS103" i="24"/>
  <c r="IB103" i="24"/>
  <c r="DE99" i="24"/>
  <c r="EV107" i="24"/>
  <c r="JW79" i="24"/>
  <c r="CM79" i="24"/>
  <c r="IA79" i="24"/>
  <c r="IL23" i="24"/>
  <c r="S25" i="24"/>
  <c r="HC119" i="24"/>
  <c r="GO99" i="24"/>
  <c r="IY30" i="24"/>
  <c r="HZ129" i="24"/>
  <c r="DK119" i="24"/>
  <c r="EU115" i="24"/>
  <c r="G116" i="24"/>
  <c r="JL99" i="24"/>
  <c r="DQ79" i="24"/>
  <c r="BA107" i="24"/>
  <c r="JX79" i="24"/>
  <c r="CN79" i="24"/>
  <c r="Y25" i="24"/>
  <c r="GR43" i="24"/>
  <c r="IZ30" i="24"/>
  <c r="E26" i="24"/>
  <c r="HD70" i="24"/>
  <c r="JQ128" i="24"/>
  <c r="M75" i="24"/>
  <c r="JQ32" i="24"/>
  <c r="F70" i="24"/>
  <c r="AR117" i="24"/>
  <c r="JX116" i="24"/>
  <c r="CX121" i="24"/>
  <c r="GP120" i="24"/>
  <c r="FH117" i="24"/>
  <c r="JE117" i="24"/>
  <c r="BN117" i="24"/>
  <c r="CZ121" i="24"/>
  <c r="HD117" i="24"/>
  <c r="HP104" i="24"/>
  <c r="EU113" i="24"/>
  <c r="KC109" i="24"/>
  <c r="CN109" i="24"/>
  <c r="ET121" i="24"/>
  <c r="EU105" i="24"/>
  <c r="CN101" i="24"/>
  <c r="EJ109" i="24"/>
  <c r="AQ108" i="24"/>
  <c r="IG101" i="24"/>
  <c r="CM100" i="24"/>
  <c r="DK116" i="24"/>
  <c r="BI120" i="24"/>
  <c r="GQ97" i="24"/>
  <c r="JE16" i="24"/>
  <c r="IM121" i="24"/>
  <c r="BC121" i="24"/>
  <c r="DJ117" i="24"/>
  <c r="GQ121" i="24"/>
  <c r="HB117" i="24"/>
  <c r="DE113" i="24"/>
  <c r="IG109" i="24"/>
  <c r="AW109" i="24"/>
  <c r="ES113" i="24"/>
  <c r="GE109" i="24"/>
  <c r="JX109" i="24"/>
  <c r="EU121" i="24"/>
  <c r="IB117" i="24"/>
  <c r="DK117" i="24"/>
  <c r="IS113" i="24"/>
  <c r="IS120" i="24"/>
  <c r="HC117" i="24"/>
  <c r="CX113" i="24"/>
  <c r="GP112" i="24"/>
  <c r="IA109" i="24"/>
  <c r="AQ109" i="24"/>
  <c r="BU116" i="24"/>
  <c r="GF109" i="24"/>
  <c r="IW116" i="24"/>
  <c r="GF108" i="24"/>
  <c r="EV121" i="24"/>
  <c r="HY108" i="24"/>
  <c r="BB97" i="24"/>
  <c r="CW112" i="24"/>
  <c r="AW100" i="24"/>
  <c r="BC120" i="24"/>
  <c r="GF117" i="24"/>
  <c r="AR116" i="24"/>
  <c r="Y118" i="24"/>
  <c r="DQ109" i="24"/>
  <c r="GW120" i="24"/>
  <c r="FM117" i="24"/>
  <c r="IL120" i="24"/>
  <c r="Y117" i="24"/>
  <c r="GQ112" i="24"/>
  <c r="BM116" i="24"/>
  <c r="BI113" i="24"/>
  <c r="FA112" i="24"/>
  <c r="IZ116" i="24"/>
  <c r="IS112" i="24"/>
  <c r="IS104" i="24"/>
  <c r="EO109" i="24"/>
  <c r="IA108" i="24"/>
  <c r="AW101" i="24"/>
  <c r="CX112" i="24"/>
  <c r="AO100" i="24"/>
  <c r="CW121" i="24"/>
  <c r="DE120" i="24"/>
  <c r="FF117" i="24"/>
  <c r="Q117" i="24"/>
  <c r="BB113" i="24"/>
  <c r="ET112" i="24"/>
  <c r="CK109" i="24"/>
  <c r="IL104" i="24"/>
  <c r="EH109" i="24"/>
  <c r="AQ101" i="24"/>
  <c r="GW113" i="24"/>
  <c r="IL105" i="24"/>
  <c r="DQ116" i="24"/>
  <c r="AQ100" i="24"/>
  <c r="FE117" i="24"/>
  <c r="DE121" i="24"/>
  <c r="CB105" i="24"/>
  <c r="FA113" i="24"/>
  <c r="CS109" i="24"/>
  <c r="CS101" i="24"/>
  <c r="EG109" i="24"/>
  <c r="AR101" i="24"/>
  <c r="GO113" i="24"/>
  <c r="BA105" i="24"/>
  <c r="IL97" i="24"/>
  <c r="AF105" i="24"/>
  <c r="DJ116" i="24"/>
  <c r="AR75" i="24"/>
  <c r="ET64" i="24"/>
  <c r="S91" i="24"/>
  <c r="IY62" i="24"/>
  <c r="EV64" i="24"/>
  <c r="BD70" i="24"/>
  <c r="CN63" i="24"/>
  <c r="IW62" i="24"/>
  <c r="F43" i="24"/>
  <c r="HB62" i="24"/>
  <c r="FA94" i="24"/>
  <c r="CX64" i="24"/>
  <c r="T36" i="24"/>
  <c r="E88" i="24"/>
  <c r="HI75" i="24"/>
  <c r="KC75" i="24"/>
  <c r="CZ64" i="24"/>
  <c r="HB70" i="24"/>
  <c r="JW75" i="24"/>
  <c r="IG75" i="24"/>
  <c r="GF63" i="24"/>
  <c r="DE64" i="24"/>
  <c r="F88" i="24"/>
  <c r="FM70" i="24"/>
  <c r="HI67" i="24"/>
  <c r="IB75" i="24"/>
  <c r="G88" i="24"/>
  <c r="GR64" i="24"/>
  <c r="BD64" i="24"/>
  <c r="H43" i="24"/>
  <c r="FH70" i="24"/>
  <c r="Y58" i="24"/>
  <c r="HC67" i="24"/>
  <c r="FY70" i="24"/>
  <c r="AO141" i="24"/>
  <c r="AW94" i="24"/>
  <c r="FA17" i="24"/>
  <c r="DX101" i="24"/>
  <c r="ET101" i="24"/>
  <c r="BC100" i="24"/>
  <c r="ES100" i="24"/>
  <c r="CS25" i="24"/>
  <c r="IN41" i="24"/>
  <c r="H32" i="24"/>
  <c r="S92" i="24"/>
  <c r="H101" i="24"/>
  <c r="AE41" i="24"/>
  <c r="DK11" i="24"/>
  <c r="HZ11" i="24"/>
  <c r="FA81" i="24"/>
  <c r="CX101" i="24"/>
  <c r="T92" i="24"/>
  <c r="CZ41" i="24"/>
  <c r="H73" i="24"/>
  <c r="DE100" i="24"/>
  <c r="GO81" i="24"/>
  <c r="FT35" i="24"/>
  <c r="FY35" i="24"/>
  <c r="S35" i="24"/>
  <c r="BZ41" i="24"/>
  <c r="DX100" i="24"/>
  <c r="ET81" i="24"/>
  <c r="BI81" i="24"/>
  <c r="M45" i="24"/>
  <c r="HD25" i="24"/>
  <c r="BD41" i="24"/>
  <c r="IN35" i="24"/>
  <c r="CZ100" i="24"/>
  <c r="GR81" i="24"/>
  <c r="DW35" i="24"/>
  <c r="T35" i="24"/>
  <c r="CA41" i="24"/>
  <c r="BU34" i="24"/>
  <c r="FR35" i="24"/>
  <c r="DE81" i="24"/>
  <c r="G28" i="24"/>
  <c r="BA81" i="24"/>
  <c r="GR35" i="24"/>
  <c r="CX100" i="24"/>
  <c r="HA34" i="24"/>
  <c r="FS35" i="24"/>
  <c r="M88" i="24"/>
  <c r="HB128" i="24"/>
  <c r="Y97" i="24"/>
  <c r="IM100" i="24"/>
  <c r="CX81" i="24"/>
  <c r="BB81" i="24"/>
  <c r="BI88" i="24"/>
  <c r="Y92" i="24"/>
  <c r="EV35" i="24"/>
  <c r="CY100" i="24"/>
  <c r="CB41" i="24"/>
  <c r="HB34" i="24"/>
  <c r="M52" i="24"/>
  <c r="Y70" i="24"/>
  <c r="Y101" i="24"/>
  <c r="Y102" i="24"/>
  <c r="BN110" i="24"/>
  <c r="BI100" i="24"/>
  <c r="BC81" i="24"/>
  <c r="BB88" i="24"/>
  <c r="AK41" i="24"/>
  <c r="DE16" i="24"/>
  <c r="FT101" i="24"/>
  <c r="GP100" i="24"/>
  <c r="BA88" i="24"/>
  <c r="JU11" i="24"/>
  <c r="E32" i="24"/>
  <c r="IA11" i="24"/>
  <c r="AK88" i="24"/>
  <c r="GO127" i="24"/>
  <c r="CL137" i="24"/>
  <c r="R144" i="24"/>
  <c r="FA118" i="24"/>
  <c r="H119" i="24"/>
  <c r="CZ118" i="24"/>
  <c r="GR118" i="24"/>
  <c r="GP110" i="24"/>
  <c r="IY114" i="24"/>
  <c r="IK110" i="24"/>
  <c r="IM118" i="24"/>
  <c r="FA97" i="24"/>
  <c r="DE97" i="24"/>
  <c r="G111" i="24"/>
  <c r="IM97" i="24"/>
  <c r="BC97" i="24"/>
  <c r="G109" i="24"/>
  <c r="CX92" i="24"/>
  <c r="FM16" i="24"/>
  <c r="HI73" i="24"/>
  <c r="CY30" i="24"/>
  <c r="DK102" i="24"/>
  <c r="FY130" i="24"/>
  <c r="FE135" i="24"/>
  <c r="EU118" i="24"/>
  <c r="AR114" i="24"/>
  <c r="GQ110" i="24"/>
  <c r="FA108" i="24"/>
  <c r="IN118" i="24"/>
  <c r="ET97" i="24"/>
  <c r="FA75" i="24"/>
  <c r="CX97" i="24"/>
  <c r="CZ108" i="24"/>
  <c r="KC104" i="24"/>
  <c r="IG104" i="24"/>
  <c r="HB73" i="24"/>
  <c r="FY31" i="24"/>
  <c r="AW114" i="24"/>
  <c r="GO118" i="24"/>
  <c r="BD108" i="24"/>
  <c r="FA110" i="24"/>
  <c r="ET108" i="24"/>
  <c r="BU114" i="24"/>
  <c r="BI108" i="24"/>
  <c r="ET75" i="24"/>
  <c r="JU104" i="24"/>
  <c r="EI63" i="24"/>
  <c r="HY104" i="24"/>
  <c r="KC63" i="24"/>
  <c r="BB92" i="24"/>
  <c r="DE110" i="24"/>
  <c r="CB34" i="24"/>
  <c r="DV30" i="24"/>
  <c r="JQ34" i="24"/>
  <c r="DK41" i="24"/>
  <c r="JQ30" i="24"/>
  <c r="FR70" i="24"/>
  <c r="IZ73" i="24"/>
  <c r="HY63" i="24"/>
  <c r="E94" i="24"/>
  <c r="E35" i="24"/>
  <c r="DX141" i="24"/>
  <c r="JX114" i="24"/>
  <c r="HI114" i="24"/>
  <c r="FM114" i="24"/>
  <c r="ET110" i="24"/>
  <c r="EU108" i="24"/>
  <c r="FM63" i="24"/>
  <c r="BM114" i="24"/>
  <c r="BB108" i="24"/>
  <c r="GE104" i="24"/>
  <c r="EU75" i="24"/>
  <c r="M94" i="24"/>
  <c r="DE92" i="24"/>
  <c r="M64" i="24"/>
  <c r="CZ92" i="24"/>
  <c r="EV45" i="24"/>
  <c r="IB104" i="24"/>
  <c r="JX63" i="24"/>
  <c r="CZ110" i="24"/>
  <c r="GW97" i="24"/>
  <c r="HO31" i="24"/>
  <c r="DW30" i="24"/>
  <c r="DV11" i="24"/>
  <c r="CG34" i="24"/>
  <c r="T67" i="24"/>
  <c r="JJ30" i="24"/>
  <c r="HZ63" i="24"/>
  <c r="E31" i="24"/>
  <c r="HB114" i="24"/>
  <c r="FF114" i="24"/>
  <c r="DQ114" i="24"/>
  <c r="IN108" i="24"/>
  <c r="JE114" i="24"/>
  <c r="EU110" i="24"/>
  <c r="BP114" i="24"/>
  <c r="IS108" i="24"/>
  <c r="T115" i="24"/>
  <c r="M111" i="24"/>
  <c r="M109" i="24"/>
  <c r="H35" i="24"/>
  <c r="AW104" i="24"/>
  <c r="IL92" i="24"/>
  <c r="CW110" i="24"/>
  <c r="GO97" i="24"/>
  <c r="FE35" i="24"/>
  <c r="S41" i="24"/>
  <c r="HI35" i="24"/>
  <c r="JK30" i="24"/>
  <c r="FM35" i="24"/>
  <c r="BI118" i="24"/>
  <c r="DI114" i="24"/>
  <c r="GW108" i="24"/>
  <c r="IW114" i="24"/>
  <c r="BA108" i="24"/>
  <c r="BN114" i="24"/>
  <c r="IS110" i="24"/>
  <c r="IL108" i="24"/>
  <c r="IS118" i="24"/>
  <c r="EO104" i="24"/>
  <c r="H111" i="24"/>
  <c r="IS97" i="24"/>
  <c r="BI97" i="24"/>
  <c r="GK63" i="24"/>
  <c r="H109" i="24"/>
  <c r="BD92" i="24"/>
  <c r="IN34" i="24"/>
  <c r="CZ30" i="24"/>
  <c r="AO104" i="24"/>
  <c r="GC63" i="24"/>
  <c r="CX110" i="24"/>
  <c r="GR97" i="24"/>
  <c r="T41" i="24"/>
  <c r="HC35" i="24"/>
  <c r="FG35" i="24"/>
  <c r="DV70" i="24"/>
  <c r="AP63" i="24"/>
  <c r="E44" i="24"/>
  <c r="JW124" i="24"/>
  <c r="DE118" i="24"/>
  <c r="BD118" i="24"/>
  <c r="DJ114" i="24"/>
  <c r="IN110" i="24"/>
  <c r="M110" i="24"/>
  <c r="IK97" i="24"/>
  <c r="BA97" i="24"/>
  <c r="GE63" i="24"/>
  <c r="BI92" i="24"/>
  <c r="CZ34" i="24"/>
  <c r="AR104" i="24"/>
  <c r="CM63" i="24"/>
  <c r="HI43" i="24"/>
  <c r="FH35" i="24"/>
  <c r="H110" i="24"/>
  <c r="IW139" i="24"/>
  <c r="Q144" i="24"/>
  <c r="AD67" i="24"/>
  <c r="AE67" i="24"/>
  <c r="M41" i="24"/>
  <c r="CS124" i="24"/>
  <c r="FT125" i="24"/>
  <c r="IW135" i="24"/>
  <c r="FE142" i="24"/>
  <c r="T80" i="24"/>
  <c r="IG11" i="24"/>
  <c r="JQ11" i="24"/>
  <c r="JU124" i="24"/>
  <c r="JI125" i="24"/>
  <c r="O30" i="12"/>
  <c r="M73" i="24"/>
  <c r="Q101" i="24"/>
  <c r="FQ126" i="24"/>
  <c r="T144" i="24"/>
  <c r="KC124" i="24"/>
  <c r="H127" i="24"/>
  <c r="JE127" i="24"/>
  <c r="CW133" i="24"/>
  <c r="FE146" i="24"/>
  <c r="FQ127" i="24"/>
  <c r="HA146" i="24"/>
  <c r="BB161" i="24"/>
  <c r="CN126" i="24"/>
  <c r="FT127" i="24"/>
  <c r="AO129" i="24"/>
  <c r="R24" i="12"/>
  <c r="I30" i="12"/>
  <c r="BU17" i="24"/>
  <c r="M70" i="24"/>
  <c r="CB145" i="24"/>
  <c r="AE128" i="24"/>
  <c r="Y130" i="24"/>
  <c r="FF132" i="24"/>
  <c r="IW134" i="24"/>
  <c r="S24" i="12"/>
  <c r="P2" i="12"/>
  <c r="E24" i="12"/>
  <c r="B29" i="23"/>
  <c r="P30" i="12"/>
  <c r="G24" i="12"/>
  <c r="R2" i="12"/>
  <c r="H2" i="12"/>
  <c r="B3" i="23"/>
  <c r="M24" i="12"/>
  <c r="S30" i="12"/>
  <c r="P24" i="12"/>
  <c r="D2" i="12"/>
  <c r="C2" i="12"/>
  <c r="U24" i="12"/>
  <c r="H30" i="12"/>
  <c r="L30" i="12"/>
  <c r="Q30" i="12"/>
  <c r="E2" i="12"/>
  <c r="N2" i="12"/>
  <c r="V2" i="12"/>
  <c r="DJ11" i="24"/>
  <c r="M23" i="24"/>
  <c r="AF124" i="24"/>
  <c r="GK125" i="24"/>
  <c r="IA126" i="24"/>
  <c r="FS127" i="24"/>
  <c r="GP127" i="24"/>
  <c r="IW129" i="24"/>
  <c r="FE130" i="24"/>
  <c r="HI133" i="24"/>
  <c r="DI134" i="24"/>
  <c r="IX134" i="24"/>
  <c r="FF135" i="24"/>
  <c r="JE135" i="24"/>
  <c r="FQ136" i="24"/>
  <c r="FY137" i="24"/>
  <c r="EJ138" i="24"/>
  <c r="ES139" i="24"/>
  <c r="FQ143" i="24"/>
  <c r="C24" i="12"/>
  <c r="L24" i="12"/>
  <c r="T24" i="12"/>
  <c r="FG11" i="24"/>
  <c r="CW11" i="24"/>
  <c r="JK94" i="24"/>
  <c r="IX129" i="24"/>
  <c r="DW134" i="24"/>
  <c r="JE134" i="24"/>
  <c r="FM135" i="24"/>
  <c r="BM137" i="24"/>
  <c r="HZ140" i="24"/>
  <c r="AP142" i="24"/>
  <c r="FR143" i="24"/>
  <c r="FG144" i="24"/>
  <c r="IW145" i="24"/>
  <c r="I2" i="12"/>
  <c r="AQ35" i="24"/>
  <c r="HN116" i="24"/>
  <c r="GC124" i="24"/>
  <c r="DL125" i="24"/>
  <c r="CZ126" i="24"/>
  <c r="FE127" i="24"/>
  <c r="GF127" i="24"/>
  <c r="FQ129" i="24"/>
  <c r="JE129" i="24"/>
  <c r="IW130" i="24"/>
  <c r="HM131" i="24"/>
  <c r="EC134" i="24"/>
  <c r="JQ134" i="24"/>
  <c r="BM135" i="24"/>
  <c r="FY135" i="24"/>
  <c r="CG137" i="24"/>
  <c r="IG140" i="24"/>
  <c r="FT143" i="24"/>
  <c r="HM144" i="24"/>
  <c r="CA145" i="24"/>
  <c r="IY145" i="24"/>
  <c r="DX146" i="24"/>
  <c r="DJ162" i="24"/>
  <c r="CK11" i="24"/>
  <c r="BU58" i="24"/>
  <c r="CX11" i="24"/>
  <c r="Y63" i="24"/>
  <c r="CL110" i="24"/>
  <c r="FQ124" i="24"/>
  <c r="DX125" i="24"/>
  <c r="HP125" i="24"/>
  <c r="CM126" i="24"/>
  <c r="IZ126" i="24"/>
  <c r="F127" i="24"/>
  <c r="AP127" i="24"/>
  <c r="FF127" i="24"/>
  <c r="GE127" i="24"/>
  <c r="HN127" i="24"/>
  <c r="FE128" i="24"/>
  <c r="JV129" i="24"/>
  <c r="FM130" i="24"/>
  <c r="JE130" i="24"/>
  <c r="DI131" i="24"/>
  <c r="HU131" i="24"/>
  <c r="AE132" i="24"/>
  <c r="FM132" i="24"/>
  <c r="DL133" i="24"/>
  <c r="BY135" i="24"/>
  <c r="JE136" i="24"/>
  <c r="BN137" i="24"/>
  <c r="HY138" i="24"/>
  <c r="FF144" i="24"/>
  <c r="DV146" i="24"/>
  <c r="FG146" i="24"/>
  <c r="HD146" i="24"/>
  <c r="G2" i="12"/>
  <c r="F24" i="12"/>
  <c r="N24" i="12"/>
  <c r="V24" i="12"/>
  <c r="E30" i="12"/>
  <c r="N30" i="12"/>
  <c r="R30" i="12"/>
  <c r="V30" i="12"/>
  <c r="D24" i="12"/>
  <c r="F2" i="12"/>
  <c r="H24" i="12"/>
  <c r="K2" i="12"/>
  <c r="M2" i="12"/>
  <c r="O2" i="12"/>
  <c r="Q2" i="12"/>
  <c r="S2" i="12"/>
  <c r="U2" i="12"/>
  <c r="EC11" i="24"/>
  <c r="HY11" i="24"/>
  <c r="DQ11" i="24"/>
  <c r="CZ11" i="24"/>
  <c r="FT62" i="24"/>
  <c r="Q92" i="24"/>
  <c r="BA23" i="24"/>
  <c r="Q106" i="24"/>
  <c r="HO126" i="24"/>
  <c r="JI126" i="24"/>
  <c r="FH127" i="24"/>
  <c r="FF128" i="24"/>
  <c r="DJ131" i="24"/>
  <c r="Q133" i="24"/>
  <c r="CA135" i="24"/>
  <c r="R137" i="24"/>
  <c r="BP137" i="24"/>
  <c r="HZ138" i="24"/>
  <c r="CL140" i="24"/>
  <c r="AR141" i="24"/>
  <c r="BY144" i="24"/>
  <c r="FH146" i="24"/>
  <c r="GD147" i="24"/>
  <c r="B4" i="23"/>
  <c r="G30" i="12"/>
  <c r="R103" i="24"/>
  <c r="HA103" i="24"/>
  <c r="Y106" i="24"/>
  <c r="CK124" i="24"/>
  <c r="HD124" i="24"/>
  <c r="CK125" i="24"/>
  <c r="GC125" i="24"/>
  <c r="T126" i="24"/>
  <c r="EH126" i="24"/>
  <c r="HP126" i="24"/>
  <c r="JL126" i="24"/>
  <c r="EV127" i="24"/>
  <c r="FM127" i="24"/>
  <c r="GC127" i="24"/>
  <c r="GR127" i="24"/>
  <c r="FM128" i="24"/>
  <c r="JK128" i="24"/>
  <c r="IY129" i="24"/>
  <c r="EC130" i="24"/>
  <c r="HU130" i="24"/>
  <c r="EH132" i="24"/>
  <c r="BY133" i="24"/>
  <c r="GD134" i="24"/>
  <c r="JI134" i="24"/>
  <c r="CG135" i="24"/>
  <c r="FQ135" i="24"/>
  <c r="GR136" i="24"/>
  <c r="AO137" i="24"/>
  <c r="BU137" i="24"/>
  <c r="IG138" i="24"/>
  <c r="CY139" i="24"/>
  <c r="AW141" i="24"/>
  <c r="CK143" i="24"/>
  <c r="CG144" i="24"/>
  <c r="JJ144" i="24"/>
  <c r="G104" i="24"/>
  <c r="E122" i="24"/>
  <c r="E118" i="24"/>
  <c r="G63" i="24"/>
  <c r="H118" i="24"/>
  <c r="AK73" i="24"/>
  <c r="F122" i="24"/>
  <c r="F118" i="24"/>
  <c r="G67" i="24"/>
  <c r="M67" i="24"/>
  <c r="M63" i="24"/>
  <c r="M104" i="24"/>
  <c r="M79" i="24"/>
  <c r="H67" i="24"/>
  <c r="F113" i="24"/>
  <c r="E63" i="24"/>
  <c r="E61" i="24"/>
  <c r="F67" i="24"/>
  <c r="M35" i="24"/>
  <c r="G122" i="24"/>
  <c r="G118" i="24"/>
  <c r="F104" i="24"/>
  <c r="M98" i="24"/>
  <c r="F63" i="24"/>
  <c r="AK16" i="24"/>
  <c r="AD58" i="24"/>
  <c r="AC11" i="24"/>
  <c r="R64" i="24"/>
  <c r="Q64" i="24"/>
  <c r="IS88" i="24"/>
  <c r="BC88" i="24"/>
  <c r="DQ94" i="24"/>
  <c r="Y64" i="24"/>
  <c r="EV94" i="24"/>
  <c r="AQ94" i="24"/>
  <c r="EH94" i="24"/>
  <c r="AD31" i="24"/>
  <c r="HN11" i="24"/>
  <c r="FE11" i="24"/>
  <c r="E90" i="24"/>
  <c r="T91" i="24"/>
  <c r="FF11" i="24"/>
  <c r="AO88" i="24"/>
  <c r="G73" i="24"/>
  <c r="F44" i="24"/>
  <c r="F12" i="24"/>
  <c r="BC11" i="24"/>
  <c r="E45" i="24"/>
  <c r="F45" i="24"/>
  <c r="R45" i="24"/>
  <c r="CS94" i="24"/>
  <c r="T64" i="24"/>
  <c r="CZ43" i="24"/>
  <c r="H44" i="24"/>
  <c r="GR52" i="24"/>
  <c r="R80" i="24"/>
  <c r="GK11" i="24"/>
  <c r="DE88" i="24"/>
  <c r="HI44" i="24"/>
  <c r="BZ11" i="24"/>
  <c r="CG11" i="24"/>
  <c r="AR88" i="24"/>
  <c r="F73" i="24"/>
  <c r="BD11" i="24"/>
  <c r="GD32" i="24"/>
  <c r="Q91" i="24"/>
  <c r="S64" i="24"/>
  <c r="DJ52" i="24"/>
  <c r="KC11" i="24"/>
  <c r="HB11" i="24"/>
  <c r="Y91" i="24"/>
  <c r="GC11" i="24"/>
  <c r="FM11" i="24"/>
  <c r="JV11" i="24"/>
  <c r="GF44" i="24"/>
  <c r="AF64" i="24"/>
  <c r="AE64" i="24"/>
  <c r="Q79" i="24"/>
  <c r="DI79" i="24"/>
  <c r="S98" i="24"/>
  <c r="H100" i="24"/>
  <c r="S105" i="24"/>
  <c r="R109" i="24"/>
  <c r="BD109" i="24"/>
  <c r="FQ137" i="24"/>
  <c r="BI138" i="24"/>
  <c r="GF139" i="24"/>
  <c r="BB140" i="24"/>
  <c r="JI141" i="24"/>
  <c r="BP142" i="24"/>
  <c r="IK142" i="24"/>
  <c r="AF143" i="24"/>
  <c r="JU143" i="24"/>
  <c r="JI144" i="24"/>
  <c r="JQ144" i="24"/>
  <c r="AC145" i="24"/>
  <c r="DK145" i="24"/>
  <c r="JK146" i="24"/>
  <c r="IM147" i="24"/>
  <c r="AC133" i="24"/>
  <c r="BN135" i="24"/>
  <c r="JI135" i="24"/>
  <c r="DU130" i="24"/>
  <c r="FF130" i="24"/>
  <c r="HA130" i="24"/>
  <c r="IX131" i="24"/>
  <c r="GC132" i="24"/>
  <c r="AE133" i="24"/>
  <c r="IY134" i="24"/>
  <c r="JJ134" i="24"/>
  <c r="BP135" i="24"/>
  <c r="FG135" i="24"/>
  <c r="FR135" i="24"/>
  <c r="IX135" i="24"/>
  <c r="JK135" i="24"/>
  <c r="DU137" i="24"/>
  <c r="JK144" i="24"/>
  <c r="BY146" i="24"/>
  <c r="IL161" i="24"/>
  <c r="E104" i="24"/>
  <c r="R105" i="24"/>
  <c r="ES108" i="24"/>
  <c r="R111" i="24"/>
  <c r="R112" i="24"/>
  <c r="CK112" i="24"/>
  <c r="F114" i="24"/>
  <c r="EG119" i="24"/>
  <c r="DU124" i="24"/>
  <c r="AQ125" i="24"/>
  <c r="FQ125" i="24"/>
  <c r="HM125" i="24"/>
  <c r="CK126" i="24"/>
  <c r="HM126" i="24"/>
  <c r="IW126" i="24"/>
  <c r="E127" i="24"/>
  <c r="DQ127" i="24"/>
  <c r="GD128" i="24"/>
  <c r="JI128" i="24"/>
  <c r="DI129" i="24"/>
  <c r="DW130" i="24"/>
  <c r="FH130" i="24"/>
  <c r="BY131" i="24"/>
  <c r="AC132" i="24"/>
  <c r="FE132" i="24"/>
  <c r="AK133" i="24"/>
  <c r="FF133" i="24"/>
  <c r="DU134" i="24"/>
  <c r="IK134" i="24"/>
  <c r="BU135" i="24"/>
  <c r="ES135" i="24"/>
  <c r="IZ135" i="24"/>
  <c r="JQ135" i="24"/>
  <c r="BY136" i="24"/>
  <c r="IX136" i="24"/>
  <c r="CA137" i="24"/>
  <c r="BB138" i="24"/>
  <c r="JL138" i="24"/>
  <c r="GO141" i="24"/>
  <c r="BO142" i="24"/>
  <c r="FY143" i="24"/>
  <c r="DV144" i="24"/>
  <c r="IX144" i="24"/>
  <c r="DI145" i="24"/>
  <c r="HA145" i="24"/>
  <c r="BZ146" i="24"/>
  <c r="JJ146" i="24"/>
  <c r="IK147" i="24"/>
  <c r="F162" i="24"/>
  <c r="S67" i="24"/>
  <c r="IX17" i="24"/>
  <c r="IZ17" i="24"/>
  <c r="BN52" i="24"/>
  <c r="BP52" i="24"/>
  <c r="CB52" i="24"/>
  <c r="CG52" i="24"/>
  <c r="FF52" i="24"/>
  <c r="FE52" i="24"/>
  <c r="HC52" i="24"/>
  <c r="HI52" i="24"/>
  <c r="HM73" i="24"/>
  <c r="HO73" i="24"/>
  <c r="JQ73" i="24"/>
  <c r="JI73" i="24"/>
  <c r="JL73" i="24"/>
  <c r="BN67" i="24"/>
  <c r="BU67" i="24"/>
  <c r="CA67" i="24"/>
  <c r="CG67" i="24"/>
  <c r="DK67" i="24"/>
  <c r="DL67" i="24"/>
  <c r="DU67" i="24"/>
  <c r="EC67" i="24"/>
  <c r="FF67" i="24"/>
  <c r="FH67" i="24"/>
  <c r="FQ67" i="24"/>
  <c r="FS67" i="24"/>
  <c r="GW67" i="24"/>
  <c r="GR67" i="24"/>
  <c r="CL104" i="24"/>
  <c r="CM104" i="24"/>
  <c r="CW104" i="24"/>
  <c r="CZ104" i="24"/>
  <c r="EG104" i="24"/>
  <c r="EJ104" i="24"/>
  <c r="EV104" i="24"/>
  <c r="ET104" i="24"/>
  <c r="JV104" i="24"/>
  <c r="JW104" i="24"/>
  <c r="CL106" i="24"/>
  <c r="CK106" i="24"/>
  <c r="FF106" i="24"/>
  <c r="FM106" i="24"/>
  <c r="IB106" i="24"/>
  <c r="IG106" i="24"/>
  <c r="IX106" i="24"/>
  <c r="JE106" i="24"/>
  <c r="EU107" i="24"/>
  <c r="FA107" i="24"/>
  <c r="GP107" i="24"/>
  <c r="GR107" i="24"/>
  <c r="FR121" i="24"/>
  <c r="FT121" i="24"/>
  <c r="FT67" i="24"/>
  <c r="DJ67" i="24"/>
  <c r="HM52" i="24"/>
  <c r="HC73" i="24"/>
  <c r="FY52" i="24"/>
  <c r="DI67" i="24"/>
  <c r="DQ67" i="24"/>
  <c r="FM67" i="24"/>
  <c r="FY67" i="24"/>
  <c r="IX91" i="24"/>
  <c r="IW91" i="24"/>
  <c r="BN34" i="24"/>
  <c r="BM34" i="24"/>
  <c r="BP34" i="24"/>
  <c r="CA34" i="24"/>
  <c r="BZ34" i="24"/>
  <c r="DI34" i="24"/>
  <c r="DK34" i="24"/>
  <c r="DQ34" i="24"/>
  <c r="DX34" i="24"/>
  <c r="DW34" i="24"/>
  <c r="DV34" i="24"/>
  <c r="FF34" i="24"/>
  <c r="FM34" i="24"/>
  <c r="IX34" i="24"/>
  <c r="IY34" i="24"/>
  <c r="IW34" i="24"/>
  <c r="JE34" i="24"/>
  <c r="JJ34" i="24"/>
  <c r="JI34" i="24"/>
  <c r="CL100" i="24"/>
  <c r="CS100" i="24"/>
  <c r="IA100" i="24"/>
  <c r="IG100" i="24"/>
  <c r="BI107" i="24"/>
  <c r="EV106" i="24"/>
  <c r="AP108" i="24"/>
  <c r="FH107" i="24"/>
  <c r="CZ107" i="24"/>
  <c r="AO107" i="24"/>
  <c r="IW106" i="24"/>
  <c r="GO106" i="24"/>
  <c r="ES107" i="24"/>
  <c r="GE106" i="24"/>
  <c r="CM106" i="24"/>
  <c r="FA104" i="24"/>
  <c r="CK104" i="24"/>
  <c r="EH107" i="24"/>
  <c r="FE106" i="24"/>
  <c r="CN107" i="24"/>
  <c r="IM106" i="24"/>
  <c r="AR106" i="24"/>
  <c r="HZ104" i="24"/>
  <c r="AQ104" i="24"/>
  <c r="GW107" i="24"/>
  <c r="BM107" i="24"/>
  <c r="HY106" i="24"/>
  <c r="CZ106" i="24"/>
  <c r="CX104" i="24"/>
  <c r="HN36" i="24"/>
  <c r="FE67" i="24"/>
  <c r="BO67" i="24"/>
  <c r="HU73" i="24"/>
  <c r="JL34" i="24"/>
  <c r="FH34" i="24"/>
  <c r="IY91" i="24"/>
  <c r="DV52" i="24"/>
  <c r="JQ17" i="24"/>
  <c r="FG52" i="24"/>
  <c r="HD73" i="24"/>
  <c r="BZ67" i="24"/>
  <c r="DL34" i="24"/>
  <c r="FG67" i="24"/>
  <c r="EC34" i="24"/>
  <c r="CY94" i="24"/>
  <c r="CZ94" i="24"/>
  <c r="DE94" i="24"/>
  <c r="IB94" i="24"/>
  <c r="IG94" i="24"/>
  <c r="GE114" i="24"/>
  <c r="GK114" i="24"/>
  <c r="IN114" i="24"/>
  <c r="IS114" i="24"/>
  <c r="AK64" i="24"/>
  <c r="EV112" i="24"/>
  <c r="JV123" i="24"/>
  <c r="FG70" i="24"/>
  <c r="FS62" i="24"/>
  <c r="FS70" i="24"/>
  <c r="HD32" i="24"/>
  <c r="DI102" i="24"/>
  <c r="GF123" i="24"/>
  <c r="JX122" i="24"/>
  <c r="DQ123" i="24"/>
  <c r="BI123" i="24"/>
  <c r="HI122" i="24"/>
  <c r="FA122" i="24"/>
  <c r="GW123" i="24"/>
  <c r="CW123" i="24"/>
  <c r="GO122" i="24"/>
  <c r="DE123" i="24"/>
  <c r="IX122" i="24"/>
  <c r="GR122" i="24"/>
  <c r="EU123" i="24"/>
  <c r="HI123" i="24"/>
  <c r="HC123" i="24"/>
  <c r="BC80" i="24"/>
  <c r="BD80" i="24"/>
  <c r="BU80" i="24"/>
  <c r="BP80" i="24"/>
  <c r="BO80" i="24"/>
  <c r="CA80" i="24"/>
  <c r="CB80" i="24"/>
  <c r="BZ80" i="24"/>
  <c r="DJ80" i="24"/>
  <c r="DL80" i="24"/>
  <c r="DQ80" i="24"/>
  <c r="DX80" i="24"/>
  <c r="DV80" i="24"/>
  <c r="DU80" i="24"/>
  <c r="GQ80" i="24"/>
  <c r="GR80" i="24"/>
  <c r="JI80" i="24"/>
  <c r="JJ80" i="24"/>
  <c r="AK32" i="24"/>
  <c r="AC32" i="24"/>
  <c r="CA88" i="24"/>
  <c r="BZ88" i="24"/>
  <c r="CN88" i="24"/>
  <c r="CM88" i="24"/>
  <c r="CS88" i="24"/>
  <c r="CX88" i="24"/>
  <c r="CZ88" i="24"/>
  <c r="CW88" i="24"/>
  <c r="EO88" i="24"/>
  <c r="EJ88" i="24"/>
  <c r="ET88" i="24"/>
  <c r="FA88" i="24"/>
  <c r="GD88" i="24"/>
  <c r="GK88" i="24"/>
  <c r="GC88" i="24"/>
  <c r="GF88" i="24"/>
  <c r="GQ88" i="24"/>
  <c r="GP88" i="24"/>
  <c r="IN88" i="24"/>
  <c r="IM88" i="24"/>
  <c r="IL88" i="24"/>
  <c r="JX88" i="24"/>
  <c r="JW88" i="24"/>
  <c r="KC88" i="24"/>
  <c r="AP90" i="24"/>
  <c r="AR90" i="24"/>
  <c r="AQ90" i="24"/>
  <c r="AW90" i="24"/>
  <c r="BB90" i="24"/>
  <c r="BC90" i="24"/>
  <c r="BD75" i="24"/>
  <c r="BB75" i="24"/>
  <c r="BA75" i="24"/>
  <c r="BI75" i="24"/>
  <c r="CY75" i="24"/>
  <c r="DE75" i="24"/>
  <c r="EH75" i="24"/>
  <c r="EG75" i="24"/>
  <c r="EJ75" i="24"/>
  <c r="EO75" i="24"/>
  <c r="GD75" i="24"/>
  <c r="GE75" i="24"/>
  <c r="GC75" i="24"/>
  <c r="GK75" i="24"/>
  <c r="GR75" i="24"/>
  <c r="GP75" i="24"/>
  <c r="GO75" i="24"/>
  <c r="GW75" i="24"/>
  <c r="IN75" i="24"/>
  <c r="IL75" i="24"/>
  <c r="IK75" i="24"/>
  <c r="IS75" i="24"/>
  <c r="GO108" i="24"/>
  <c r="GR108" i="24"/>
  <c r="DU122" i="24"/>
  <c r="DX122" i="24"/>
  <c r="IL122" i="24"/>
  <c r="IN122" i="24"/>
  <c r="IS122" i="24"/>
  <c r="IM122" i="24"/>
  <c r="DJ123" i="24"/>
  <c r="BC123" i="24"/>
  <c r="HB122" i="24"/>
  <c r="EU122" i="24"/>
  <c r="GQ123" i="24"/>
  <c r="BU123" i="24"/>
  <c r="FM122" i="24"/>
  <c r="FM123" i="24"/>
  <c r="CY123" i="24"/>
  <c r="FA123" i="24"/>
  <c r="EV123" i="24"/>
  <c r="HD123" i="24"/>
  <c r="BD32" i="24"/>
  <c r="BM80" i="24"/>
  <c r="JK80" i="24"/>
  <c r="DL16" i="24"/>
  <c r="DK16" i="24"/>
  <c r="ET16" i="24"/>
  <c r="FA16" i="24"/>
  <c r="IB64" i="24"/>
  <c r="IA64" i="24"/>
  <c r="IG64" i="24"/>
  <c r="HZ64" i="24"/>
  <c r="IK64" i="24"/>
  <c r="IN64" i="24"/>
  <c r="IS64" i="24"/>
  <c r="IY64" i="24"/>
  <c r="IZ64" i="24"/>
  <c r="JU64" i="24"/>
  <c r="KC64" i="24"/>
  <c r="JV64" i="24"/>
  <c r="BC65" i="24"/>
  <c r="BI65" i="24"/>
  <c r="BU65" i="24"/>
  <c r="BP65" i="24"/>
  <c r="CK65" i="24"/>
  <c r="CL65" i="24"/>
  <c r="CM65" i="24"/>
  <c r="CS65" i="24"/>
  <c r="DJ65" i="24"/>
  <c r="DQ65" i="24"/>
  <c r="DK65" i="24"/>
  <c r="EU65" i="24"/>
  <c r="FA65" i="24"/>
  <c r="ET65" i="24"/>
  <c r="GO65" i="24"/>
  <c r="GR65" i="24"/>
  <c r="GW65" i="24"/>
  <c r="IB65" i="24"/>
  <c r="HZ65" i="24"/>
  <c r="IG65" i="24"/>
  <c r="IY65" i="24"/>
  <c r="IZ65" i="24"/>
  <c r="JE65" i="24"/>
  <c r="AP25" i="24"/>
  <c r="AQ25" i="24"/>
  <c r="AW25" i="24"/>
  <c r="BM25" i="24"/>
  <c r="BO25" i="24"/>
  <c r="BP25" i="24"/>
  <c r="BU25" i="24"/>
  <c r="CZ25" i="24"/>
  <c r="DE25" i="24"/>
  <c r="DJ25" i="24"/>
  <c r="DK25" i="24"/>
  <c r="DL25" i="24"/>
  <c r="DQ25" i="24"/>
  <c r="ES25" i="24"/>
  <c r="EV25" i="24"/>
  <c r="FH25" i="24"/>
  <c r="FG25" i="24"/>
  <c r="FM25" i="24"/>
  <c r="AR98" i="24"/>
  <c r="AO98" i="24"/>
  <c r="CL98" i="24"/>
  <c r="CM98" i="24"/>
  <c r="CK98" i="24"/>
  <c r="CS98" i="24"/>
  <c r="CX98" i="24"/>
  <c r="DE98" i="24"/>
  <c r="CY98" i="24"/>
  <c r="CZ98" i="24"/>
  <c r="IA98" i="24"/>
  <c r="HZ98" i="24"/>
  <c r="HY98" i="24"/>
  <c r="JV98" i="24"/>
  <c r="JX98" i="24"/>
  <c r="JW98" i="24"/>
  <c r="JU98" i="24"/>
  <c r="BD99" i="24"/>
  <c r="BC99" i="24"/>
  <c r="BB99" i="24"/>
  <c r="BA99" i="24"/>
  <c r="BD101" i="24"/>
  <c r="BI101" i="24"/>
  <c r="BC101" i="24"/>
  <c r="BB101" i="24"/>
  <c r="EJ101" i="24"/>
  <c r="EO101" i="24"/>
  <c r="EI101" i="24"/>
  <c r="EH101" i="24"/>
  <c r="GD101" i="24"/>
  <c r="GK101" i="24"/>
  <c r="GF101" i="24"/>
  <c r="GE101" i="24"/>
  <c r="GR101" i="24"/>
  <c r="GO101" i="24"/>
  <c r="GQ101" i="24"/>
  <c r="GW101" i="24"/>
  <c r="IN101" i="24"/>
  <c r="IS101" i="24"/>
  <c r="IM101" i="24"/>
  <c r="IL101" i="24"/>
  <c r="BD103" i="24"/>
  <c r="BI103" i="24"/>
  <c r="BC103" i="24"/>
  <c r="BB103" i="24"/>
  <c r="EI103" i="24"/>
  <c r="EH103" i="24"/>
  <c r="EG103" i="24"/>
  <c r="GD103" i="24"/>
  <c r="GK103" i="24"/>
  <c r="GF103" i="24"/>
  <c r="GE103" i="24"/>
  <c r="BD105" i="24"/>
  <c r="BI105" i="24"/>
  <c r="BB105" i="24"/>
  <c r="EI105" i="24"/>
  <c r="EJ105" i="24"/>
  <c r="GP105" i="24"/>
  <c r="GW105" i="24"/>
  <c r="AF113" i="24"/>
  <c r="AK113" i="24"/>
  <c r="GP113" i="24"/>
  <c r="GR113" i="24"/>
  <c r="GK118" i="24"/>
  <c r="GE118" i="24"/>
  <c r="GD118" i="24"/>
  <c r="GC118" i="24"/>
  <c r="CN123" i="24"/>
  <c r="HC122" i="24"/>
  <c r="BN123" i="24"/>
  <c r="BD110" i="24"/>
  <c r="AQ110" i="24"/>
  <c r="IK122" i="24"/>
  <c r="HO58" i="24"/>
  <c r="HN58" i="24"/>
  <c r="HU58" i="24"/>
  <c r="HO61" i="24"/>
  <c r="HU61" i="24"/>
  <c r="JJ61" i="24"/>
  <c r="JQ61" i="24"/>
  <c r="ET91" i="24"/>
  <c r="EV91" i="24"/>
  <c r="FH91" i="24"/>
  <c r="FE91" i="24"/>
  <c r="FS91" i="24"/>
  <c r="FT91" i="24"/>
  <c r="FY91" i="24"/>
  <c r="HI91" i="24"/>
  <c r="HD91" i="24"/>
  <c r="HC91" i="24"/>
  <c r="HO91" i="24"/>
  <c r="HN91" i="24"/>
  <c r="HU91" i="24"/>
  <c r="BN73" i="24"/>
  <c r="BM73" i="24"/>
  <c r="CG73" i="24"/>
  <c r="CB73" i="24"/>
  <c r="AO45" i="24"/>
  <c r="AQ45" i="24"/>
  <c r="AW45" i="24"/>
  <c r="BD45" i="24"/>
  <c r="BI45" i="24"/>
  <c r="BO45" i="24"/>
  <c r="BP45" i="24"/>
  <c r="BU45" i="24"/>
  <c r="CZ45" i="24"/>
  <c r="DE45" i="24"/>
  <c r="DL45" i="24"/>
  <c r="DQ45" i="24"/>
  <c r="EI45" i="24"/>
  <c r="EO45" i="24"/>
  <c r="FG45" i="24"/>
  <c r="FH45" i="24"/>
  <c r="FM45" i="24"/>
  <c r="GE45" i="24"/>
  <c r="GK45" i="24"/>
  <c r="GR45" i="24"/>
  <c r="GW45" i="24"/>
  <c r="IA45" i="24"/>
  <c r="IG45" i="24"/>
  <c r="HZ45" i="24"/>
  <c r="IM45" i="24"/>
  <c r="IN45" i="24"/>
  <c r="IS45" i="24"/>
  <c r="IL45" i="24"/>
  <c r="IZ45" i="24"/>
  <c r="JE45" i="24"/>
  <c r="HC81" i="24"/>
  <c r="HB81" i="24"/>
  <c r="HA81" i="24"/>
  <c r="IN81" i="24"/>
  <c r="IL81" i="24"/>
  <c r="IK81" i="24"/>
  <c r="IS81" i="24"/>
  <c r="IK111" i="24"/>
  <c r="IN111" i="24"/>
  <c r="FR114" i="24"/>
  <c r="HM109" i="24"/>
  <c r="HU12" i="24"/>
  <c r="HM12" i="24"/>
  <c r="ET31" i="24"/>
  <c r="FA31" i="24"/>
  <c r="EU31" i="24"/>
  <c r="BN44" i="24"/>
  <c r="BO44" i="24"/>
  <c r="FG36" i="24"/>
  <c r="FM36" i="24"/>
  <c r="HY25" i="24"/>
  <c r="HZ25" i="24"/>
  <c r="EG100" i="24"/>
  <c r="EH100" i="24"/>
  <c r="HI105" i="24"/>
  <c r="HB105" i="24"/>
  <c r="JL122" i="24"/>
  <c r="JQ122" i="24"/>
  <c r="BB110" i="24"/>
  <c r="KC105" i="24"/>
  <c r="GK100" i="24"/>
  <c r="IB105" i="24"/>
  <c r="GQ100" i="24"/>
  <c r="IM105" i="24"/>
  <c r="ET100" i="24"/>
  <c r="IG25" i="24"/>
  <c r="JW25" i="24"/>
  <c r="EV31" i="24"/>
  <c r="HY100" i="24"/>
  <c r="JV25" i="24"/>
  <c r="HO36" i="24"/>
  <c r="BP44" i="24"/>
  <c r="HB31" i="24"/>
  <c r="FS31" i="24"/>
  <c r="FR12" i="24"/>
  <c r="AD16" i="24"/>
  <c r="AE16" i="24"/>
  <c r="BM16" i="24"/>
  <c r="BU16" i="24"/>
  <c r="HB44" i="24"/>
  <c r="HD44" i="24"/>
  <c r="IX44" i="24"/>
  <c r="IY44" i="24"/>
  <c r="JL44" i="24"/>
  <c r="JJ44" i="24"/>
  <c r="BN58" i="24"/>
  <c r="BP58" i="24"/>
  <c r="BM58" i="24"/>
  <c r="CW90" i="24"/>
  <c r="CZ90" i="24"/>
  <c r="JV90" i="24"/>
  <c r="JU90" i="24"/>
  <c r="FT75" i="24"/>
  <c r="FR75" i="24"/>
  <c r="AD104" i="24"/>
  <c r="AC104" i="24"/>
  <c r="HI104" i="24"/>
  <c r="FF31" i="24"/>
  <c r="FG31" i="24"/>
  <c r="JW105" i="24"/>
  <c r="IS100" i="24"/>
  <c r="GE100" i="24"/>
  <c r="EO100" i="24"/>
  <c r="IS105" i="24"/>
  <c r="JW100" i="24"/>
  <c r="EU100" i="24"/>
  <c r="IN25" i="24"/>
  <c r="GR36" i="24"/>
  <c r="BD44" i="24"/>
  <c r="HZ100" i="24"/>
  <c r="FM31" i="24"/>
  <c r="FY12" i="24"/>
  <c r="EH12" i="24"/>
  <c r="GP61" i="24"/>
  <c r="GQ61" i="24"/>
  <c r="GO61" i="24"/>
  <c r="HP61" i="24"/>
  <c r="HN61" i="24"/>
  <c r="HM61" i="24"/>
  <c r="CK91" i="24"/>
  <c r="IM35" i="24"/>
  <c r="IK35" i="24"/>
  <c r="DX94" i="24"/>
  <c r="DW94" i="24"/>
  <c r="IM94" i="24"/>
  <c r="IS94" i="24"/>
  <c r="IB63" i="24"/>
  <c r="IG63" i="24"/>
  <c r="BU103" i="24"/>
  <c r="EC107" i="24"/>
  <c r="DV107" i="24"/>
  <c r="IY110" i="24"/>
  <c r="IZ110" i="24"/>
  <c r="IW110" i="24"/>
  <c r="CB121" i="24"/>
  <c r="BZ121" i="24"/>
  <c r="EI36" i="24"/>
  <c r="EH36" i="24"/>
  <c r="GF100" i="24"/>
  <c r="IG105" i="24"/>
  <c r="GW100" i="24"/>
  <c r="EI100" i="24"/>
  <c r="IK105" i="24"/>
  <c r="FA100" i="24"/>
  <c r="KC25" i="24"/>
  <c r="IA25" i="24"/>
  <c r="EV36" i="24"/>
  <c r="HU36" i="24"/>
  <c r="HU31" i="24"/>
  <c r="FH31" i="24"/>
  <c r="FQ12" i="24"/>
  <c r="HA31" i="24"/>
  <c r="HC31" i="24"/>
  <c r="DW17" i="24"/>
  <c r="DU17" i="24"/>
  <c r="IX32" i="24"/>
  <c r="IZ32" i="24"/>
  <c r="HP91" i="24"/>
  <c r="HM91" i="24"/>
  <c r="CW65" i="24"/>
  <c r="CX65" i="24"/>
  <c r="HA65" i="24"/>
  <c r="HC65" i="24"/>
  <c r="CN25" i="24"/>
  <c r="CL25" i="24"/>
  <c r="FT23" i="24"/>
  <c r="FY23" i="24"/>
  <c r="FS23" i="24"/>
  <c r="IK23" i="24"/>
  <c r="IS23" i="24"/>
  <c r="HM79" i="24"/>
  <c r="HN79" i="24"/>
  <c r="GQ81" i="24"/>
  <c r="GW81" i="24"/>
  <c r="IZ112" i="24"/>
  <c r="IX112" i="24"/>
  <c r="IW112" i="24"/>
  <c r="FR117" i="24"/>
  <c r="AF122" i="24"/>
  <c r="DL79" i="24"/>
  <c r="IZ81" i="24"/>
  <c r="DU101" i="24"/>
  <c r="DQ102" i="24"/>
  <c r="EH106" i="24"/>
  <c r="HU109" i="24"/>
  <c r="IY111" i="24"/>
  <c r="BP115" i="24"/>
  <c r="EC118" i="24"/>
  <c r="HN118" i="24"/>
  <c r="AD120" i="24"/>
  <c r="BO52" i="24"/>
  <c r="JE17" i="24"/>
  <c r="CG17" i="24"/>
  <c r="DK52" i="24"/>
  <c r="FQ114" i="24"/>
  <c r="BM91" i="24"/>
  <c r="BU91" i="24"/>
  <c r="IB36" i="24"/>
  <c r="IG36" i="24"/>
  <c r="IA36" i="24"/>
  <c r="JL36" i="24"/>
  <c r="JK36" i="24"/>
  <c r="DX25" i="24"/>
  <c r="DU25" i="24"/>
  <c r="JQ100" i="24"/>
  <c r="JI100" i="24"/>
  <c r="DQ63" i="24"/>
  <c r="JE94" i="24"/>
  <c r="GP104" i="24"/>
  <c r="JX100" i="24"/>
  <c r="HI25" i="24"/>
  <c r="FA25" i="24"/>
  <c r="EJ63" i="24"/>
  <c r="IA94" i="24"/>
  <c r="GR25" i="24"/>
  <c r="EI25" i="24"/>
  <c r="BD43" i="24"/>
  <c r="AP98" i="24"/>
  <c r="FA63" i="24"/>
  <c r="IL94" i="24"/>
  <c r="ET25" i="24"/>
  <c r="JE36" i="24"/>
  <c r="AW70" i="24"/>
  <c r="AP70" i="24"/>
  <c r="BY58" i="24"/>
  <c r="BZ58" i="24"/>
  <c r="CB58" i="24"/>
  <c r="CG58" i="24"/>
  <c r="DK58" i="24"/>
  <c r="DQ58" i="24"/>
  <c r="DV58" i="24"/>
  <c r="DU58" i="24"/>
  <c r="EC58" i="24"/>
  <c r="CW99" i="24"/>
  <c r="CZ99" i="24"/>
  <c r="FY103" i="24"/>
  <c r="FQ103" i="24"/>
  <c r="GQ103" i="24"/>
  <c r="GW103" i="24"/>
  <c r="GP103" i="24"/>
  <c r="GR103" i="24"/>
  <c r="FF44" i="24"/>
  <c r="FG44" i="24"/>
  <c r="FE44" i="24"/>
  <c r="FM44" i="24"/>
  <c r="AF62" i="24"/>
  <c r="AC62" i="24"/>
  <c r="AD62" i="24"/>
  <c r="AK62" i="24"/>
  <c r="AF91" i="24"/>
  <c r="AE91" i="24"/>
  <c r="AF43" i="24"/>
  <c r="AE43" i="24"/>
  <c r="AD43" i="24"/>
  <c r="AK43" i="24"/>
  <c r="AC43" i="24"/>
  <c r="BO43" i="24"/>
  <c r="BU43" i="24"/>
  <c r="DU43" i="24"/>
  <c r="EC43" i="24"/>
  <c r="HP94" i="24"/>
  <c r="HN94" i="24"/>
  <c r="HM94" i="24"/>
  <c r="GC104" i="24"/>
  <c r="GD104" i="24"/>
  <c r="JE107" i="24"/>
  <c r="JL100" i="24"/>
  <c r="KC107" i="24"/>
  <c r="KC100" i="24"/>
  <c r="GW25" i="24"/>
  <c r="EO25" i="24"/>
  <c r="GE25" i="24"/>
  <c r="AQ98" i="24"/>
  <c r="ET63" i="24"/>
  <c r="HC25" i="24"/>
  <c r="BP43" i="24"/>
  <c r="CW17" i="24"/>
  <c r="CX17" i="24"/>
  <c r="DE17" i="24"/>
  <c r="IZ52" i="24"/>
  <c r="IY52" i="24"/>
  <c r="JE52" i="24"/>
  <c r="IL70" i="24"/>
  <c r="IM70" i="24"/>
  <c r="IK70" i="24"/>
  <c r="IX70" i="24"/>
  <c r="IZ70" i="24"/>
  <c r="IW70" i="24"/>
  <c r="IY70" i="24"/>
  <c r="JK70" i="24"/>
  <c r="JJ70" i="24"/>
  <c r="JQ70" i="24"/>
  <c r="JL70" i="24"/>
  <c r="BN30" i="24"/>
  <c r="BP30" i="24"/>
  <c r="BO30" i="24"/>
  <c r="BU30" i="24"/>
  <c r="CB61" i="24"/>
  <c r="CA61" i="24"/>
  <c r="BY61" i="24"/>
  <c r="BZ61" i="24"/>
  <c r="CG61" i="24"/>
  <c r="FQ61" i="24"/>
  <c r="FT61" i="24"/>
  <c r="FS61" i="24"/>
  <c r="JW34" i="24"/>
  <c r="JU34" i="24"/>
  <c r="AC35" i="24"/>
  <c r="CN73" i="24"/>
  <c r="CS73" i="24"/>
  <c r="CL73" i="24"/>
  <c r="FH73" i="24"/>
  <c r="FM73" i="24"/>
  <c r="FQ73" i="24"/>
  <c r="FS73" i="24"/>
  <c r="GK41" i="24"/>
  <c r="GE41" i="24"/>
  <c r="GD41" i="24"/>
  <c r="HO41" i="24"/>
  <c r="HU41" i="24"/>
  <c r="FE64" i="24"/>
  <c r="FF64" i="24"/>
  <c r="FG64" i="24"/>
  <c r="HP92" i="24"/>
  <c r="HO92" i="24"/>
  <c r="HN92" i="24"/>
  <c r="IX92" i="24"/>
  <c r="IY92" i="24"/>
  <c r="FF88" i="24"/>
  <c r="FH88" i="24"/>
  <c r="AE101" i="24"/>
  <c r="AK101" i="24"/>
  <c r="AD101" i="24"/>
  <c r="HO103" i="24"/>
  <c r="HU103" i="24"/>
  <c r="DL106" i="24"/>
  <c r="DJ106" i="24"/>
  <c r="FA44" i="24"/>
  <c r="ES44" i="24"/>
  <c r="CA43" i="24"/>
  <c r="CG43" i="24"/>
  <c r="JV107" i="24"/>
  <c r="GK104" i="24"/>
  <c r="JU100" i="24"/>
  <c r="GK25" i="24"/>
  <c r="IN36" i="24"/>
  <c r="CZ73" i="24"/>
  <c r="EV44" i="24"/>
  <c r="AW98" i="24"/>
  <c r="GP25" i="24"/>
  <c r="DV61" i="24"/>
  <c r="AC30" i="24"/>
  <c r="FH44" i="24"/>
  <c r="AQ32" i="24"/>
  <c r="AW32" i="24"/>
  <c r="AO32" i="24"/>
  <c r="CB32" i="24"/>
  <c r="BZ32" i="24"/>
  <c r="CG32" i="24"/>
  <c r="DW32" i="24"/>
  <c r="DV32" i="24"/>
  <c r="IM67" i="24"/>
  <c r="IS67" i="24"/>
  <c r="IL67" i="24"/>
  <c r="IZ67" i="24"/>
  <c r="IY67" i="24"/>
  <c r="JE67" i="24"/>
  <c r="JI67" i="24"/>
  <c r="JQ67" i="24"/>
  <c r="JK67" i="24"/>
  <c r="BP36" i="24"/>
  <c r="BM36" i="24"/>
  <c r="BZ36" i="24"/>
  <c r="BY36" i="24"/>
  <c r="DU36" i="24"/>
  <c r="DW36" i="24"/>
  <c r="DV36" i="24"/>
  <c r="JJ102" i="24"/>
  <c r="JI102" i="24"/>
  <c r="CB17" i="24"/>
  <c r="JQ80" i="24"/>
  <c r="GC32" i="24"/>
  <c r="FA70" i="24"/>
  <c r="BI44" i="24"/>
  <c r="GK44" i="24"/>
  <c r="ES35" i="24"/>
  <c r="EJ36" i="24"/>
  <c r="HN45" i="24"/>
  <c r="FQ98" i="24"/>
  <c r="HM99" i="24"/>
  <c r="HC103" i="24"/>
  <c r="JU115" i="24"/>
  <c r="DX117" i="24"/>
  <c r="FR118" i="24"/>
  <c r="HP118" i="24"/>
  <c r="EO119" i="24"/>
  <c r="BZ122" i="24"/>
  <c r="IM12" i="24"/>
  <c r="ET17" i="24"/>
  <c r="IX30" i="24"/>
  <c r="BI34" i="24"/>
  <c r="ET35" i="24"/>
  <c r="HP45" i="24"/>
  <c r="CW64" i="24"/>
  <c r="GQ65" i="24"/>
  <c r="DX88" i="24"/>
  <c r="IW90" i="24"/>
  <c r="AO81" i="24"/>
  <c r="FY98" i="24"/>
  <c r="HO99" i="24"/>
  <c r="GC100" i="24"/>
  <c r="BN102" i="24"/>
  <c r="EC102" i="24"/>
  <c r="DQ103" i="24"/>
  <c r="HI103" i="24"/>
  <c r="EH104" i="24"/>
  <c r="HM107" i="24"/>
  <c r="IX108" i="24"/>
  <c r="CW109" i="24"/>
  <c r="IW109" i="24"/>
  <c r="ES110" i="24"/>
  <c r="DL111" i="24"/>
  <c r="GO112" i="24"/>
  <c r="HD113" i="24"/>
  <c r="CB114" i="24"/>
  <c r="HM114" i="24"/>
  <c r="CW116" i="24"/>
  <c r="FS118" i="24"/>
  <c r="FE120" i="24"/>
  <c r="GC123" i="24"/>
  <c r="GD109" i="24"/>
  <c r="JV114" i="24"/>
  <c r="FT118" i="24"/>
  <c r="HM118" i="24"/>
  <c r="BP119" i="24"/>
  <c r="JJ119" i="24"/>
  <c r="FQ122" i="24"/>
  <c r="GE123" i="24"/>
  <c r="IG58" i="24"/>
  <c r="HZ58" i="24"/>
  <c r="IY41" i="24"/>
  <c r="IX41" i="24"/>
  <c r="IW41" i="24"/>
  <c r="CZ105" i="24"/>
  <c r="CW105" i="24"/>
  <c r="IM123" i="24"/>
  <c r="CX119" i="24"/>
  <c r="CZ119" i="24"/>
  <c r="EI108" i="24"/>
  <c r="CN108" i="24"/>
  <c r="BC110" i="24"/>
  <c r="KC103" i="24"/>
  <c r="AW110" i="24"/>
  <c r="AR110" i="24"/>
  <c r="CY105" i="24"/>
  <c r="CW108" i="24"/>
  <c r="BI94" i="24"/>
  <c r="IN58" i="24"/>
  <c r="EG105" i="24"/>
  <c r="GQ105" i="24"/>
  <c r="FG73" i="24"/>
  <c r="BO91" i="24"/>
  <c r="AC61" i="24"/>
  <c r="AE31" i="24"/>
  <c r="HM30" i="24"/>
  <c r="FM43" i="24"/>
  <c r="HU30" i="24"/>
  <c r="CK12" i="24"/>
  <c r="BB80" i="24"/>
  <c r="BI80" i="24"/>
  <c r="EO32" i="24"/>
  <c r="EH32" i="24"/>
  <c r="HA91" i="24"/>
  <c r="HB91" i="24"/>
  <c r="DW45" i="24"/>
  <c r="DX45" i="24"/>
  <c r="JK64" i="24"/>
  <c r="JL64" i="24"/>
  <c r="JJ64" i="24"/>
  <c r="JU63" i="24"/>
  <c r="JV63" i="24"/>
  <c r="FS79" i="24"/>
  <c r="FT79" i="24"/>
  <c r="DX98" i="24"/>
  <c r="EC98" i="24"/>
  <c r="BO100" i="24"/>
  <c r="BP100" i="24"/>
  <c r="HU101" i="24"/>
  <c r="HM101" i="24"/>
  <c r="JE104" i="24"/>
  <c r="IX104" i="24"/>
  <c r="JK106" i="24"/>
  <c r="JQ106" i="24"/>
  <c r="JI106" i="24"/>
  <c r="DX112" i="24"/>
  <c r="DV112" i="24"/>
  <c r="GP115" i="24"/>
  <c r="GO115" i="24"/>
  <c r="CM117" i="24"/>
  <c r="CS117" i="24"/>
  <c r="AW62" i="24"/>
  <c r="AQ62" i="24"/>
  <c r="BN90" i="24"/>
  <c r="BM90" i="24"/>
  <c r="AF110" i="24"/>
  <c r="AE110" i="24"/>
  <c r="HO111" i="24"/>
  <c r="HP111" i="24"/>
  <c r="JW119" i="24"/>
  <c r="KC119" i="24"/>
  <c r="JU119" i="24"/>
  <c r="BP121" i="24"/>
  <c r="BM121" i="24"/>
  <c r="HM123" i="24"/>
  <c r="HP123" i="24"/>
  <c r="DQ119" i="24"/>
  <c r="CW119" i="24"/>
  <c r="EJ108" i="24"/>
  <c r="BA110" i="24"/>
  <c r="JL103" i="24"/>
  <c r="BU90" i="24"/>
  <c r="FA105" i="24"/>
  <c r="JW103" i="24"/>
  <c r="AP110" i="24"/>
  <c r="CX108" i="24"/>
  <c r="BP94" i="24"/>
  <c r="JW41" i="24"/>
  <c r="EV62" i="24"/>
  <c r="EH105" i="24"/>
  <c r="FT43" i="24"/>
  <c r="BP91" i="24"/>
  <c r="FM62" i="24"/>
  <c r="FR43" i="24"/>
  <c r="FY73" i="24"/>
  <c r="BY62" i="24"/>
  <c r="BY31" i="24"/>
  <c r="HI30" i="24"/>
  <c r="CS12" i="24"/>
  <c r="FG43" i="24"/>
  <c r="AK91" i="24"/>
  <c r="AD61" i="24"/>
  <c r="HN30" i="24"/>
  <c r="CN12" i="24"/>
  <c r="GF36" i="24"/>
  <c r="GK36" i="24"/>
  <c r="GE36" i="24"/>
  <c r="GC36" i="24"/>
  <c r="DW65" i="24"/>
  <c r="DX65" i="24"/>
  <c r="ES94" i="24"/>
  <c r="EU94" i="24"/>
  <c r="GC90" i="24"/>
  <c r="GD90" i="24"/>
  <c r="CK103" i="24"/>
  <c r="CL103" i="24"/>
  <c r="BO104" i="24"/>
  <c r="BP104" i="24"/>
  <c r="BN104" i="24"/>
  <c r="AE111" i="24"/>
  <c r="AD111" i="24"/>
  <c r="DK113" i="24"/>
  <c r="DJ113" i="24"/>
  <c r="DL113" i="24"/>
  <c r="DI113" i="24"/>
  <c r="JW118" i="24"/>
  <c r="JU118" i="24"/>
  <c r="GD119" i="24"/>
  <c r="GE119" i="24"/>
  <c r="GC119" i="24"/>
  <c r="EH120" i="24"/>
  <c r="EO120" i="24"/>
  <c r="DW123" i="24"/>
  <c r="DV123" i="24"/>
  <c r="EU73" i="24"/>
  <c r="FA73" i="24"/>
  <c r="ES73" i="24"/>
  <c r="AR94" i="24"/>
  <c r="AO94" i="24"/>
  <c r="CA108" i="24"/>
  <c r="BZ108" i="24"/>
  <c r="CL119" i="24"/>
  <c r="CM119" i="24"/>
  <c r="CK119" i="24"/>
  <c r="DJ119" i="24"/>
  <c r="BU121" i="24"/>
  <c r="DE105" i="24"/>
  <c r="DE108" i="24"/>
  <c r="GC105" i="24"/>
  <c r="BD94" i="24"/>
  <c r="IZ41" i="24"/>
  <c r="CZ62" i="24"/>
  <c r="FE43" i="24"/>
  <c r="AC91" i="24"/>
  <c r="HI16" i="24"/>
  <c r="DQ16" i="24"/>
  <c r="FS43" i="24"/>
  <c r="FR73" i="24"/>
  <c r="HC30" i="24"/>
  <c r="DK80" i="24"/>
  <c r="JJ12" i="24"/>
  <c r="AD12" i="24"/>
  <c r="FY43" i="24"/>
  <c r="CG80" i="24"/>
  <c r="FH43" i="24"/>
  <c r="AD91" i="24"/>
  <c r="HO30" i="24"/>
  <c r="EC80" i="24"/>
  <c r="AK12" i="24"/>
  <c r="CL12" i="24"/>
  <c r="ES17" i="24"/>
  <c r="IG52" i="24"/>
  <c r="HZ52" i="24"/>
  <c r="BA80" i="24"/>
  <c r="IS32" i="24"/>
  <c r="IK32" i="24"/>
  <c r="AO70" i="24"/>
  <c r="HA30" i="24"/>
  <c r="BA44" i="24"/>
  <c r="ET44" i="24"/>
  <c r="EU44" i="24"/>
  <c r="CS61" i="24"/>
  <c r="CM61" i="24"/>
  <c r="IB61" i="24"/>
  <c r="IA61" i="24"/>
  <c r="IB34" i="24"/>
  <c r="HZ34" i="24"/>
  <c r="EU64" i="24"/>
  <c r="ES64" i="24"/>
  <c r="AO25" i="24"/>
  <c r="AR25" i="24"/>
  <c r="CL63" i="24"/>
  <c r="CK63" i="24"/>
  <c r="BZ79" i="24"/>
  <c r="CG79" i="24"/>
  <c r="JU97" i="24"/>
  <c r="JV97" i="24"/>
  <c r="AC99" i="24"/>
  <c r="AD99" i="24"/>
  <c r="HD100" i="24"/>
  <c r="HA100" i="24"/>
  <c r="HC102" i="24"/>
  <c r="HB102" i="24"/>
  <c r="AD106" i="24"/>
  <c r="AE106" i="24"/>
  <c r="FG109" i="24"/>
  <c r="FH109" i="24"/>
  <c r="HO110" i="24"/>
  <c r="HP110" i="24"/>
  <c r="HP112" i="24"/>
  <c r="HU112" i="24"/>
  <c r="HM112" i="24"/>
  <c r="EI114" i="24"/>
  <c r="EG114" i="24"/>
  <c r="HZ114" i="24"/>
  <c r="IG114" i="24"/>
  <c r="GC116" i="24"/>
  <c r="GK116" i="24"/>
  <c r="IW117" i="24"/>
  <c r="IZ117" i="24"/>
  <c r="AP45" i="24"/>
  <c r="DI65" i="24"/>
  <c r="HM65" i="24"/>
  <c r="IY90" i="24"/>
  <c r="GW61" i="24"/>
  <c r="ES91" i="24"/>
  <c r="CW34" i="24"/>
  <c r="AR35" i="24"/>
  <c r="FA35" i="24"/>
  <c r="AO36" i="24"/>
  <c r="AR45" i="24"/>
  <c r="HN65" i="24"/>
  <c r="JU25" i="24"/>
  <c r="HU94" i="24"/>
  <c r="IX88" i="24"/>
  <c r="FS90" i="24"/>
  <c r="IZ90" i="24"/>
  <c r="DL23" i="24"/>
  <c r="IN23" i="24"/>
  <c r="EV75" i="24"/>
  <c r="FQ81" i="24"/>
  <c r="CG98" i="24"/>
  <c r="IW98" i="24"/>
  <c r="HN109" i="24"/>
  <c r="HA111" i="24"/>
  <c r="IX111" i="24"/>
  <c r="AC113" i="24"/>
  <c r="JJ113" i="24"/>
  <c r="CM114" i="24"/>
  <c r="FY114" i="24"/>
  <c r="FY116" i="24"/>
  <c r="AQ117" i="24"/>
  <c r="GE117" i="24"/>
  <c r="FQ118" i="24"/>
  <c r="HU118" i="24"/>
  <c r="CK120" i="24"/>
  <c r="EI121" i="24"/>
  <c r="JW121" i="24"/>
  <c r="CM122" i="24"/>
  <c r="FS122" i="24"/>
  <c r="GK123" i="24"/>
  <c r="JJ94" i="24"/>
  <c r="DJ102" i="24"/>
  <c r="HB103" i="24"/>
  <c r="HO109" i="24"/>
  <c r="AE113" i="24"/>
  <c r="GC114" i="24"/>
  <c r="AC122" i="24"/>
  <c r="JI122" i="24"/>
  <c r="CS17" i="24"/>
  <c r="CK17" i="24"/>
  <c r="CN17" i="24"/>
  <c r="DK17" i="24"/>
  <c r="DQ17" i="24"/>
  <c r="DL17" i="24"/>
  <c r="FE80" i="24"/>
  <c r="FF80" i="24"/>
  <c r="FM80" i="24"/>
  <c r="HP80" i="24"/>
  <c r="HU80" i="24"/>
  <c r="DJ31" i="24"/>
  <c r="DQ31" i="24"/>
  <c r="IM31" i="24"/>
  <c r="IK31" i="24"/>
  <c r="IX31" i="24"/>
  <c r="IY31" i="24"/>
  <c r="JE31" i="24"/>
  <c r="JJ31" i="24"/>
  <c r="JL31" i="24"/>
  <c r="JQ31" i="24"/>
  <c r="JI31" i="24"/>
  <c r="EI44" i="24"/>
  <c r="EO44" i="24"/>
  <c r="EJ44" i="24"/>
  <c r="BC61" i="24"/>
  <c r="BA61" i="24"/>
  <c r="EI91" i="24"/>
  <c r="EG91" i="24"/>
  <c r="AQ34" i="24"/>
  <c r="AO34" i="24"/>
  <c r="BI35" i="24"/>
  <c r="BB35" i="24"/>
  <c r="BA35" i="24"/>
  <c r="BY35" i="24"/>
  <c r="CA35" i="24"/>
  <c r="BZ35" i="24"/>
  <c r="DQ35" i="24"/>
  <c r="DJ35" i="24"/>
  <c r="DL35" i="24"/>
  <c r="GF35" i="24"/>
  <c r="GK35" i="24"/>
  <c r="DI43" i="24"/>
  <c r="DL43" i="24"/>
  <c r="BN41" i="24"/>
  <c r="BU41" i="24"/>
  <c r="GW41" i="24"/>
  <c r="GP41" i="24"/>
  <c r="GO41" i="24"/>
  <c r="HD41" i="24"/>
  <c r="HC41" i="24"/>
  <c r="JU45" i="24"/>
  <c r="JX45" i="24"/>
  <c r="AE65" i="24"/>
  <c r="AD65" i="24"/>
  <c r="DW92" i="24"/>
  <c r="DX92" i="24"/>
  <c r="DV92" i="24"/>
  <c r="HB94" i="24"/>
  <c r="HA94" i="24"/>
  <c r="HP90" i="24"/>
  <c r="HO90" i="24"/>
  <c r="JV101" i="24"/>
  <c r="JU101" i="24"/>
  <c r="IK102" i="24"/>
  <c r="IN102" i="24"/>
  <c r="EC104" i="24"/>
  <c r="DU104" i="24"/>
  <c r="FG105" i="24"/>
  <c r="FH105" i="24"/>
  <c r="FF105" i="24"/>
  <c r="CZ111" i="24"/>
  <c r="CW111" i="24"/>
  <c r="HY111" i="24"/>
  <c r="HZ111" i="24"/>
  <c r="JK114" i="24"/>
  <c r="JL114" i="24"/>
  <c r="IL115" i="24"/>
  <c r="IK115" i="24"/>
  <c r="JV117" i="24"/>
  <c r="JW117" i="24"/>
  <c r="JU117" i="24"/>
  <c r="GO119" i="24"/>
  <c r="GP119" i="24"/>
  <c r="IG123" i="24"/>
  <c r="IA123" i="24"/>
  <c r="HC80" i="24"/>
  <c r="HI80" i="24"/>
  <c r="HA80" i="24"/>
  <c r="JX32" i="24"/>
  <c r="JV32" i="24"/>
  <c r="JX117" i="24"/>
  <c r="IN123" i="24"/>
  <c r="BP118" i="24"/>
  <c r="IM115" i="24"/>
  <c r="JE123" i="24"/>
  <c r="BM118" i="24"/>
  <c r="BU112" i="24"/>
  <c r="BN118" i="24"/>
  <c r="BB118" i="24"/>
  <c r="IB111" i="24"/>
  <c r="CY111" i="24"/>
  <c r="BA112" i="24"/>
  <c r="BB112" i="24"/>
  <c r="IS102" i="24"/>
  <c r="AQ112" i="24"/>
  <c r="GE105" i="24"/>
  <c r="GW92" i="24"/>
  <c r="AW65" i="24"/>
  <c r="IA90" i="24"/>
  <c r="HD92" i="24"/>
  <c r="EI92" i="24"/>
  <c r="BD65" i="24"/>
  <c r="GR41" i="24"/>
  <c r="BD73" i="24"/>
  <c r="BD61" i="24"/>
  <c r="CZ31" i="24"/>
  <c r="IM90" i="24"/>
  <c r="ET92" i="24"/>
  <c r="BB65" i="24"/>
  <c r="JV45" i="24"/>
  <c r="HD119" i="24"/>
  <c r="GO105" i="24"/>
  <c r="HN41" i="24"/>
  <c r="BM41" i="24"/>
  <c r="DV43" i="24"/>
  <c r="AD73" i="24"/>
  <c r="BU35" i="24"/>
  <c r="FG80" i="24"/>
  <c r="DL31" i="24"/>
  <c r="BO41" i="24"/>
  <c r="GR16" i="24"/>
  <c r="GW16" i="24"/>
  <c r="AR80" i="24"/>
  <c r="AP80" i="24"/>
  <c r="AF32" i="24"/>
  <c r="AE32" i="24"/>
  <c r="AD32" i="24"/>
  <c r="FA32" i="24"/>
  <c r="ET32" i="24"/>
  <c r="ES32" i="24"/>
  <c r="FT32" i="24"/>
  <c r="FY32" i="24"/>
  <c r="BC70" i="24"/>
  <c r="BB70" i="24"/>
  <c r="BN70" i="24"/>
  <c r="BO70" i="24"/>
  <c r="BM70" i="24"/>
  <c r="BU70" i="24"/>
  <c r="DJ70" i="24"/>
  <c r="DL70" i="24"/>
  <c r="DK70" i="24"/>
  <c r="FF30" i="24"/>
  <c r="FH30" i="24"/>
  <c r="FG30" i="24"/>
  <c r="FY30" i="24"/>
  <c r="FS30" i="24"/>
  <c r="FR30" i="24"/>
  <c r="EI31" i="24"/>
  <c r="EJ31" i="24"/>
  <c r="EH31" i="24"/>
  <c r="DE58" i="24"/>
  <c r="CX58" i="24"/>
  <c r="DJ58" i="24"/>
  <c r="DL58" i="24"/>
  <c r="DX58" i="24"/>
  <c r="DW58" i="24"/>
  <c r="FG58" i="24"/>
  <c r="FH58" i="24"/>
  <c r="GE61" i="24"/>
  <c r="GK61" i="24"/>
  <c r="GF61" i="24"/>
  <c r="EI62" i="24"/>
  <c r="EG62" i="24"/>
  <c r="FF62" i="24"/>
  <c r="FG62" i="24"/>
  <c r="IL62" i="24"/>
  <c r="IS62" i="24"/>
  <c r="IM62" i="24"/>
  <c r="IX62" i="24"/>
  <c r="IZ62" i="24"/>
  <c r="JI62" i="24"/>
  <c r="JL62" i="24"/>
  <c r="JQ62" i="24"/>
  <c r="JK62" i="24"/>
  <c r="FF91" i="24"/>
  <c r="FG91" i="24"/>
  <c r="FM91" i="24"/>
  <c r="FQ91" i="24"/>
  <c r="FR91" i="24"/>
  <c r="EJ35" i="24"/>
  <c r="EI35" i="24"/>
  <c r="EH35" i="24"/>
  <c r="HB35" i="24"/>
  <c r="HD35" i="24"/>
  <c r="BP73" i="24"/>
  <c r="BO73" i="24"/>
  <c r="BY73" i="24"/>
  <c r="CA73" i="24"/>
  <c r="BZ73" i="24"/>
  <c r="FT36" i="24"/>
  <c r="FR36" i="24"/>
  <c r="FY36" i="24"/>
  <c r="GF43" i="24"/>
  <c r="GK43" i="24"/>
  <c r="GE43" i="24"/>
  <c r="CL45" i="24"/>
  <c r="CN45" i="24"/>
  <c r="CK45" i="24"/>
  <c r="EC64" i="24"/>
  <c r="DW64" i="24"/>
  <c r="DV64" i="24"/>
  <c r="HP64" i="24"/>
  <c r="HM64" i="24"/>
  <c r="CB65" i="24"/>
  <c r="CG65" i="24"/>
  <c r="BZ65" i="24"/>
  <c r="DI94" i="24"/>
  <c r="DJ94" i="24"/>
  <c r="AQ88" i="24"/>
  <c r="AP88" i="24"/>
  <c r="HZ75" i="24"/>
  <c r="HY75" i="24"/>
  <c r="HO81" i="24"/>
  <c r="HP81" i="24"/>
  <c r="IZ99" i="24"/>
  <c r="JE99" i="24"/>
  <c r="IX99" i="24"/>
  <c r="IY99" i="24"/>
  <c r="IW99" i="24"/>
  <c r="FQ100" i="24"/>
  <c r="FY100" i="24"/>
  <c r="BD12" i="24"/>
  <c r="BC12" i="24"/>
  <c r="FS16" i="24"/>
  <c r="FR16" i="24"/>
  <c r="FT16" i="24"/>
  <c r="IG17" i="24"/>
  <c r="HZ17" i="24"/>
  <c r="IB123" i="24"/>
  <c r="IN115" i="24"/>
  <c r="IX123" i="24"/>
  <c r="GW119" i="24"/>
  <c r="JE115" i="24"/>
  <c r="BA118" i="24"/>
  <c r="BD112" i="24"/>
  <c r="HI94" i="24"/>
  <c r="IL102" i="24"/>
  <c r="KC101" i="24"/>
  <c r="AW112" i="24"/>
  <c r="AR112" i="24"/>
  <c r="GF105" i="24"/>
  <c r="GK92" i="24"/>
  <c r="KC65" i="24"/>
  <c r="CS64" i="24"/>
  <c r="GR92" i="24"/>
  <c r="JW65" i="24"/>
  <c r="AQ65" i="24"/>
  <c r="CZ35" i="24"/>
  <c r="IN31" i="24"/>
  <c r="EH92" i="24"/>
  <c r="HA119" i="24"/>
  <c r="GR105" i="24"/>
  <c r="DW43" i="24"/>
  <c r="AE73" i="24"/>
  <c r="EC35" i="24"/>
  <c r="BO35" i="24"/>
  <c r="CB70" i="24"/>
  <c r="HN80" i="24"/>
  <c r="FH80" i="24"/>
  <c r="BY70" i="24"/>
  <c r="DQ43" i="24"/>
  <c r="HD80" i="24"/>
  <c r="BP41" i="24"/>
  <c r="DW70" i="24"/>
  <c r="DK43" i="24"/>
  <c r="BZ70" i="24"/>
  <c r="DK35" i="24"/>
  <c r="CL17" i="24"/>
  <c r="CZ17" i="24"/>
  <c r="CY17" i="24"/>
  <c r="DI17" i="24"/>
  <c r="DV17" i="24"/>
  <c r="DX17" i="24"/>
  <c r="DI52" i="24"/>
  <c r="DL52" i="24"/>
  <c r="DX52" i="24"/>
  <c r="DW52" i="24"/>
  <c r="FR52" i="24"/>
  <c r="FT52" i="24"/>
  <c r="FQ52" i="24"/>
  <c r="CS44" i="24"/>
  <c r="CN44" i="24"/>
  <c r="CL44" i="24"/>
  <c r="DW44" i="24"/>
  <c r="EC44" i="24"/>
  <c r="EG44" i="24"/>
  <c r="JL61" i="24"/>
  <c r="JI61" i="24"/>
  <c r="JK61" i="24"/>
  <c r="IX73" i="24"/>
  <c r="IY73" i="24"/>
  <c r="JE73" i="24"/>
  <c r="JK73" i="24"/>
  <c r="JJ73" i="24"/>
  <c r="AK67" i="24"/>
  <c r="BM67" i="24"/>
  <c r="HB67" i="24"/>
  <c r="HD67" i="24"/>
  <c r="HP67" i="24"/>
  <c r="HO67" i="24"/>
  <c r="HN67" i="24"/>
  <c r="BC36" i="24"/>
  <c r="BI36" i="24"/>
  <c r="BN36" i="24"/>
  <c r="BO36" i="24"/>
  <c r="BU36" i="24"/>
  <c r="CG36" i="24"/>
  <c r="CA36" i="24"/>
  <c r="CL36" i="24"/>
  <c r="HN43" i="24"/>
  <c r="HU43" i="24"/>
  <c r="FF41" i="24"/>
  <c r="FE41" i="24"/>
  <c r="FR41" i="24"/>
  <c r="FY41" i="24"/>
  <c r="EG25" i="24"/>
  <c r="EJ25" i="24"/>
  <c r="GO25" i="24"/>
  <c r="JL92" i="24"/>
  <c r="JJ92" i="24"/>
  <c r="JI92" i="24"/>
  <c r="CZ75" i="24"/>
  <c r="CW75" i="24"/>
  <c r="GQ119" i="24"/>
  <c r="IG111" i="24"/>
  <c r="DE111" i="24"/>
  <c r="DX104" i="24"/>
  <c r="IM102" i="24"/>
  <c r="JW101" i="24"/>
  <c r="GK105" i="24"/>
  <c r="GE92" i="24"/>
  <c r="BD35" i="24"/>
  <c r="JV65" i="24"/>
  <c r="HB41" i="24"/>
  <c r="DJ43" i="24"/>
  <c r="DV35" i="24"/>
  <c r="BP35" i="24"/>
  <c r="HO80" i="24"/>
  <c r="HA41" i="24"/>
  <c r="DI35" i="24"/>
  <c r="IZ31" i="24"/>
  <c r="BP70" i="24"/>
  <c r="JK31" i="24"/>
  <c r="CA70" i="24"/>
  <c r="GW12" i="24"/>
  <c r="GP12" i="24"/>
  <c r="CN16" i="24"/>
  <c r="CL16" i="24"/>
  <c r="EI16" i="24"/>
  <c r="EG16" i="24"/>
  <c r="BA17" i="24"/>
  <c r="BC17" i="24"/>
  <c r="BI17" i="24"/>
  <c r="CM17" i="24"/>
  <c r="DJ17" i="24"/>
  <c r="JW17" i="24"/>
  <c r="DX32" i="24"/>
  <c r="DU32" i="24"/>
  <c r="AR70" i="24"/>
  <c r="AQ70" i="24"/>
  <c r="BA70" i="24"/>
  <c r="GW70" i="24"/>
  <c r="GO70" i="24"/>
  <c r="HC70" i="24"/>
  <c r="HI70" i="24"/>
  <c r="CM30" i="24"/>
  <c r="CK30" i="24"/>
  <c r="CL31" i="24"/>
  <c r="EH44" i="24"/>
  <c r="JI44" i="24"/>
  <c r="JQ44" i="24"/>
  <c r="AK58" i="24"/>
  <c r="DU61" i="24"/>
  <c r="DX61" i="24"/>
  <c r="EC61" i="24"/>
  <c r="GC61" i="24"/>
  <c r="GW62" i="24"/>
  <c r="GQ62" i="24"/>
  <c r="GO62" i="24"/>
  <c r="HA62" i="24"/>
  <c r="HI62" i="24"/>
  <c r="HD62" i="24"/>
  <c r="HY62" i="24"/>
  <c r="AR34" i="24"/>
  <c r="FE34" i="24"/>
  <c r="FG34" i="24"/>
  <c r="FT34" i="24"/>
  <c r="FS34" i="24"/>
  <c r="FR34" i="24"/>
  <c r="HM34" i="24"/>
  <c r="HN34" i="24"/>
  <c r="BC35" i="24"/>
  <c r="DJ73" i="24"/>
  <c r="DI73" i="24"/>
  <c r="DL73" i="24"/>
  <c r="DK73" i="24"/>
  <c r="IB67" i="24"/>
  <c r="IA67" i="24"/>
  <c r="HZ67" i="24"/>
  <c r="DL36" i="24"/>
  <c r="DK36" i="24"/>
  <c r="DX36" i="24"/>
  <c r="EC36" i="24"/>
  <c r="BN43" i="24"/>
  <c r="BM43" i="24"/>
  <c r="IM43" i="24"/>
  <c r="IS43" i="24"/>
  <c r="IL43" i="24"/>
  <c r="JI43" i="24"/>
  <c r="JK43" i="24"/>
  <c r="JJ43" i="24"/>
  <c r="BA64" i="24"/>
  <c r="BC64" i="24"/>
  <c r="CB64" i="24"/>
  <c r="AK65" i="24"/>
  <c r="JX65" i="24"/>
  <c r="DU92" i="24"/>
  <c r="DJ88" i="24"/>
  <c r="DI88" i="24"/>
  <c r="AK90" i="24"/>
  <c r="AD90" i="24"/>
  <c r="AC90" i="24"/>
  <c r="AD63" i="24"/>
  <c r="AF63" i="24"/>
  <c r="AO63" i="24"/>
  <c r="AR63" i="24"/>
  <c r="AW63" i="24"/>
  <c r="IZ23" i="24"/>
  <c r="IX23" i="24"/>
  <c r="JL97" i="24"/>
  <c r="JQ97" i="24"/>
  <c r="JI97" i="24"/>
  <c r="EG79" i="24"/>
  <c r="EH79" i="24"/>
  <c r="CZ81" i="24"/>
  <c r="CW81" i="24"/>
  <c r="BO99" i="24"/>
  <c r="BM99" i="24"/>
  <c r="JK99" i="24"/>
  <c r="JQ99" i="24"/>
  <c r="ES101" i="24"/>
  <c r="EV101" i="24"/>
  <c r="AD102" i="24"/>
  <c r="AE102" i="24"/>
  <c r="JQ105" i="24"/>
  <c r="JI105" i="24"/>
  <c r="DW106" i="24"/>
  <c r="EC106" i="24"/>
  <c r="DU106" i="24"/>
  <c r="FS107" i="24"/>
  <c r="FY107" i="24"/>
  <c r="FS108" i="24"/>
  <c r="FR108" i="24"/>
  <c r="IK109" i="24"/>
  <c r="IN109" i="24"/>
  <c r="FH112" i="24"/>
  <c r="FF112" i="24"/>
  <c r="EH117" i="24"/>
  <c r="EO117" i="24"/>
  <c r="AP119" i="24"/>
  <c r="AW119" i="24"/>
  <c r="HO119" i="24"/>
  <c r="HU119" i="24"/>
  <c r="HP119" i="24"/>
  <c r="HN119" i="24"/>
  <c r="AP122" i="24"/>
  <c r="AW122" i="24"/>
  <c r="HO94" i="24"/>
  <c r="FE88" i="24"/>
  <c r="BA79" i="24"/>
  <c r="BD79" i="24"/>
  <c r="FG79" i="24"/>
  <c r="FH79" i="24"/>
  <c r="DI99" i="24"/>
  <c r="DJ99" i="24"/>
  <c r="HY99" i="24"/>
  <c r="HZ99" i="24"/>
  <c r="FR101" i="24"/>
  <c r="FS101" i="24"/>
  <c r="HP108" i="24"/>
  <c r="HU108" i="24"/>
  <c r="HO108" i="24"/>
  <c r="HM108" i="24"/>
  <c r="BO109" i="24"/>
  <c r="BN109" i="24"/>
  <c r="BP109" i="24"/>
  <c r="BM109" i="24"/>
  <c r="DX110" i="24"/>
  <c r="EC110" i="24"/>
  <c r="DV110" i="24"/>
  <c r="DU110" i="24"/>
  <c r="GD111" i="24"/>
  <c r="GC111" i="24"/>
  <c r="JU112" i="24"/>
  <c r="JV112" i="24"/>
  <c r="CB115" i="24"/>
  <c r="BZ115" i="24"/>
  <c r="DW116" i="24"/>
  <c r="DV116" i="24"/>
  <c r="AE117" i="24"/>
  <c r="AK117" i="24"/>
  <c r="AC117" i="24"/>
  <c r="FH118" i="24"/>
  <c r="FE118" i="24"/>
  <c r="DX121" i="24"/>
  <c r="DU121" i="24"/>
  <c r="JK121" i="24"/>
  <c r="JL121" i="24"/>
  <c r="JJ121" i="24"/>
  <c r="GC44" i="24"/>
  <c r="HY61" i="24"/>
  <c r="AP35" i="24"/>
  <c r="HY36" i="24"/>
  <c r="FG88" i="24"/>
  <c r="FQ23" i="24"/>
  <c r="HD79" i="24"/>
  <c r="HA79" i="24"/>
  <c r="IX97" i="24"/>
  <c r="IW97" i="24"/>
  <c r="BN98" i="24"/>
  <c r="BP98" i="24"/>
  <c r="DW99" i="24"/>
  <c r="EC99" i="24"/>
  <c r="HC100" i="24"/>
  <c r="HB100" i="24"/>
  <c r="HI100" i="24"/>
  <c r="JK107" i="24"/>
  <c r="JJ107" i="24"/>
  <c r="DW109" i="24"/>
  <c r="DX109" i="24"/>
  <c r="DV109" i="24"/>
  <c r="HC110" i="24"/>
  <c r="HB110" i="24"/>
  <c r="HA110" i="24"/>
  <c r="DU114" i="24"/>
  <c r="EC114" i="24"/>
  <c r="CB117" i="24"/>
  <c r="CG117" i="24"/>
  <c r="CA117" i="24"/>
  <c r="BY117" i="24"/>
  <c r="JL118" i="24"/>
  <c r="JQ118" i="24"/>
  <c r="JJ118" i="24"/>
  <c r="JI118" i="24"/>
  <c r="DW120" i="24"/>
  <c r="DX120" i="24"/>
  <c r="DU120" i="24"/>
  <c r="HO122" i="24"/>
  <c r="HU122" i="24"/>
  <c r="HM122" i="24"/>
  <c r="JK102" i="24"/>
  <c r="CG103" i="24"/>
  <c r="DW103" i="24"/>
  <c r="HO104" i="24"/>
  <c r="AK105" i="24"/>
  <c r="DJ105" i="24"/>
  <c r="HZ105" i="24"/>
  <c r="DQ106" i="24"/>
  <c r="EJ106" i="24"/>
  <c r="AF107" i="24"/>
  <c r="HU107" i="24"/>
  <c r="DJ109" i="24"/>
  <c r="IX109" i="24"/>
  <c r="AK110" i="24"/>
  <c r="GO110" i="24"/>
  <c r="AF111" i="24"/>
  <c r="HB111" i="24"/>
  <c r="EC112" i="24"/>
  <c r="HB113" i="24"/>
  <c r="CG114" i="24"/>
  <c r="IA114" i="24"/>
  <c r="AW115" i="24"/>
  <c r="FS115" i="24"/>
  <c r="AD116" i="24"/>
  <c r="KC116" i="24"/>
  <c r="DU117" i="24"/>
  <c r="FT117" i="24"/>
  <c r="JL117" i="24"/>
  <c r="CX118" i="24"/>
  <c r="KC118" i="24"/>
  <c r="CS120" i="24"/>
  <c r="IZ121" i="24"/>
  <c r="CB122" i="24"/>
  <c r="EI122" i="24"/>
  <c r="FY122" i="24"/>
  <c r="JJ122" i="24"/>
  <c r="BM123" i="24"/>
  <c r="EC123" i="24"/>
  <c r="HD81" i="24"/>
  <c r="DU98" i="24"/>
  <c r="BN100" i="24"/>
  <c r="DV102" i="24"/>
  <c r="DI103" i="24"/>
  <c r="HN103" i="24"/>
  <c r="HA104" i="24"/>
  <c r="DI106" i="24"/>
  <c r="JJ106" i="24"/>
  <c r="AC110" i="24"/>
  <c r="DU112" i="24"/>
  <c r="HN112" i="24"/>
  <c r="HA113" i="24"/>
  <c r="BY114" i="24"/>
  <c r="JV119" i="24"/>
  <c r="FR122" i="24"/>
  <c r="DU123" i="24"/>
  <c r="AP11" i="24"/>
  <c r="AR11" i="24"/>
  <c r="AR12" i="24"/>
  <c r="AO12" i="24"/>
  <c r="AW12" i="24"/>
  <c r="GD12" i="24"/>
  <c r="GF12" i="24"/>
  <c r="Q52" i="24"/>
  <c r="S52" i="24"/>
  <c r="Y52" i="24"/>
  <c r="AF52" i="24"/>
  <c r="AK52" i="24"/>
  <c r="AD52" i="24"/>
  <c r="GK52" i="24"/>
  <c r="GD52" i="24"/>
  <c r="IX80" i="24"/>
  <c r="IZ80" i="24"/>
  <c r="IY80" i="24"/>
  <c r="AF70" i="24"/>
  <c r="AC70" i="24"/>
  <c r="GK30" i="24"/>
  <c r="GE30" i="24"/>
  <c r="GD30" i="24"/>
  <c r="DE44" i="24"/>
  <c r="CY44" i="24"/>
  <c r="CW44" i="24"/>
  <c r="DI44" i="24"/>
  <c r="DQ44" i="24"/>
  <c r="FA58" i="24"/>
  <c r="ES58" i="24"/>
  <c r="FT58" i="24"/>
  <c r="FS58" i="24"/>
  <c r="FR58" i="24"/>
  <c r="FA61" i="24"/>
  <c r="ET61" i="24"/>
  <c r="CM62" i="24"/>
  <c r="CS62" i="24"/>
  <c r="CN62" i="24"/>
  <c r="CL62" i="24"/>
  <c r="DJ62" i="24"/>
  <c r="DK62" i="24"/>
  <c r="DQ62" i="24"/>
  <c r="CX91" i="24"/>
  <c r="DE91" i="24"/>
  <c r="CW91" i="24"/>
  <c r="DI91" i="24"/>
  <c r="DQ91" i="24"/>
  <c r="JW91" i="24"/>
  <c r="JX91" i="24"/>
  <c r="JU91" i="24"/>
  <c r="F34" i="24"/>
  <c r="E34" i="24"/>
  <c r="G34" i="24"/>
  <c r="EI34" i="24"/>
  <c r="EJ34" i="24"/>
  <c r="IX35" i="24"/>
  <c r="IW35" i="24"/>
  <c r="GF67" i="24"/>
  <c r="GK67" i="24"/>
  <c r="GE67" i="24"/>
  <c r="GC67" i="24"/>
  <c r="Q65" i="24"/>
  <c r="R65" i="24"/>
  <c r="EJ65" i="24"/>
  <c r="EG65" i="24"/>
  <c r="FH94" i="24"/>
  <c r="FE94" i="24"/>
  <c r="FF94" i="24"/>
  <c r="EO65" i="24"/>
  <c r="CZ44" i="24"/>
  <c r="GK94" i="24"/>
  <c r="EH65" i="24"/>
  <c r="IY35" i="24"/>
  <c r="FE61" i="24"/>
  <c r="DV44" i="24"/>
  <c r="AD70" i="24"/>
  <c r="IW80" i="24"/>
  <c r="DL44" i="24"/>
  <c r="GW94" i="24"/>
  <c r="GQ94" i="24"/>
  <c r="JQ35" i="24"/>
  <c r="GK12" i="24"/>
  <c r="DX11" i="24"/>
  <c r="DW11" i="24"/>
  <c r="DX12" i="24"/>
  <c r="DU12" i="24"/>
  <c r="DV12" i="24"/>
  <c r="JW12" i="24"/>
  <c r="JX12" i="24"/>
  <c r="JU12" i="24"/>
  <c r="M16" i="24"/>
  <c r="G16" i="24"/>
  <c r="BI52" i="24"/>
  <c r="BB52" i="24"/>
  <c r="BA52" i="24"/>
  <c r="HB52" i="24"/>
  <c r="HA52" i="24"/>
  <c r="HD52" i="24"/>
  <c r="HP52" i="24"/>
  <c r="HU52" i="24"/>
  <c r="KC44" i="24"/>
  <c r="JX44" i="24"/>
  <c r="JV44" i="24"/>
  <c r="EJ73" i="24"/>
  <c r="EI73" i="24"/>
  <c r="EG73" i="24"/>
  <c r="CM43" i="24"/>
  <c r="CL43" i="24"/>
  <c r="DJ45" i="24"/>
  <c r="DK45" i="24"/>
  <c r="DI45" i="24"/>
  <c r="BN64" i="24"/>
  <c r="BM64" i="24"/>
  <c r="FT25" i="24"/>
  <c r="FS25" i="24"/>
  <c r="AR92" i="24"/>
  <c r="AO92" i="24"/>
  <c r="GF92" i="24"/>
  <c r="GC92" i="24"/>
  <c r="FM94" i="24"/>
  <c r="GE65" i="24"/>
  <c r="GE94" i="24"/>
  <c r="IZ35" i="24"/>
  <c r="FM58" i="24"/>
  <c r="AE70" i="24"/>
  <c r="AW11" i="24"/>
  <c r="DK91" i="24"/>
  <c r="GO94" i="24"/>
  <c r="JJ35" i="24"/>
  <c r="T52" i="24"/>
  <c r="JL11" i="24"/>
  <c r="JI11" i="24"/>
  <c r="HP12" i="24"/>
  <c r="HO12" i="24"/>
  <c r="HN12" i="24"/>
  <c r="CX16" i="24"/>
  <c r="CY16" i="24"/>
  <c r="CW16" i="24"/>
  <c r="BN17" i="24"/>
  <c r="BO17" i="24"/>
  <c r="BP17" i="24"/>
  <c r="HB32" i="24"/>
  <c r="HI32" i="24"/>
  <c r="KC70" i="24"/>
  <c r="JW70" i="24"/>
  <c r="JV70" i="24"/>
  <c r="R30" i="24"/>
  <c r="T30" i="24"/>
  <c r="AF30" i="24"/>
  <c r="AD30" i="24"/>
  <c r="AK30" i="24"/>
  <c r="IS30" i="24"/>
  <c r="IK30" i="24"/>
  <c r="HP31" i="24"/>
  <c r="HM31" i="24"/>
  <c r="CB44" i="24"/>
  <c r="CA44" i="24"/>
  <c r="BY44" i="24"/>
  <c r="BZ44" i="24"/>
  <c r="G61" i="24"/>
  <c r="M61" i="24"/>
  <c r="AF61" i="24"/>
  <c r="AK61" i="24"/>
  <c r="IM61" i="24"/>
  <c r="IS61" i="24"/>
  <c r="IL61" i="24"/>
  <c r="IK61" i="24"/>
  <c r="GQ34" i="24"/>
  <c r="GP34" i="24"/>
  <c r="HC34" i="24"/>
  <c r="HI34" i="24"/>
  <c r="IB35" i="24"/>
  <c r="IA35" i="24"/>
  <c r="HY35" i="24"/>
  <c r="HB43" i="24"/>
  <c r="HA43" i="24"/>
  <c r="HP43" i="24"/>
  <c r="HO43" i="24"/>
  <c r="GO45" i="24"/>
  <c r="GP45" i="24"/>
  <c r="IW64" i="24"/>
  <c r="IX64" i="24"/>
  <c r="AF25" i="24"/>
  <c r="AK25" i="24"/>
  <c r="AD25" i="24"/>
  <c r="AC25" i="24"/>
  <c r="HA88" i="24"/>
  <c r="HD88" i="24"/>
  <c r="IB88" i="24"/>
  <c r="HY88" i="24"/>
  <c r="IX63" i="24"/>
  <c r="IZ63" i="24"/>
  <c r="IY63" i="24"/>
  <c r="IW63" i="24"/>
  <c r="GK65" i="24"/>
  <c r="EV65" i="24"/>
  <c r="T65" i="24"/>
  <c r="IN80" i="24"/>
  <c r="GD65" i="24"/>
  <c r="DJ44" i="24"/>
  <c r="AC52" i="24"/>
  <c r="EC16" i="24"/>
  <c r="AO11" i="24"/>
  <c r="EC12" i="24"/>
  <c r="Y34" i="24"/>
  <c r="DL91" i="24"/>
  <c r="FR61" i="24"/>
  <c r="JK35" i="24"/>
  <c r="DL62" i="24"/>
  <c r="KC12" i="24"/>
  <c r="FY61" i="24"/>
  <c r="HN52" i="24"/>
  <c r="AQ11" i="24"/>
  <c r="HO11" i="24"/>
  <c r="HP11" i="24"/>
  <c r="HU11" i="24"/>
  <c r="AP12" i="24"/>
  <c r="EJ12" i="24"/>
  <c r="EI12" i="24"/>
  <c r="EO12" i="24"/>
  <c r="FF16" i="24"/>
  <c r="FH16" i="24"/>
  <c r="FE16" i="24"/>
  <c r="FR17" i="24"/>
  <c r="FS17" i="24"/>
  <c r="FQ17" i="24"/>
  <c r="KC17" i="24"/>
  <c r="JU17" i="24"/>
  <c r="JX17" i="24"/>
  <c r="R52" i="24"/>
  <c r="GE52" i="24"/>
  <c r="IX52" i="24"/>
  <c r="IW52" i="24"/>
  <c r="JL52" i="24"/>
  <c r="JK52" i="24"/>
  <c r="JJ52" i="24"/>
  <c r="G80" i="24"/>
  <c r="E80" i="24"/>
  <c r="F80" i="24"/>
  <c r="Q80" i="24"/>
  <c r="Y80" i="24"/>
  <c r="CS32" i="24"/>
  <c r="CM32" i="24"/>
  <c r="CL32" i="24"/>
  <c r="DK32" i="24"/>
  <c r="DL32" i="24"/>
  <c r="DQ32" i="24"/>
  <c r="DI32" i="24"/>
  <c r="JL32" i="24"/>
  <c r="JI32" i="24"/>
  <c r="JK32" i="24"/>
  <c r="GF70" i="24"/>
  <c r="GE70" i="24"/>
  <c r="IB31" i="24"/>
  <c r="IG31" i="24"/>
  <c r="IA31" i="24"/>
  <c r="HZ31" i="24"/>
  <c r="IL44" i="24"/>
  <c r="IS44" i="24"/>
  <c r="IK44" i="24"/>
  <c r="CS58" i="24"/>
  <c r="CM58" i="24"/>
  <c r="CL58" i="24"/>
  <c r="AR61" i="24"/>
  <c r="AW61" i="24"/>
  <c r="AQ61" i="24"/>
  <c r="AP61" i="24"/>
  <c r="DE61" i="24"/>
  <c r="CX61" i="24"/>
  <c r="CW61" i="24"/>
  <c r="BI62" i="24"/>
  <c r="BB62" i="24"/>
  <c r="BA62" i="24"/>
  <c r="CK62" i="24"/>
  <c r="FF73" i="24"/>
  <c r="FE73" i="24"/>
  <c r="CX67" i="24"/>
  <c r="CW67" i="24"/>
  <c r="JI36" i="24"/>
  <c r="JQ36" i="24"/>
  <c r="IB43" i="24"/>
  <c r="IG43" i="24"/>
  <c r="IA43" i="24"/>
  <c r="HZ43" i="24"/>
  <c r="DJ41" i="24"/>
  <c r="DI41" i="24"/>
  <c r="DX41" i="24"/>
  <c r="DV41" i="24"/>
  <c r="EC41" i="24"/>
  <c r="CW25" i="24"/>
  <c r="CY25" i="24"/>
  <c r="IM25" i="24"/>
  <c r="IK25" i="24"/>
  <c r="CK88" i="24"/>
  <c r="CL88" i="24"/>
  <c r="EG88" i="24"/>
  <c r="EH88" i="24"/>
  <c r="HD90" i="24"/>
  <c r="HC90" i="24"/>
  <c r="HB90" i="24"/>
  <c r="HA90" i="24"/>
  <c r="EH63" i="24"/>
  <c r="EG63" i="24"/>
  <c r="FH75" i="24"/>
  <c r="FF75" i="24"/>
  <c r="FG75" i="24"/>
  <c r="FE75" i="24"/>
  <c r="CA97" i="24"/>
  <c r="CB97" i="24"/>
  <c r="BZ97" i="24"/>
  <c r="HC99" i="24"/>
  <c r="HD99" i="24"/>
  <c r="HB99" i="24"/>
  <c r="BZ100" i="24"/>
  <c r="CA100" i="24"/>
  <c r="BY100" i="24"/>
  <c r="HY101" i="24"/>
  <c r="HZ101" i="24"/>
  <c r="BA104" i="24"/>
  <c r="BD104" i="24"/>
  <c r="DK108" i="24"/>
  <c r="DJ108" i="24"/>
  <c r="DL108" i="24"/>
  <c r="DI108" i="24"/>
  <c r="DK110" i="24"/>
  <c r="DL110" i="24"/>
  <c r="FG110" i="24"/>
  <c r="FH110" i="24"/>
  <c r="FE110" i="24"/>
  <c r="DW115" i="24"/>
  <c r="EC115" i="24"/>
  <c r="DX115" i="24"/>
  <c r="DV115" i="24"/>
  <c r="ET116" i="24"/>
  <c r="ES116" i="24"/>
  <c r="DQ128" i="24"/>
  <c r="DI128" i="24"/>
  <c r="DL128" i="24"/>
  <c r="DK128" i="24"/>
  <c r="DJ128" i="24"/>
  <c r="IK128" i="24"/>
  <c r="IN128" i="24"/>
  <c r="AP131" i="24"/>
  <c r="AO131" i="24"/>
  <c r="HY133" i="24"/>
  <c r="HZ133" i="24"/>
  <c r="BN145" i="24"/>
  <c r="BP145" i="24"/>
  <c r="BO145" i="24"/>
  <c r="BM145" i="24"/>
  <c r="EG145" i="24"/>
  <c r="EH145" i="24"/>
  <c r="HZ147" i="24"/>
  <c r="HY147" i="24"/>
  <c r="ES161" i="24"/>
  <c r="ET161" i="24"/>
  <c r="DI80" i="24"/>
  <c r="GO80" i="24"/>
  <c r="BY32" i="24"/>
  <c r="EJ32" i="24"/>
  <c r="EU32" i="24"/>
  <c r="GF32" i="24"/>
  <c r="JW32" i="24"/>
  <c r="EG70" i="24"/>
  <c r="FQ70" i="24"/>
  <c r="GP70" i="24"/>
  <c r="IS70" i="24"/>
  <c r="BM30" i="24"/>
  <c r="CN30" i="24"/>
  <c r="AP31" i="24"/>
  <c r="CW31" i="24"/>
  <c r="GD31" i="24"/>
  <c r="IL31" i="24"/>
  <c r="DI58" i="24"/>
  <c r="BB61" i="24"/>
  <c r="EH61" i="24"/>
  <c r="ES62" i="24"/>
  <c r="GD62" i="24"/>
  <c r="GF41" i="24"/>
  <c r="GQ41" i="24"/>
  <c r="FE45" i="24"/>
  <c r="DX64" i="24"/>
  <c r="HY64" i="24"/>
  <c r="HP65" i="24"/>
  <c r="BY25" i="24"/>
  <c r="CW92" i="24"/>
  <c r="JK92" i="24"/>
  <c r="AD88" i="24"/>
  <c r="AC88" i="24"/>
  <c r="JL88" i="24"/>
  <c r="JK88" i="24"/>
  <c r="JJ88" i="24"/>
  <c r="CB90" i="24"/>
  <c r="BY90" i="24"/>
  <c r="HP23" i="24"/>
  <c r="HU23" i="24"/>
  <c r="HM23" i="24"/>
  <c r="DX97" i="24"/>
  <c r="DW97" i="24"/>
  <c r="DV97" i="24"/>
  <c r="JQ98" i="24"/>
  <c r="JI98" i="24"/>
  <c r="JL98" i="24"/>
  <c r="JK98" i="24"/>
  <c r="HN100" i="24"/>
  <c r="HO100" i="24"/>
  <c r="FG101" i="24"/>
  <c r="FH101" i="24"/>
  <c r="FF101" i="24"/>
  <c r="GR102" i="24"/>
  <c r="GO102" i="24"/>
  <c r="EV105" i="24"/>
  <c r="ES105" i="24"/>
  <c r="JE105" i="24"/>
  <c r="IW105" i="24"/>
  <c r="CA111" i="24"/>
  <c r="BZ111" i="24"/>
  <c r="EC111" i="24"/>
  <c r="DU111" i="24"/>
  <c r="DX111" i="24"/>
  <c r="DW111" i="24"/>
  <c r="HC112" i="24"/>
  <c r="HD112" i="24"/>
  <c r="FE114" i="24"/>
  <c r="FH114" i="24"/>
  <c r="HZ118" i="24"/>
  <c r="IA118" i="24"/>
  <c r="CA119" i="24"/>
  <c r="CB119" i="24"/>
  <c r="BZ119" i="24"/>
  <c r="FS119" i="24"/>
  <c r="FT119" i="24"/>
  <c r="FR119" i="24"/>
  <c r="AP123" i="24"/>
  <c r="AW123" i="24"/>
  <c r="AO123" i="24"/>
  <c r="GO123" i="24"/>
  <c r="GP123" i="24"/>
  <c r="HO124" i="24"/>
  <c r="HU124" i="24"/>
  <c r="HM124" i="24"/>
  <c r="HP124" i="24"/>
  <c r="E125" i="24"/>
  <c r="F125" i="24"/>
  <c r="KC125" i="24"/>
  <c r="JU125" i="24"/>
  <c r="EH127" i="24"/>
  <c r="EI127" i="24"/>
  <c r="EJ127" i="24"/>
  <c r="EG127" i="24"/>
  <c r="CL11" i="24"/>
  <c r="DE11" i="24"/>
  <c r="AE12" i="24"/>
  <c r="FT12" i="24"/>
  <c r="GR12" i="24"/>
  <c r="EG32" i="24"/>
  <c r="GK32" i="24"/>
  <c r="EO70" i="24"/>
  <c r="GQ70" i="24"/>
  <c r="CS30" i="24"/>
  <c r="AQ31" i="24"/>
  <c r="CY31" i="24"/>
  <c r="ES31" i="24"/>
  <c r="IS31" i="24"/>
  <c r="GD44" i="24"/>
  <c r="JU58" i="24"/>
  <c r="BI61" i="24"/>
  <c r="EI61" i="24"/>
  <c r="HZ61" i="24"/>
  <c r="JW61" i="24"/>
  <c r="FA62" i="24"/>
  <c r="GF62" i="24"/>
  <c r="IB62" i="24"/>
  <c r="FA91" i="24"/>
  <c r="BA34" i="24"/>
  <c r="GD34" i="24"/>
  <c r="AO35" i="24"/>
  <c r="EO35" i="24"/>
  <c r="GC35" i="24"/>
  <c r="CK73" i="24"/>
  <c r="IG67" i="24"/>
  <c r="BA36" i="24"/>
  <c r="CN36" i="24"/>
  <c r="FQ36" i="24"/>
  <c r="HM36" i="24"/>
  <c r="GC43" i="24"/>
  <c r="GC41" i="24"/>
  <c r="Q45" i="24"/>
  <c r="BN45" i="24"/>
  <c r="FF45" i="24"/>
  <c r="IK45" i="24"/>
  <c r="AC64" i="24"/>
  <c r="DU64" i="24"/>
  <c r="HA64" i="24"/>
  <c r="JX64" i="24"/>
  <c r="BA65" i="24"/>
  <c r="CN65" i="24"/>
  <c r="HB65" i="24"/>
  <c r="HU65" i="24"/>
  <c r="CB25" i="24"/>
  <c r="EU25" i="24"/>
  <c r="IB25" i="24"/>
  <c r="AF92" i="24"/>
  <c r="IW92" i="24"/>
  <c r="JQ92" i="24"/>
  <c r="CG94" i="24"/>
  <c r="BZ94" i="24"/>
  <c r="CW94" i="24"/>
  <c r="EC94" i="24"/>
  <c r="DV94" i="24"/>
  <c r="DL88" i="24"/>
  <c r="DK88" i="24"/>
  <c r="HY90" i="24"/>
  <c r="HZ90" i="24"/>
  <c r="BP75" i="24"/>
  <c r="BN75" i="24"/>
  <c r="BO75" i="24"/>
  <c r="BM75" i="24"/>
  <c r="FT97" i="24"/>
  <c r="FY97" i="24"/>
  <c r="FS97" i="24"/>
  <c r="FR97" i="24"/>
  <c r="BA100" i="24"/>
  <c r="BD100" i="24"/>
  <c r="FM100" i="24"/>
  <c r="FE100" i="24"/>
  <c r="AO103" i="24"/>
  <c r="AP103" i="24"/>
  <c r="BZ104" i="24"/>
  <c r="CA104" i="24"/>
  <c r="BY104" i="24"/>
  <c r="CG106" i="24"/>
  <c r="BY106" i="24"/>
  <c r="FG108" i="24"/>
  <c r="FH108" i="24"/>
  <c r="FE108" i="24"/>
  <c r="AO109" i="24"/>
  <c r="AP109" i="24"/>
  <c r="JV110" i="24"/>
  <c r="JU110" i="24"/>
  <c r="FF111" i="24"/>
  <c r="FH111" i="24"/>
  <c r="FG111" i="24"/>
  <c r="DK112" i="24"/>
  <c r="DL112" i="24"/>
  <c r="FS113" i="24"/>
  <c r="FR113" i="24"/>
  <c r="AE121" i="24"/>
  <c r="AK121" i="24"/>
  <c r="AC121" i="24"/>
  <c r="AD121" i="24"/>
  <c r="GE122" i="24"/>
  <c r="GC122" i="24"/>
  <c r="GK122" i="24"/>
  <c r="GD122" i="24"/>
  <c r="EH124" i="24"/>
  <c r="EO124" i="24"/>
  <c r="EI124" i="24"/>
  <c r="IW17" i="24"/>
  <c r="BC34" i="24"/>
  <c r="GD35" i="24"/>
  <c r="BB36" i="24"/>
  <c r="DX90" i="24"/>
  <c r="DV90" i="24"/>
  <c r="DU90" i="24"/>
  <c r="DW75" i="24"/>
  <c r="DV75" i="24"/>
  <c r="DU75" i="24"/>
  <c r="JV75" i="24"/>
  <c r="JU75" i="24"/>
  <c r="JL79" i="24"/>
  <c r="JK79" i="24"/>
  <c r="EC81" i="24"/>
  <c r="DU81" i="24"/>
  <c r="DX81" i="24"/>
  <c r="DW81" i="24"/>
  <c r="AE98" i="24"/>
  <c r="AF98" i="24"/>
  <c r="AC98" i="24"/>
  <c r="CZ101" i="24"/>
  <c r="CW101" i="24"/>
  <c r="IY102" i="24"/>
  <c r="IZ102" i="24"/>
  <c r="IX102" i="24"/>
  <c r="FR105" i="24"/>
  <c r="FS105" i="24"/>
  <c r="FQ105" i="24"/>
  <c r="JV105" i="24"/>
  <c r="JU105" i="24"/>
  <c r="S108" i="24"/>
  <c r="R108" i="24"/>
  <c r="CA113" i="24"/>
  <c r="BZ113" i="24"/>
  <c r="DI115" i="24"/>
  <c r="DL115" i="24"/>
  <c r="DU115" i="24"/>
  <c r="HA116" i="24"/>
  <c r="HD116" i="24"/>
  <c r="DW119" i="24"/>
  <c r="DX119" i="24"/>
  <c r="DU119" i="24"/>
  <c r="GK121" i="24"/>
  <c r="GD121" i="24"/>
  <c r="GE121" i="24"/>
  <c r="GC121" i="24"/>
  <c r="CW122" i="24"/>
  <c r="CX122" i="24"/>
  <c r="CB120" i="24"/>
  <c r="BZ120" i="24"/>
  <c r="CG120" i="24"/>
  <c r="CL121" i="24"/>
  <c r="CS121" i="24"/>
  <c r="JL123" i="24"/>
  <c r="JJ123" i="24"/>
  <c r="JQ123" i="24"/>
  <c r="CW124" i="24"/>
  <c r="CX124" i="24"/>
  <c r="JK124" i="24"/>
  <c r="JQ124" i="24"/>
  <c r="JL124" i="24"/>
  <c r="JJ124" i="24"/>
  <c r="AE125" i="24"/>
  <c r="AK125" i="24"/>
  <c r="AF125" i="24"/>
  <c r="AD125" i="24"/>
  <c r="AE126" i="24"/>
  <c r="AK126" i="24"/>
  <c r="AF126" i="24"/>
  <c r="AC126" i="24"/>
  <c r="EC128" i="24"/>
  <c r="DW128" i="24"/>
  <c r="DV128" i="24"/>
  <c r="FR128" i="24"/>
  <c r="FY128" i="24"/>
  <c r="FS128" i="24"/>
  <c r="FQ128" i="24"/>
  <c r="IY128" i="24"/>
  <c r="JE128" i="24"/>
  <c r="IZ128" i="24"/>
  <c r="IX128" i="24"/>
  <c r="HC129" i="24"/>
  <c r="HB129" i="24"/>
  <c r="IK130" i="24"/>
  <c r="IN130" i="24"/>
  <c r="HB131" i="24"/>
  <c r="HA131" i="24"/>
  <c r="H132" i="24"/>
  <c r="E132" i="24"/>
  <c r="CN138" i="24"/>
  <c r="CL138" i="24"/>
  <c r="BN139" i="24"/>
  <c r="BM139" i="24"/>
  <c r="FT139" i="24"/>
  <c r="FQ139" i="24"/>
  <c r="AF140" i="24"/>
  <c r="AC140" i="24"/>
  <c r="FQ141" i="24"/>
  <c r="FT141" i="24"/>
  <c r="S142" i="24"/>
  <c r="R142" i="24"/>
  <c r="T142" i="24"/>
  <c r="Q142" i="24"/>
  <c r="ES143" i="24"/>
  <c r="EV143" i="24"/>
  <c r="JK143" i="24"/>
  <c r="JL143" i="24"/>
  <c r="DK144" i="24"/>
  <c r="DI144" i="24"/>
  <c r="IK144" i="24"/>
  <c r="IN144" i="24"/>
  <c r="BY98" i="24"/>
  <c r="DV98" i="24"/>
  <c r="FR98" i="24"/>
  <c r="DV99" i="24"/>
  <c r="DJ103" i="24"/>
  <c r="HB104" i="24"/>
  <c r="AC105" i="24"/>
  <c r="DK106" i="24"/>
  <c r="DV106" i="24"/>
  <c r="FQ107" i="24"/>
  <c r="HN107" i="24"/>
  <c r="IW108" i="24"/>
  <c r="IY109" i="24"/>
  <c r="BM110" i="24"/>
  <c r="DW110" i="24"/>
  <c r="DW112" i="24"/>
  <c r="FE112" i="24"/>
  <c r="HO112" i="24"/>
  <c r="IY112" i="24"/>
  <c r="FS114" i="24"/>
  <c r="GD114" i="24"/>
  <c r="JJ114" i="24"/>
  <c r="AO115" i="24"/>
  <c r="JU116" i="24"/>
  <c r="AD117" i="24"/>
  <c r="CK117" i="24"/>
  <c r="DU118" i="24"/>
  <c r="JK118" i="24"/>
  <c r="JV118" i="24"/>
  <c r="AO119" i="24"/>
  <c r="JL119" i="24"/>
  <c r="JQ119" i="24"/>
  <c r="HZ120" i="24"/>
  <c r="IG120" i="24"/>
  <c r="HY120" i="24"/>
  <c r="FY121" i="24"/>
  <c r="FQ121" i="24"/>
  <c r="FS121" i="24"/>
  <c r="HZ121" i="24"/>
  <c r="IG121" i="24"/>
  <c r="HY121" i="24"/>
  <c r="DW122" i="24"/>
  <c r="DV122" i="24"/>
  <c r="EC122" i="24"/>
  <c r="JW122" i="24"/>
  <c r="KC122" i="24"/>
  <c r="JU122" i="24"/>
  <c r="DI123" i="24"/>
  <c r="DL123" i="24"/>
  <c r="HO123" i="24"/>
  <c r="HU123" i="24"/>
  <c r="HN123" i="24"/>
  <c r="Q124" i="24"/>
  <c r="T124" i="24"/>
  <c r="CG125" i="24"/>
  <c r="BY125" i="24"/>
  <c r="CA126" i="24"/>
  <c r="CG126" i="24"/>
  <c r="CB126" i="24"/>
  <c r="BZ126" i="24"/>
  <c r="JV126" i="24"/>
  <c r="JW126" i="24"/>
  <c r="JX126" i="24"/>
  <c r="JU126" i="24"/>
  <c r="CL129" i="24"/>
  <c r="CK129" i="24"/>
  <c r="BN134" i="24"/>
  <c r="BM134" i="24"/>
  <c r="FG136" i="24"/>
  <c r="FM136" i="24"/>
  <c r="FH136" i="24"/>
  <c r="FF136" i="24"/>
  <c r="FE136" i="24"/>
  <c r="DI23" i="24"/>
  <c r="FR23" i="24"/>
  <c r="BY79" i="24"/>
  <c r="FR79" i="24"/>
  <c r="IW81" i="24"/>
  <c r="BZ98" i="24"/>
  <c r="DW98" i="24"/>
  <c r="FS98" i="24"/>
  <c r="DX99" i="24"/>
  <c r="JI99" i="24"/>
  <c r="AC101" i="24"/>
  <c r="Q102" i="24"/>
  <c r="DU102" i="24"/>
  <c r="DL103" i="24"/>
  <c r="HM103" i="24"/>
  <c r="HD104" i="24"/>
  <c r="Q105" i="24"/>
  <c r="AD105" i="24"/>
  <c r="AD107" i="24"/>
  <c r="FR107" i="24"/>
  <c r="HO107" i="24"/>
  <c r="HN108" i="24"/>
  <c r="IY108" i="24"/>
  <c r="DI109" i="24"/>
  <c r="FE109" i="24"/>
  <c r="AD110" i="24"/>
  <c r="BO110" i="24"/>
  <c r="HN110" i="24"/>
  <c r="HN111" i="24"/>
  <c r="IW111" i="24"/>
  <c r="FG112" i="24"/>
  <c r="AD113" i="24"/>
  <c r="BZ114" i="24"/>
  <c r="HY114" i="24"/>
  <c r="AQ115" i="24"/>
  <c r="JW116" i="24"/>
  <c r="AF117" i="24"/>
  <c r="BZ117" i="24"/>
  <c r="CL117" i="24"/>
  <c r="EG117" i="24"/>
  <c r="GC117" i="24"/>
  <c r="JJ117" i="24"/>
  <c r="DV118" i="24"/>
  <c r="AQ119" i="24"/>
  <c r="HZ119" i="24"/>
  <c r="IA119" i="24"/>
  <c r="JI119" i="24"/>
  <c r="AE120" i="24"/>
  <c r="AC120" i="24"/>
  <c r="BY120" i="24"/>
  <c r="CA121" i="24"/>
  <c r="CG121" i="24"/>
  <c r="BY121" i="24"/>
  <c r="CK121" i="24"/>
  <c r="DW121" i="24"/>
  <c r="DV121" i="24"/>
  <c r="EC121" i="24"/>
  <c r="AE123" i="24"/>
  <c r="AF123" i="24"/>
  <c r="IZ123" i="24"/>
  <c r="IW123" i="24"/>
  <c r="JI123" i="24"/>
  <c r="DW124" i="24"/>
  <c r="DV124" i="24"/>
  <c r="EC124" i="24"/>
  <c r="HZ125" i="24"/>
  <c r="IG125" i="24"/>
  <c r="IA125" i="24"/>
  <c r="DV129" i="24"/>
  <c r="EC129" i="24"/>
  <c r="DW129" i="24"/>
  <c r="DU129" i="24"/>
  <c r="BU132" i="24"/>
  <c r="BN132" i="24"/>
  <c r="AO133" i="24"/>
  <c r="AP133" i="24"/>
  <c r="AW125" i="24"/>
  <c r="EC125" i="24"/>
  <c r="FY125" i="24"/>
  <c r="GP125" i="24"/>
  <c r="HU125" i="24"/>
  <c r="CX126" i="24"/>
  <c r="JE126" i="24"/>
  <c r="ET127" i="24"/>
  <c r="AK128" i="24"/>
  <c r="R130" i="24"/>
  <c r="FS130" i="24"/>
  <c r="IZ130" i="24"/>
  <c r="AD131" i="24"/>
  <c r="EV131" i="24"/>
  <c r="HO131" i="24"/>
  <c r="AD132" i="24"/>
  <c r="FG132" i="24"/>
  <c r="HA132" i="24"/>
  <c r="S133" i="24"/>
  <c r="Y133" i="24"/>
  <c r="CL133" i="24"/>
  <c r="JV133" i="24"/>
  <c r="EG134" i="24"/>
  <c r="EH134" i="24"/>
  <c r="FF134" i="24"/>
  <c r="AP135" i="24"/>
  <c r="AO135" i="24"/>
  <c r="BD136" i="24"/>
  <c r="BA136" i="24"/>
  <c r="GC136" i="24"/>
  <c r="GD136" i="24"/>
  <c r="FH137" i="24"/>
  <c r="FM137" i="24"/>
  <c r="FF137" i="24"/>
  <c r="FE137" i="24"/>
  <c r="AF138" i="24"/>
  <c r="AC138" i="24"/>
  <c r="BB141" i="24"/>
  <c r="BI141" i="24"/>
  <c r="BC141" i="24"/>
  <c r="BA141" i="24"/>
  <c r="GE141" i="24"/>
  <c r="GK141" i="24"/>
  <c r="GF141" i="24"/>
  <c r="GD141" i="24"/>
  <c r="DK134" i="24"/>
  <c r="DQ134" i="24"/>
  <c r="DL134" i="24"/>
  <c r="HO135" i="24"/>
  <c r="HM135" i="24"/>
  <c r="BO136" i="24"/>
  <c r="BU136" i="24"/>
  <c r="BP136" i="24"/>
  <c r="BN136" i="24"/>
  <c r="AR138" i="24"/>
  <c r="AW138" i="24"/>
  <c r="AQ138" i="24"/>
  <c r="AP138" i="24"/>
  <c r="FF138" i="24"/>
  <c r="FE138" i="24"/>
  <c r="IM138" i="24"/>
  <c r="IS138" i="24"/>
  <c r="IK138" i="24"/>
  <c r="IK139" i="24"/>
  <c r="IM139" i="24"/>
  <c r="BD144" i="24"/>
  <c r="BA144" i="24"/>
  <c r="T145" i="24"/>
  <c r="R145" i="24"/>
  <c r="S145" i="24"/>
  <c r="GR145" i="24"/>
  <c r="GO145" i="24"/>
  <c r="FT147" i="24"/>
  <c r="FQ147" i="24"/>
  <c r="KC147" i="24"/>
  <c r="JW147" i="24"/>
  <c r="JV147" i="24"/>
  <c r="CL120" i="24"/>
  <c r="EG120" i="24"/>
  <c r="JU121" i="24"/>
  <c r="AO122" i="24"/>
  <c r="CK122" i="24"/>
  <c r="HN122" i="24"/>
  <c r="JK122" i="24"/>
  <c r="CM124" i="24"/>
  <c r="DU125" i="24"/>
  <c r="FR125" i="24"/>
  <c r="GE125" i="24"/>
  <c r="HN125" i="24"/>
  <c r="CW126" i="24"/>
  <c r="IB126" i="24"/>
  <c r="IX126" i="24"/>
  <c r="JK126" i="24"/>
  <c r="AC128" i="24"/>
  <c r="FH128" i="24"/>
  <c r="R133" i="24"/>
  <c r="DK133" i="24"/>
  <c r="HM134" i="24"/>
  <c r="HO134" i="24"/>
  <c r="EH136" i="24"/>
  <c r="EG136" i="24"/>
  <c r="IB137" i="24"/>
  <c r="IG137" i="24"/>
  <c r="HY137" i="24"/>
  <c r="FS144" i="24"/>
  <c r="FY144" i="24"/>
  <c r="FT144" i="24"/>
  <c r="FQ144" i="24"/>
  <c r="GC146" i="24"/>
  <c r="GD146" i="24"/>
  <c r="GO134" i="24"/>
  <c r="CW135" i="24"/>
  <c r="E136" i="24"/>
  <c r="CA136" i="24"/>
  <c r="FS136" i="24"/>
  <c r="JI136" i="24"/>
  <c r="GO138" i="24"/>
  <c r="EH140" i="24"/>
  <c r="CL141" i="24"/>
  <c r="GQ141" i="24"/>
  <c r="JJ141" i="24"/>
  <c r="FH142" i="24"/>
  <c r="HM143" i="24"/>
  <c r="DW144" i="24"/>
  <c r="HN144" i="24"/>
  <c r="AF145" i="24"/>
  <c r="DL145" i="24"/>
  <c r="HD145" i="24"/>
  <c r="DI146" i="24"/>
  <c r="IW146" i="24"/>
  <c r="Q147" i="24"/>
  <c r="T135" i="24"/>
  <c r="CG136" i="24"/>
  <c r="FY136" i="24"/>
  <c r="IW136" i="24"/>
  <c r="JQ136" i="24"/>
  <c r="BY137" i="24"/>
  <c r="CZ137" i="24"/>
  <c r="Q138" i="24"/>
  <c r="AR139" i="24"/>
  <c r="DI139" i="24"/>
  <c r="Q140" i="24"/>
  <c r="CB140" i="24"/>
  <c r="HY140" i="24"/>
  <c r="JI140" i="24"/>
  <c r="AP141" i="24"/>
  <c r="GW141" i="24"/>
  <c r="JQ141" i="24"/>
  <c r="BA142" i="24"/>
  <c r="FF142" i="24"/>
  <c r="BN143" i="24"/>
  <c r="HU143" i="24"/>
  <c r="AP144" i="24"/>
  <c r="HP144" i="24"/>
  <c r="AK145" i="24"/>
  <c r="HB145" i="24"/>
  <c r="DK146" i="24"/>
  <c r="FS146" i="24"/>
  <c r="IY146" i="24"/>
  <c r="FF162" i="24"/>
  <c r="Q121" i="24"/>
  <c r="F98" i="24"/>
  <c r="G113" i="24"/>
  <c r="H90" i="24"/>
  <c r="R122" i="24"/>
  <c r="R120" i="24"/>
  <c r="R118" i="24"/>
  <c r="R116" i="24"/>
  <c r="H121" i="24"/>
  <c r="G115" i="24"/>
  <c r="Y111" i="24"/>
  <c r="Y109" i="24"/>
  <c r="G120" i="24"/>
  <c r="G110" i="24"/>
  <c r="E116" i="24"/>
  <c r="Y79" i="24"/>
  <c r="R121" i="24"/>
  <c r="R115" i="24"/>
  <c r="G106" i="24"/>
  <c r="G79" i="24"/>
  <c r="M28" i="24"/>
  <c r="Y65" i="24"/>
  <c r="T94" i="24"/>
  <c r="H61" i="24"/>
  <c r="S94" i="24"/>
  <c r="H113" i="24"/>
  <c r="M101" i="24"/>
  <c r="G101" i="24"/>
  <c r="R58" i="24"/>
  <c r="H23" i="24"/>
  <c r="F90" i="24"/>
  <c r="Y43" i="24"/>
  <c r="Q34" i="24"/>
  <c r="S44" i="24"/>
  <c r="Y30" i="24"/>
  <c r="S34" i="24"/>
  <c r="H75" i="24"/>
  <c r="S58" i="24"/>
  <c r="F16" i="24"/>
  <c r="G52" i="24"/>
  <c r="F52" i="24"/>
  <c r="G44" i="24"/>
  <c r="M80" i="24"/>
  <c r="F36" i="24"/>
  <c r="R101" i="24"/>
  <c r="R102" i="24"/>
  <c r="Y105" i="24"/>
  <c r="R106" i="24"/>
  <c r="Q108" i="24"/>
  <c r="Q109" i="24"/>
  <c r="Q112" i="24"/>
  <c r="Y122" i="24"/>
  <c r="Y116" i="24"/>
  <c r="G121" i="24"/>
  <c r="M115" i="24"/>
  <c r="H122" i="24"/>
  <c r="M116" i="24"/>
  <c r="H116" i="24"/>
  <c r="Q115" i="24"/>
  <c r="F79" i="24"/>
  <c r="F65" i="24"/>
  <c r="M113" i="24"/>
  <c r="R36" i="24"/>
  <c r="Y44" i="24"/>
  <c r="E75" i="24"/>
  <c r="Y36" i="24"/>
  <c r="E36" i="24"/>
  <c r="S122" i="24"/>
  <c r="S120" i="24"/>
  <c r="S118" i="24"/>
  <c r="S116" i="24"/>
  <c r="H115" i="24"/>
  <c r="Y98" i="24"/>
  <c r="Y121" i="24"/>
  <c r="Y115" i="24"/>
  <c r="M65" i="24"/>
  <c r="H94" i="24"/>
  <c r="H64" i="24"/>
  <c r="F94" i="24"/>
  <c r="F64" i="24"/>
  <c r="R34" i="24"/>
  <c r="S36" i="24"/>
  <c r="M90" i="24"/>
  <c r="S43" i="24"/>
  <c r="Q58" i="24"/>
  <c r="T44" i="24"/>
  <c r="S30" i="24"/>
  <c r="E65" i="24"/>
  <c r="E64" i="24"/>
  <c r="H16" i="24"/>
  <c r="E52" i="24"/>
  <c r="M31" i="24"/>
  <c r="M36" i="24"/>
  <c r="Q43" i="24"/>
  <c r="S101" i="24"/>
  <c r="T102" i="24"/>
  <c r="T106" i="24"/>
  <c r="T108" i="24"/>
  <c r="T109" i="24"/>
  <c r="Q111" i="24"/>
  <c r="T112" i="24"/>
  <c r="F121" i="24"/>
  <c r="M12" i="24"/>
  <c r="E12" i="24"/>
  <c r="S16" i="24"/>
  <c r="R16" i="24"/>
  <c r="JW16" i="24"/>
  <c r="KC16" i="24"/>
  <c r="AQ17" i="24"/>
  <c r="AR17" i="24"/>
  <c r="FG17" i="24"/>
  <c r="FE17" i="24"/>
  <c r="IL17" i="24"/>
  <c r="IN17" i="24"/>
  <c r="IS52" i="24"/>
  <c r="IL52" i="24"/>
  <c r="GE80" i="24"/>
  <c r="GF80" i="24"/>
  <c r="DE32" i="24"/>
  <c r="CX32" i="24"/>
  <c r="IA32" i="24"/>
  <c r="HZ32" i="24"/>
  <c r="IA70" i="24"/>
  <c r="IG70" i="24"/>
  <c r="GQ31" i="24"/>
  <c r="GP31" i="24"/>
  <c r="EO58" i="24"/>
  <c r="EH58" i="24"/>
  <c r="EI58" i="24"/>
  <c r="IG12" i="24"/>
  <c r="BZ12" i="24"/>
  <c r="AD11" i="24"/>
  <c r="H12" i="24"/>
  <c r="EV11" i="24"/>
  <c r="ET11" i="24"/>
  <c r="IS11" i="24"/>
  <c r="IN11" i="24"/>
  <c r="DE12" i="24"/>
  <c r="CY12" i="24"/>
  <c r="FA12" i="24"/>
  <c r="ET12" i="24"/>
  <c r="HY12" i="24"/>
  <c r="DW16" i="24"/>
  <c r="DX16" i="24"/>
  <c r="ES16" i="24"/>
  <c r="JU16" i="24"/>
  <c r="AO17" i="24"/>
  <c r="EO17" i="24"/>
  <c r="EH17" i="24"/>
  <c r="JK17" i="24"/>
  <c r="JI17" i="24"/>
  <c r="AW52" i="24"/>
  <c r="AQ52" i="24"/>
  <c r="GC80" i="24"/>
  <c r="BA32" i="24"/>
  <c r="GP32" i="24"/>
  <c r="GO32" i="24"/>
  <c r="HY32" i="24"/>
  <c r="ET70" i="24"/>
  <c r="EU70" i="24"/>
  <c r="HY70" i="24"/>
  <c r="Q30" i="24"/>
  <c r="IG30" i="24"/>
  <c r="HZ30" i="24"/>
  <c r="BI31" i="24"/>
  <c r="BB31" i="24"/>
  <c r="BA31" i="24"/>
  <c r="AQ44" i="24"/>
  <c r="AR44" i="24"/>
  <c r="AP44" i="24"/>
  <c r="AW44" i="24"/>
  <c r="DU44" i="24"/>
  <c r="DX44" i="24"/>
  <c r="F58" i="24"/>
  <c r="G58" i="24"/>
  <c r="M58" i="24"/>
  <c r="FE58" i="24"/>
  <c r="FF58" i="24"/>
  <c r="Y16" i="24"/>
  <c r="Q12" i="24"/>
  <c r="JQ12" i="24"/>
  <c r="CG12" i="24"/>
  <c r="AE52" i="24"/>
  <c r="HA11" i="24"/>
  <c r="CB11" i="24"/>
  <c r="BI12" i="24"/>
  <c r="BA12" i="24"/>
  <c r="CB12" i="24"/>
  <c r="GC12" i="24"/>
  <c r="IA12" i="24"/>
  <c r="IS12" i="24"/>
  <c r="IN12" i="24"/>
  <c r="JL12" i="24"/>
  <c r="CM16" i="24"/>
  <c r="CS16" i="24"/>
  <c r="EH16" i="24"/>
  <c r="EU16" i="24"/>
  <c r="HC16" i="24"/>
  <c r="HB16" i="24"/>
  <c r="HM16" i="24"/>
  <c r="JV16" i="24"/>
  <c r="AP17" i="24"/>
  <c r="BB17" i="24"/>
  <c r="BD17" i="24"/>
  <c r="IA17" i="24"/>
  <c r="IB17" i="24"/>
  <c r="IK17" i="24"/>
  <c r="AQ80" i="24"/>
  <c r="AW80" i="24"/>
  <c r="GD80" i="24"/>
  <c r="GP80" i="24"/>
  <c r="GW80" i="24"/>
  <c r="KC80" i="24"/>
  <c r="JV80" i="24"/>
  <c r="F32" i="24"/>
  <c r="AP32" i="24"/>
  <c r="BC32" i="24"/>
  <c r="IB32" i="24"/>
  <c r="IL32" i="24"/>
  <c r="IM32" i="24"/>
  <c r="DI70" i="24"/>
  <c r="GK70" i="24"/>
  <c r="GC70" i="24"/>
  <c r="HZ70" i="24"/>
  <c r="GW30" i="24"/>
  <c r="GP30" i="24"/>
  <c r="GO30" i="24"/>
  <c r="GF31" i="24"/>
  <c r="GE31" i="24"/>
  <c r="GO31" i="24"/>
  <c r="GP44" i="24"/>
  <c r="GQ44" i="24"/>
  <c r="GO44" i="24"/>
  <c r="GW44" i="24"/>
  <c r="HM58" i="24"/>
  <c r="HP58" i="24"/>
  <c r="IS17" i="24"/>
  <c r="HU16" i="24"/>
  <c r="BY12" i="24"/>
  <c r="BY11" i="24"/>
  <c r="HI11" i="24"/>
  <c r="CA52" i="24"/>
  <c r="HC11" i="24"/>
  <c r="JI12" i="24"/>
  <c r="AK11" i="24"/>
  <c r="AF11" i="24"/>
  <c r="BB11" i="24"/>
  <c r="ES11" i="24"/>
  <c r="GD11" i="24"/>
  <c r="GF11" i="24"/>
  <c r="IL11" i="24"/>
  <c r="BB12" i="24"/>
  <c r="CX12" i="24"/>
  <c r="EU12" i="24"/>
  <c r="GE12" i="24"/>
  <c r="HZ12" i="24"/>
  <c r="Q16" i="24"/>
  <c r="CK16" i="24"/>
  <c r="DJ16" i="24"/>
  <c r="DI16" i="24"/>
  <c r="DU16" i="24"/>
  <c r="EJ16" i="24"/>
  <c r="EV16" i="24"/>
  <c r="FQ16" i="24"/>
  <c r="GK16" i="24"/>
  <c r="GE16" i="24"/>
  <c r="GO16" i="24"/>
  <c r="HO16" i="24"/>
  <c r="JX16" i="24"/>
  <c r="AW17" i="24"/>
  <c r="CA17" i="24"/>
  <c r="BY17" i="24"/>
  <c r="FF17" i="24"/>
  <c r="HY17" i="24"/>
  <c r="IM17" i="24"/>
  <c r="JL17" i="24"/>
  <c r="BM52" i="24"/>
  <c r="FM52" i="24"/>
  <c r="GW52" i="24"/>
  <c r="GO52" i="24"/>
  <c r="IK52" i="24"/>
  <c r="AO80" i="24"/>
  <c r="GK80" i="24"/>
  <c r="G32" i="24"/>
  <c r="AR32" i="24"/>
  <c r="BI32" i="24"/>
  <c r="CW32" i="24"/>
  <c r="GQ32" i="24"/>
  <c r="IG32" i="24"/>
  <c r="KC32" i="24"/>
  <c r="JU32" i="24"/>
  <c r="EI70" i="24"/>
  <c r="EH70" i="24"/>
  <c r="GD70" i="24"/>
  <c r="IB70" i="24"/>
  <c r="CX30" i="24"/>
  <c r="CW30" i="24"/>
  <c r="AF31" i="24"/>
  <c r="AC31" i="24"/>
  <c r="CM31" i="24"/>
  <c r="CS31" i="24"/>
  <c r="CN31" i="24"/>
  <c r="FT31" i="24"/>
  <c r="FQ31" i="24"/>
  <c r="GC31" i="24"/>
  <c r="GW31" i="24"/>
  <c r="IA44" i="24"/>
  <c r="IB44" i="24"/>
  <c r="HZ44" i="24"/>
  <c r="IG44" i="24"/>
  <c r="CM44" i="24"/>
  <c r="CX44" i="24"/>
  <c r="JW44" i="24"/>
  <c r="IL58" i="24"/>
  <c r="KC58" i="24"/>
  <c r="DE62" i="24"/>
  <c r="EO62" i="24"/>
  <c r="GE62" i="24"/>
  <c r="GP62" i="24"/>
  <c r="HZ62" i="24"/>
  <c r="BN91" i="24"/>
  <c r="CS91" i="24"/>
  <c r="EO91" i="24"/>
  <c r="JV91" i="24"/>
  <c r="M34" i="24"/>
  <c r="AP34" i="24"/>
  <c r="CM34" i="24"/>
  <c r="DJ34" i="24"/>
  <c r="GO34" i="24"/>
  <c r="HP34" i="24"/>
  <c r="IM34" i="24"/>
  <c r="R35" i="24"/>
  <c r="CB35" i="24"/>
  <c r="GO35" i="24"/>
  <c r="IG35" i="24"/>
  <c r="AF73" i="24"/>
  <c r="CW73" i="24"/>
  <c r="EO73" i="24"/>
  <c r="HP73" i="24"/>
  <c r="CS67" i="24"/>
  <c r="CK67" i="24"/>
  <c r="CN67" i="24"/>
  <c r="GQ67" i="24"/>
  <c r="GP67" i="24"/>
  <c r="GO67" i="24"/>
  <c r="IX67" i="24"/>
  <c r="IW67" i="24"/>
  <c r="JL67" i="24"/>
  <c r="IM36" i="24"/>
  <c r="IL36" i="24"/>
  <c r="IK36" i="24"/>
  <c r="DE43" i="24"/>
  <c r="CY43" i="24"/>
  <c r="DX43" i="24"/>
  <c r="HM41" i="24"/>
  <c r="HP41" i="24"/>
  <c r="GD45" i="24"/>
  <c r="GF45" i="24"/>
  <c r="GC45" i="24"/>
  <c r="EG64" i="24"/>
  <c r="EJ64" i="24"/>
  <c r="IX94" i="24"/>
  <c r="IZ94" i="24"/>
  <c r="IY94" i="24"/>
  <c r="S90" i="24"/>
  <c r="Q90" i="24"/>
  <c r="JQ63" i="24"/>
  <c r="JJ63" i="24"/>
  <c r="JL63" i="24"/>
  <c r="JK63" i="24"/>
  <c r="AO23" i="24"/>
  <c r="AP23" i="24"/>
  <c r="HZ23" i="24"/>
  <c r="HY23" i="24"/>
  <c r="FS111" i="24"/>
  <c r="FR111" i="24"/>
  <c r="IX113" i="24"/>
  <c r="IZ113" i="24"/>
  <c r="IY113" i="24"/>
  <c r="IW113" i="24"/>
  <c r="AE115" i="24"/>
  <c r="AK115" i="24"/>
  <c r="AD115" i="24"/>
  <c r="AF115" i="24"/>
  <c r="AC115" i="24"/>
  <c r="JK116" i="24"/>
  <c r="JQ116" i="24"/>
  <c r="JJ116" i="24"/>
  <c r="JL116" i="24"/>
  <c r="JI116" i="24"/>
  <c r="BP117" i="24"/>
  <c r="BM117" i="24"/>
  <c r="AP124" i="24"/>
  <c r="AQ124" i="24"/>
  <c r="AW124" i="24"/>
  <c r="AO124" i="24"/>
  <c r="DV127" i="24"/>
  <c r="DX127" i="24"/>
  <c r="DW127" i="24"/>
  <c r="DU127" i="24"/>
  <c r="IM127" i="24"/>
  <c r="IK127" i="24"/>
  <c r="GO128" i="24"/>
  <c r="GR128" i="24"/>
  <c r="Q134" i="24"/>
  <c r="R134" i="24"/>
  <c r="FY134" i="24"/>
  <c r="FS134" i="24"/>
  <c r="FR134" i="24"/>
  <c r="FQ134" i="24"/>
  <c r="AW140" i="24"/>
  <c r="AO140" i="24"/>
  <c r="AR140" i="24"/>
  <c r="AQ140" i="24"/>
  <c r="AP140" i="24"/>
  <c r="FF140" i="24"/>
  <c r="FE140" i="24"/>
  <c r="CW35" i="24"/>
  <c r="GP35" i="24"/>
  <c r="BA73" i="24"/>
  <c r="CX73" i="24"/>
  <c r="AR36" i="24"/>
  <c r="AW36" i="24"/>
  <c r="AQ36" i="24"/>
  <c r="JW36" i="24"/>
  <c r="JX36" i="24"/>
  <c r="JV36" i="24"/>
  <c r="AW41" i="24"/>
  <c r="AO41" i="24"/>
  <c r="AR41" i="24"/>
  <c r="AQ41" i="24"/>
  <c r="HB45" i="24"/>
  <c r="HC45" i="24"/>
  <c r="HA45" i="24"/>
  <c r="JQ45" i="24"/>
  <c r="JI45" i="24"/>
  <c r="JL45" i="24"/>
  <c r="JK45" i="24"/>
  <c r="BN65" i="24"/>
  <c r="BM65" i="24"/>
  <c r="R25" i="24"/>
  <c r="Q25" i="24"/>
  <c r="CG92" i="24"/>
  <c r="BY92" i="24"/>
  <c r="CB92" i="24"/>
  <c r="CA92" i="24"/>
  <c r="HB92" i="24"/>
  <c r="HA92" i="24"/>
  <c r="AD94" i="24"/>
  <c r="AE94" i="24"/>
  <c r="CK94" i="24"/>
  <c r="CN94" i="24"/>
  <c r="FY94" i="24"/>
  <c r="FT94" i="24"/>
  <c r="FS94" i="24"/>
  <c r="FR94" i="24"/>
  <c r="BN88" i="24"/>
  <c r="BP88" i="24"/>
  <c r="BO88" i="24"/>
  <c r="BM88" i="24"/>
  <c r="FT63" i="24"/>
  <c r="FQ63" i="24"/>
  <c r="FY63" i="24"/>
  <c r="FR63" i="24"/>
  <c r="DK75" i="24"/>
  <c r="DI75" i="24"/>
  <c r="CG101" i="24"/>
  <c r="CA101" i="24"/>
  <c r="BZ101" i="24"/>
  <c r="BY101" i="24"/>
  <c r="BN108" i="24"/>
  <c r="BP108" i="24"/>
  <c r="BO108" i="24"/>
  <c r="BM108" i="24"/>
  <c r="S110" i="24"/>
  <c r="R110" i="24"/>
  <c r="T110" i="24"/>
  <c r="Q110" i="24"/>
  <c r="FF113" i="24"/>
  <c r="FH113" i="24"/>
  <c r="FG113" i="24"/>
  <c r="FE113" i="24"/>
  <c r="IL30" i="24"/>
  <c r="DE31" i="24"/>
  <c r="EO31" i="24"/>
  <c r="BC44" i="24"/>
  <c r="CK44" i="24"/>
  <c r="IM44" i="24"/>
  <c r="JU44" i="24"/>
  <c r="CW58" i="24"/>
  <c r="ET58" i="24"/>
  <c r="IA58" i="24"/>
  <c r="JV58" i="24"/>
  <c r="CL61" i="24"/>
  <c r="ES61" i="24"/>
  <c r="JV61" i="24"/>
  <c r="AP62" i="24"/>
  <c r="CW62" i="24"/>
  <c r="EH62" i="24"/>
  <c r="EU62" i="24"/>
  <c r="GC62" i="24"/>
  <c r="IG62" i="24"/>
  <c r="CL91" i="24"/>
  <c r="CY91" i="24"/>
  <c r="EH91" i="24"/>
  <c r="EU91" i="24"/>
  <c r="KC91" i="24"/>
  <c r="AW34" i="24"/>
  <c r="CX34" i="24"/>
  <c r="GC34" i="24"/>
  <c r="GW34" i="24"/>
  <c r="IK34" i="24"/>
  <c r="JV34" i="24"/>
  <c r="BN35" i="24"/>
  <c r="GE35" i="24"/>
  <c r="GW35" i="24"/>
  <c r="HZ35" i="24"/>
  <c r="IL35" i="24"/>
  <c r="JL35" i="24"/>
  <c r="CM73" i="24"/>
  <c r="DE73" i="24"/>
  <c r="EH73" i="24"/>
  <c r="ET73" i="24"/>
  <c r="FT73" i="24"/>
  <c r="CL67" i="24"/>
  <c r="DE67" i="24"/>
  <c r="CY67" i="24"/>
  <c r="DX67" i="24"/>
  <c r="CX36" i="24"/>
  <c r="CY36" i="24"/>
  <c r="CW36" i="24"/>
  <c r="ET36" i="24"/>
  <c r="ES36" i="24"/>
  <c r="CS43" i="24"/>
  <c r="CK43" i="24"/>
  <c r="CN43" i="24"/>
  <c r="CW43" i="24"/>
  <c r="GQ43" i="24"/>
  <c r="GP43" i="24"/>
  <c r="GO43" i="24"/>
  <c r="IX43" i="24"/>
  <c r="IW43" i="24"/>
  <c r="JL43" i="24"/>
  <c r="BI41" i="24"/>
  <c r="BC41" i="24"/>
  <c r="BB41" i="24"/>
  <c r="JV41" i="24"/>
  <c r="JX41" i="24"/>
  <c r="JU41" i="24"/>
  <c r="CW45" i="24"/>
  <c r="CX45" i="24"/>
  <c r="EJ45" i="24"/>
  <c r="EH45" i="24"/>
  <c r="EG45" i="24"/>
  <c r="AR64" i="24"/>
  <c r="AO64" i="24"/>
  <c r="IX65" i="24"/>
  <c r="IW65" i="24"/>
  <c r="HU25" i="24"/>
  <c r="HM25" i="24"/>
  <c r="HP25" i="24"/>
  <c r="HO25" i="24"/>
  <c r="FF92" i="24"/>
  <c r="FE92" i="24"/>
  <c r="BA90" i="24"/>
  <c r="BD90" i="24"/>
  <c r="JK23" i="24"/>
  <c r="JQ23" i="24"/>
  <c r="JI23" i="24"/>
  <c r="JL23" i="24"/>
  <c r="JJ23" i="24"/>
  <c r="IK58" i="24"/>
  <c r="JX58" i="24"/>
  <c r="CY62" i="24"/>
  <c r="EJ62" i="24"/>
  <c r="CN91" i="24"/>
  <c r="EJ91" i="24"/>
  <c r="CL34" i="24"/>
  <c r="IL34" i="24"/>
  <c r="JW73" i="24"/>
  <c r="JV73" i="24"/>
  <c r="AF36" i="24"/>
  <c r="AC36" i="24"/>
  <c r="GQ36" i="24"/>
  <c r="GP36" i="24"/>
  <c r="GO36" i="24"/>
  <c r="GF64" i="24"/>
  <c r="GC64" i="24"/>
  <c r="FY65" i="24"/>
  <c r="FQ65" i="24"/>
  <c r="FT65" i="24"/>
  <c r="FS65" i="24"/>
  <c r="JL65" i="24"/>
  <c r="JQ65" i="24"/>
  <c r="JK65" i="24"/>
  <c r="JJ65" i="24"/>
  <c r="FF25" i="24"/>
  <c r="FE25" i="24"/>
  <c r="FT92" i="24"/>
  <c r="FY92" i="24"/>
  <c r="FS92" i="24"/>
  <c r="FR92" i="24"/>
  <c r="HY92" i="24"/>
  <c r="IB92" i="24"/>
  <c r="BN94" i="24"/>
  <c r="BM94" i="24"/>
  <c r="IN94" i="24"/>
  <c r="IK94" i="24"/>
  <c r="GR88" i="24"/>
  <c r="GO88" i="24"/>
  <c r="R63" i="24"/>
  <c r="S63" i="24"/>
  <c r="CZ97" i="24"/>
  <c r="CW97" i="24"/>
  <c r="ES97" i="24"/>
  <c r="EV97" i="24"/>
  <c r="HZ97" i="24"/>
  <c r="HY97" i="24"/>
  <c r="FY102" i="24"/>
  <c r="FS102" i="24"/>
  <c r="FR102" i="24"/>
  <c r="FQ102" i="24"/>
  <c r="HD142" i="24"/>
  <c r="HC142" i="24"/>
  <c r="HB142" i="24"/>
  <c r="HA142" i="24"/>
  <c r="JU161" i="24"/>
  <c r="JV161" i="24"/>
  <c r="R163" i="24"/>
  <c r="Q163" i="24"/>
  <c r="FF90" i="24"/>
  <c r="FH90" i="24"/>
  <c r="DJ63" i="24"/>
  <c r="DL63" i="24"/>
  <c r="DI63" i="24"/>
  <c r="S23" i="24"/>
  <c r="R23" i="24"/>
  <c r="AK79" i="24"/>
  <c r="AC79" i="24"/>
  <c r="AF79" i="24"/>
  <c r="AE79" i="24"/>
  <c r="ES81" i="24"/>
  <c r="EV81" i="24"/>
  <c r="AK97" i="24"/>
  <c r="AC97" i="24"/>
  <c r="AF97" i="24"/>
  <c r="AE97" i="24"/>
  <c r="DJ97" i="24"/>
  <c r="DL97" i="24"/>
  <c r="DK97" i="24"/>
  <c r="DK98" i="24"/>
  <c r="DJ98" i="24"/>
  <c r="DL98" i="24"/>
  <c r="DI98" i="24"/>
  <c r="FG98" i="24"/>
  <c r="FF98" i="24"/>
  <c r="FE98" i="24"/>
  <c r="GR98" i="24"/>
  <c r="GO98" i="24"/>
  <c r="AP99" i="24"/>
  <c r="AO99" i="24"/>
  <c r="JE101" i="24"/>
  <c r="IX101" i="24"/>
  <c r="IW101" i="24"/>
  <c r="JE103" i="24"/>
  <c r="IW103" i="24"/>
  <c r="IZ103" i="24"/>
  <c r="IY103" i="24"/>
  <c r="BU105" i="24"/>
  <c r="BM105" i="24"/>
  <c r="BP105" i="24"/>
  <c r="BO105" i="24"/>
  <c r="CA107" i="24"/>
  <c r="BZ107" i="24"/>
  <c r="HC107" i="24"/>
  <c r="HB107" i="24"/>
  <c r="HD107" i="24"/>
  <c r="HA107" i="24"/>
  <c r="IN107" i="24"/>
  <c r="IK107" i="24"/>
  <c r="CL108" i="24"/>
  <c r="CK108" i="24"/>
  <c r="EC108" i="24"/>
  <c r="DU108" i="24"/>
  <c r="DX108" i="24"/>
  <c r="DW108" i="24"/>
  <c r="JV108" i="24"/>
  <c r="JU108" i="24"/>
  <c r="AK109" i="24"/>
  <c r="AC109" i="24"/>
  <c r="AF109" i="24"/>
  <c r="AE109" i="24"/>
  <c r="HC109" i="24"/>
  <c r="HB109" i="24"/>
  <c r="HD109" i="24"/>
  <c r="HA109" i="24"/>
  <c r="JK110" i="24"/>
  <c r="JJ110" i="24"/>
  <c r="S113" i="24"/>
  <c r="R113" i="24"/>
  <c r="T113" i="24"/>
  <c r="Q113" i="24"/>
  <c r="BD113" i="24"/>
  <c r="BA113" i="24"/>
  <c r="GD113" i="24"/>
  <c r="GC113" i="24"/>
  <c r="HU113" i="24"/>
  <c r="HM113" i="24"/>
  <c r="HP113" i="24"/>
  <c r="HO113" i="24"/>
  <c r="CL115" i="24"/>
  <c r="CS115" i="24"/>
  <c r="CM115" i="24"/>
  <c r="CK115" i="24"/>
  <c r="HN64" i="24"/>
  <c r="AE25" i="24"/>
  <c r="CK25" i="24"/>
  <c r="DW25" i="24"/>
  <c r="HB25" i="24"/>
  <c r="DJ92" i="24"/>
  <c r="EC92" i="24"/>
  <c r="Q94" i="24"/>
  <c r="CB94" i="24"/>
  <c r="DU94" i="24"/>
  <c r="FG94" i="24"/>
  <c r="JL94" i="24"/>
  <c r="AE88" i="24"/>
  <c r="EC88" i="24"/>
  <c r="DV88" i="24"/>
  <c r="FS88" i="24"/>
  <c r="HB88" i="24"/>
  <c r="HC88" i="24"/>
  <c r="AO90" i="24"/>
  <c r="BZ90" i="24"/>
  <c r="DI90" i="24"/>
  <c r="EC90" i="24"/>
  <c r="HU90" i="24"/>
  <c r="HN90" i="24"/>
  <c r="AK63" i="24"/>
  <c r="AE63" i="24"/>
  <c r="HP63" i="24"/>
  <c r="HM63" i="24"/>
  <c r="HU63" i="24"/>
  <c r="BN23" i="24"/>
  <c r="BP23" i="24"/>
  <c r="BM23" i="24"/>
  <c r="FH23" i="24"/>
  <c r="FF23" i="24"/>
  <c r="E28" i="24"/>
  <c r="JQ75" i="24"/>
  <c r="JL75" i="24"/>
  <c r="JI75" i="24"/>
  <c r="IN79" i="24"/>
  <c r="IK79" i="24"/>
  <c r="BP81" i="24"/>
  <c r="BN81" i="24"/>
  <c r="BO81" i="24"/>
  <c r="BM81" i="24"/>
  <c r="JK81" i="24"/>
  <c r="JJ81" i="24"/>
  <c r="HB98" i="24"/>
  <c r="HD98" i="24"/>
  <c r="HC98" i="24"/>
  <c r="CL99" i="24"/>
  <c r="CK99" i="24"/>
  <c r="JQ103" i="24"/>
  <c r="JK103" i="24"/>
  <c r="JJ103" i="24"/>
  <c r="CG105" i="24"/>
  <c r="CA105" i="24"/>
  <c r="BZ105" i="24"/>
  <c r="IX107" i="24"/>
  <c r="IZ107" i="24"/>
  <c r="IY107" i="24"/>
  <c r="HC108" i="24"/>
  <c r="HB108" i="24"/>
  <c r="HD108" i="24"/>
  <c r="HA108" i="24"/>
  <c r="FS110" i="24"/>
  <c r="FR110" i="24"/>
  <c r="BD111" i="24"/>
  <c r="BA111" i="24"/>
  <c r="H112" i="24"/>
  <c r="E112" i="24"/>
  <c r="AK112" i="24"/>
  <c r="AC112" i="24"/>
  <c r="AF112" i="24"/>
  <c r="AE112" i="24"/>
  <c r="BN113" i="24"/>
  <c r="BP113" i="24"/>
  <c r="BO113" i="24"/>
  <c r="IB113" i="24"/>
  <c r="IA113" i="24"/>
  <c r="HZ113" i="24"/>
  <c r="CS116" i="24"/>
  <c r="CK116" i="24"/>
  <c r="GK120" i="24"/>
  <c r="GE120" i="24"/>
  <c r="GD120" i="24"/>
  <c r="GC120" i="24"/>
  <c r="GD67" i="24"/>
  <c r="IK67" i="24"/>
  <c r="GD36" i="24"/>
  <c r="HZ36" i="24"/>
  <c r="GD43" i="24"/>
  <c r="IK43" i="24"/>
  <c r="Y45" i="24"/>
  <c r="BM45" i="24"/>
  <c r="DV45" i="24"/>
  <c r="AD64" i="24"/>
  <c r="BZ64" i="24"/>
  <c r="HO64" i="24"/>
  <c r="AC65" i="24"/>
  <c r="DV65" i="24"/>
  <c r="AD92" i="24"/>
  <c r="EV88" i="24"/>
  <c r="ES88" i="24"/>
  <c r="JQ88" i="24"/>
  <c r="JI88" i="24"/>
  <c r="CA90" i="24"/>
  <c r="FE90" i="24"/>
  <c r="IN90" i="24"/>
  <c r="IK90" i="24"/>
  <c r="CB63" i="24"/>
  <c r="CG63" i="24"/>
  <c r="BY63" i="24"/>
  <c r="CZ23" i="24"/>
  <c r="CW23" i="24"/>
  <c r="R28" i="24"/>
  <c r="T28" i="24"/>
  <c r="S28" i="24"/>
  <c r="AE75" i="24"/>
  <c r="AD75" i="24"/>
  <c r="IX79" i="24"/>
  <c r="IZ79" i="24"/>
  <c r="IY79" i="24"/>
  <c r="CA81" i="24"/>
  <c r="CG81" i="24"/>
  <c r="CB81" i="24"/>
  <c r="BZ81" i="24"/>
  <c r="BU101" i="24"/>
  <c r="BM101" i="24"/>
  <c r="BP101" i="24"/>
  <c r="BO101" i="24"/>
  <c r="FM102" i="24"/>
  <c r="FE102" i="24"/>
  <c r="FH102" i="24"/>
  <c r="FG102" i="24"/>
  <c r="FM104" i="24"/>
  <c r="FF104" i="24"/>
  <c r="FE104" i="24"/>
  <c r="H108" i="24"/>
  <c r="E108" i="24"/>
  <c r="AK108" i="24"/>
  <c r="AC108" i="24"/>
  <c r="AF108" i="24"/>
  <c r="AE108" i="24"/>
  <c r="EG110" i="24"/>
  <c r="EH110" i="24"/>
  <c r="BN111" i="24"/>
  <c r="BP111" i="24"/>
  <c r="BO111" i="24"/>
  <c r="BN112" i="24"/>
  <c r="BP112" i="24"/>
  <c r="BO112" i="24"/>
  <c r="CZ113" i="24"/>
  <c r="CW113" i="24"/>
  <c r="EC113" i="24"/>
  <c r="DU113" i="24"/>
  <c r="DX113" i="24"/>
  <c r="DW113" i="24"/>
  <c r="IM113" i="24"/>
  <c r="IN113" i="24"/>
  <c r="IL113" i="24"/>
  <c r="JQ115" i="24"/>
  <c r="JI115" i="24"/>
  <c r="CS118" i="24"/>
  <c r="CM118" i="24"/>
  <c r="CL118" i="24"/>
  <c r="CK118" i="24"/>
  <c r="EH118" i="24"/>
  <c r="EO118" i="24"/>
  <c r="EI118" i="24"/>
  <c r="EG118" i="24"/>
  <c r="E119" i="24"/>
  <c r="F119" i="24"/>
  <c r="CA75" i="24"/>
  <c r="H79" i="24"/>
  <c r="BM79" i="24"/>
  <c r="DJ79" i="24"/>
  <c r="FF79" i="24"/>
  <c r="GO79" i="24"/>
  <c r="HU79" i="24"/>
  <c r="FT81" i="24"/>
  <c r="IX81" i="24"/>
  <c r="BY97" i="24"/>
  <c r="CG97" i="24"/>
  <c r="IZ97" i="24"/>
  <c r="R98" i="24"/>
  <c r="AK98" i="24"/>
  <c r="EH98" i="24"/>
  <c r="GD98" i="24"/>
  <c r="IX98" i="24"/>
  <c r="AK99" i="24"/>
  <c r="HA99" i="24"/>
  <c r="HI99" i="24"/>
  <c r="HU99" i="24"/>
  <c r="BM100" i="24"/>
  <c r="BU100" i="24"/>
  <c r="CG100" i="24"/>
  <c r="HU100" i="24"/>
  <c r="AP101" i="24"/>
  <c r="FE101" i="24"/>
  <c r="FM101" i="24"/>
  <c r="FY101" i="24"/>
  <c r="AK102" i="24"/>
  <c r="EH102" i="24"/>
  <c r="IW102" i="24"/>
  <c r="JE102" i="24"/>
  <c r="JQ102" i="24"/>
  <c r="EC103" i="24"/>
  <c r="HZ103" i="24"/>
  <c r="BM104" i="24"/>
  <c r="BU104" i="24"/>
  <c r="CG104" i="24"/>
  <c r="HU104" i="24"/>
  <c r="AP105" i="24"/>
  <c r="FE105" i="24"/>
  <c r="FM105" i="24"/>
  <c r="FY105" i="24"/>
  <c r="AK106" i="24"/>
  <c r="AC107" i="24"/>
  <c r="AK107" i="24"/>
  <c r="HZ107" i="24"/>
  <c r="FF108" i="24"/>
  <c r="JJ108" i="24"/>
  <c r="DU109" i="24"/>
  <c r="EC109" i="24"/>
  <c r="FF109" i="24"/>
  <c r="DJ110" i="24"/>
  <c r="FF110" i="24"/>
  <c r="HM110" i="24"/>
  <c r="HU110" i="24"/>
  <c r="IX110" i="24"/>
  <c r="AC111" i="24"/>
  <c r="AK111" i="24"/>
  <c r="DJ111" i="24"/>
  <c r="HM111" i="24"/>
  <c r="HU111" i="24"/>
  <c r="DJ112" i="24"/>
  <c r="HB112" i="24"/>
  <c r="AP113" i="24"/>
  <c r="CS114" i="24"/>
  <c r="DW114" i="24"/>
  <c r="DX114" i="24"/>
  <c r="HO114" i="24"/>
  <c r="HU114" i="24"/>
  <c r="JW114" i="24"/>
  <c r="Q116" i="24"/>
  <c r="AE119" i="24"/>
  <c r="AK119" i="24"/>
  <c r="AF119" i="24"/>
  <c r="AD119" i="24"/>
  <c r="AP120" i="24"/>
  <c r="AW120" i="24"/>
  <c r="AQ120" i="24"/>
  <c r="AO120" i="24"/>
  <c r="HO120" i="24"/>
  <c r="HU120" i="24"/>
  <c r="HP120" i="24"/>
  <c r="HN120" i="24"/>
  <c r="JQ120" i="24"/>
  <c r="JI120" i="24"/>
  <c r="JL120" i="24"/>
  <c r="JK120" i="24"/>
  <c r="FH122" i="24"/>
  <c r="FE122" i="24"/>
  <c r="CG123" i="24"/>
  <c r="BY123" i="24"/>
  <c r="CB123" i="24"/>
  <c r="CA123" i="24"/>
  <c r="CA124" i="24"/>
  <c r="CG124" i="24"/>
  <c r="CB124" i="24"/>
  <c r="BZ124" i="24"/>
  <c r="EH125" i="24"/>
  <c r="EI125" i="24"/>
  <c r="EG125" i="24"/>
  <c r="EO125" i="24"/>
  <c r="BN128" i="24"/>
  <c r="BU128" i="24"/>
  <c r="IZ133" i="24"/>
  <c r="JE133" i="24"/>
  <c r="IY133" i="24"/>
  <c r="IW133" i="24"/>
  <c r="HA114" i="24"/>
  <c r="HD114" i="24"/>
  <c r="CA115" i="24"/>
  <c r="CG115" i="24"/>
  <c r="BY115" i="24"/>
  <c r="EH115" i="24"/>
  <c r="EG115" i="24"/>
  <c r="EO115" i="24"/>
  <c r="HO115" i="24"/>
  <c r="HN115" i="24"/>
  <c r="KC120" i="24"/>
  <c r="JW120" i="24"/>
  <c r="JV120" i="24"/>
  <c r="AP121" i="24"/>
  <c r="AW121" i="24"/>
  <c r="AQ121" i="24"/>
  <c r="AO121" i="24"/>
  <c r="GO121" i="24"/>
  <c r="GP121" i="24"/>
  <c r="CS123" i="24"/>
  <c r="CM123" i="24"/>
  <c r="CL123" i="24"/>
  <c r="EH123" i="24"/>
  <c r="EO123" i="24"/>
  <c r="EI123" i="24"/>
  <c r="EG123" i="24"/>
  <c r="S127" i="24"/>
  <c r="R127" i="24"/>
  <c r="CM127" i="24"/>
  <c r="CK127" i="24"/>
  <c r="S128" i="24"/>
  <c r="Y128" i="24"/>
  <c r="T128" i="24"/>
  <c r="R128" i="24"/>
  <c r="Q128" i="24"/>
  <c r="JQ129" i="24"/>
  <c r="JJ129" i="24"/>
  <c r="JK129" i="24"/>
  <c r="JJ130" i="24"/>
  <c r="JK130" i="24"/>
  <c r="JI130" i="24"/>
  <c r="JQ130" i="24"/>
  <c r="FR131" i="24"/>
  <c r="FQ131" i="24"/>
  <c r="FS133" i="24"/>
  <c r="FR133" i="24"/>
  <c r="FY133" i="24"/>
  <c r="FQ133" i="24"/>
  <c r="DK23" i="24"/>
  <c r="HN23" i="24"/>
  <c r="IW23" i="24"/>
  <c r="JJ97" i="24"/>
  <c r="Q98" i="24"/>
  <c r="AD98" i="24"/>
  <c r="BO98" i="24"/>
  <c r="CA98" i="24"/>
  <c r="HM100" i="24"/>
  <c r="AC102" i="24"/>
  <c r="DU103" i="24"/>
  <c r="HM104" i="24"/>
  <c r="AC106" i="24"/>
  <c r="JL106" i="24"/>
  <c r="FT107" i="24"/>
  <c r="DL109" i="24"/>
  <c r="DI110" i="24"/>
  <c r="HD110" i="24"/>
  <c r="T111" i="24"/>
  <c r="DI111" i="24"/>
  <c r="HD111" i="24"/>
  <c r="DI112" i="24"/>
  <c r="HA112" i="24"/>
  <c r="CK114" i="24"/>
  <c r="DV114" i="24"/>
  <c r="EH114" i="24"/>
  <c r="EO114" i="24"/>
  <c r="HN114" i="24"/>
  <c r="JQ114" i="24"/>
  <c r="JI114" i="24"/>
  <c r="JU114" i="24"/>
  <c r="CG118" i="24"/>
  <c r="BY118" i="24"/>
  <c r="CB118" i="24"/>
  <c r="CA118" i="24"/>
  <c r="IZ119" i="24"/>
  <c r="IW119" i="24"/>
  <c r="FY120" i="24"/>
  <c r="FQ120" i="24"/>
  <c r="FT120" i="24"/>
  <c r="FS120" i="24"/>
  <c r="HO121" i="24"/>
  <c r="HU121" i="24"/>
  <c r="HP121" i="24"/>
  <c r="HN121" i="24"/>
  <c r="HZ122" i="24"/>
  <c r="IG122" i="24"/>
  <c r="IA122" i="24"/>
  <c r="HY122" i="24"/>
  <c r="FS123" i="24"/>
  <c r="FY123" i="24"/>
  <c r="FT123" i="24"/>
  <c r="FR123" i="24"/>
  <c r="HZ124" i="24"/>
  <c r="IA124" i="24"/>
  <c r="HY124" i="24"/>
  <c r="IG124" i="24"/>
  <c r="AP126" i="24"/>
  <c r="AQ126" i="24"/>
  <c r="AO126" i="24"/>
  <c r="AW126" i="24"/>
  <c r="CW129" i="24"/>
  <c r="CZ129" i="24"/>
  <c r="HU129" i="24"/>
  <c r="HO129" i="24"/>
  <c r="HN129" i="24"/>
  <c r="HM129" i="24"/>
  <c r="CA132" i="24"/>
  <c r="BZ132" i="24"/>
  <c r="CG132" i="24"/>
  <c r="BY132" i="24"/>
  <c r="BU133" i="24"/>
  <c r="BM133" i="24"/>
  <c r="BP133" i="24"/>
  <c r="BO133" i="24"/>
  <c r="BN133" i="24"/>
  <c r="CA134" i="24"/>
  <c r="BZ134" i="24"/>
  <c r="BY134" i="24"/>
  <c r="CG134" i="24"/>
  <c r="AW117" i="24"/>
  <c r="DL117" i="24"/>
  <c r="EC117" i="24"/>
  <c r="FQ117" i="24"/>
  <c r="FY117" i="24"/>
  <c r="GK117" i="24"/>
  <c r="JI117" i="24"/>
  <c r="JQ117" i="24"/>
  <c r="KC117" i="24"/>
  <c r="IG118" i="24"/>
  <c r="BY119" i="24"/>
  <c r="CG119" i="24"/>
  <c r="CS119" i="24"/>
  <c r="EC119" i="24"/>
  <c r="FQ119" i="24"/>
  <c r="FY119" i="24"/>
  <c r="GK119" i="24"/>
  <c r="IG119" i="24"/>
  <c r="CX120" i="24"/>
  <c r="EC120" i="24"/>
  <c r="EO121" i="24"/>
  <c r="JI121" i="24"/>
  <c r="JQ121" i="24"/>
  <c r="KC121" i="24"/>
  <c r="AK122" i="24"/>
  <c r="BY122" i="24"/>
  <c r="CG122" i="24"/>
  <c r="CS122" i="24"/>
  <c r="EO122" i="24"/>
  <c r="F123" i="24"/>
  <c r="AK123" i="24"/>
  <c r="KC123" i="24"/>
  <c r="FT124" i="24"/>
  <c r="FS124" i="24"/>
  <c r="CB125" i="24"/>
  <c r="CA125" i="24"/>
  <c r="JL125" i="24"/>
  <c r="JK125" i="24"/>
  <c r="HC126" i="24"/>
  <c r="HI126" i="24"/>
  <c r="HD126" i="24"/>
  <c r="CG129" i="24"/>
  <c r="BD130" i="24"/>
  <c r="DK130" i="24"/>
  <c r="DQ130" i="24"/>
  <c r="DL130" i="24"/>
  <c r="HD130" i="24"/>
  <c r="HC130" i="24"/>
  <c r="JQ131" i="24"/>
  <c r="JK131" i="24"/>
  <c r="JV131" i="24"/>
  <c r="DL132" i="24"/>
  <c r="DQ132" i="24"/>
  <c r="DK132" i="24"/>
  <c r="FS132" i="24"/>
  <c r="FR132" i="24"/>
  <c r="JE132" i="24"/>
  <c r="IW132" i="24"/>
  <c r="AD134" i="24"/>
  <c r="AK134" i="24"/>
  <c r="AE134" i="24"/>
  <c r="CK135" i="24"/>
  <c r="CL135" i="24"/>
  <c r="JU135" i="24"/>
  <c r="JV135" i="24"/>
  <c r="EV137" i="24"/>
  <c r="ES137" i="24"/>
  <c r="JX137" i="24"/>
  <c r="JV137" i="24"/>
  <c r="G139" i="24"/>
  <c r="E139" i="24"/>
  <c r="HD143" i="24"/>
  <c r="HB143" i="24"/>
  <c r="HZ146" i="24"/>
  <c r="HY146" i="24"/>
  <c r="H147" i="24"/>
  <c r="E147" i="24"/>
  <c r="FF161" i="24"/>
  <c r="FE161" i="24"/>
  <c r="HZ123" i="24"/>
  <c r="HY123" i="24"/>
  <c r="AE124" i="24"/>
  <c r="AD124" i="24"/>
  <c r="FH124" i="24"/>
  <c r="FE124" i="24"/>
  <c r="BP125" i="24"/>
  <c r="BM125" i="24"/>
  <c r="IZ125" i="24"/>
  <c r="IW125" i="24"/>
  <c r="DK126" i="24"/>
  <c r="DJ126" i="24"/>
  <c r="JW127" i="24"/>
  <c r="JU127" i="24"/>
  <c r="EG128" i="24"/>
  <c r="EH128" i="24"/>
  <c r="Y129" i="24"/>
  <c r="R129" i="24"/>
  <c r="DK129" i="24"/>
  <c r="DQ129" i="24"/>
  <c r="DL129" i="24"/>
  <c r="HI129" i="24"/>
  <c r="HA129" i="24"/>
  <c r="HD129" i="24"/>
  <c r="GR130" i="24"/>
  <c r="GO130" i="24"/>
  <c r="HC131" i="24"/>
  <c r="HI131" i="24"/>
  <c r="HD131" i="24"/>
  <c r="BP132" i="24"/>
  <c r="BO132" i="24"/>
  <c r="CG133" i="24"/>
  <c r="CA133" i="24"/>
  <c r="FH133" i="24"/>
  <c r="FG133" i="24"/>
  <c r="FM134" i="24"/>
  <c r="FE134" i="24"/>
  <c r="FH134" i="24"/>
  <c r="HO136" i="24"/>
  <c r="HM136" i="24"/>
  <c r="CB138" i="24"/>
  <c r="BY138" i="24"/>
  <c r="JV139" i="24"/>
  <c r="JX139" i="24"/>
  <c r="EO141" i="24"/>
  <c r="EI141" i="24"/>
  <c r="EH141" i="24"/>
  <c r="EJ141" i="24"/>
  <c r="CW142" i="24"/>
  <c r="CZ142" i="24"/>
  <c r="AD144" i="24"/>
  <c r="AE144" i="24"/>
  <c r="CZ144" i="24"/>
  <c r="CW144" i="24"/>
  <c r="GW147" i="24"/>
  <c r="GQ147" i="24"/>
  <c r="GP147" i="24"/>
  <c r="GO147" i="24"/>
  <c r="CW161" i="24"/>
  <c r="CX161" i="24"/>
  <c r="AO117" i="24"/>
  <c r="DV117" i="24"/>
  <c r="EI117" i="24"/>
  <c r="DX118" i="24"/>
  <c r="HY118" i="24"/>
  <c r="DV119" i="24"/>
  <c r="EI119" i="24"/>
  <c r="HY119" i="24"/>
  <c r="AF120" i="24"/>
  <c r="DV120" i="24"/>
  <c r="EI120" i="24"/>
  <c r="AF121" i="24"/>
  <c r="EG121" i="24"/>
  <c r="AD122" i="24"/>
  <c r="AQ122" i="24"/>
  <c r="EG122" i="24"/>
  <c r="HP122" i="24"/>
  <c r="AD123" i="24"/>
  <c r="AQ123" i="24"/>
  <c r="DX123" i="24"/>
  <c r="JU123" i="24"/>
  <c r="AC124" i="24"/>
  <c r="FR124" i="24"/>
  <c r="GE124" i="24"/>
  <c r="GD124" i="24"/>
  <c r="BZ125" i="24"/>
  <c r="CM125" i="24"/>
  <c r="CL125" i="24"/>
  <c r="JJ125" i="24"/>
  <c r="JW125" i="24"/>
  <c r="JV125" i="24"/>
  <c r="GP126" i="24"/>
  <c r="GO126" i="24"/>
  <c r="HA126" i="24"/>
  <c r="IM126" i="24"/>
  <c r="IN126" i="24"/>
  <c r="IK126" i="24"/>
  <c r="BN127" i="24"/>
  <c r="BM127" i="24"/>
  <c r="DK127" i="24"/>
  <c r="DL127" i="24"/>
  <c r="DJ127" i="24"/>
  <c r="BZ130" i="24"/>
  <c r="BY130" i="24"/>
  <c r="DI130" i="24"/>
  <c r="HB130" i="24"/>
  <c r="HO130" i="24"/>
  <c r="HN130" i="24"/>
  <c r="CL131" i="24"/>
  <c r="CK131" i="24"/>
  <c r="JE131" i="24"/>
  <c r="IW131" i="24"/>
  <c r="IZ131" i="24"/>
  <c r="JI131" i="24"/>
  <c r="BA132" i="24"/>
  <c r="BD132" i="24"/>
  <c r="BM132" i="24"/>
  <c r="GO132" i="24"/>
  <c r="GR132" i="24"/>
  <c r="EC133" i="24"/>
  <c r="DW133" i="24"/>
  <c r="DV133" i="24"/>
  <c r="FE133" i="24"/>
  <c r="DL135" i="24"/>
  <c r="DJ135" i="24"/>
  <c r="T136" i="24"/>
  <c r="R136" i="24"/>
  <c r="DW136" i="24"/>
  <c r="DU136" i="24"/>
  <c r="HP138" i="24"/>
  <c r="HM138" i="24"/>
  <c r="IX143" i="24"/>
  <c r="IZ143" i="24"/>
  <c r="IY143" i="24"/>
  <c r="IW143" i="24"/>
  <c r="BO146" i="24"/>
  <c r="BN146" i="24"/>
  <c r="BP146" i="24"/>
  <c r="BM146" i="24"/>
  <c r="EJ139" i="24"/>
  <c r="EH139" i="24"/>
  <c r="DE141" i="24"/>
  <c r="CY141" i="24"/>
  <c r="FA141" i="24"/>
  <c r="EU141" i="24"/>
  <c r="ET141" i="24"/>
  <c r="GD142" i="24"/>
  <c r="GC142" i="24"/>
  <c r="HP142" i="24"/>
  <c r="HO142" i="24"/>
  <c r="R143" i="24"/>
  <c r="T143" i="24"/>
  <c r="CA143" i="24"/>
  <c r="BY143" i="24"/>
  <c r="DW143" i="24"/>
  <c r="DX143" i="24"/>
  <c r="DV143" i="24"/>
  <c r="FT145" i="24"/>
  <c r="FY145" i="24"/>
  <c r="FS145" i="24"/>
  <c r="JK145" i="24"/>
  <c r="JJ145" i="24"/>
  <c r="JI145" i="24"/>
  <c r="IY136" i="24"/>
  <c r="JJ136" i="24"/>
  <c r="FG137" i="24"/>
  <c r="FR137" i="24"/>
  <c r="HZ137" i="24"/>
  <c r="IA138" i="24"/>
  <c r="IL138" i="24"/>
  <c r="EG139" i="24"/>
  <c r="BI140" i="24"/>
  <c r="BC140" i="24"/>
  <c r="HB140" i="24"/>
  <c r="HA140" i="24"/>
  <c r="IL140" i="24"/>
  <c r="IK140" i="24"/>
  <c r="JV141" i="24"/>
  <c r="JU141" i="24"/>
  <c r="BN144" i="24"/>
  <c r="BP144" i="24"/>
  <c r="DJ144" i="24"/>
  <c r="DL144" i="24"/>
  <c r="HD144" i="24"/>
  <c r="HC144" i="24"/>
  <c r="HA144" i="24"/>
  <c r="HO145" i="24"/>
  <c r="HN145" i="24"/>
  <c r="AP146" i="24"/>
  <c r="AO146" i="24"/>
  <c r="BA146" i="24"/>
  <c r="R147" i="24"/>
  <c r="T147" i="24"/>
  <c r="GK147" i="24"/>
  <c r="GC147" i="24"/>
  <c r="GF147" i="24"/>
  <c r="IA147" i="24"/>
  <c r="IG147" i="24"/>
  <c r="IB147" i="24"/>
  <c r="E161" i="24"/>
  <c r="F161" i="24"/>
  <c r="GC161" i="24"/>
  <c r="EG124" i="24"/>
  <c r="HN124" i="24"/>
  <c r="AO125" i="24"/>
  <c r="DV125" i="24"/>
  <c r="HY125" i="24"/>
  <c r="AD126" i="24"/>
  <c r="HY126" i="24"/>
  <c r="ES127" i="24"/>
  <c r="FQ130" i="24"/>
  <c r="IX130" i="24"/>
  <c r="IA137" i="24"/>
  <c r="BA138" i="24"/>
  <c r="EI139" i="24"/>
  <c r="EU139" i="24"/>
  <c r="ET139" i="24"/>
  <c r="CS141" i="24"/>
  <c r="CK141" i="24"/>
  <c r="CN141" i="24"/>
  <c r="CW141" i="24"/>
  <c r="AK142" i="24"/>
  <c r="AE142" i="24"/>
  <c r="AD142" i="24"/>
  <c r="H143" i="24"/>
  <c r="E143" i="24"/>
  <c r="Q143" i="24"/>
  <c r="DL143" i="24"/>
  <c r="DK143" i="24"/>
  <c r="DI143" i="24"/>
  <c r="DU143" i="24"/>
  <c r="GO143" i="24"/>
  <c r="GR143" i="24"/>
  <c r="FF145" i="24"/>
  <c r="FH145" i="24"/>
  <c r="FG145" i="24"/>
  <c r="FQ145" i="24"/>
  <c r="CB146" i="24"/>
  <c r="CA146" i="24"/>
  <c r="HO146" i="24"/>
  <c r="HP146" i="24"/>
  <c r="HY161" i="24"/>
  <c r="HZ161" i="24"/>
  <c r="IS147" i="24"/>
  <c r="ET165" i="24"/>
  <c r="BM142" i="24"/>
  <c r="FE144" i="24"/>
  <c r="FR144" i="24"/>
  <c r="Q145" i="24"/>
  <c r="AD145" i="24"/>
  <c r="DU146" i="24"/>
  <c r="JI146" i="24"/>
  <c r="S45" i="24"/>
  <c r="Q63" i="24"/>
  <c r="T63" i="24"/>
  <c r="R88" i="24"/>
  <c r="S75" i="24"/>
  <c r="Q75" i="24"/>
  <c r="Y75" i="24"/>
  <c r="T75" i="24"/>
  <c r="GW11" i="24"/>
  <c r="GO11" i="24"/>
  <c r="GR11" i="24"/>
  <c r="GQ11" i="24"/>
  <c r="IZ11" i="24"/>
  <c r="JE11" i="24"/>
  <c r="IY11" i="24"/>
  <c r="IW11" i="24"/>
  <c r="BP12" i="24"/>
  <c r="BO12" i="24"/>
  <c r="BM12" i="24"/>
  <c r="BU12" i="24"/>
  <c r="BN12" i="24"/>
  <c r="IZ12" i="24"/>
  <c r="IY12" i="24"/>
  <c r="JE12" i="24"/>
  <c r="BD16" i="24"/>
  <c r="BC16" i="24"/>
  <c r="BB16" i="24"/>
  <c r="BI16" i="24"/>
  <c r="HN17" i="24"/>
  <c r="HP17" i="24"/>
  <c r="HO17" i="24"/>
  <c r="CS52" i="24"/>
  <c r="CK52" i="24"/>
  <c r="CN52" i="24"/>
  <c r="CM52" i="24"/>
  <c r="KC52" i="24"/>
  <c r="JU52" i="24"/>
  <c r="JX52" i="24"/>
  <c r="JW52" i="24"/>
  <c r="FM32" i="24"/>
  <c r="FF32" i="24"/>
  <c r="FH32" i="24"/>
  <c r="FE32" i="24"/>
  <c r="FY44" i="24"/>
  <c r="FR44" i="24"/>
  <c r="FQ44" i="24"/>
  <c r="FT44" i="24"/>
  <c r="IX58" i="24"/>
  <c r="IZ58" i="24"/>
  <c r="IW58" i="24"/>
  <c r="IY58" i="24"/>
  <c r="JI58" i="24"/>
  <c r="JK58" i="24"/>
  <c r="JL58" i="24"/>
  <c r="DX62" i="24"/>
  <c r="DW62" i="24"/>
  <c r="DV62" i="24"/>
  <c r="EC62" i="24"/>
  <c r="M91" i="24"/>
  <c r="G91" i="24"/>
  <c r="F91" i="24"/>
  <c r="BI91" i="24"/>
  <c r="BD91" i="24"/>
  <c r="BC91" i="24"/>
  <c r="BB91" i="24"/>
  <c r="GW91" i="24"/>
  <c r="GQ91" i="24"/>
  <c r="GP91" i="24"/>
  <c r="IS91" i="24"/>
  <c r="IN91" i="24"/>
  <c r="IM91" i="24"/>
  <c r="IL91" i="24"/>
  <c r="HP35" i="24"/>
  <c r="HU35" i="24"/>
  <c r="HM35" i="24"/>
  <c r="HO35" i="24"/>
  <c r="AW73" i="24"/>
  <c r="AO73" i="24"/>
  <c r="AQ73" i="24"/>
  <c r="AR73" i="24"/>
  <c r="AP73" i="24"/>
  <c r="DX73" i="24"/>
  <c r="DW73" i="24"/>
  <c r="DV73" i="24"/>
  <c r="EC73" i="24"/>
  <c r="DU73" i="24"/>
  <c r="BP11" i="24"/>
  <c r="BU11" i="24"/>
  <c r="JJ16" i="24"/>
  <c r="JQ16" i="24"/>
  <c r="JL16" i="24"/>
  <c r="JK16" i="24"/>
  <c r="H17" i="24"/>
  <c r="G17" i="24"/>
  <c r="M17" i="24"/>
  <c r="F17" i="24"/>
  <c r="BI30" i="24"/>
  <c r="BD30" i="24"/>
  <c r="BC30" i="24"/>
  <c r="BB30" i="24"/>
  <c r="AW58" i="24"/>
  <c r="AO58" i="24"/>
  <c r="AR58" i="24"/>
  <c r="AQ58" i="24"/>
  <c r="H91" i="24"/>
  <c r="DU62" i="24"/>
  <c r="HU17" i="24"/>
  <c r="FG32" i="24"/>
  <c r="JJ58" i="24"/>
  <c r="HN35" i="24"/>
  <c r="JE58" i="24"/>
  <c r="EH11" i="24"/>
  <c r="EJ11" i="24"/>
  <c r="EO11" i="24"/>
  <c r="EI11" i="24"/>
  <c r="FS11" i="24"/>
  <c r="FQ11" i="24"/>
  <c r="FT11" i="24"/>
  <c r="FY11" i="24"/>
  <c r="FR11" i="24"/>
  <c r="DL12" i="24"/>
  <c r="DJ12" i="24"/>
  <c r="DI12" i="24"/>
  <c r="DQ12" i="24"/>
  <c r="BO16" i="24"/>
  <c r="BP16" i="24"/>
  <c r="BN16" i="24"/>
  <c r="IG16" i="24"/>
  <c r="HY16" i="24"/>
  <c r="IB16" i="24"/>
  <c r="IA16" i="24"/>
  <c r="S17" i="24"/>
  <c r="T17" i="24"/>
  <c r="R17" i="24"/>
  <c r="Y17" i="24"/>
  <c r="GK17" i="24"/>
  <c r="GC17" i="24"/>
  <c r="GF17" i="24"/>
  <c r="GE17" i="24"/>
  <c r="DE52" i="24"/>
  <c r="CY52" i="24"/>
  <c r="CX52" i="24"/>
  <c r="CZ52" i="24"/>
  <c r="FT80" i="24"/>
  <c r="FS80" i="24"/>
  <c r="FQ80" i="24"/>
  <c r="FR80" i="24"/>
  <c r="FY80" i="24"/>
  <c r="IG80" i="24"/>
  <c r="HY80" i="24"/>
  <c r="IB80" i="24"/>
  <c r="IA80" i="24"/>
  <c r="R32" i="24"/>
  <c r="Q32" i="24"/>
  <c r="T32" i="24"/>
  <c r="S32" i="24"/>
  <c r="CS70" i="24"/>
  <c r="CK70" i="24"/>
  <c r="CN70" i="24"/>
  <c r="CM70" i="24"/>
  <c r="BN31" i="24"/>
  <c r="BP31" i="24"/>
  <c r="BM31" i="24"/>
  <c r="BO31" i="24"/>
  <c r="CA31" i="24"/>
  <c r="BZ31" i="24"/>
  <c r="CB31" i="24"/>
  <c r="BI58" i="24"/>
  <c r="BC58" i="24"/>
  <c r="BB58" i="24"/>
  <c r="GK58" i="24"/>
  <c r="GC58" i="24"/>
  <c r="GF58" i="24"/>
  <c r="GE58" i="24"/>
  <c r="R61" i="24"/>
  <c r="Y61" i="24"/>
  <c r="Q61" i="24"/>
  <c r="T61" i="24"/>
  <c r="DI61" i="24"/>
  <c r="DQ61" i="24"/>
  <c r="DL61" i="24"/>
  <c r="DK61" i="24"/>
  <c r="HB61" i="24"/>
  <c r="HD61" i="24"/>
  <c r="HA61" i="24"/>
  <c r="HC61" i="24"/>
  <c r="HI61" i="24"/>
  <c r="BN62" i="24"/>
  <c r="BP62" i="24"/>
  <c r="BM62" i="24"/>
  <c r="BO62" i="24"/>
  <c r="CG62" i="24"/>
  <c r="CA62" i="24"/>
  <c r="CB62" i="24"/>
  <c r="GR91" i="24"/>
  <c r="BM11" i="24"/>
  <c r="FS44" i="24"/>
  <c r="FH12" i="24"/>
  <c r="FM12" i="24"/>
  <c r="FG12" i="24"/>
  <c r="FF12" i="24"/>
  <c r="BZ16" i="24"/>
  <c r="CG16" i="24"/>
  <c r="CB16" i="24"/>
  <c r="CA16" i="24"/>
  <c r="IN16" i="24"/>
  <c r="IM16" i="24"/>
  <c r="IL16" i="24"/>
  <c r="IS16" i="24"/>
  <c r="GR17" i="24"/>
  <c r="GQ17" i="24"/>
  <c r="GW17" i="24"/>
  <c r="GP17" i="24"/>
  <c r="AF80" i="24"/>
  <c r="AD80" i="24"/>
  <c r="AC80" i="24"/>
  <c r="AK80" i="24"/>
  <c r="CS80" i="24"/>
  <c r="CK80" i="24"/>
  <c r="CN80" i="24"/>
  <c r="CM80" i="24"/>
  <c r="EO80" i="24"/>
  <c r="EG80" i="24"/>
  <c r="EJ80" i="24"/>
  <c r="EI80" i="24"/>
  <c r="IS80" i="24"/>
  <c r="IM80" i="24"/>
  <c r="IL80" i="24"/>
  <c r="DE70" i="24"/>
  <c r="CZ70" i="24"/>
  <c r="CY70" i="24"/>
  <c r="CX70" i="24"/>
  <c r="HP70" i="24"/>
  <c r="HU70" i="24"/>
  <c r="HM70" i="24"/>
  <c r="HO70" i="24"/>
  <c r="CB30" i="24"/>
  <c r="BZ30" i="24"/>
  <c r="BY30" i="24"/>
  <c r="CG30" i="24"/>
  <c r="EO30" i="24"/>
  <c r="EG30" i="24"/>
  <c r="EJ30" i="24"/>
  <c r="EI30" i="24"/>
  <c r="KC31" i="24"/>
  <c r="JU31" i="24"/>
  <c r="JX31" i="24"/>
  <c r="JW31" i="24"/>
  <c r="GW58" i="24"/>
  <c r="GQ58" i="24"/>
  <c r="GR58" i="24"/>
  <c r="GP58" i="24"/>
  <c r="HD58" i="24"/>
  <c r="HA58" i="24"/>
  <c r="HC58" i="24"/>
  <c r="HI58" i="24"/>
  <c r="HB58" i="24"/>
  <c r="HP62" i="24"/>
  <c r="HO62" i="24"/>
  <c r="HM62" i="24"/>
  <c r="HN62" i="24"/>
  <c r="HU62" i="24"/>
  <c r="CB91" i="24"/>
  <c r="CG91" i="24"/>
  <c r="BY91" i="24"/>
  <c r="CA91" i="24"/>
  <c r="DX91" i="24"/>
  <c r="EC91" i="24"/>
  <c r="DU91" i="24"/>
  <c r="DW91" i="24"/>
  <c r="JL91" i="24"/>
  <c r="JK91" i="24"/>
  <c r="JI91" i="24"/>
  <c r="JJ91" i="24"/>
  <c r="JQ91" i="24"/>
  <c r="AE34" i="24"/>
  <c r="AC34" i="24"/>
  <c r="AD34" i="24"/>
  <c r="AK34" i="24"/>
  <c r="KC35" i="24"/>
  <c r="JU35" i="24"/>
  <c r="JW35" i="24"/>
  <c r="JX35" i="24"/>
  <c r="JV35" i="24"/>
  <c r="GW73" i="24"/>
  <c r="GQ73" i="24"/>
  <c r="GP73" i="24"/>
  <c r="GO73" i="24"/>
  <c r="GR73" i="24"/>
  <c r="F11" i="24"/>
  <c r="G11" i="24"/>
  <c r="M11" i="24"/>
  <c r="H11" i="24"/>
  <c r="E11" i="24"/>
  <c r="FA52" i="24"/>
  <c r="EU52" i="24"/>
  <c r="ET52" i="24"/>
  <c r="FQ32" i="24"/>
  <c r="FS32" i="24"/>
  <c r="FR32" i="24"/>
  <c r="G30" i="24"/>
  <c r="M30" i="24"/>
  <c r="DX31" i="24"/>
  <c r="DW31" i="24"/>
  <c r="DV31" i="24"/>
  <c r="EC31" i="24"/>
  <c r="BN11" i="24"/>
  <c r="JQ58" i="24"/>
  <c r="BO11" i="24"/>
  <c r="IX12" i="24"/>
  <c r="E30" i="24"/>
  <c r="GP11" i="24"/>
  <c r="HD12" i="24"/>
  <c r="HA12" i="24"/>
  <c r="HC12" i="24"/>
  <c r="HB12" i="24"/>
  <c r="HI12" i="24"/>
  <c r="AW16" i="24"/>
  <c r="AO16" i="24"/>
  <c r="AR16" i="24"/>
  <c r="AQ16" i="24"/>
  <c r="BA16" i="24"/>
  <c r="IY16" i="24"/>
  <c r="IZ16" i="24"/>
  <c r="IX16" i="24"/>
  <c r="JI16" i="24"/>
  <c r="HC17" i="24"/>
  <c r="HD17" i="24"/>
  <c r="HB17" i="24"/>
  <c r="HI17" i="24"/>
  <c r="HM17" i="24"/>
  <c r="CL52" i="24"/>
  <c r="EO52" i="24"/>
  <c r="EG52" i="24"/>
  <c r="EJ52" i="24"/>
  <c r="EI52" i="24"/>
  <c r="ES52" i="24"/>
  <c r="JV52" i="24"/>
  <c r="DE80" i="24"/>
  <c r="CZ80" i="24"/>
  <c r="CY80" i="24"/>
  <c r="CX80" i="24"/>
  <c r="FA80" i="24"/>
  <c r="EU80" i="24"/>
  <c r="EV80" i="24"/>
  <c r="ET80" i="24"/>
  <c r="BN32" i="24"/>
  <c r="BO32" i="24"/>
  <c r="BM32" i="24"/>
  <c r="BU32" i="24"/>
  <c r="HP32" i="24"/>
  <c r="HM32" i="24"/>
  <c r="HO32" i="24"/>
  <c r="HN32" i="24"/>
  <c r="AW30" i="24"/>
  <c r="AO30" i="24"/>
  <c r="AR30" i="24"/>
  <c r="AQ30" i="24"/>
  <c r="BA30" i="24"/>
  <c r="FA30" i="24"/>
  <c r="EU30" i="24"/>
  <c r="ET30" i="24"/>
  <c r="EV30" i="24"/>
  <c r="KC30" i="24"/>
  <c r="JU30" i="24"/>
  <c r="JX30" i="24"/>
  <c r="JW30" i="24"/>
  <c r="S31" i="24"/>
  <c r="R31" i="24"/>
  <c r="Y31" i="24"/>
  <c r="Q31" i="24"/>
  <c r="AF44" i="24"/>
  <c r="AK44" i="24"/>
  <c r="AC44" i="24"/>
  <c r="AE44" i="24"/>
  <c r="HP44" i="24"/>
  <c r="HO44" i="24"/>
  <c r="HN44" i="24"/>
  <c r="HU44" i="24"/>
  <c r="AP58" i="24"/>
  <c r="BN61" i="24"/>
  <c r="BP61" i="24"/>
  <c r="BM61" i="24"/>
  <c r="BO61" i="24"/>
  <c r="BU61" i="24"/>
  <c r="FF61" i="24"/>
  <c r="FG61" i="24"/>
  <c r="FM61" i="24"/>
  <c r="IX61" i="24"/>
  <c r="JE61" i="24"/>
  <c r="IW61" i="24"/>
  <c r="IZ61" i="24"/>
  <c r="M62" i="24"/>
  <c r="F62" i="24"/>
  <c r="H62" i="24"/>
  <c r="E62" i="24"/>
  <c r="G62" i="24"/>
  <c r="S62" i="24"/>
  <c r="Y62" i="24"/>
  <c r="R62" i="24"/>
  <c r="Q62" i="24"/>
  <c r="KC62" i="24"/>
  <c r="JU62" i="24"/>
  <c r="JX62" i="24"/>
  <c r="JW62" i="24"/>
  <c r="E91" i="24"/>
  <c r="AW91" i="24"/>
  <c r="AO91" i="24"/>
  <c r="AR91" i="24"/>
  <c r="AQ91" i="24"/>
  <c r="BA91" i="24"/>
  <c r="GK91" i="24"/>
  <c r="GC91" i="24"/>
  <c r="GF91" i="24"/>
  <c r="GE91" i="24"/>
  <c r="GO91" i="24"/>
  <c r="IG91" i="24"/>
  <c r="HY91" i="24"/>
  <c r="IB91" i="24"/>
  <c r="IA91" i="24"/>
  <c r="IK91" i="24"/>
  <c r="FA34" i="24"/>
  <c r="EU34" i="24"/>
  <c r="ET34" i="24"/>
  <c r="ES34" i="24"/>
  <c r="KC67" i="24"/>
  <c r="JU67" i="24"/>
  <c r="JX67" i="24"/>
  <c r="JW67" i="24"/>
  <c r="IM65" i="24"/>
  <c r="IK65" i="24"/>
  <c r="IW25" i="24"/>
  <c r="IX25" i="24"/>
  <c r="HP97" i="24"/>
  <c r="HU97" i="24"/>
  <c r="HN97" i="24"/>
  <c r="HO97" i="24"/>
  <c r="HM97" i="24"/>
  <c r="DL100" i="24"/>
  <c r="DK100" i="24"/>
  <c r="DI100" i="24"/>
  <c r="DQ100" i="24"/>
  <c r="DJ100" i="24"/>
  <c r="HD101" i="24"/>
  <c r="HC101" i="24"/>
  <c r="HI101" i="24"/>
  <c r="HB101" i="24"/>
  <c r="HA101" i="24"/>
  <c r="DL104" i="24"/>
  <c r="DK104" i="24"/>
  <c r="DQ104" i="24"/>
  <c r="DJ104" i="24"/>
  <c r="DI104" i="24"/>
  <c r="AF114" i="24"/>
  <c r="AE114" i="24"/>
  <c r="AK114" i="24"/>
  <c r="AD114" i="24"/>
  <c r="AC114" i="24"/>
  <c r="CB116" i="24"/>
  <c r="CA116" i="24"/>
  <c r="CG116" i="24"/>
  <c r="BZ116" i="24"/>
  <c r="BY116" i="24"/>
  <c r="JK127" i="24"/>
  <c r="JJ127" i="24"/>
  <c r="JL127" i="24"/>
  <c r="JI127" i="24"/>
  <c r="CM75" i="24"/>
  <c r="ET98" i="24"/>
  <c r="IS65" i="24"/>
  <c r="IZ25" i="24"/>
  <c r="FH65" i="24"/>
  <c r="BZ43" i="24"/>
  <c r="HC36" i="24"/>
  <c r="IY36" i="24"/>
  <c r="HZ88" i="24"/>
  <c r="T16" i="24"/>
  <c r="AF16" i="24"/>
  <c r="GF16" i="24"/>
  <c r="GQ16" i="24"/>
  <c r="HD16" i="24"/>
  <c r="HP16" i="24"/>
  <c r="EJ17" i="24"/>
  <c r="EU17" i="24"/>
  <c r="FH17" i="24"/>
  <c r="FT17" i="24"/>
  <c r="AR52" i="24"/>
  <c r="BC52" i="24"/>
  <c r="BY52" i="24"/>
  <c r="DU52" i="24"/>
  <c r="GF52" i="24"/>
  <c r="GQ52" i="24"/>
  <c r="IB52" i="24"/>
  <c r="IM52" i="24"/>
  <c r="JI52" i="24"/>
  <c r="BN80" i="24"/>
  <c r="HM80" i="24"/>
  <c r="JX80" i="24"/>
  <c r="CN32" i="24"/>
  <c r="CY32" i="24"/>
  <c r="HA32" i="24"/>
  <c r="IW32" i="24"/>
  <c r="FE70" i="24"/>
  <c r="JX70" i="24"/>
  <c r="DU30" i="24"/>
  <c r="GF30" i="24"/>
  <c r="GQ30" i="24"/>
  <c r="IB30" i="24"/>
  <c r="IM30" i="24"/>
  <c r="JI30" i="24"/>
  <c r="AR31" i="24"/>
  <c r="BC31" i="24"/>
  <c r="DI31" i="24"/>
  <c r="FE31" i="24"/>
  <c r="Q44" i="24"/>
  <c r="BM44" i="24"/>
  <c r="HA44" i="24"/>
  <c r="IW44" i="24"/>
  <c r="AC58" i="24"/>
  <c r="CN58" i="24"/>
  <c r="CY58" i="24"/>
  <c r="EJ58" i="24"/>
  <c r="EU58" i="24"/>
  <c r="FQ58" i="24"/>
  <c r="IB58" i="24"/>
  <c r="IM58" i="24"/>
  <c r="CN61" i="24"/>
  <c r="CY61" i="24"/>
  <c r="EJ61" i="24"/>
  <c r="EU61" i="24"/>
  <c r="JX61" i="24"/>
  <c r="AR62" i="24"/>
  <c r="BC62" i="24"/>
  <c r="DI62" i="24"/>
  <c r="FE62" i="24"/>
  <c r="CN34" i="24"/>
  <c r="CY34" i="24"/>
  <c r="EO34" i="24"/>
  <c r="EG34" i="24"/>
  <c r="GE34" i="24"/>
  <c r="IA34" i="24"/>
  <c r="JX34" i="24"/>
  <c r="CL35" i="24"/>
  <c r="CX35" i="24"/>
  <c r="DE35" i="24"/>
  <c r="DU35" i="24"/>
  <c r="AW67" i="24"/>
  <c r="AO67" i="24"/>
  <c r="AR67" i="24"/>
  <c r="AQ67" i="24"/>
  <c r="KC43" i="24"/>
  <c r="JU43" i="24"/>
  <c r="JX43" i="24"/>
  <c r="JW43" i="24"/>
  <c r="CS41" i="24"/>
  <c r="CK41" i="24"/>
  <c r="CN41" i="24"/>
  <c r="CM41" i="24"/>
  <c r="EO41" i="24"/>
  <c r="EG41" i="24"/>
  <c r="EJ41" i="24"/>
  <c r="EI41" i="24"/>
  <c r="BC45" i="24"/>
  <c r="BB45" i="24"/>
  <c r="BA45" i="24"/>
  <c r="CN64" i="24"/>
  <c r="CK64" i="24"/>
  <c r="GQ64" i="24"/>
  <c r="GO64" i="24"/>
  <c r="JK25" i="24"/>
  <c r="JQ25" i="24"/>
  <c r="JL25" i="24"/>
  <c r="JJ25" i="24"/>
  <c r="IM92" i="24"/>
  <c r="IK92" i="24"/>
  <c r="GC94" i="24"/>
  <c r="GD94" i="24"/>
  <c r="HB63" i="24"/>
  <c r="HD63" i="24"/>
  <c r="HC63" i="24"/>
  <c r="HA63" i="24"/>
  <c r="IS73" i="24"/>
  <c r="IM73" i="24"/>
  <c r="IL73" i="24"/>
  <c r="FF36" i="24"/>
  <c r="FE36" i="24"/>
  <c r="FA43" i="24"/>
  <c r="EU43" i="24"/>
  <c r="ET43" i="24"/>
  <c r="CG45" i="24"/>
  <c r="BY45" i="24"/>
  <c r="CB45" i="24"/>
  <c r="CA45" i="24"/>
  <c r="FY64" i="24"/>
  <c r="FQ64" i="24"/>
  <c r="FT64" i="24"/>
  <c r="FS64" i="24"/>
  <c r="BN92" i="24"/>
  <c r="BM92" i="24"/>
  <c r="HU88" i="24"/>
  <c r="HM88" i="24"/>
  <c r="HP88" i="24"/>
  <c r="HO88" i="24"/>
  <c r="HN88" i="24"/>
  <c r="IZ75" i="24"/>
  <c r="IW75" i="24"/>
  <c r="IX75" i="24"/>
  <c r="IY75" i="24"/>
  <c r="DK81" i="24"/>
  <c r="DL81" i="24"/>
  <c r="DJ81" i="24"/>
  <c r="DI81" i="24"/>
  <c r="BD98" i="24"/>
  <c r="BA98" i="24"/>
  <c r="IZ100" i="24"/>
  <c r="IY100" i="24"/>
  <c r="JE100" i="24"/>
  <c r="IX100" i="24"/>
  <c r="IW100" i="24"/>
  <c r="DQ101" i="24"/>
  <c r="DI101" i="24"/>
  <c r="DL101" i="24"/>
  <c r="DK101" i="24"/>
  <c r="DJ101" i="24"/>
  <c r="BP106" i="24"/>
  <c r="BO106" i="24"/>
  <c r="BU106" i="24"/>
  <c r="BN106" i="24"/>
  <c r="BM106" i="24"/>
  <c r="EO116" i="24"/>
  <c r="EI116" i="24"/>
  <c r="EH116" i="24"/>
  <c r="EG116" i="24"/>
  <c r="IA127" i="24"/>
  <c r="IB127" i="24"/>
  <c r="HY127" i="24"/>
  <c r="HZ127" i="24"/>
  <c r="KC138" i="24"/>
  <c r="JU138" i="24"/>
  <c r="JW138" i="24"/>
  <c r="JV138" i="24"/>
  <c r="JX138" i="24"/>
  <c r="IZ141" i="24"/>
  <c r="IY141" i="24"/>
  <c r="IX141" i="24"/>
  <c r="IW141" i="24"/>
  <c r="DL142" i="24"/>
  <c r="DK142" i="24"/>
  <c r="DI142" i="24"/>
  <c r="DJ142" i="24"/>
  <c r="IB145" i="24"/>
  <c r="IS145" i="24"/>
  <c r="IM145" i="24"/>
  <c r="IG145" i="24"/>
  <c r="IK145" i="24"/>
  <c r="JQ127" i="24"/>
  <c r="EJ116" i="24"/>
  <c r="DQ81" i="24"/>
  <c r="EU98" i="24"/>
  <c r="KC94" i="24"/>
  <c r="JE25" i="24"/>
  <c r="EV43" i="24"/>
  <c r="IN73" i="24"/>
  <c r="IL65" i="24"/>
  <c r="FH36" i="24"/>
  <c r="HA36" i="24"/>
  <c r="CS11" i="24"/>
  <c r="AC12" i="24"/>
  <c r="HD36" i="24"/>
  <c r="IZ36" i="24"/>
  <c r="DI11" i="24"/>
  <c r="IA88" i="24"/>
  <c r="E16" i="24"/>
  <c r="BA11" i="24"/>
  <c r="CM11" i="24"/>
  <c r="EU11" i="24"/>
  <c r="IK11" i="24"/>
  <c r="JW11" i="24"/>
  <c r="AQ12" i="24"/>
  <c r="CW12" i="24"/>
  <c r="ES12" i="24"/>
  <c r="GO12" i="24"/>
  <c r="IK12" i="24"/>
  <c r="GC16" i="24"/>
  <c r="EG17" i="24"/>
  <c r="AO52" i="24"/>
  <c r="GC52" i="24"/>
  <c r="HY52" i="24"/>
  <c r="JU80" i="24"/>
  <c r="CK32" i="24"/>
  <c r="DX70" i="24"/>
  <c r="JU70" i="24"/>
  <c r="GC30" i="24"/>
  <c r="HY30" i="24"/>
  <c r="AO31" i="24"/>
  <c r="CK58" i="24"/>
  <c r="EG58" i="24"/>
  <c r="HY58" i="24"/>
  <c r="CK61" i="24"/>
  <c r="EG61" i="24"/>
  <c r="JU61" i="24"/>
  <c r="AO62" i="24"/>
  <c r="CK34" i="24"/>
  <c r="EH34" i="24"/>
  <c r="FQ34" i="24"/>
  <c r="GK34" i="24"/>
  <c r="KC34" i="24"/>
  <c r="BI73" i="24"/>
  <c r="BB73" i="24"/>
  <c r="BI67" i="24"/>
  <c r="BC67" i="24"/>
  <c r="BB67" i="24"/>
  <c r="EO67" i="24"/>
  <c r="EG67" i="24"/>
  <c r="EJ67" i="24"/>
  <c r="EI67" i="24"/>
  <c r="AW43" i="24"/>
  <c r="AO43" i="24"/>
  <c r="AR43" i="24"/>
  <c r="AQ43" i="24"/>
  <c r="AF41" i="24"/>
  <c r="AC41" i="24"/>
  <c r="DE41" i="24"/>
  <c r="CY41" i="24"/>
  <c r="CX41" i="24"/>
  <c r="FA41" i="24"/>
  <c r="EU41" i="24"/>
  <c r="ET41" i="24"/>
  <c r="IG41" i="24"/>
  <c r="HY41" i="24"/>
  <c r="IB41" i="24"/>
  <c r="IA41" i="24"/>
  <c r="JQ41" i="24"/>
  <c r="JI41" i="24"/>
  <c r="JL41" i="24"/>
  <c r="JK41" i="24"/>
  <c r="FY45" i="24"/>
  <c r="FQ45" i="24"/>
  <c r="FT45" i="24"/>
  <c r="FS45" i="24"/>
  <c r="IB45" i="24"/>
  <c r="HY45" i="24"/>
  <c r="DJ64" i="24"/>
  <c r="DI64" i="24"/>
  <c r="GF25" i="24"/>
  <c r="GC25" i="24"/>
  <c r="EC63" i="24"/>
  <c r="DU63" i="24"/>
  <c r="DX63" i="24"/>
  <c r="DW63" i="24"/>
  <c r="DV63" i="24"/>
  <c r="CB43" i="24"/>
  <c r="BY43" i="24"/>
  <c r="FF65" i="24"/>
  <c r="FE65" i="24"/>
  <c r="EU92" i="24"/>
  <c r="ES92" i="24"/>
  <c r="CL75" i="24"/>
  <c r="CK75" i="24"/>
  <c r="CB99" i="24"/>
  <c r="CA99" i="24"/>
  <c r="BY99" i="24"/>
  <c r="CG99" i="24"/>
  <c r="BZ99" i="24"/>
  <c r="FH103" i="24"/>
  <c r="FG103" i="24"/>
  <c r="FM103" i="24"/>
  <c r="FF103" i="24"/>
  <c r="FE103" i="24"/>
  <c r="Y104" i="24"/>
  <c r="Q104" i="24"/>
  <c r="T104" i="24"/>
  <c r="S104" i="24"/>
  <c r="R104" i="24"/>
  <c r="IN132" i="24"/>
  <c r="IK132" i="24"/>
  <c r="HY142" i="24"/>
  <c r="HZ142" i="24"/>
  <c r="AK147" i="24"/>
  <c r="AC147" i="24"/>
  <c r="AE147" i="24"/>
  <c r="AD147" i="24"/>
  <c r="AF147" i="24"/>
  <c r="IG142" i="24"/>
  <c r="IB142" i="24"/>
  <c r="HY145" i="24"/>
  <c r="IS132" i="24"/>
  <c r="JE75" i="24"/>
  <c r="BI98" i="24"/>
  <c r="FA98" i="24"/>
  <c r="JW94" i="24"/>
  <c r="FA92" i="24"/>
  <c r="BP92" i="24"/>
  <c r="JU94" i="24"/>
  <c r="IY25" i="24"/>
  <c r="FG65" i="24"/>
  <c r="IW36" i="24"/>
  <c r="HB36" i="24"/>
  <c r="IG88" i="24"/>
  <c r="IG34" i="24"/>
  <c r="HY34" i="24"/>
  <c r="CM35" i="24"/>
  <c r="CS35" i="24"/>
  <c r="CK35" i="24"/>
  <c r="GK73" i="24"/>
  <c r="GC73" i="24"/>
  <c r="GF73" i="24"/>
  <c r="GE73" i="24"/>
  <c r="IG73" i="24"/>
  <c r="HY73" i="24"/>
  <c r="IB73" i="24"/>
  <c r="IA73" i="24"/>
  <c r="IK73" i="24"/>
  <c r="CB67" i="24"/>
  <c r="BY67" i="24"/>
  <c r="FA67" i="24"/>
  <c r="EU67" i="24"/>
  <c r="ET67" i="24"/>
  <c r="JV67" i="24"/>
  <c r="DJ36" i="24"/>
  <c r="DI36" i="24"/>
  <c r="M43" i="24"/>
  <c r="G43" i="24"/>
  <c r="BI43" i="24"/>
  <c r="BC43" i="24"/>
  <c r="BB43" i="24"/>
  <c r="EO43" i="24"/>
  <c r="EG43" i="24"/>
  <c r="EJ43" i="24"/>
  <c r="EI43" i="24"/>
  <c r="ES43" i="24"/>
  <c r="FT41" i="24"/>
  <c r="FQ41" i="24"/>
  <c r="IS41" i="24"/>
  <c r="IM41" i="24"/>
  <c r="IL41" i="24"/>
  <c r="BZ45" i="24"/>
  <c r="EU45" i="24"/>
  <c r="ET45" i="24"/>
  <c r="ES45" i="24"/>
  <c r="IX45" i="24"/>
  <c r="IW45" i="24"/>
  <c r="FR64" i="24"/>
  <c r="AR65" i="24"/>
  <c r="AO65" i="24"/>
  <c r="GO92" i="24"/>
  <c r="GQ92" i="24"/>
  <c r="JV88" i="24"/>
  <c r="JU88" i="24"/>
  <c r="BN63" i="24"/>
  <c r="BP63" i="24"/>
  <c r="BO63" i="24"/>
  <c r="BM63" i="24"/>
  <c r="EC23" i="24"/>
  <c r="DU23" i="24"/>
  <c r="DX23" i="24"/>
  <c r="DW23" i="24"/>
  <c r="DV23" i="24"/>
  <c r="GD23" i="24"/>
  <c r="GC23" i="24"/>
  <c r="JU73" i="24"/>
  <c r="KC73" i="24"/>
  <c r="CK36" i="24"/>
  <c r="CS36" i="24"/>
  <c r="DE36" i="24"/>
  <c r="EG36" i="24"/>
  <c r="EO36" i="24"/>
  <c r="FA36" i="24"/>
  <c r="JU36" i="24"/>
  <c r="KC36" i="24"/>
  <c r="G45" i="24"/>
  <c r="CY45" i="24"/>
  <c r="DU45" i="24"/>
  <c r="EC45" i="24"/>
  <c r="GQ45" i="24"/>
  <c r="HM45" i="24"/>
  <c r="HU45" i="24"/>
  <c r="BY64" i="24"/>
  <c r="CG64" i="24"/>
  <c r="IM64" i="24"/>
  <c r="AF65" i="24"/>
  <c r="CA65" i="24"/>
  <c r="CY65" i="24"/>
  <c r="ES65" i="24"/>
  <c r="GF65" i="24"/>
  <c r="HY65" i="24"/>
  <c r="BN25" i="24"/>
  <c r="CG25" i="24"/>
  <c r="DI25" i="24"/>
  <c r="EC25" i="24"/>
  <c r="BA92" i="24"/>
  <c r="CN92" i="24"/>
  <c r="EG92" i="24"/>
  <c r="HU92" i="24"/>
  <c r="HM92" i="24"/>
  <c r="BC94" i="24"/>
  <c r="BA94" i="24"/>
  <c r="CG88" i="24"/>
  <c r="BY88" i="24"/>
  <c r="CB88" i="24"/>
  <c r="FY88" i="24"/>
  <c r="FQ88" i="24"/>
  <c r="FT88" i="24"/>
  <c r="AF90" i="24"/>
  <c r="AE90" i="24"/>
  <c r="BP90" i="24"/>
  <c r="BO90" i="24"/>
  <c r="DL90" i="24"/>
  <c r="DK90" i="24"/>
  <c r="HB23" i="24"/>
  <c r="HD23" i="24"/>
  <c r="HC23" i="24"/>
  <c r="R99" i="24"/>
  <c r="T99" i="24"/>
  <c r="S99" i="24"/>
  <c r="Q99" i="24"/>
  <c r="AK100" i="24"/>
  <c r="AE100" i="24"/>
  <c r="AD100" i="24"/>
  <c r="AC100" i="24"/>
  <c r="FY25" i="24"/>
  <c r="FQ25" i="24"/>
  <c r="EJ94" i="24"/>
  <c r="EG94" i="24"/>
  <c r="HD94" i="24"/>
  <c r="HC94" i="24"/>
  <c r="R90" i="24"/>
  <c r="T90" i="24"/>
  <c r="JQ90" i="24"/>
  <c r="JI90" i="24"/>
  <c r="JL90" i="24"/>
  <c r="JK90" i="24"/>
  <c r="EV63" i="24"/>
  <c r="ES63" i="24"/>
  <c r="CG23" i="24"/>
  <c r="BY23" i="24"/>
  <c r="CB23" i="24"/>
  <c r="CA23" i="24"/>
  <c r="R26" i="24"/>
  <c r="T26" i="24"/>
  <c r="S26" i="24"/>
  <c r="AP75" i="24"/>
  <c r="AO75" i="24"/>
  <c r="HO75" i="24"/>
  <c r="HP75" i="24"/>
  <c r="HU75" i="24"/>
  <c r="HN75" i="24"/>
  <c r="HM75" i="24"/>
  <c r="AE81" i="24"/>
  <c r="AD81" i="24"/>
  <c r="AK81" i="24"/>
  <c r="AF81" i="24"/>
  <c r="AC81" i="24"/>
  <c r="CL81" i="24"/>
  <c r="CK81" i="24"/>
  <c r="FH81" i="24"/>
  <c r="FE81" i="24"/>
  <c r="FF81" i="24"/>
  <c r="FG81" i="24"/>
  <c r="JV81" i="24"/>
  <c r="JU81" i="24"/>
  <c r="FG97" i="24"/>
  <c r="FF97" i="24"/>
  <c r="FE97" i="24"/>
  <c r="FH97" i="24"/>
  <c r="IN98" i="24"/>
  <c r="IK98" i="24"/>
  <c r="Y67" i="24"/>
  <c r="JQ64" i="24"/>
  <c r="JI64" i="24"/>
  <c r="EC65" i="24"/>
  <c r="DU65" i="24"/>
  <c r="BZ25" i="24"/>
  <c r="DV25" i="24"/>
  <c r="FR25" i="24"/>
  <c r="AK92" i="24"/>
  <c r="AC92" i="24"/>
  <c r="JX92" i="24"/>
  <c r="JU92" i="24"/>
  <c r="AK94" i="24"/>
  <c r="AC94" i="24"/>
  <c r="HZ94" i="24"/>
  <c r="HY94" i="24"/>
  <c r="T88" i="24"/>
  <c r="S88" i="24"/>
  <c r="IZ88" i="24"/>
  <c r="IY88" i="24"/>
  <c r="FY90" i="24"/>
  <c r="FQ90" i="24"/>
  <c r="FT90" i="24"/>
  <c r="FF63" i="24"/>
  <c r="FH63" i="24"/>
  <c r="FG63" i="24"/>
  <c r="GR63" i="24"/>
  <c r="GO63" i="24"/>
  <c r="GC79" i="24"/>
  <c r="GD79" i="24"/>
  <c r="BO97" i="24"/>
  <c r="BN97" i="24"/>
  <c r="BM97" i="24"/>
  <c r="BP97" i="24"/>
  <c r="JU99" i="24"/>
  <c r="JV99" i="24"/>
  <c r="HD75" i="24"/>
  <c r="HC75" i="24"/>
  <c r="EC79" i="24"/>
  <c r="DU79" i="24"/>
  <c r="DW79" i="24"/>
  <c r="T81" i="24"/>
  <c r="S97" i="24"/>
  <c r="CK97" i="24"/>
  <c r="CL97" i="24"/>
  <c r="H98" i="24"/>
  <c r="E98" i="24"/>
  <c r="DW100" i="24"/>
  <c r="DV100" i="24"/>
  <c r="EC100" i="24"/>
  <c r="E102" i="24"/>
  <c r="H102" i="24"/>
  <c r="CA102" i="24"/>
  <c r="BZ102" i="24"/>
  <c r="CG102" i="24"/>
  <c r="BY102" i="24"/>
  <c r="HU102" i="24"/>
  <c r="HO102" i="24"/>
  <c r="HN102" i="24"/>
  <c r="HM102" i="24"/>
  <c r="AE103" i="24"/>
  <c r="AD103" i="24"/>
  <c r="AK103" i="24"/>
  <c r="AC103" i="24"/>
  <c r="GO104" i="24"/>
  <c r="GR104" i="24"/>
  <c r="JK104" i="24"/>
  <c r="JJ104" i="24"/>
  <c r="JQ104" i="24"/>
  <c r="JI104" i="24"/>
  <c r="EC105" i="24"/>
  <c r="DW105" i="24"/>
  <c r="DV105" i="24"/>
  <c r="DU105" i="24"/>
  <c r="HO105" i="24"/>
  <c r="HN105" i="24"/>
  <c r="HU105" i="24"/>
  <c r="HM105" i="24"/>
  <c r="JQ109" i="24"/>
  <c r="JI109" i="24"/>
  <c r="JL109" i="24"/>
  <c r="JK109" i="24"/>
  <c r="JJ109" i="24"/>
  <c r="EG112" i="24"/>
  <c r="EH112" i="24"/>
  <c r="JQ112" i="24"/>
  <c r="JI112" i="24"/>
  <c r="JL112" i="24"/>
  <c r="JK112" i="24"/>
  <c r="JJ112" i="24"/>
  <c r="IG115" i="24"/>
  <c r="IA115" i="24"/>
  <c r="HZ115" i="24"/>
  <c r="HY115" i="24"/>
  <c r="HO117" i="24"/>
  <c r="HP117" i="24"/>
  <c r="HN117" i="24"/>
  <c r="HU117" i="24"/>
  <c r="HM117" i="24"/>
  <c r="AE118" i="24"/>
  <c r="AF118" i="24"/>
  <c r="AD118" i="24"/>
  <c r="AK118" i="24"/>
  <c r="AC118" i="24"/>
  <c r="ET126" i="24"/>
  <c r="EV126" i="24"/>
  <c r="ES126" i="24"/>
  <c r="EU126" i="24"/>
  <c r="BY94" i="24"/>
  <c r="FQ94" i="24"/>
  <c r="JI94" i="24"/>
  <c r="DU88" i="24"/>
  <c r="HM90" i="24"/>
  <c r="AC63" i="24"/>
  <c r="CA63" i="24"/>
  <c r="FS63" i="24"/>
  <c r="HO63" i="24"/>
  <c r="JI63" i="24"/>
  <c r="AC23" i="24"/>
  <c r="FG23" i="24"/>
  <c r="HO23" i="24"/>
  <c r="IY23" i="24"/>
  <c r="AK75" i="24"/>
  <c r="AC75" i="24"/>
  <c r="AF75" i="24"/>
  <c r="DX75" i="24"/>
  <c r="EC75" i="24"/>
  <c r="FY75" i="24"/>
  <c r="FQ75" i="24"/>
  <c r="FS75" i="24"/>
  <c r="CA79" i="24"/>
  <c r="CB79" i="24"/>
  <c r="HP79" i="24"/>
  <c r="HO79" i="24"/>
  <c r="JQ79" i="24"/>
  <c r="JI79" i="24"/>
  <c r="JJ79" i="24"/>
  <c r="HU81" i="24"/>
  <c r="HM81" i="24"/>
  <c r="HN81" i="24"/>
  <c r="HY81" i="24"/>
  <c r="JQ81" i="24"/>
  <c r="JI81" i="24"/>
  <c r="JL81" i="24"/>
  <c r="AO97" i="24"/>
  <c r="AP97" i="24"/>
  <c r="HB97" i="24"/>
  <c r="HD97" i="24"/>
  <c r="HA97" i="24"/>
  <c r="CK101" i="24"/>
  <c r="CL101" i="24"/>
  <c r="JU103" i="24"/>
  <c r="JV103" i="24"/>
  <c r="CG75" i="24"/>
  <c r="BY75" i="24"/>
  <c r="BZ75" i="24"/>
  <c r="DJ75" i="24"/>
  <c r="DL75" i="24"/>
  <c r="HA75" i="24"/>
  <c r="JK75" i="24"/>
  <c r="JJ75" i="24"/>
  <c r="S79" i="24"/>
  <c r="R79" i="24"/>
  <c r="BP79" i="24"/>
  <c r="BO79" i="24"/>
  <c r="DV79" i="24"/>
  <c r="HB79" i="24"/>
  <c r="HC79" i="24"/>
  <c r="S81" i="24"/>
  <c r="FS81" i="24"/>
  <c r="FR81" i="24"/>
  <c r="HU98" i="24"/>
  <c r="HM98" i="24"/>
  <c r="HP98" i="24"/>
  <c r="HN98" i="24"/>
  <c r="FT99" i="24"/>
  <c r="FS99" i="24"/>
  <c r="FY99" i="24"/>
  <c r="FQ99" i="24"/>
  <c r="Y100" i="24"/>
  <c r="Q100" i="24"/>
  <c r="T100" i="24"/>
  <c r="S100" i="24"/>
  <c r="HP106" i="24"/>
  <c r="HO106" i="24"/>
  <c r="HU106" i="24"/>
  <c r="HN106" i="24"/>
  <c r="HM106" i="24"/>
  <c r="HY109" i="24"/>
  <c r="HZ109" i="24"/>
  <c r="CG110" i="24"/>
  <c r="BY110" i="24"/>
  <c r="CB110" i="24"/>
  <c r="CA110" i="24"/>
  <c r="BZ110" i="24"/>
  <c r="FY112" i="24"/>
  <c r="FQ112" i="24"/>
  <c r="FT112" i="24"/>
  <c r="FS112" i="24"/>
  <c r="FR112" i="24"/>
  <c r="FF99" i="24"/>
  <c r="FH99" i="24"/>
  <c r="FH100" i="24"/>
  <c r="FG100" i="24"/>
  <c r="GR100" i="24"/>
  <c r="IN100" i="24"/>
  <c r="IK100" i="24"/>
  <c r="JK101" i="24"/>
  <c r="JJ101" i="24"/>
  <c r="GD102" i="24"/>
  <c r="BP103" i="24"/>
  <c r="BO103" i="24"/>
  <c r="CZ103" i="24"/>
  <c r="EV103" i="24"/>
  <c r="ES103" i="24"/>
  <c r="FS104" i="24"/>
  <c r="FR104" i="24"/>
  <c r="CL105" i="24"/>
  <c r="IZ105" i="24"/>
  <c r="IY105" i="24"/>
  <c r="H106" i="24"/>
  <c r="BD106" i="24"/>
  <c r="BA106" i="24"/>
  <c r="FY106" i="24"/>
  <c r="FQ106" i="24"/>
  <c r="FT106" i="24"/>
  <c r="EH108" i="24"/>
  <c r="CG109" i="24"/>
  <c r="BY109" i="24"/>
  <c r="CB109" i="24"/>
  <c r="FY109" i="24"/>
  <c r="FQ109" i="24"/>
  <c r="FT109" i="24"/>
  <c r="AP111" i="24"/>
  <c r="JQ111" i="24"/>
  <c r="JI111" i="24"/>
  <c r="JL111" i="24"/>
  <c r="CG112" i="24"/>
  <c r="BY112" i="24"/>
  <c r="CB112" i="24"/>
  <c r="JX113" i="24"/>
  <c r="JW113" i="24"/>
  <c r="R114" i="24"/>
  <c r="T114" i="24"/>
  <c r="AQ114" i="24"/>
  <c r="AP114" i="24"/>
  <c r="CX114" i="24"/>
  <c r="CW114" i="24"/>
  <c r="ET114" i="24"/>
  <c r="ES114" i="24"/>
  <c r="F115" i="24"/>
  <c r="BB115" i="24"/>
  <c r="BA115" i="24"/>
  <c r="GK115" i="24"/>
  <c r="GE115" i="24"/>
  <c r="JL115" i="24"/>
  <c r="JK115" i="24"/>
  <c r="AW116" i="24"/>
  <c r="AQ116" i="24"/>
  <c r="FT116" i="24"/>
  <c r="FS116" i="24"/>
  <c r="IG116" i="24"/>
  <c r="IA116" i="24"/>
  <c r="F117" i="24"/>
  <c r="E117" i="24"/>
  <c r="BB117" i="24"/>
  <c r="BA117" i="24"/>
  <c r="GP117" i="24"/>
  <c r="HZ117" i="24"/>
  <c r="IG117" i="24"/>
  <c r="IA117" i="24"/>
  <c r="IK117" i="24"/>
  <c r="T118" i="24"/>
  <c r="AP118" i="24"/>
  <c r="AW118" i="24"/>
  <c r="AQ118" i="24"/>
  <c r="HD118" i="24"/>
  <c r="DL119" i="24"/>
  <c r="T120" i="24"/>
  <c r="HD120" i="24"/>
  <c r="DL121" i="24"/>
  <c r="T122" i="24"/>
  <c r="HD122" i="24"/>
  <c r="DX126" i="24"/>
  <c r="DW126" i="24"/>
  <c r="DU126" i="24"/>
  <c r="FH126" i="24"/>
  <c r="FG126" i="24"/>
  <c r="FM126" i="24"/>
  <c r="FF126" i="24"/>
  <c r="AF127" i="24"/>
  <c r="AE127" i="24"/>
  <c r="AD127" i="24"/>
  <c r="AC127" i="24"/>
  <c r="HI127" i="24"/>
  <c r="HA127" i="24"/>
  <c r="HD127" i="24"/>
  <c r="HB127" i="24"/>
  <c r="HU128" i="24"/>
  <c r="HO128" i="24"/>
  <c r="HN128" i="24"/>
  <c r="HM128" i="24"/>
  <c r="BP129" i="24"/>
  <c r="BO129" i="24"/>
  <c r="BN129" i="24"/>
  <c r="BM129" i="24"/>
  <c r="EV129" i="24"/>
  <c r="ES129" i="24"/>
  <c r="DW131" i="24"/>
  <c r="DV131" i="24"/>
  <c r="DU131" i="24"/>
  <c r="EC131" i="24"/>
  <c r="HO133" i="24"/>
  <c r="HU133" i="24"/>
  <c r="HN133" i="24"/>
  <c r="HM133" i="24"/>
  <c r="E134" i="24"/>
  <c r="H134" i="24"/>
  <c r="HC134" i="24"/>
  <c r="HI134" i="24"/>
  <c r="HA134" i="24"/>
  <c r="HD134" i="24"/>
  <c r="HB134" i="24"/>
  <c r="HB138" i="24"/>
  <c r="HA138" i="24"/>
  <c r="BB139" i="24"/>
  <c r="BI139" i="24"/>
  <c r="BC139" i="24"/>
  <c r="BA139" i="24"/>
  <c r="M140" i="24"/>
  <c r="F140" i="24"/>
  <c r="G140" i="24"/>
  <c r="E140" i="24"/>
  <c r="GF140" i="24"/>
  <c r="GE140" i="24"/>
  <c r="GK140" i="24"/>
  <c r="GC140" i="24"/>
  <c r="GD140" i="24"/>
  <c r="JK100" i="24"/>
  <c r="JJ100" i="24"/>
  <c r="EC101" i="24"/>
  <c r="DW101" i="24"/>
  <c r="HO101" i="24"/>
  <c r="HN101" i="24"/>
  <c r="BP102" i="24"/>
  <c r="BO102" i="24"/>
  <c r="HI102" i="24"/>
  <c r="HA102" i="24"/>
  <c r="HD102" i="24"/>
  <c r="T103" i="24"/>
  <c r="S103" i="24"/>
  <c r="FS103" i="24"/>
  <c r="FR103" i="24"/>
  <c r="AK104" i="24"/>
  <c r="AE104" i="24"/>
  <c r="DW104" i="24"/>
  <c r="DV104" i="24"/>
  <c r="IZ104" i="24"/>
  <c r="IY104" i="24"/>
  <c r="DQ105" i="24"/>
  <c r="DI105" i="24"/>
  <c r="DL105" i="24"/>
  <c r="HD105" i="24"/>
  <c r="HC105" i="24"/>
  <c r="CA106" i="24"/>
  <c r="BZ106" i="24"/>
  <c r="DX107" i="24"/>
  <c r="DW107" i="24"/>
  <c r="FY108" i="24"/>
  <c r="FQ108" i="24"/>
  <c r="FT108" i="24"/>
  <c r="JQ108" i="24"/>
  <c r="JI108" i="24"/>
  <c r="JL108" i="24"/>
  <c r="CG111" i="24"/>
  <c r="BY111" i="24"/>
  <c r="CB111" i="24"/>
  <c r="FY111" i="24"/>
  <c r="FQ111" i="24"/>
  <c r="FT111" i="24"/>
  <c r="HU115" i="24"/>
  <c r="HM115" i="24"/>
  <c r="HP115" i="24"/>
  <c r="IZ115" i="24"/>
  <c r="IW115" i="24"/>
  <c r="CM116" i="24"/>
  <c r="CL116" i="24"/>
  <c r="EC116" i="24"/>
  <c r="DU116" i="24"/>
  <c r="DX116" i="24"/>
  <c r="FH116" i="24"/>
  <c r="FE116" i="24"/>
  <c r="ET118" i="24"/>
  <c r="ES118" i="24"/>
  <c r="BB119" i="24"/>
  <c r="BA119" i="24"/>
  <c r="IL119" i="24"/>
  <c r="IK119" i="24"/>
  <c r="ET120" i="24"/>
  <c r="ES120" i="24"/>
  <c r="BB121" i="24"/>
  <c r="BA121" i="24"/>
  <c r="IL121" i="24"/>
  <c r="IK121" i="24"/>
  <c r="ET122" i="24"/>
  <c r="ES122" i="24"/>
  <c r="BB123" i="24"/>
  <c r="BA123" i="24"/>
  <c r="IL123" i="24"/>
  <c r="IK123" i="24"/>
  <c r="ET124" i="24"/>
  <c r="ES124" i="24"/>
  <c r="BB125" i="24"/>
  <c r="BA125" i="24"/>
  <c r="IL125" i="24"/>
  <c r="IK125" i="24"/>
  <c r="CZ127" i="24"/>
  <c r="CY127" i="24"/>
  <c r="CW127" i="24"/>
  <c r="H128" i="24"/>
  <c r="G128" i="24"/>
  <c r="F128" i="24"/>
  <c r="E128" i="24"/>
  <c r="AE129" i="24"/>
  <c r="AD129" i="24"/>
  <c r="AK129" i="24"/>
  <c r="AC129" i="24"/>
  <c r="FH129" i="24"/>
  <c r="FG129" i="24"/>
  <c r="FM129" i="24"/>
  <c r="FF129" i="24"/>
  <c r="BU131" i="24"/>
  <c r="BM131" i="24"/>
  <c r="BP131" i="24"/>
  <c r="BO131" i="24"/>
  <c r="BN131" i="24"/>
  <c r="CZ131" i="24"/>
  <c r="CW131" i="24"/>
  <c r="Y132" i="24"/>
  <c r="Q132" i="24"/>
  <c r="T132" i="24"/>
  <c r="S132" i="24"/>
  <c r="FY79" i="24"/>
  <c r="FQ79" i="24"/>
  <c r="EC97" i="24"/>
  <c r="DU97" i="24"/>
  <c r="IY97" i="24"/>
  <c r="JK97" i="24"/>
  <c r="FH98" i="24"/>
  <c r="IZ98" i="24"/>
  <c r="AF99" i="24"/>
  <c r="AE99" i="24"/>
  <c r="BN99" i="24"/>
  <c r="BP99" i="24"/>
  <c r="DL99" i="24"/>
  <c r="DK99" i="24"/>
  <c r="EV99" i="24"/>
  <c r="ES99" i="24"/>
  <c r="FE99" i="24"/>
  <c r="FF100" i="24"/>
  <c r="FS100" i="24"/>
  <c r="FR100" i="24"/>
  <c r="IZ101" i="24"/>
  <c r="IY101" i="24"/>
  <c r="JI101" i="24"/>
  <c r="BD102" i="24"/>
  <c r="BA102" i="24"/>
  <c r="BM102" i="24"/>
  <c r="Q103" i="24"/>
  <c r="BN103" i="24"/>
  <c r="CA103" i="24"/>
  <c r="BZ103" i="24"/>
  <c r="FH104" i="24"/>
  <c r="FG104" i="24"/>
  <c r="FQ104" i="24"/>
  <c r="IN104" i="24"/>
  <c r="IK104" i="24"/>
  <c r="IW104" i="24"/>
  <c r="HA105" i="24"/>
  <c r="IX105" i="24"/>
  <c r="JK105" i="24"/>
  <c r="JJ105" i="24"/>
  <c r="FR106" i="24"/>
  <c r="CG107" i="24"/>
  <c r="BY107" i="24"/>
  <c r="CB107" i="24"/>
  <c r="DU107" i="24"/>
  <c r="JQ107" i="24"/>
  <c r="JI107" i="24"/>
  <c r="JL107" i="24"/>
  <c r="CG108" i="24"/>
  <c r="BY108" i="24"/>
  <c r="CB108" i="24"/>
  <c r="BZ109" i="24"/>
  <c r="FR109" i="24"/>
  <c r="FY110" i="24"/>
  <c r="FQ110" i="24"/>
  <c r="FT110" i="24"/>
  <c r="JQ110" i="24"/>
  <c r="JI110" i="24"/>
  <c r="JL110" i="24"/>
  <c r="JJ111" i="24"/>
  <c r="BZ112" i="24"/>
  <c r="CG113" i="24"/>
  <c r="BY113" i="24"/>
  <c r="CB113" i="24"/>
  <c r="FY113" i="24"/>
  <c r="FQ113" i="24"/>
  <c r="FT113" i="24"/>
  <c r="JQ113" i="24"/>
  <c r="JI113" i="24"/>
  <c r="JL113" i="24"/>
  <c r="JU113" i="24"/>
  <c r="G114" i="24"/>
  <c r="H114" i="24"/>
  <c r="Q114" i="24"/>
  <c r="FY115" i="24"/>
  <c r="FQ115" i="24"/>
  <c r="FT115" i="24"/>
  <c r="GC115" i="24"/>
  <c r="JJ115" i="24"/>
  <c r="JW115" i="24"/>
  <c r="JV115" i="24"/>
  <c r="AK116" i="24"/>
  <c r="AC116" i="24"/>
  <c r="AF116" i="24"/>
  <c r="AO116" i="24"/>
  <c r="FR116" i="24"/>
  <c r="GE116" i="24"/>
  <c r="GD116" i="24"/>
  <c r="HU116" i="24"/>
  <c r="HM116" i="24"/>
  <c r="HP116" i="24"/>
  <c r="HY116" i="24"/>
  <c r="GF126" i="24"/>
  <c r="GD126" i="24"/>
  <c r="GE126" i="24"/>
  <c r="GC126" i="24"/>
  <c r="BB127" i="24"/>
  <c r="BD127" i="24"/>
  <c r="BC127" i="24"/>
  <c r="BA127" i="24"/>
  <c r="CA127" i="24"/>
  <c r="BZ127" i="24"/>
  <c r="BY127" i="24"/>
  <c r="CA128" i="24"/>
  <c r="BZ128" i="24"/>
  <c r="CG128" i="24"/>
  <c r="BY128" i="24"/>
  <c r="DW142" i="24"/>
  <c r="DX142" i="24"/>
  <c r="DV142" i="24"/>
  <c r="EC142" i="24"/>
  <c r="IX142" i="24"/>
  <c r="IY142" i="24"/>
  <c r="IW142" i="24"/>
  <c r="IZ142" i="24"/>
  <c r="JV145" i="24"/>
  <c r="JU145" i="24"/>
  <c r="CW146" i="24"/>
  <c r="CZ146" i="24"/>
  <c r="IN146" i="24"/>
  <c r="IK146" i="24"/>
  <c r="FS126" i="24"/>
  <c r="FR126" i="24"/>
  <c r="GR126" i="24"/>
  <c r="GQ126" i="24"/>
  <c r="Y127" i="24"/>
  <c r="Q127" i="24"/>
  <c r="T127" i="24"/>
  <c r="AQ127" i="24"/>
  <c r="AR127" i="24"/>
  <c r="IZ127" i="24"/>
  <c r="IY127" i="24"/>
  <c r="JX127" i="24"/>
  <c r="JV127" i="24"/>
  <c r="BP128" i="24"/>
  <c r="BO128" i="24"/>
  <c r="HI128" i="24"/>
  <c r="HA128" i="24"/>
  <c r="HD128" i="24"/>
  <c r="T129" i="24"/>
  <c r="S129" i="24"/>
  <c r="FS129" i="24"/>
  <c r="FR129" i="24"/>
  <c r="BU130" i="24"/>
  <c r="BM130" i="24"/>
  <c r="BP130" i="24"/>
  <c r="BN130" i="24"/>
  <c r="JK132" i="24"/>
  <c r="JQ132" i="24"/>
  <c r="JJ132" i="24"/>
  <c r="JI132" i="24"/>
  <c r="EV133" i="24"/>
  <c r="ES133" i="24"/>
  <c r="BD134" i="24"/>
  <c r="BA134" i="24"/>
  <c r="HC135" i="24"/>
  <c r="HI135" i="24"/>
  <c r="HA135" i="24"/>
  <c r="HB135" i="24"/>
  <c r="AD136" i="24"/>
  <c r="AK136" i="24"/>
  <c r="AE136" i="24"/>
  <c r="AC136" i="24"/>
  <c r="IN136" i="24"/>
  <c r="IK136" i="24"/>
  <c r="AD137" i="24"/>
  <c r="AK137" i="24"/>
  <c r="AC137" i="24"/>
  <c r="DQ126" i="24"/>
  <c r="DI126" i="24"/>
  <c r="DL126" i="24"/>
  <c r="EI126" i="24"/>
  <c r="EJ126" i="24"/>
  <c r="BP127" i="24"/>
  <c r="BO127" i="24"/>
  <c r="CN127" i="24"/>
  <c r="CL127" i="24"/>
  <c r="HP127" i="24"/>
  <c r="HO127" i="24"/>
  <c r="IL127" i="24"/>
  <c r="IN127" i="24"/>
  <c r="IW127" i="24"/>
  <c r="BD128" i="24"/>
  <c r="BA128" i="24"/>
  <c r="BM128" i="24"/>
  <c r="Q129" i="24"/>
  <c r="CA129" i="24"/>
  <c r="BZ129" i="24"/>
  <c r="H130" i="24"/>
  <c r="E130" i="24"/>
  <c r="AE130" i="24"/>
  <c r="AD130" i="24"/>
  <c r="AC130" i="24"/>
  <c r="Y131" i="24"/>
  <c r="Q131" i="24"/>
  <c r="T131" i="24"/>
  <c r="R131" i="24"/>
  <c r="FM131" i="24"/>
  <c r="FE131" i="24"/>
  <c r="FH131" i="24"/>
  <c r="FF131" i="24"/>
  <c r="HN132" i="24"/>
  <c r="HU132" i="24"/>
  <c r="HO132" i="24"/>
  <c r="HM132" i="24"/>
  <c r="CG131" i="24"/>
  <c r="CA131" i="24"/>
  <c r="DW132" i="24"/>
  <c r="DV132" i="24"/>
  <c r="DU132" i="24"/>
  <c r="JK133" i="24"/>
  <c r="JJ133" i="24"/>
  <c r="JI133" i="24"/>
  <c r="S134" i="24"/>
  <c r="Y134" i="24"/>
  <c r="T134" i="24"/>
  <c r="AD135" i="24"/>
  <c r="AK135" i="24"/>
  <c r="AE135" i="24"/>
  <c r="AC135" i="24"/>
  <c r="DV135" i="24"/>
  <c r="EC135" i="24"/>
  <c r="DU135" i="24"/>
  <c r="DK137" i="24"/>
  <c r="DQ137" i="24"/>
  <c r="DI137" i="24"/>
  <c r="DL137" i="24"/>
  <c r="DJ137" i="24"/>
  <c r="F138" i="24"/>
  <c r="M138" i="24"/>
  <c r="E138" i="24"/>
  <c r="GK138" i="24"/>
  <c r="GC138" i="24"/>
  <c r="GE138" i="24"/>
  <c r="GD138" i="24"/>
  <c r="DX139" i="24"/>
  <c r="DU139" i="24"/>
  <c r="GP139" i="24"/>
  <c r="GW139" i="24"/>
  <c r="GO139" i="24"/>
  <c r="GQ140" i="24"/>
  <c r="GP140" i="24"/>
  <c r="GW140" i="24"/>
  <c r="BM141" i="24"/>
  <c r="BN141" i="24"/>
  <c r="JI129" i="24"/>
  <c r="T130" i="24"/>
  <c r="S130" i="24"/>
  <c r="CG130" i="24"/>
  <c r="CA130" i="24"/>
  <c r="EH130" i="24"/>
  <c r="EG130" i="24"/>
  <c r="GD130" i="24"/>
  <c r="GC130" i="24"/>
  <c r="AK131" i="24"/>
  <c r="AE131" i="24"/>
  <c r="DL131" i="24"/>
  <c r="DK131" i="24"/>
  <c r="FY131" i="24"/>
  <c r="FS131" i="24"/>
  <c r="HZ131" i="24"/>
  <c r="HY131" i="24"/>
  <c r="HC132" i="24"/>
  <c r="HD132" i="24"/>
  <c r="HB132" i="24"/>
  <c r="IZ132" i="24"/>
  <c r="IY132" i="24"/>
  <c r="IX132" i="24"/>
  <c r="HD133" i="24"/>
  <c r="HC133" i="24"/>
  <c r="HB133" i="24"/>
  <c r="BP134" i="24"/>
  <c r="BU134" i="24"/>
  <c r="BO134" i="24"/>
  <c r="HZ135" i="24"/>
  <c r="HY135" i="24"/>
  <c r="DK136" i="24"/>
  <c r="DQ136" i="24"/>
  <c r="DI136" i="24"/>
  <c r="DL136" i="24"/>
  <c r="DJ136" i="24"/>
  <c r="HC136" i="24"/>
  <c r="HI136" i="24"/>
  <c r="HA136" i="24"/>
  <c r="HB136" i="24"/>
  <c r="CX138" i="24"/>
  <c r="DE138" i="24"/>
  <c r="CY138" i="24"/>
  <c r="CW138" i="24"/>
  <c r="FA138" i="24"/>
  <c r="ET138" i="24"/>
  <c r="ES138" i="24"/>
  <c r="CM139" i="24"/>
  <c r="CS139" i="24"/>
  <c r="CK139" i="24"/>
  <c r="CN139" i="24"/>
  <c r="CL139" i="24"/>
  <c r="IG139" i="24"/>
  <c r="HY139" i="24"/>
  <c r="IA139" i="24"/>
  <c r="IB139" i="24"/>
  <c r="HZ139" i="24"/>
  <c r="DE140" i="24"/>
  <c r="CX140" i="24"/>
  <c r="CY140" i="24"/>
  <c r="CW140" i="24"/>
  <c r="ET140" i="24"/>
  <c r="FA140" i="24"/>
  <c r="ES140" i="24"/>
  <c r="HN134" i="24"/>
  <c r="HU134" i="24"/>
  <c r="S135" i="24"/>
  <c r="Y135" i="24"/>
  <c r="Q135" i="24"/>
  <c r="S136" i="24"/>
  <c r="Y136" i="24"/>
  <c r="Q136" i="24"/>
  <c r="DV136" i="24"/>
  <c r="EC136" i="24"/>
  <c r="DV137" i="24"/>
  <c r="EC137" i="24"/>
  <c r="CM138" i="24"/>
  <c r="CS138" i="24"/>
  <c r="CK138" i="24"/>
  <c r="AQ139" i="24"/>
  <c r="AW139" i="24"/>
  <c r="AO139" i="24"/>
  <c r="CX139" i="24"/>
  <c r="DE139" i="24"/>
  <c r="IS139" i="24"/>
  <c r="IL139" i="24"/>
  <c r="KC139" i="24"/>
  <c r="JU139" i="24"/>
  <c r="JW139" i="24"/>
  <c r="CS140" i="24"/>
  <c r="CK140" i="24"/>
  <c r="CM140" i="24"/>
  <c r="JX140" i="24"/>
  <c r="JW140" i="24"/>
  <c r="KC140" i="24"/>
  <c r="JU140" i="24"/>
  <c r="IB141" i="24"/>
  <c r="IA141" i="24"/>
  <c r="IG141" i="24"/>
  <c r="HY141" i="24"/>
  <c r="FY142" i="24"/>
  <c r="FQ142" i="24"/>
  <c r="FS142" i="24"/>
  <c r="FR142" i="24"/>
  <c r="FT142" i="24"/>
  <c r="JL142" i="24"/>
  <c r="JK142" i="24"/>
  <c r="JJ142" i="24"/>
  <c r="JQ142" i="24"/>
  <c r="FG143" i="24"/>
  <c r="FH143" i="24"/>
  <c r="FE143" i="24"/>
  <c r="FF143" i="24"/>
  <c r="CK145" i="24"/>
  <c r="CL145" i="24"/>
  <c r="T146" i="24"/>
  <c r="S146" i="24"/>
  <c r="Q146" i="24"/>
  <c r="R146" i="24"/>
  <c r="CN147" i="24"/>
  <c r="CS147" i="24"/>
  <c r="CK147" i="24"/>
  <c r="CL147" i="24"/>
  <c r="CM147" i="24"/>
  <c r="DJ132" i="24"/>
  <c r="FQ132" i="24"/>
  <c r="DQ133" i="24"/>
  <c r="DI133" i="24"/>
  <c r="DU133" i="24"/>
  <c r="IX133" i="24"/>
  <c r="DK135" i="24"/>
  <c r="DQ135" i="24"/>
  <c r="DI135" i="24"/>
  <c r="HN135" i="24"/>
  <c r="HU135" i="24"/>
  <c r="HN136" i="24"/>
  <c r="HU136" i="24"/>
  <c r="S137" i="24"/>
  <c r="Y137" i="24"/>
  <c r="Q137" i="24"/>
  <c r="JW137" i="24"/>
  <c r="KC137" i="24"/>
  <c r="JU137" i="24"/>
  <c r="EO138" i="24"/>
  <c r="EG138" i="24"/>
  <c r="EI138" i="24"/>
  <c r="GW138" i="24"/>
  <c r="GP138" i="24"/>
  <c r="M139" i="24"/>
  <c r="F139" i="24"/>
  <c r="GE139" i="24"/>
  <c r="GK139" i="24"/>
  <c r="GC139" i="24"/>
  <c r="EI140" i="24"/>
  <c r="EO140" i="24"/>
  <c r="EG140" i="24"/>
  <c r="HM140" i="24"/>
  <c r="HP140" i="24"/>
  <c r="G141" i="24"/>
  <c r="F141" i="24"/>
  <c r="M141" i="24"/>
  <c r="DI141" i="24"/>
  <c r="DJ141" i="24"/>
  <c r="IN141" i="24"/>
  <c r="IL141" i="24"/>
  <c r="IM141" i="24"/>
  <c r="CB142" i="24"/>
  <c r="CA142" i="24"/>
  <c r="CG142" i="24"/>
  <c r="BY142" i="24"/>
  <c r="HZ144" i="24"/>
  <c r="HY144" i="24"/>
  <c r="EC145" i="24"/>
  <c r="DU145" i="24"/>
  <c r="DW145" i="24"/>
  <c r="DV145" i="24"/>
  <c r="DX145" i="24"/>
  <c r="AE146" i="24"/>
  <c r="AF146" i="24"/>
  <c r="AD146" i="24"/>
  <c r="AK146" i="24"/>
  <c r="IB140" i="24"/>
  <c r="IM140" i="24"/>
  <c r="JL141" i="24"/>
  <c r="JW141" i="24"/>
  <c r="BO143" i="24"/>
  <c r="CB143" i="24"/>
  <c r="HC143" i="24"/>
  <c r="HP143" i="24"/>
  <c r="AK144" i="24"/>
  <c r="AC144" i="24"/>
  <c r="BO144" i="24"/>
  <c r="CA144" i="24"/>
  <c r="IZ144" i="24"/>
  <c r="HU145" i="24"/>
  <c r="HM145" i="24"/>
  <c r="FY146" i="24"/>
  <c r="FQ146" i="24"/>
  <c r="EJ147" i="24"/>
  <c r="EI147" i="24"/>
  <c r="EO147" i="24"/>
  <c r="EG147" i="24"/>
  <c r="HM147" i="24"/>
  <c r="HP147" i="24"/>
  <c r="R162" i="24"/>
  <c r="Q162" i="24"/>
  <c r="ES164" i="24"/>
  <c r="ET164" i="24"/>
  <c r="GO164" i="24"/>
  <c r="GP164" i="24"/>
  <c r="AK143" i="24"/>
  <c r="AC143" i="24"/>
  <c r="JQ143" i="24"/>
  <c r="JI143" i="24"/>
  <c r="HU146" i="24"/>
  <c r="HM146" i="24"/>
  <c r="GP161" i="24"/>
  <c r="GO161" i="24"/>
  <c r="HA162" i="24"/>
  <c r="HB162" i="24"/>
  <c r="IK164" i="24"/>
  <c r="IL164" i="24"/>
  <c r="EG141" i="24"/>
  <c r="AC142" i="24"/>
  <c r="HU142" i="24"/>
  <c r="HM142" i="24"/>
  <c r="AD143" i="24"/>
  <c r="BM143" i="24"/>
  <c r="BZ143" i="24"/>
  <c r="EG143" i="24"/>
  <c r="HA143" i="24"/>
  <c r="HN143" i="24"/>
  <c r="JJ143" i="24"/>
  <c r="AF144" i="24"/>
  <c r="BM144" i="24"/>
  <c r="BZ144" i="24"/>
  <c r="EC144" i="24"/>
  <c r="DU144" i="24"/>
  <c r="GC144" i="24"/>
  <c r="HB144" i="24"/>
  <c r="HU144" i="24"/>
  <c r="IW144" i="24"/>
  <c r="H145" i="24"/>
  <c r="CG145" i="24"/>
  <c r="BY145" i="24"/>
  <c r="ES145" i="24"/>
  <c r="HP145" i="24"/>
  <c r="IX145" i="24"/>
  <c r="JQ145" i="24"/>
  <c r="DJ146" i="24"/>
  <c r="EC146" i="24"/>
  <c r="FT146" i="24"/>
  <c r="HN146" i="24"/>
  <c r="IZ146" i="24"/>
  <c r="JQ146" i="24"/>
  <c r="EH147" i="24"/>
  <c r="F165" i="24"/>
  <c r="BB165" i="24"/>
  <c r="CX165" i="24"/>
  <c r="FE147" i="24"/>
  <c r="JX147" i="24"/>
  <c r="AP161" i="24"/>
  <c r="CL161" i="24"/>
  <c r="EH161" i="24"/>
  <c r="BM162" i="24"/>
  <c r="IW162" i="24"/>
  <c r="FE165" i="24"/>
  <c r="JU147" i="24"/>
  <c r="Y23" i="24"/>
  <c r="Q23" i="24"/>
  <c r="T23" i="24"/>
  <c r="Q67" i="24"/>
  <c r="R73" i="24"/>
  <c r="Q73" i="24"/>
  <c r="Y73" i="24"/>
  <c r="R70" i="24"/>
  <c r="Q70" i="24"/>
  <c r="S70" i="24"/>
  <c r="Y12" i="24"/>
  <c r="T12" i="24"/>
  <c r="S12" i="24"/>
  <c r="T11" i="24"/>
  <c r="S11" i="24"/>
  <c r="R11" i="24"/>
  <c r="Y11" i="24"/>
</calcChain>
</file>

<file path=xl/sharedStrings.xml><?xml version="1.0" encoding="utf-8"?>
<sst xmlns="http://schemas.openxmlformats.org/spreadsheetml/2006/main" count="3551" uniqueCount="1142">
  <si>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</si>
  <si>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</si>
  <si>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</si>
  <si>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</si>
  <si>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</si>
  <si>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</si>
  <si>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</si>
  <si>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</si>
  <si>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</si>
  <si>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</si>
  <si>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</si>
  <si>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</si>
  <si>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</si>
  <si>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</si>
  <si>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</si>
  <si>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</si>
  <si>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</si>
  <si>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</si>
  <si>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</si>
  <si>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</si>
  <si>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</si>
  <si>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</si>
  <si>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</si>
  <si>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</si>
  <si>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</si>
  <si>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</si>
  <si>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</si>
  <si>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</si>
  <si>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</si>
  <si>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</si>
  <si>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</si>
  <si>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</si>
  <si>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</si>
  <si>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</si>
  <si>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</si>
  <si>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change in # of seats since start of term</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</si>
  <si>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</si>
  <si>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</si>
  <si>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</si>
  <si>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</si>
  <si>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</si>
  <si>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</si>
  <si>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</si>
  <si>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</si>
  <si>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</si>
  <si>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</si>
  <si>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</si>
  <si>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</si>
  <si>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</si>
  <si>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</si>
  <si>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</si>
  <si>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</si>
  <si>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</si>
  <si>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</si>
  <si>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</si>
  <si>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</si>
  <si>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</si>
  <si>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</si>
  <si>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</si>
  <si>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</si>
  <si>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</si>
  <si>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</si>
  <si>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</si>
  <si>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</si>
  <si>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</si>
  <si>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</si>
  <si>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</si>
  <si>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</si>
  <si>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</si>
  <si>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</si>
  <si>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</si>
  <si>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</si>
  <si>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</si>
  <si>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</si>
  <si>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</si>
  <si>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</si>
  <si>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</si>
  <si>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</si>
  <si>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</si>
  <si>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</si>
  <si>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</si>
  <si>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</si>
  <si>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</si>
  <si>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</si>
  <si>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</si>
  <si>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</si>
  <si>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</si>
  <si>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</si>
  <si>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</si>
  <si>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</si>
  <si>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</si>
  <si>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</si>
  <si>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</si>
  <si>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</si>
  <si>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</si>
  <si>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</si>
  <si>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</si>
  <si>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</si>
  <si>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</si>
  <si>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</si>
  <si>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</si>
  <si>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</si>
  <si>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</si>
  <si>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</si>
  <si>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</si>
  <si>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</si>
  <si>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</si>
  <si>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</si>
  <si>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</si>
  <si>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</si>
  <si>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</si>
  <si>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</si>
  <si>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</si>
  <si>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</si>
  <si>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</si>
  <si>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</si>
  <si>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</si>
  <si>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</si>
  <si>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</si>
  <si>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ministryname_english</t>
  </si>
  <si>
    <t>ministryname_lang1</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</si>
  <si>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</si>
  <si>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</si>
  <si>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</si>
  <si>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</si>
  <si>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</si>
  <si>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</si>
  <si>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</si>
  <si>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</si>
  <si>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</si>
  <si>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</si>
  <si>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</si>
  <si>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</si>
  <si>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Ministry ID (Leave blank)</t>
  </si>
  <si>
    <t>ministryname_lang2 (if any)</t>
  </si>
  <si>
    <t>Others</t>
  </si>
  <si>
    <t>ministers_in process'</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</si>
  <si>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</si>
  <si>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</si>
  <si>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</si>
  <si>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</si>
  <si>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</si>
  <si>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</si>
  <si>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</si>
  <si>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</si>
  <si>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</si>
  <si>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</si>
  <si>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</si>
  <si>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</si>
  <si>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</si>
  <si>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</si>
  <si>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</si>
  <si>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</si>
  <si>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</si>
  <si>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</si>
  <si>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</si>
  <si>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</si>
  <si>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</si>
  <si>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Data is in the process of reformatting so sheet is empty and data is in "_in process" temporary sheet of the same name.</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</si>
  <si>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</si>
  <si>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</si>
  <si>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</si>
  <si>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</si>
  <si>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</si>
  <si>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</si>
  <si>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</si>
  <si>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</si>
  <si>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</si>
  <si>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&lt;empty&gt;</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</si>
  <si>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</si>
  <si>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</si>
  <si>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</si>
  <si>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</si>
  <si>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</si>
  <si>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</si>
  <si>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</si>
  <si>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</si>
  <si>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</si>
  <si>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</si>
  <si>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</si>
  <si>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</si>
  <si>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</si>
  <si>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</si>
  <si>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</si>
  <si>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</si>
  <si>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</si>
  <si>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</si>
  <si>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</si>
  <si>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</si>
  <si>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</si>
  <si>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</si>
  <si>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</si>
  <si>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</si>
  <si>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</si>
  <si>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</si>
  <si>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</si>
  <si>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</si>
  <si>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</si>
  <si>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</si>
  <si>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</si>
  <si>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</si>
  <si>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</si>
  <si>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</si>
  <si>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</si>
  <si>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</si>
  <si>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</si>
  <si>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</si>
  <si>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</si>
  <si>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</si>
  <si>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</si>
  <si>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</si>
  <si>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</si>
  <si>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</si>
  <si>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</si>
  <si>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</si>
  <si>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</si>
  <si>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Value</t>
  </si>
  <si>
    <t>Electorate</t>
  </si>
  <si>
    <t>Endnote Output</t>
  </si>
  <si>
    <t>Bibtex Output</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</si>
  <si>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</si>
  <si>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</si>
  <si>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</si>
  <si>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</si>
  <si>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</si>
  <si>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</si>
  <si>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</si>
  <si>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</si>
  <si>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</si>
  <si>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</si>
  <si>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</si>
  <si>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</si>
  <si>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</si>
  <si>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</si>
  <si>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</si>
  <si>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</si>
  <si>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</si>
  <si>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</si>
  <si>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</si>
  <si>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</si>
  <si>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</si>
  <si>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</si>
  <si>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</si>
  <si>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</si>
  <si>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</si>
  <si>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</si>
  <si>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</si>
  <si>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</si>
  <si>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</si>
  <si>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</si>
  <si>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</si>
  <si>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</si>
  <si>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</si>
  <si>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</si>
  <si>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</si>
  <si>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</si>
  <si>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</si>
  <si>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</si>
  <si>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</si>
  <si>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</si>
  <si>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</si>
  <si>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</si>
  <si>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Purple (dark)</t>
  </si>
  <si>
    <t>Purple (light)</t>
  </si>
  <si>
    <t>Red</t>
  </si>
  <si>
    <t>#FF0000</t>
  </si>
  <si>
    <t>Red (dark)</t>
  </si>
  <si>
    <t>#910000</t>
  </si>
  <si>
    <t>Red (light)</t>
  </si>
  <si>
    <t>#FC5B5B</t>
  </si>
  <si>
    <t>Tan</t>
  </si>
  <si>
    <t>#EBC97F</t>
  </si>
  <si>
    <t>Teal</t>
  </si>
  <si>
    <t>#008B8B</t>
  </si>
  <si>
    <t>Turquoise</t>
  </si>
  <si>
    <t>#40DDE0</t>
  </si>
  <si>
    <t>Yellow</t>
  </si>
  <si>
    <t>#FFCC00</t>
  </si>
  <si>
    <t>Yellow (dark)</t>
  </si>
  <si>
    <t>#EDAE00</t>
  </si>
  <si>
    <t>Yellow (light)</t>
  </si>
  <si>
    <t>#FFF700</t>
  </si>
  <si>
    <t>#B041BA</t>
  </si>
  <si>
    <t>#7A017A</t>
  </si>
  <si>
    <t>#BC71DE</t>
  </si>
  <si>
    <t>Red (medium)</t>
  </si>
  <si>
    <t>#D66D6D</t>
  </si>
  <si>
    <t/>
  </si>
  <si>
    <t>fi_sdp01</t>
  </si>
  <si>
    <t>red</t>
  </si>
  <si>
    <t>Social Democratic Party</t>
  </si>
  <si>
    <t>SDP</t>
  </si>
  <si>
    <t>Sosialidemokraattinen Puolue</t>
  </si>
  <si>
    <t>Finlands Socialdemokratiska Parti</t>
  </si>
  <si>
    <t>fi_sfp01</t>
  </si>
  <si>
    <t>yellow</t>
  </si>
  <si>
    <t>Swedish People’s Party</t>
  </si>
  <si>
    <t>SFP</t>
  </si>
  <si>
    <t>Svenska Folkpartiet</t>
  </si>
  <si>
    <t>Suomen ruotsalainen kansanpuolue</t>
  </si>
  <si>
    <t>fi_kesk01</t>
  </si>
  <si>
    <t>green</t>
  </si>
  <si>
    <t>Centre Party</t>
  </si>
  <si>
    <t>KESK</t>
  </si>
  <si>
    <t>Suomen Keskusta</t>
  </si>
  <si>
    <t>Centern i Finland</t>
  </si>
  <si>
    <t>fi_lkp01</t>
  </si>
  <si>
    <t>Liberal People’s Party</t>
  </si>
  <si>
    <t>LKP</t>
  </si>
  <si>
    <t>Liberaalinen Kansanpuolue</t>
  </si>
  <si>
    <t>fi_kok01</t>
  </si>
  <si>
    <t>National Coalition</t>
  </si>
  <si>
    <t>KOK</t>
  </si>
  <si>
    <t>Kansallinen Kokoomus</t>
  </si>
  <si>
    <t>Samlingspartiet</t>
  </si>
  <si>
    <t>fi_vas01</t>
  </si>
  <si>
    <t>red (dark)</t>
  </si>
  <si>
    <t>Left-Wing Alliance</t>
  </si>
  <si>
    <t>VAS</t>
  </si>
  <si>
    <t xml:space="preserve">Vasemmistoliitto </t>
  </si>
  <si>
    <t>Vänsterförbundet</t>
  </si>
  <si>
    <t>fi_kd01</t>
  </si>
  <si>
    <t>KD</t>
  </si>
  <si>
    <t>Kristillisdemokraatit</t>
  </si>
  <si>
    <t>Kristdemokraterna</t>
  </si>
  <si>
    <t>Christian League</t>
  </si>
  <si>
    <t>SKL</t>
  </si>
  <si>
    <t>Suomen Kristillinen Liitto</t>
  </si>
  <si>
    <t>25 May 2001</t>
  </si>
  <si>
    <t>fi_ps01</t>
  </si>
  <si>
    <t>Perussuomalaiset</t>
  </si>
  <si>
    <t>PS</t>
  </si>
  <si>
    <t>Sannfinländarna</t>
  </si>
  <si>
    <t>Finnish Rural Party</t>
  </si>
  <si>
    <t>SMP</t>
  </si>
  <si>
    <t>Suomen maaseudun puolue</t>
  </si>
  <si>
    <t>13 October 1995</t>
  </si>
  <si>
    <t>fi_pop01</t>
  </si>
  <si>
    <t>Constitutional Party</t>
  </si>
  <si>
    <t>POP</t>
  </si>
  <si>
    <t>Perustuslaillinen oikeistopuole</t>
  </si>
  <si>
    <t>fi_vihr01</t>
  </si>
  <si>
    <t>green (light)</t>
  </si>
  <si>
    <t>Green League</t>
  </si>
  <si>
    <t>VIHR</t>
  </si>
  <si>
    <t>Vihrea Liitto</t>
  </si>
  <si>
    <t>Gröna förbundet</t>
  </si>
  <si>
    <t>fi_sep01</t>
  </si>
  <si>
    <t>Pensioners’ Party</t>
  </si>
  <si>
    <t>SEP</t>
  </si>
  <si>
    <t>Elakelaisten Puolue</t>
  </si>
  <si>
    <t>fi_eko01</t>
  </si>
  <si>
    <t>Ecological Party</t>
  </si>
  <si>
    <t>EKO</t>
  </si>
  <si>
    <t>Ekologinen Puolue</t>
  </si>
  <si>
    <t>fi_nuors01</t>
  </si>
  <si>
    <t>Progressive Finnish Party</t>
  </si>
  <si>
    <t>NUORS</t>
  </si>
  <si>
    <t>Nuorsuomalainen Puolue</t>
  </si>
  <si>
    <t>fi_rem01</t>
  </si>
  <si>
    <t>Reform Group</t>
  </si>
  <si>
    <t>REM</t>
  </si>
  <si>
    <t>Remonttiryhma</t>
  </si>
  <si>
    <t>no acronym</t>
  </si>
  <si>
    <t>fi_nonpolitical01</t>
  </si>
  <si>
    <t>Non-Political</t>
  </si>
  <si>
    <t>fi_independent01</t>
  </si>
  <si>
    <t>Independent</t>
  </si>
  <si>
    <t>Holkeri II</t>
  </si>
  <si>
    <t>Aho I</t>
  </si>
  <si>
    <t>Aho II</t>
  </si>
  <si>
    <t>Lipponen I</t>
  </si>
  <si>
    <t>Lipponen II</t>
  </si>
  <si>
    <t>Jäätteenmäki I</t>
  </si>
  <si>
    <t>Vanhanen I</t>
  </si>
  <si>
    <t>Vanhanen II</t>
  </si>
  <si>
    <t>National Coalition (KOK)</t>
  </si>
  <si>
    <t>Social Democratic Party (SDP)</t>
  </si>
  <si>
    <t>Swedish People’s Party (SFP)</t>
  </si>
  <si>
    <t>Centre Party (KESK)</t>
  </si>
  <si>
    <t>Christian League (SKL)</t>
  </si>
  <si>
    <t>Green League (VIHR)</t>
  </si>
  <si>
    <t>Left-Wing Alliance (VAS)</t>
  </si>
  <si>
    <t>Non-political</t>
  </si>
  <si>
    <t>Social Democratic Party/Sosialidemokraattinen Puolue (SDP)</t>
  </si>
  <si>
    <t>Swedish People’s Party/Svenska Folkpartiet (SFP)</t>
  </si>
  <si>
    <t>Centre Party/Suomen Keskusta (KESK)</t>
  </si>
  <si>
    <t>Liberal People’s Party/Liberaalinen Kansanpuolue (LKP)</t>
  </si>
  <si>
    <t>National Coalition/Kansallinen Kokoomus (KOK)</t>
  </si>
  <si>
    <t>Left-Wing Alliance/Vasemmistoliitto (VAS)</t>
  </si>
  <si>
    <t>Christian League/Kristellinen Liitto (SKL)</t>
  </si>
  <si>
    <t>True Finns</t>
  </si>
  <si>
    <t>Constitutional Party/Perustuslaillinen oikeistopuole (POP)</t>
  </si>
  <si>
    <t>Green League/Vihreä (VIHR)</t>
  </si>
  <si>
    <t>Pensioners’ Party/Eläkeläisten Puole (SEP)</t>
  </si>
  <si>
    <t>Ecological Party/Ekologinen Puolue (EKO)</t>
  </si>
  <si>
    <t>Kirjava “Puolue" -Elonkehän Puolesta</t>
  </si>
  <si>
    <t>Progressive Finnish Party/ Nuorsuomalainen Puolue (NUORS)</t>
  </si>
  <si>
    <t>Reform Group/Remonttiryhmä (REM)</t>
  </si>
  <si>
    <t>Christian League/Kristillinen Liitto (SKL)</t>
  </si>
  <si>
    <t>Christian Democrats/Kristillisdemokraatit</t>
  </si>
  <si>
    <t>Green League/Vihreä Liitto (VIHR)</t>
  </si>
  <si>
    <t>True Finns/Perussuomalaiset (PS)</t>
  </si>
  <si>
    <t>Progressive Finnish Party/Nuorsuomalainen Puolue (NUORS)</t>
  </si>
  <si>
    <t>1,366,233 Advance votes cast (44.5%)</t>
  </si>
  <si>
    <t>1517061 Advance votes cast (47.4%)</t>
  </si>
  <si>
    <t>PresID</t>
  </si>
  <si>
    <t>Refid</t>
  </si>
  <si>
    <t>topic</t>
  </si>
  <si>
    <t>question</t>
  </si>
  <si>
    <t>answer</t>
  </si>
  <si>
    <t>EU</t>
  </si>
  <si>
    <t>Should Finland join the European Union in accordance with the negotiated Accession Treaty?</t>
  </si>
  <si>
    <t>yes</t>
  </si>
  <si>
    <t>no</t>
  </si>
  <si>
    <t>fi_ref_eu01</t>
  </si>
  <si>
    <t>TY  - JOUR</t>
  </si>
  <si>
    <t>AU  - Sundberg, Jan</t>
  </si>
  <si>
    <t>TI  - Finland</t>
  </si>
  <si>
    <t>JO  - European Journal of Political Research</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</si>
  <si>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</si>
  <si>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</si>
  <si>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</si>
  <si>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</si>
  <si>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</si>
  <si>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</si>
  <si>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</si>
  <si>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</si>
  <si>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</si>
  <si>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</si>
  <si>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</si>
  <si>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</si>
  <si>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</si>
  <si>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</si>
  <si>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</si>
  <si>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</si>
  <si>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</si>
  <si>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</si>
  <si>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</si>
  <si>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IS  - 4</t>
  </si>
  <si>
    <t>IS  - 3-4</t>
  </si>
  <si>
    <t>IS  - 7-8</t>
  </si>
  <si>
    <t>PB  - Blackwell Publishing Ltd</t>
  </si>
  <si>
    <t>PB  - Blackwell Publishing Ltd.</t>
  </si>
  <si>
    <t>SN  - 1475-6765</t>
  </si>
  <si>
    <t>UR  - http://dx.doi.org/10.1111/j.1475-6765.1992.tb00324.x</t>
  </si>
  <si>
    <t>UR  - http://dx.doi.org/10.1111/j.1475-6765.1993.tb00392.x</t>
  </si>
  <si>
    <t>UR  - http://dx.doi.org/10.1111/j.1475-6765.1994.tb00448.x</t>
  </si>
  <si>
    <t>UR  - http://dx.doi.org/10.1111/j.1475-6765.1995.tb00497.x</t>
  </si>
  <si>
    <t>UR  - http://dx.doi.org/10.1111/j.1475-6765.1996.tb00684.x</t>
  </si>
  <si>
    <t>UR  - http://dx.doi.org/10.1111/1475-6765.00046</t>
  </si>
  <si>
    <t>UR  - http://dx.doi.org/10.1111/1475-6765.00046-i5</t>
  </si>
  <si>
    <t>UR  - http://dx.doi.org/10.1111/j.1475-6765.1999.tb00714.x</t>
  </si>
  <si>
    <t>UR  - http://dx.doi.org/10.1111/j.1475-6765.2000.tb01143.x</t>
  </si>
  <si>
    <t>UR  - http://dx.doi.org/10.1111/1475-6765.00046-i2</t>
  </si>
  <si>
    <t>UR  - http://dx.doi.org/10.1111/1475-6765.00044-i1</t>
  </si>
  <si>
    <t>UR  - http://dx.doi.org/10.1111/j.0304-4130.2003.00117.x</t>
  </si>
  <si>
    <t>UR  - http://dx.doi.org/10.1111/j.1475-6765.2004.00190.x</t>
  </si>
  <si>
    <t>UR  - http://dx.doi.org/10.1111/j.1475-6765.2005.00262.x</t>
  </si>
  <si>
    <t>UR  - http://dx.doi.org/10.1111/j.1475-6765.2006.00662.x</t>
  </si>
  <si>
    <t>UR  - http://dx.doi.org/10.1111/j.1475-6765.2007.00737.x</t>
  </si>
  <si>
    <t>UR  - http://dx.doi.org/10.1111/j.1475-6765.2008.00792.x</t>
  </si>
  <si>
    <t>UR  - http://dx.doi.org/10.1111/j.1475-6765.2009.01856.x</t>
  </si>
  <si>
    <t>UR  - http://dx.doi.org/10.1111/j.1475-6765.2010.01951.x</t>
  </si>
  <si>
    <t>DO  - 10.1111/j.1475-6765.1992.tb00324.x</t>
  </si>
  <si>
    <t>DO  - 10.1111/j.1475-6765.1993.tb00392.x</t>
  </si>
  <si>
    <t>DO  - 10.1111/j.1475-6765.1994.tb00448.x</t>
  </si>
  <si>
    <t>DO  - 10.1111/j.1475-6765.1995.tb00497.x</t>
  </si>
  <si>
    <t>DO  - 10.1111/j.1475-6765.1996.tb00684.x</t>
  </si>
  <si>
    <t>DO  - 10.1111/1475-6765.00046</t>
  </si>
  <si>
    <t>DO  - 10.1111/1475-6765.00046-i5</t>
  </si>
  <si>
    <t>DO  - 10.1111/j.1475-6765.1999.tb00714.x</t>
  </si>
  <si>
    <t>DO  - 10.1111/j.1475-6765.2000.tb01143.x</t>
  </si>
  <si>
    <t>DO  - 10.1111/1475-6765.00046-i2</t>
  </si>
  <si>
    <t>DO  - 10.1111/1475-6765.00044-i1</t>
  </si>
  <si>
    <t>DO  - 10.1111/j.0304-4130.2003.00117.x</t>
  </si>
  <si>
    <t>DO  - 10.1111/j.1475-6765.2004.00190.x</t>
  </si>
  <si>
    <t>DO  - 10.1111/j.1475-6765.2005.00262.x</t>
  </si>
  <si>
    <t>DO  - 10.1111/j.1475-6765.2006.00662.x</t>
  </si>
  <si>
    <t>DO  - 10.1111/j.1475-6765.2007.00737.x</t>
  </si>
  <si>
    <t>DO  - 10.1111/j.1475-6765.2008.00792.x</t>
  </si>
  <si>
    <t>DO  - 10.1111/j.1475-6765.2009.01856.x</t>
  </si>
  <si>
    <t>DO  - 10.1111/j.1475-6765.2010.01951.x</t>
  </si>
  <si>
    <t>SP  - 391</t>
  </si>
  <si>
    <t>SP  - 419</t>
  </si>
  <si>
    <t>SP  - 289</t>
  </si>
  <si>
    <t>SP  - 323</t>
  </si>
  <si>
    <t>SP  - 321</t>
  </si>
  <si>
    <t>SP  - 357</t>
  </si>
  <si>
    <t>SP  - 389</t>
  </si>
  <si>
    <t>SP  - 383</t>
  </si>
  <si>
    <t>SP  - 374</t>
  </si>
  <si>
    <t>SP  - 291</t>
  </si>
  <si>
    <t>SP  - 952</t>
  </si>
  <si>
    <t>SP  - 940</t>
  </si>
  <si>
    <t>SP  - 1000</t>
  </si>
  <si>
    <t>SP  - 1008</t>
  </si>
  <si>
    <t>SP  - 1101</t>
  </si>
  <si>
    <t>SP  - 949</t>
  </si>
  <si>
    <t>SP  - 969</t>
  </si>
  <si>
    <t>SP  - 956</t>
  </si>
  <si>
    <t>SP  - 964</t>
  </si>
  <si>
    <t>EP  - 399</t>
  </si>
  <si>
    <t>EP  - 423</t>
  </si>
  <si>
    <t>EP  - 292</t>
  </si>
  <si>
    <t>EP  - 331</t>
  </si>
  <si>
    <t>EP  - 330</t>
  </si>
  <si>
    <t>EP  - 361</t>
  </si>
  <si>
    <t>EP  - 391</t>
  </si>
  <si>
    <t>EP  - 386</t>
  </si>
  <si>
    <t>EP  - 381</t>
  </si>
  <si>
    <t>EP  - 299</t>
  </si>
  <si>
    <t>EP  - 954</t>
  </si>
  <si>
    <t>EP  - 942</t>
  </si>
  <si>
    <t>EP  - 1005</t>
  </si>
  <si>
    <t>EP  - 1011</t>
  </si>
  <si>
    <t>EP  - 1103</t>
  </si>
  <si>
    <t>EP  - 952</t>
  </si>
  <si>
    <t>EP  - 975</t>
  </si>
  <si>
    <t>EP  - 958</t>
  </si>
  <si>
    <t>EP  - 969</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</si>
  <si>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</si>
  <si>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</si>
  <si>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</si>
  <si>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</si>
  <si>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</si>
  <si>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</si>
  <si>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</si>
  <si>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</si>
  <si>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</si>
  <si>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</si>
  <si>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</si>
  <si>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</si>
  <si>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</si>
  <si>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</si>
  <si>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</si>
  <si>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</si>
  <si>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</si>
  <si>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</si>
  <si>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</si>
  <si>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 xml:space="preserve">ER  - </t>
  </si>
  <si>
    <t>http://en.wikipedia.org/wiki/Politics_of_Finland</t>
  </si>
  <si>
    <t>http://parlgov.org/stable/data/fin.html</t>
  </si>
  <si>
    <t>http://www.ipu.org/parline-e/reports/2111_A.htm</t>
  </si>
  <si>
    <t>http://data.un.org/CountryProfile.aspx?crname=Finland</t>
  </si>
  <si>
    <t>http://www.nsd.uib.no/european_election_database/country/finland</t>
  </si>
  <si>
    <t>https://www.cia.gov/library/publications/the-world-factbook/geos/fi.html</t>
  </si>
  <si>
    <t>The full data file in xlsx format contains information on referendums and regional alliances</t>
  </si>
  <si>
    <t>AU  - SUNDBERG, JAN</t>
  </si>
  <si>
    <t>JO  - European Journal of Political Research Political Data Yearbook</t>
  </si>
  <si>
    <t>VL  - 50</t>
  </si>
  <si>
    <t>VL  - 51</t>
  </si>
  <si>
    <t>IS  - 1</t>
  </si>
  <si>
    <t>SN  - 2047-8852</t>
  </si>
  <si>
    <t>UR  - http://dx.doi.org/10.1111/j.1475-6765.2011.02020.x</t>
  </si>
  <si>
    <t>UR  - http://dx.doi.org/10.1111/j.2047-8852.2012.00010.x</t>
  </si>
  <si>
    <t>DO  - 10.1111/j.1475-6765.2011.02020.x</t>
  </si>
  <si>
    <t>DO  - 10.1111/j.2047-8852.2012.00010.x</t>
  </si>
  <si>
    <t>SP  - 965</t>
  </si>
  <si>
    <t>SP  - 96</t>
  </si>
  <si>
    <t>EP  - 102</t>
  </si>
  <si>
    <t>PY  - 2011</t>
  </si>
  <si>
    <t>PY  - 2012</t>
  </si>
  <si>
    <t>Electoral Alliances</t>
  </si>
  <si>
    <t>Constituency</t>
  </si>
  <si>
    <t>Electoral Alliance</t>
  </si>
  <si>
    <t>Votes N</t>
  </si>
  <si>
    <t>Votes %</t>
  </si>
  <si>
    <t>Helsingin kaupunki/Helsingfors stad</t>
  </si>
  <si>
    <t xml:space="preserve">SKL and POP </t>
  </si>
  <si>
    <t>SKL, SMP, NAISP, SEP</t>
  </si>
  <si>
    <t>Uudenmaan Iääni/Nylands Iän</t>
  </si>
  <si>
    <t>KTM and EVY</t>
  </si>
  <si>
    <t>SFP, LKP</t>
  </si>
  <si>
    <t xml:space="preserve">SMP and Rses </t>
  </si>
  <si>
    <t>KTP, EKA</t>
  </si>
  <si>
    <t xml:space="preserve">SKL, POP, SEP, and EPV </t>
  </si>
  <si>
    <t>KESK, SKL, SMP, SEP</t>
  </si>
  <si>
    <t>Turun läänin etelä/Åbo läns södra</t>
  </si>
  <si>
    <t xml:space="preserve">LKM and EPV </t>
  </si>
  <si>
    <t xml:space="preserve">SMP, SEP and Rses </t>
  </si>
  <si>
    <t>EKO, KTP, EKA</t>
  </si>
  <si>
    <t>KESK, SFP and SKL</t>
  </si>
  <si>
    <t>KESK, SFP, SKL, LKP</t>
  </si>
  <si>
    <t>Turun läänin pohjounen/Åbo läns norra</t>
  </si>
  <si>
    <t xml:space="preserve">KESK and SKL </t>
  </si>
  <si>
    <t>SMP, EKO, NAISP, EKA</t>
  </si>
  <si>
    <t>LKP, SMP, SEP</t>
  </si>
  <si>
    <t>Turun läänin pohjoinen/Åbo läns norra</t>
  </si>
  <si>
    <t>SKL, SMP, LKP, EKO,</t>
  </si>
  <si>
    <t>Hämeen läänin etelä/Tavastehusläns södra</t>
  </si>
  <si>
    <t xml:space="preserve">SKL and SEP </t>
  </si>
  <si>
    <t>NAISP, SEP</t>
  </si>
  <si>
    <t xml:space="preserve">LKP, SMP and Rses </t>
  </si>
  <si>
    <t>Hämeen läänin pohjounen/Tavastehusläns norra</t>
  </si>
  <si>
    <t>KTP and EVY</t>
  </si>
  <si>
    <t>NAISP, EKA</t>
  </si>
  <si>
    <t>SEP and EVY</t>
  </si>
  <si>
    <t>Hämeen läänin pohjoinen/Tavastehusläns norra</t>
  </si>
  <si>
    <t>SKL, SMP, EKO,</t>
  </si>
  <si>
    <t xml:space="preserve">LKP, SMP and SKL </t>
  </si>
  <si>
    <t>Kymen Iääni/Kymmene Iän</t>
  </si>
  <si>
    <t>KESK, LKP</t>
  </si>
  <si>
    <t xml:space="preserve">LKP and SMP </t>
  </si>
  <si>
    <t>KESK, SKL, SMP, LKP</t>
  </si>
  <si>
    <t>Mikkelin Iääni/St Michels Iän</t>
  </si>
  <si>
    <t xml:space="preserve">LKP, SMP, SEP and EPV </t>
  </si>
  <si>
    <t>Pohjois Karjalan Iääni/Norra Karelens Iän</t>
  </si>
  <si>
    <t xml:space="preserve">SMP, SEP, EPV and NAISL </t>
  </si>
  <si>
    <t>SKL, SMP, LKP,</t>
  </si>
  <si>
    <t xml:space="preserve">KESK, LKP and SKL </t>
  </si>
  <si>
    <t>Kuopion Iääni/Kuopio Iän</t>
  </si>
  <si>
    <t>LKP and SMP</t>
  </si>
  <si>
    <t>Keski Suomen Iääni/Mellersta Finlands Iän</t>
  </si>
  <si>
    <t>SKL, SMP, LKP, NAISP</t>
  </si>
  <si>
    <t xml:space="preserve">SMP and EPV </t>
  </si>
  <si>
    <t>Vaasan Iääni/Vasa Iän</t>
  </si>
  <si>
    <t>KESK, SKL</t>
  </si>
  <si>
    <t>KOK, SMP, LKP</t>
  </si>
  <si>
    <t>POP and SEP</t>
  </si>
  <si>
    <t>EKO, KTP</t>
  </si>
  <si>
    <t>Oulun Iääni/Uleåborgs Iän</t>
  </si>
  <si>
    <t>SKL, SMP</t>
  </si>
  <si>
    <t>Oulun lääni/Uleåborgs Iän</t>
  </si>
  <si>
    <t>LKP, EKO</t>
  </si>
  <si>
    <t xml:space="preserve">LKP and SKL </t>
  </si>
  <si>
    <t>Lapin Iääni/Lapplands Iän</t>
  </si>
  <si>
    <t>KESK, SMP, LKP</t>
  </si>
  <si>
    <t xml:space="preserve">KESK and LKP </t>
  </si>
  <si>
    <t>KOK, SKL</t>
  </si>
  <si>
    <t>Finland</t>
  </si>
  <si>
    <t>blue</t>
  </si>
  <si>
    <t>orange</t>
  </si>
  <si>
    <t>teal</t>
  </si>
  <si>
    <t>Prime Minister</t>
  </si>
  <si>
    <t>Pääministeri</t>
  </si>
  <si>
    <t>Vice Prime Minister</t>
  </si>
  <si>
    <t>Paaminiserin sijainen</t>
  </si>
  <si>
    <t>Minister of Foreign Affairs</t>
  </si>
  <si>
    <t>Ulkoasisinministeri</t>
  </si>
  <si>
    <t>Minister of Foreign Trade</t>
  </si>
  <si>
    <t>Ulkomaankauppaministeri</t>
  </si>
  <si>
    <t>Minister of European Affairs and Foreign Trade</t>
  </si>
  <si>
    <t>Eurooppa- ja ulkomaankauppaministeri</t>
  </si>
  <si>
    <t>Europa- och utrikeshandelsminister</t>
  </si>
  <si>
    <t>Maa- ja metsatalousministeri</t>
  </si>
  <si>
    <t>Jord-och skogsbruksminis</t>
  </si>
  <si>
    <t>Kehitysministeri</t>
  </si>
  <si>
    <t>Utvecklingsminister</t>
  </si>
  <si>
    <t>Minister of Defense</t>
  </si>
  <si>
    <t>Puolustusministeri</t>
  </si>
  <si>
    <t>Minister of Employment</t>
  </si>
  <si>
    <t>Tyoministeri</t>
  </si>
  <si>
    <t>Minister of Finance</t>
  </si>
  <si>
    <t>Valtiovarainministeri</t>
  </si>
  <si>
    <t>Minister of Finance II</t>
  </si>
  <si>
    <t>Valtiovarainministeri II</t>
  </si>
  <si>
    <t>Minister at the Ministry of Finance</t>
  </si>
  <si>
    <t>Ministeri valtiovarainministeriössä</t>
  </si>
  <si>
    <t>Minister of Trade and Industry</t>
  </si>
  <si>
    <t>Kauppa- jateollisuusministeri</t>
  </si>
  <si>
    <t>Minister of Justice</t>
  </si>
  <si>
    <t>Oikeusministeri</t>
  </si>
  <si>
    <t>Minister of Education</t>
  </si>
  <si>
    <t>Opetusministeri</t>
  </si>
  <si>
    <t>Minister of Education II</t>
  </si>
  <si>
    <t>Opetusministeri II</t>
  </si>
  <si>
    <t>Minister of Environment</t>
  </si>
  <si>
    <t>Ympäristöministeri</t>
  </si>
  <si>
    <t>Minister of Housing</t>
  </si>
  <si>
    <t>Asuntoministeri</t>
  </si>
  <si>
    <t>Minister of Social Affairs and Health</t>
  </si>
  <si>
    <t>Sosiaali- ja terveysministeri</t>
  </si>
  <si>
    <t>Social- och Hälsovärdsminister II</t>
  </si>
  <si>
    <t>Minister of Social Affairs and Health II</t>
  </si>
  <si>
    <t>Sosiaali- ja terveysministeri II</t>
  </si>
  <si>
    <t>Minister of Health and Social Service</t>
  </si>
  <si>
    <t>Peruspalveluministeri</t>
  </si>
  <si>
    <t>Minister of Agriculture and Forestry</t>
  </si>
  <si>
    <t>Maa- ja metsätalousministeri</t>
  </si>
  <si>
    <t>Jord- och</t>
  </si>
  <si>
    <t>Minister of Transport</t>
  </si>
  <si>
    <t>Liikenneministeri</t>
  </si>
  <si>
    <t>Minister of Transport and Communication</t>
  </si>
  <si>
    <t>Minister of Communication</t>
  </si>
  <si>
    <t>Viestintäministeri</t>
  </si>
  <si>
    <t>Minister of Culture</t>
  </si>
  <si>
    <t>Kulauuriministeri</t>
  </si>
  <si>
    <t>Minister of Culture and Sport</t>
  </si>
  <si>
    <t>Kulttuuri- ja urheiluministeri</t>
  </si>
  <si>
    <t>Minister of Labour</t>
  </si>
  <si>
    <t>Minister of Economic Affairs</t>
  </si>
  <si>
    <t>Elinkeinoministeri</t>
  </si>
  <si>
    <t>Minister of Migration and European Affairs</t>
  </si>
  <si>
    <t>Maahanmuutto- ja eurooppaministeri</t>
  </si>
  <si>
    <t>Minister of Administrative Affairs</t>
  </si>
  <si>
    <t>Hallintoministeri</t>
  </si>
  <si>
    <t>Minister of Regional and Municipal Affairs</t>
  </si>
  <si>
    <t>Alue- ja kuntaministeri</t>
  </si>
  <si>
    <t>Minister of Public Administration and Local Government</t>
  </si>
  <si>
    <t>Hallinto- ja kuntaministeri</t>
  </si>
  <si>
    <t>Katainen I</t>
  </si>
  <si>
    <t xml:space="preserve">Statsminister </t>
  </si>
  <si>
    <t xml:space="preserve">Stallforetradande Statsminister </t>
  </si>
  <si>
    <t xml:space="preserve">Utrikesminister </t>
  </si>
  <si>
    <t xml:space="preserve">Utrikeshandelsminister </t>
  </si>
  <si>
    <t>Minister of Minister of Nordic Co-Operation</t>
  </si>
  <si>
    <t>Pohjoismainen yhteystyoministeri</t>
  </si>
  <si>
    <t>Nordisk samarbetsminister</t>
  </si>
  <si>
    <t>Minister of Development Co-Operation</t>
  </si>
  <si>
    <t>Minister of International Development/Kehitysministeri/Utvecklingsminister: Heidi Hautala (1955 female, fi_vihr01)</t>
  </si>
  <si>
    <t xml:space="preserve">Forsvarsminister </t>
  </si>
  <si>
    <t xml:space="preserve">Arbetsminister </t>
  </si>
  <si>
    <t xml:space="preserve">finansminister </t>
  </si>
  <si>
    <t xml:space="preserve">Finansminister II </t>
  </si>
  <si>
    <t xml:space="preserve">Minister I finansministeriet </t>
  </si>
  <si>
    <t xml:space="preserve">Handels-ochindustriminister </t>
  </si>
  <si>
    <t xml:space="preserve">Näringsminister  </t>
  </si>
  <si>
    <t xml:space="preserve">Justitieminister </t>
  </si>
  <si>
    <t xml:space="preserve">Inrikesminister  </t>
  </si>
  <si>
    <t xml:space="preserve">Undervisningsminister </t>
  </si>
  <si>
    <t xml:space="preserve">Undervisningsminister II  </t>
  </si>
  <si>
    <t>Minister of Education and Science</t>
  </si>
  <si>
    <t>Undervisningsminister</t>
  </si>
  <si>
    <t xml:space="preserve">Bostadsminister </t>
  </si>
  <si>
    <t>Minister of Housing and Communications</t>
  </si>
  <si>
    <t>Asunto- ja viestintäministeri</t>
  </si>
  <si>
    <t>Bostads- och kommunikationsminister</t>
  </si>
  <si>
    <t xml:space="preserve">Kommunikationsminister </t>
  </si>
  <si>
    <t xml:space="preserve">Trafikminister </t>
  </si>
  <si>
    <t xml:space="preserve">ocial- ochhalsovirdsminister II </t>
  </si>
  <si>
    <t xml:space="preserve">Omsorgsminister </t>
  </si>
  <si>
    <t xml:space="preserve">Kulturminister  </t>
  </si>
  <si>
    <t xml:space="preserve">Kultur- och idrottsminister 
</t>
  </si>
  <si>
    <t xml:space="preserve">Migrations- och Europaminister </t>
  </si>
  <si>
    <t xml:space="preserve">Forvaltningsminister </t>
  </si>
  <si>
    <t xml:space="preserve">Region och kommunminister </t>
  </si>
  <si>
    <t xml:space="preserve">Förvaltnings- och kommunminister </t>
  </si>
  <si>
    <t>Jyrki Katainen (1971 male, fi_kok01)</t>
  </si>
  <si>
    <t>Erkki Tuomioja (1946 male, fi_sdp01)</t>
  </si>
  <si>
    <t>Alexander Stubb (1968 male, fi_kok01)</t>
  </si>
  <si>
    <t>Heidi Hautala (1955 female, fi_vihr01)</t>
  </si>
  <si>
    <t>Jutta Urpilainen (1975 female, fi_sdp01)</t>
  </si>
  <si>
    <t>Jyri Häkämies (1961 male, fi_kok01)</t>
  </si>
  <si>
    <t>Anna-Maja Henriksson (1964 female, fi_sfp01)</t>
  </si>
  <si>
    <t>Ville Niinistö (1976 male, fi_vihr01)</t>
  </si>
  <si>
    <t>Krista Kiuru (1974 female, fi_sdp01)</t>
  </si>
  <si>
    <t>Paula Risikko (1960 female, fi_kok01)</t>
  </si>
  <si>
    <t>Maria Guzenina-Richardson (1969 female, fi_sdp01)</t>
  </si>
  <si>
    <t>Jari Koskinen (1960 male, fi_kok01)</t>
  </si>
  <si>
    <t>Lauri Ihalainen (1947 male, fi_sdp01)</t>
  </si>
  <si>
    <t>Henna Virkkunen (1972 female, fi_kok01)</t>
  </si>
  <si>
    <t>Stefan Wallin (1967 male, fi_sfp01)</t>
  </si>
  <si>
    <t>Carl Haglund (1979 male, fi_sfp01)</t>
  </si>
  <si>
    <t>Jan Vapaavuori (1965 male, fi_kok01)</t>
  </si>
  <si>
    <t>Päivi Räsänen (1959 female, fi_kd01)</t>
  </si>
  <si>
    <t>Paavo Arhinmäki (1976 male, fi_vas01)</t>
  </si>
  <si>
    <t>Jukka Gustafsson (1947 male, fi_sdp01)</t>
  </si>
  <si>
    <t>Merja Kyllönen (1977 female, fi_vas01)</t>
  </si>
  <si>
    <t>National Coalition Party</t>
  </si>
  <si>
    <t>Social Democratic Party of Finland</t>
  </si>
  <si>
    <t>Center Party of Finland</t>
  </si>
  <si>
    <t>Left Alliance</t>
  </si>
  <si>
    <t>Swedish People's Party in Finland</t>
  </si>
  <si>
    <t>Pirate Party</t>
  </si>
  <si>
    <t>fi_smp01</t>
  </si>
  <si>
    <t>blue (medium)</t>
  </si>
  <si>
    <t>fi_pp01</t>
  </si>
  <si>
    <t>gray (dark)</t>
  </si>
  <si>
    <t>PP</t>
  </si>
  <si>
    <t>Piraattipuolue</t>
  </si>
  <si>
    <t xml:space="preserve">Rural Party/Maaseudun Puole (SMP), </t>
  </si>
  <si>
    <t>Data for "Others" supplemented by http://192.49.229.35/E2011/e/tulos/tulos_kokomaa.html</t>
  </si>
  <si>
    <t>536 555</t>
  </si>
  <si>
    <t>1802 328</t>
  </si>
  <si>
    <t>287 571</t>
  </si>
  <si>
    <t>205 111</t>
  </si>
  <si>
    <t>574 275</t>
  </si>
  <si>
    <t xml:space="preserve">1077 425  </t>
  </si>
  <si>
    <t>fi_other01</t>
  </si>
  <si>
    <t>gray (light)</t>
  </si>
  <si>
    <t>Other</t>
  </si>
  <si>
    <t>-</t>
  </si>
  <si>
    <t>Sources: http://tulospalvelu.vaalit.fi/EPV2014/fi/tulos_kokomaa.html</t>
  </si>
  <si>
    <t>Social Democratic Party; Sosialidemokraattinen Puolue(SDP)</t>
  </si>
  <si>
    <t>Swedish People’s Party; Suomen ruotsalainen kansanpuolue(SFP)</t>
  </si>
  <si>
    <t>Centre Party; Suomen Keskusta(KESK)</t>
  </si>
  <si>
    <t xml:space="preserve">National Coalition Party; Kansallinen Kokoomus(KOK) </t>
  </si>
  <si>
    <t>Left Alliance; Vasemmistoliitto(VAS)</t>
  </si>
  <si>
    <t>Green League;Vihreä liitto(VHIR)</t>
  </si>
  <si>
    <t>Christian Democrats; Kristillisdemokraatit(KD)</t>
  </si>
  <si>
    <t>Finns Party; Perussuomalaiset(PS)</t>
  </si>
  <si>
    <t>Pirate Party; Piraattipuolue</t>
  </si>
  <si>
    <t>purple</t>
  </si>
  <si>
    <t>Communist Party of Finland</t>
  </si>
  <si>
    <t>Alliance for a Free Finland/Vapaan Suomen Liitto (VSL)</t>
  </si>
  <si>
    <t>Ecological Party/Ekologinen puolue Vihreät (EKO)</t>
  </si>
  <si>
    <t>Communist Party of Finland/Suomen Kommunistinen Puolue (SKP)</t>
  </si>
  <si>
    <t>Alternative to the EU/Vaihtoehto EU:Lle (VEU)</t>
  </si>
  <si>
    <t>http://tulospalvelu.vaalit.fi/EP2009/e/tulos/tulos_kokomaa.html</t>
  </si>
  <si>
    <t>http://tulospalvelu.vaalit.fi/EP2004/e/tulospalvelu.html</t>
  </si>
  <si>
    <t>http://www.stat.fi/tk/he/vaalit/vaalit2004eur/euvaa_2004_2004-12-22_tau_009.xls</t>
  </si>
  <si>
    <t>Suomen Kommunistinen Puolue</t>
  </si>
  <si>
    <t>SKP</t>
  </si>
  <si>
    <t>Vaihtoehto EU:Lle</t>
  </si>
  <si>
    <t>VEU</t>
  </si>
  <si>
    <t>Alternative to the EU</t>
  </si>
  <si>
    <t>fi_skp01</t>
  </si>
  <si>
    <t>fi_veu01</t>
  </si>
  <si>
    <t>Alliance for a Free Finland</t>
  </si>
  <si>
    <t>Vapaan Suomen Liitto</t>
  </si>
  <si>
    <t xml:space="preserve"> VSL</t>
  </si>
  <si>
    <t>Christian Democrats</t>
  </si>
  <si>
    <t>PY  - 2013</t>
  </si>
  <si>
    <t>VL  - 52</t>
  </si>
  <si>
    <t>SP  - 65</t>
  </si>
  <si>
    <t>EP  - 69</t>
  </si>
  <si>
    <t>fi_vsl01</t>
  </si>
  <si>
    <t>Ahtisaari, Martti</t>
  </si>
  <si>
    <t>Rehn, Elisabeth</t>
  </si>
  <si>
    <t>Väyrynen, Paavo</t>
  </si>
  <si>
    <t>Ilaskivi, Raimo</t>
  </si>
  <si>
    <t>Andersson, Claes</t>
  </si>
  <si>
    <t>Kankaanniemi, Toimi</t>
  </si>
  <si>
    <t>Aittoniemi, Sulo</t>
  </si>
  <si>
    <t>Korhonen, Keijo</t>
  </si>
  <si>
    <t>Virtanen, Pertti</t>
  </si>
  <si>
    <t>Kuuskoski, Eeva</t>
  </si>
  <si>
    <t>Tiainen, Pekka</t>
  </si>
  <si>
    <t>Lax, Henrik</t>
  </si>
  <si>
    <t>Vanhanen, Matti</t>
  </si>
  <si>
    <t>Niinistö, Sauli</t>
  </si>
  <si>
    <t>Soini, Timo</t>
  </si>
  <si>
    <t>Hautala, Heidi</t>
  </si>
  <si>
    <t>Kallis, Bjarne</t>
  </si>
  <si>
    <t>Lahti, Arto</t>
  </si>
  <si>
    <t>Arhinmäki, Paavo</t>
  </si>
  <si>
    <t>Lipponen, Paavo</t>
  </si>
  <si>
    <t>Haavisto, Pekka</t>
  </si>
  <si>
    <t>Essayah, Sari</t>
  </si>
  <si>
    <t>Halonen , Tarja</t>
  </si>
  <si>
    <t>Uosukainen , Riitta</t>
  </si>
  <si>
    <t>Aho , Esko</t>
  </si>
  <si>
    <t>Hakalehto , Ilkka</t>
  </si>
  <si>
    <t>Kuisma , Risto</t>
  </si>
  <si>
    <t>hr_ahtisaari01</t>
  </si>
  <si>
    <t>hr_rehn01</t>
  </si>
  <si>
    <t>hr_väyrynen01</t>
  </si>
  <si>
    <t>hr_ilaskivi01</t>
  </si>
  <si>
    <t>hr_andersson01</t>
  </si>
  <si>
    <t>hr_kankaanniemi01</t>
  </si>
  <si>
    <t>hr_aittoniemi01</t>
  </si>
  <si>
    <t>hr_korhonen01</t>
  </si>
  <si>
    <t>hr_virtanen01</t>
  </si>
  <si>
    <t>hr_kuuskoski01</t>
  </si>
  <si>
    <t>hr_tiainen01</t>
  </si>
  <si>
    <t>hr_halonen01</t>
  </si>
  <si>
    <t>hr_aho01</t>
  </si>
  <si>
    <t>hr_uosukainen01</t>
  </si>
  <si>
    <t>hr_hakalehto01</t>
  </si>
  <si>
    <t>hr_kuisma01</t>
  </si>
  <si>
    <t>hr_lax01</t>
  </si>
  <si>
    <t>hr_vanhanen01</t>
  </si>
  <si>
    <t>hr_niinistö01</t>
  </si>
  <si>
    <t>hr_soini01</t>
  </si>
  <si>
    <t>hr_hautala01</t>
  </si>
  <si>
    <t>hr_kallis01</t>
  </si>
  <si>
    <t>hr_lahti01</t>
  </si>
  <si>
    <t>hr_arhinmäki01</t>
  </si>
  <si>
    <t>hr_lipponen01</t>
  </si>
  <si>
    <t>hr_haavisto01</t>
  </si>
  <si>
    <t>hr_essayah01</t>
  </si>
  <si>
    <t>Stubb I</t>
  </si>
  <si>
    <t>Alexander Stubb  (1968 male, NCP)</t>
  </si>
  <si>
    <t>Antti Rinne (1962 male, SDP)</t>
  </si>
  <si>
    <t>Pekka Haavisto (1958 male, GL)</t>
  </si>
  <si>
    <t>Anna-Maja Henriksson (1964 female, SPP)</t>
  </si>
  <si>
    <t>Carl Haglund (1979 male, SPP)</t>
  </si>
  <si>
    <t>Krista Kiuru (1974 female, SDP)</t>
  </si>
  <si>
    <t>Petteri Orpo (1969 male, NCP)</t>
  </si>
  <si>
    <t>Minister of Transport and Local Government</t>
  </si>
  <si>
    <t>Paula Risikko (1960 female, NCP)</t>
  </si>
  <si>
    <t>Jan Vapaavuori (1965 male, NCP)</t>
  </si>
  <si>
    <t>Lauri Ihalainen (1947 male, SDP)</t>
  </si>
  <si>
    <t>Laura Räty (1977 female, NCP)</t>
  </si>
  <si>
    <t>Susanna Huovinen (1972 female, SDP)</t>
  </si>
  <si>
    <t>Ville Niinistö (1976 male, GL)</t>
  </si>
  <si>
    <t>Pia Viitanen (1967 female, SDP)</t>
  </si>
  <si>
    <t>Minister of Culture and Housing</t>
  </si>
  <si>
    <t>Opetus- ja viestintäministeri</t>
  </si>
  <si>
    <t>Minister of Education and Communication</t>
  </si>
  <si>
    <t>Kulttuuri- ja asuntoministeri</t>
  </si>
  <si>
    <t>Undervisnings- och kommunikationsminister</t>
  </si>
  <si>
    <t>Kultur- och bostadsminister</t>
  </si>
  <si>
    <t>Trafik- och kommunminister</t>
  </si>
  <si>
    <t>Pia Viitanen (1967 female, fi_sdp01)</t>
  </si>
  <si>
    <t>Erkki Tuomioja (1946 male, SDP)</t>
  </si>
  <si>
    <t>Lenita Toivakka (1961 female, NCP)</t>
  </si>
  <si>
    <t>Sanni Grahn-Laasonen (1983 female, fi_kok01)</t>
  </si>
  <si>
    <t>Sirpa Paatero (1964  female, fi_sdp01)</t>
  </si>
  <si>
    <t>Aland Coalition</t>
  </si>
  <si>
    <t>Independence Party</t>
  </si>
  <si>
    <t>Åländsk Samling</t>
  </si>
  <si>
    <t>Åland Coalition</t>
  </si>
  <si>
    <t>AS</t>
  </si>
  <si>
    <t>fi_as01</t>
  </si>
  <si>
    <t>Itsenäisyyspuolue</t>
  </si>
  <si>
    <t>fi_ipu01</t>
  </si>
  <si>
    <t>Last Updated:</t>
  </si>
  <si>
    <t>Update Notes:</t>
  </si>
  <si>
    <t>Info_parties2</t>
  </si>
  <si>
    <t>This sheet contains calculations for integrating databases.</t>
  </si>
  <si>
    <t>Calculations for integration with other databases</t>
  </si>
  <si>
    <t>Country</t>
  </si>
  <si>
    <t>Name_english</t>
  </si>
  <si>
    <t>Name_short</t>
  </si>
  <si>
    <t>First_PDY_Year</t>
  </si>
  <si>
    <t>Last_PDY_Year</t>
  </si>
  <si>
    <t>Max_Vote</t>
  </si>
  <si>
    <t>Year_of_max_vote</t>
  </si>
  <si>
    <t>New Data: ministers after 2014, parlseats_lh after 2013
Legacy Data: ministers to 2011
Format: Needs new parlseats_lh and parlseats_uh formats, new info_parties 
Additional data: Could use party logo, party website, party founding, name, merge/split, leader data</t>
  </si>
  <si>
    <t>Sipilä I</t>
  </si>
  <si>
    <t>Minister of Justice and Employment</t>
  </si>
  <si>
    <t>Ulkomaankauppa- ja kehitysministeri</t>
  </si>
  <si>
    <t>Utrikeshandels- och utvecklingsminister</t>
  </si>
  <si>
    <t>Minister of Foreign Trade and Development</t>
  </si>
  <si>
    <t>Oikeus- ja työministeri</t>
  </si>
  <si>
    <t>Justitie- och arbetsminister</t>
  </si>
  <si>
    <t>Sisäministeri</t>
  </si>
  <si>
    <t>Petteri Orpo (1969 male, fi_kok01)</t>
  </si>
  <si>
    <t>Minister of Local Government and Public Reforms</t>
  </si>
  <si>
    <t>Minister of Education and Culture</t>
  </si>
  <si>
    <t>Opetus- ja kulttuuriministeri</t>
  </si>
  <si>
    <t>Undervisnings- och kulturminister</t>
  </si>
  <si>
    <t>Minister of Agriculture and Environment</t>
  </si>
  <si>
    <t>Maatalous- ja ympäristöministeri</t>
  </si>
  <si>
    <t>Jordbruks- och miljöminister</t>
  </si>
  <si>
    <t xml:space="preserve">Miljöminister </t>
  </si>
  <si>
    <t>Liikenne- ja viestintäministeri</t>
  </si>
  <si>
    <t>Kommunikationsminister</t>
  </si>
  <si>
    <t>Minister of Family Affairs and Social Services</t>
  </si>
  <si>
    <t>Perhe- ja peruspalveluministeri</t>
  </si>
  <si>
    <t>Familje- och omsorgsminister</t>
  </si>
  <si>
    <t>Juha Sipilä (1961 male, fi_kesk01)</t>
  </si>
  <si>
    <t>Olli Rehn (1962 male, fi_kesk01)</t>
  </si>
  <si>
    <t>Kimmo Tiilikainen (1966 male, fi_kesk01)</t>
  </si>
  <si>
    <t>Anne Berner (1964 female, fi_kesk01)</t>
  </si>
  <si>
    <t>Anu Vehviläinen (1963 female, fi_kesk01)</t>
  </si>
  <si>
    <t>Juha Rehula (1963 male, fi_kesk01)</t>
  </si>
  <si>
    <t>Timo Soini (1962 male, fi_ps01)</t>
  </si>
  <si>
    <t>Jussi Niinistö (1970 male, fi_ps01)</t>
  </si>
  <si>
    <t>Jari Lindström (1965 male, fi_ps01)</t>
  </si>
  <si>
    <t>Hanna Mäntylä (1974 female, fi_ps01)</t>
  </si>
  <si>
    <t>Suomen Senioripuolue</t>
  </si>
  <si>
    <t>Communist Party</t>
  </si>
  <si>
    <t>Aland Samling</t>
  </si>
  <si>
    <t>League of Free Finland</t>
  </si>
  <si>
    <t>Also see: http://everything.explained.today/Finnish_parliamentary_election%2c_1991/</t>
  </si>
  <si>
    <t>Party of Women</t>
  </si>
  <si>
    <t>Finlands Kommunistiska Parti</t>
  </si>
  <si>
    <t>Naisten puolue</t>
  </si>
  <si>
    <t>NP</t>
  </si>
  <si>
    <t>fi_np01</t>
  </si>
  <si>
    <t>VSL</t>
  </si>
  <si>
    <t>Supported Forces for Change in Finland (see Other)</t>
  </si>
  <si>
    <t>Pirkko Mattila (1964 female, fi_ps01)</t>
  </si>
  <si>
    <t>VL  - 56</t>
  </si>
  <si>
    <t>PY  - 2017</t>
  </si>
  <si>
    <t>AU  - PALONEN, EMILIA</t>
  </si>
  <si>
    <t>DO  - 10.1111/2047-8852.12170</t>
  </si>
  <si>
    <t>SP  - 92</t>
  </si>
  <si>
    <t>EP  - 98</t>
  </si>
  <si>
    <t>https://tulospalvelu.vaalit.fi/TPV-2018_1/en/ehdtulos_kokomaa.html</t>
  </si>
  <si>
    <t>partyname_english</t>
  </si>
  <si>
    <t>partyname_acronym</t>
  </si>
  <si>
    <t>Valitsijayhdistys </t>
  </si>
  <si>
    <t>Valmansförening </t>
  </si>
  <si>
    <t xml:space="preserve">Kyllonen, Merja </t>
  </si>
  <si>
    <t xml:space="preserve">Huhtasaari, Laura </t>
  </si>
  <si>
    <t>Haatainen, Tuula</t>
  </si>
  <si>
    <t xml:space="preserve">Torvalds, Nils </t>
  </si>
  <si>
    <t>hr_huhtasaari01</t>
  </si>
  <si>
    <t>hr_haatainen01</t>
  </si>
  <si>
    <t>hr_torvalds01</t>
  </si>
  <si>
    <t>hr_kyllonen01</t>
  </si>
  <si>
    <t>True Finns/The Finns Party (PS)</t>
  </si>
  <si>
    <t>Swedish People’s Party/Svenska Folkpartiet (SFP/RKP)</t>
  </si>
  <si>
    <t>Seven Star Movement</t>
  </si>
  <si>
    <t>STL</t>
  </si>
  <si>
    <t>Seitseman tahden liike</t>
  </si>
  <si>
    <t>fi_stl01</t>
  </si>
  <si>
    <t>Citizen's Party</t>
  </si>
  <si>
    <t>KP</t>
  </si>
  <si>
    <t>Kansalaispuolue</t>
  </si>
  <si>
    <t>Feminist Party</t>
  </si>
  <si>
    <t>FP</t>
  </si>
  <si>
    <t>Feministinenpuolue</t>
  </si>
  <si>
    <t>fi_fp01</t>
  </si>
  <si>
    <t>fi_kp01</t>
  </si>
  <si>
    <t>Finnish People First</t>
  </si>
  <si>
    <t>SKE</t>
  </si>
  <si>
    <t>Suomen Kansa Ensin</t>
  </si>
  <si>
    <t>fi_ske01</t>
  </si>
  <si>
    <t>Communist Workers Party for Peace and Socialism</t>
  </si>
  <si>
    <t>KTP</t>
  </si>
  <si>
    <t>Kommunistinen Tyovaenpuolue</t>
  </si>
  <si>
    <t>fi_ktp01</t>
  </si>
  <si>
    <t>LIBE</t>
  </si>
  <si>
    <t>Liberal Party - Freedom to Choose</t>
  </si>
  <si>
    <t>Liberaalipuolue - Vapaus valita</t>
  </si>
  <si>
    <t>fi_libe01</t>
  </si>
  <si>
    <t>Animal Justice Party</t>
  </si>
  <si>
    <t>AJP</t>
  </si>
  <si>
    <t>Elainoikeuspuolue</t>
  </si>
  <si>
    <t>fi_ajp01</t>
  </si>
  <si>
    <t>Seven Star Movement/Seitseman tahden liike (STL)</t>
  </si>
  <si>
    <t>Citizen's Party/Kansalaispuolue (KP)</t>
  </si>
  <si>
    <t>Feminist Party/Feministinenpuolue (FP)</t>
  </si>
  <si>
    <t>Finnish People First/Suomen Kansa Ensin (SKE)</t>
  </si>
  <si>
    <t>Communist Workers Party/Kommunistinen Tyovaenpuolue (KTP)</t>
  </si>
  <si>
    <t>Liberal Party/Liberaalipuolue (LIBE)</t>
  </si>
  <si>
    <t>Animal Justice Party/Elainoikeuspuolue (AJP)</t>
  </si>
  <si>
    <t>Christian Democrats/Kristillisdemokraatit (KD)</t>
  </si>
  <si>
    <t>Blue Reform</t>
  </si>
  <si>
    <t>SIN</t>
  </si>
  <si>
    <t>Sininen tulevaisuus</t>
  </si>
  <si>
    <t>Blue Reform/Sininen tulevaisuus (SIN)</t>
  </si>
  <si>
    <t>fi_sin01</t>
  </si>
  <si>
    <t>Communist Party of Finland (SKP)</t>
  </si>
  <si>
    <t>League of Free Finland/Independence Party (IP)</t>
  </si>
  <si>
    <t>https://www.stat.fi/til/evaa/tau_en.html</t>
  </si>
  <si>
    <t>The Finns Party</t>
  </si>
  <si>
    <t>Finns Party/Perussuomalaiset (PS)</t>
  </si>
  <si>
    <t>True Finns\Perussuomalaiset (PS)</t>
  </si>
  <si>
    <t>http://pxnet2.stat.fi/PXWeb/pxweb/en/StatFin/StatFin__vaa/</t>
  </si>
  <si>
    <t>Rehn became Governor of Bank of Finland</t>
  </si>
  <si>
    <t>Mika Lintilä (1966 male, fi_kesk01)</t>
  </si>
  <si>
    <t>New ministry</t>
  </si>
  <si>
    <t>Jari Leppä (1959 male, fi_kesk01)</t>
  </si>
  <si>
    <t>Minister of European Affairs, Culture, and Sport</t>
  </si>
  <si>
    <t>Sampo Terho (1977 male, fi_sin01)</t>
  </si>
  <si>
    <t>cabinet reorganization</t>
  </si>
  <si>
    <t>Deputy Prime Minister</t>
  </si>
  <si>
    <t>Annika Saarikko (1983 female, fi_kesk01)</t>
  </si>
  <si>
    <t>became speaker of parliament</t>
  </si>
  <si>
    <t>.</t>
  </si>
  <si>
    <t>Kai Mykkänen (1979 male, fi_kok01)</t>
  </si>
  <si>
    <t>Anne-Mari Virolainen (1965 female, fi_kok01)</t>
  </si>
  <si>
    <t>Rinne I</t>
  </si>
  <si>
    <t>Antti Rinne (1962 male, fi_sdp01)</t>
  </si>
  <si>
    <t>Maria Ohisalo (1985 female, fi_vihr01)</t>
  </si>
  <si>
    <t>Pekka Haavisto (1958 male, fi_vihr01)</t>
  </si>
  <si>
    <t>Minister of Development Cooperation and Foreign Trade</t>
  </si>
  <si>
    <t>Ville Skinnari (1974 male, fi_sdp01)</t>
  </si>
  <si>
    <t>Timo Harakka (1962 male, fi_sdp01)</t>
  </si>
  <si>
    <t>Antti Kaikkonen (1974 male, fi_kesk01)</t>
  </si>
  <si>
    <t>Minister of Local Government and Ownership Steering</t>
  </si>
  <si>
    <t>Sanna Marin (1985 female, fi_sdp01)</t>
  </si>
  <si>
    <t>Li Andersson (1987 female, fi_vas01)</t>
  </si>
  <si>
    <t>Minister of Science and Culture</t>
  </si>
  <si>
    <t>Minister of European Affairs</t>
  </si>
  <si>
    <t>Tytti Tuppurainen (1976 female, fi_sdp01)</t>
  </si>
  <si>
    <t>Minister of Environment and Climate Change</t>
  </si>
  <si>
    <t>Krista Mikkonen (1972 female, fi_vihr01)</t>
  </si>
  <si>
    <t>Minister of Interior</t>
  </si>
  <si>
    <t>Katri Kulmuni (1987 female, fi_kesk01)</t>
  </si>
  <si>
    <t>Aino-Kaisa Pekonen (1979 female, fi_vas01)</t>
  </si>
  <si>
    <t>Minister of Nordic Cooperation and Equality</t>
  </si>
  <si>
    <t>Marin I</t>
  </si>
  <si>
    <t>Tuula Haatainen (1960 female, fi_sdp01)</t>
  </si>
  <si>
    <t>Minister of Local Government</t>
  </si>
  <si>
    <t>Hanna Kosonen (1976 female, fi_kesk01)</t>
  </si>
  <si>
    <t>Minister of European Affairs and Ownership Steering</t>
  </si>
  <si>
    <t>Minister of Environment, Energy, and Housing</t>
  </si>
  <si>
    <t>Lenita Toivakka (1961 female, fi_kok01)</t>
  </si>
  <si>
    <t>Thomas Blomqvist (1965 male, fi_sfp01)</t>
  </si>
  <si>
    <t>Sirpa Paatero (1964 female, fi_sdp01)</t>
  </si>
  <si>
    <t>Matti Vanhanen (1955 male, fi_kesk01)</t>
  </si>
  <si>
    <t>Jussi Saramo (1979 male, fi_vas01)</t>
  </si>
  <si>
    <t>returned from parental leave</t>
  </si>
  <si>
    <t>Antti Kurvinen (1986 male, fi_kesk01)</t>
  </si>
  <si>
    <t>Emma Kari (1983 female, fi_vihr01)</t>
  </si>
  <si>
    <t>Hanna Sarkkinen (1988 female, fi_vas01)</t>
  </si>
  <si>
    <t>TI  - Finland: Political development and data for 2017</t>
  </si>
  <si>
    <t>TI  - Finland: Political Developments and Data in 2018</t>
  </si>
  <si>
    <t>TI  - Finland: Political Developments and Data in 2019</t>
  </si>
  <si>
    <t>TI  - Finland: Political Developments and Data in 2020</t>
  </si>
  <si>
    <t>JO  - EUROPEAN JOURNAL OF POLITICAL RESEARCH POLITICAL DATA YEARBOOK</t>
  </si>
  <si>
    <t>VL  - 53</t>
  </si>
  <si>
    <t>VL  - 54</t>
  </si>
  <si>
    <t>VL  - 55</t>
  </si>
  <si>
    <t>VL  - 57</t>
  </si>
  <si>
    <t>VL  - 58</t>
  </si>
  <si>
    <t>VL  - 59</t>
  </si>
  <si>
    <t>VL  - 60</t>
  </si>
  <si>
    <t>PB  - John Wiley &amp; Sons, Ltd</t>
  </si>
  <si>
    <t>SN  - 2047-8844</t>
  </si>
  <si>
    <t>UR  - https://doi.org/10.1111/2047-8852.12009</t>
  </si>
  <si>
    <t>UR  - https://doi.org/10.1111/2047-8852.12046</t>
  </si>
  <si>
    <t>UR  - https://doi.org/10.1111/2047-8852.12085</t>
  </si>
  <si>
    <t>UR  - https://doi.org/10.1111/2047-8852.12121</t>
  </si>
  <si>
    <t>UR  - https://doi.org/10.1111/2047-8852.12170</t>
  </si>
  <si>
    <t>UR  - https://doi.org/10.1111/2047-8852.12219</t>
  </si>
  <si>
    <t>UR  - https://doi.org/10.1111/2047-8852.12263</t>
  </si>
  <si>
    <t>UR  - https://doi.org/10.1111/2047-8852.12297</t>
  </si>
  <si>
    <t>UR  - https://doi.org/10.1111/2047-8852.12344</t>
  </si>
  <si>
    <t>DO  - 10.1111/2047-8852.12009</t>
  </si>
  <si>
    <t>DO  - 10.1111/2047-8852.12046</t>
  </si>
  <si>
    <t>DO  - 10.1111/2047-8852.12085</t>
  </si>
  <si>
    <t>DO  - 10.1111/2047-8852.12121</t>
  </si>
  <si>
    <t>DO  - 10.1111/2047-8852.12219</t>
  </si>
  <si>
    <t>DO  - 10.1111/2047-8852.12263</t>
  </si>
  <si>
    <t>DO  - 10.1111/2047-8852.12297</t>
  </si>
  <si>
    <t>DO  - 10.1111/2047-8852.12344</t>
  </si>
  <si>
    <t>SP  - 117</t>
  </si>
  <si>
    <t>SP  - 101</t>
  </si>
  <si>
    <t>SP  - 91</t>
  </si>
  <si>
    <t>SP  - 90</t>
  </si>
  <si>
    <t>SP  - 130</t>
  </si>
  <si>
    <t>SP  - 132</t>
  </si>
  <si>
    <t>EP  - 123</t>
  </si>
  <si>
    <t>EP  - 107</t>
  </si>
  <si>
    <t>EP  - 97</t>
  </si>
  <si>
    <t>EP  - 141</t>
  </si>
  <si>
    <t>EP  - 140</t>
  </si>
  <si>
    <t>PY  - 2014</t>
  </si>
  <si>
    <t>PY  - 2015</t>
  </si>
  <si>
    <t>PY  - 2016</t>
  </si>
  <si>
    <t>PY  - 2018</t>
  </si>
  <si>
    <t>PY  - 2019</t>
  </si>
  <si>
    <t>PY  - 2020</t>
  </si>
  <si>
    <t>PY  - 2021</t>
  </si>
  <si>
    <t>maternity leave</t>
  </si>
  <si>
    <t>Aki Lindén (1952 male, fi_sdp01)</t>
  </si>
  <si>
    <t>resigned</t>
  </si>
  <si>
    <t>Tiede- ja kulttuuriministeri</t>
  </si>
  <si>
    <t>Petri Honkonen (1987 male, fi_kesk01)</t>
  </si>
  <si>
    <t>changed ministry</t>
  </si>
  <si>
    <t>Ympäristö- ja ilmastoministeri</t>
  </si>
  <si>
    <t>Maria Karoliina Ohisalo (1985 female, fi_vihr01)</t>
  </si>
  <si>
    <t>returned from leave</t>
  </si>
  <si>
    <t>return from leave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</si>
</sst>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dd\-mm\-yyyy"/>
    <numFmt numFmtId="165" formatCode="[$-409]d\-mmm\-yy;@"/>
    <numFmt numFmtId="166" formatCode="0.0%"/>
    <numFmt numFmtId="167" formatCode="0.00000000"/>
    <numFmt numFmtId="168" formatCode="General_)"/>
    <numFmt numFmtId="169" formatCode="#,##0.000"/>
    <numFmt numFmtId="170" formatCode="[$-409]d\-mmm\-yyyy;@"/>
    <numFmt numFmtId="171" formatCode="yyyy"/>
    <numFmt numFmtId="172" formatCode="0.000%"/>
    <numFmt numFmtId="173" formatCode="yyyy\-mm\-dd"/>
  </numFmts>
  <fonts count="44">
    <font>
      <sz val="10"/>
      <name val="Arial"/>
    </font>
    <font>
      <sz val="11"/>
      <color theme="1"/>
      <name val="Calibri"/>
      <family val="2"/>
      <scheme val="minor"/>
    </font>
    <font>
      <u/>
      <sz val="10"/>
      <color indexed="12"/>
      <name val="Arial"/>
      <family val="2"/>
    </font>
    <font>
      <sz val="8"/>
      <name val="Calibri"/>
      <family val="2"/>
    </font>
    <font>
      <sz val="10"/>
      <name val="Arial"/>
      <family val="2"/>
    </font>
    <font>
      <sz val="11"/>
      <color indexed="8"/>
      <name val="Calibri"/>
      <family val="2"/>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11"/>
      <name val="Calibri"/>
      <family val="3"/>
      <charset val="134"/>
    </font>
    <font>
      <sz val="8"/>
      <color theme="1" tint="4.9989318521683403E-2"/>
      <name val="Calibri"/>
      <family val="2"/>
      <scheme val="minor"/>
    </font>
    <font>
      <sz val="8"/>
      <name val="Calibri"/>
      <family val="3"/>
      <charset val="134"/>
    </font>
    <font>
      <b/>
      <sz val="8"/>
      <name val="Calibri"/>
      <family val="3"/>
      <charset val="134"/>
    </font>
    <font>
      <sz val="8"/>
      <name val="Calibri"/>
      <family val="3"/>
      <charset val="134"/>
      <scheme val="minor"/>
    </font>
    <font>
      <sz val="8"/>
      <color rgb="FF333333"/>
      <name val="Verdana"/>
      <family val="2"/>
    </font>
    <font>
      <sz val="8"/>
      <color rgb="FF222222"/>
      <name val="Consolas"/>
      <family val="3"/>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indexed="22"/>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theme="1" tint="0.249977111117893"/>
        <bgColor indexed="64"/>
      </patternFill>
    </fill>
    <fill>
      <patternFill patternType="solid">
        <fgColor rgb="FFF5D7EB"/>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9B9E1"/>
        <bgColor indexed="64"/>
      </patternFill>
    </fill>
    <fill>
      <patternFill patternType="solid">
        <fgColor theme="0" tint="-0.249977111117893"/>
        <bgColor indexed="64"/>
      </patternFill>
    </fill>
  </fills>
  <borders count="21">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s>
  <cellStyleXfs count="50">
    <xf numFmtId="0" fontId="0" fillId="0" borderId="0">
      <alignment horizontal="left" vertical="top"/>
    </xf>
    <xf numFmtId="0" fontId="2" fillId="0" borderId="0" applyNumberFormat="0" applyFill="0" applyBorder="0" applyProtection="0">
      <alignment horizontal="left" vertical="top"/>
    </xf>
    <xf numFmtId="0" fontId="4" fillId="0" borderId="0"/>
    <xf numFmtId="0" fontId="5"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0" fillId="3" borderId="0" applyNumberFormat="0" applyBorder="0" applyAlignment="0" applyProtection="0"/>
    <xf numFmtId="0" fontId="11" fillId="20" borderId="3" applyNumberFormat="0" applyAlignment="0" applyProtection="0"/>
    <xf numFmtId="0" fontId="12" fillId="21" borderId="4" applyNumberFormat="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7" borderId="3" applyNumberFormat="0" applyAlignment="0" applyProtection="0"/>
    <xf numFmtId="0" fontId="19" fillId="0" borderId="8" applyNumberFormat="0" applyFill="0" applyAlignment="0" applyProtection="0"/>
    <xf numFmtId="0" fontId="20" fillId="22" borderId="0" applyNumberFormat="0" applyBorder="0" applyAlignment="0" applyProtection="0"/>
    <xf numFmtId="0" fontId="5" fillId="23" borderId="9" applyNumberFormat="0" applyFont="0" applyAlignment="0" applyProtection="0"/>
    <xf numFmtId="0" fontId="21" fillId="20"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4" fillId="0" borderId="0">
      <alignment horizontal="left" vertical="top"/>
    </xf>
    <xf numFmtId="0" fontId="33" fillId="0" borderId="0"/>
    <xf numFmtId="0" fontId="1" fillId="0" borderId="0"/>
    <xf numFmtId="43" fontId="4" fillId="0" borderId="0" applyFont="0" applyFill="0" applyBorder="0" applyAlignment="0" applyProtection="0"/>
  </cellStyleXfs>
  <cellXfs count="255">
    <xf numFmtId="0" fontId="0" fillId="0" borderId="0" xfId="0">
      <alignment horizontal="left" vertical="top"/>
    </xf>
    <xf numFmtId="0" fontId="6" fillId="0" borderId="0" xfId="0" applyFont="1">
      <alignment horizontal="left" vertical="top"/>
    </xf>
    <xf numFmtId="0" fontId="0" fillId="0" borderId="0" xfId="0" applyAlignment="1"/>
    <xf numFmtId="0" fontId="6" fillId="0" borderId="0" xfId="0" applyFont="1" applyProtection="1">
      <alignment horizontal="left" vertical="top"/>
      <protection locked="0"/>
    </xf>
    <xf numFmtId="0" fontId="6" fillId="0" borderId="2"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2" xfId="0" applyNumberFormat="1" applyFont="1" applyBorder="1" applyAlignment="1" applyProtection="1">
      <alignment horizontal="left" vertical="top" wrapText="1"/>
      <protection locked="0"/>
    </xf>
    <xf numFmtId="10" fontId="6" fillId="0" borderId="2" xfId="0" applyNumberFormat="1" applyFont="1" applyBorder="1" applyAlignment="1" applyProtection="1">
      <alignment horizontal="left" vertical="top" wrapText="1"/>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5" fontId="6" fillId="24" borderId="0" xfId="0" applyNumberFormat="1" applyFont="1" applyFill="1">
      <alignment horizontal="left" vertical="top"/>
    </xf>
    <xf numFmtId="165" fontId="6" fillId="0" borderId="2" xfId="0" applyNumberFormat="1" applyFont="1" applyBorder="1">
      <alignment horizontal="left" vertical="top"/>
    </xf>
    <xf numFmtId="165" fontId="6" fillId="25" borderId="0" xfId="0" applyNumberFormat="1" applyFont="1" applyFill="1">
      <alignment horizontal="left" vertical="top"/>
    </xf>
    <xf numFmtId="165" fontId="6" fillId="25" borderId="12" xfId="0" applyNumberFormat="1" applyFont="1" applyFill="1" applyBorder="1">
      <alignment horizontal="left" vertical="top"/>
    </xf>
    <xf numFmtId="165" fontId="6" fillId="25" borderId="13" xfId="0" applyNumberFormat="1" applyFont="1" applyFill="1" applyBorder="1">
      <alignment horizontal="left" vertical="top"/>
    </xf>
    <xf numFmtId="165" fontId="6" fillId="0" borderId="0" xfId="0" applyNumberFormat="1" applyFont="1">
      <alignment horizontal="left" vertical="top"/>
    </xf>
    <xf numFmtId="0" fontId="6" fillId="24" borderId="0" xfId="0" applyFont="1" applyFill="1">
      <alignment horizontal="left" vertical="top"/>
    </xf>
    <xf numFmtId="0" fontId="6" fillId="0" borderId="2" xfId="0" applyFont="1" applyBorder="1">
      <alignment horizontal="left" vertical="top"/>
    </xf>
    <xf numFmtId="0" fontId="6" fillId="25" borderId="0" xfId="0" applyFont="1" applyFill="1">
      <alignment horizontal="left" vertical="top"/>
    </xf>
    <xf numFmtId="0" fontId="6" fillId="25" borderId="12" xfId="0" applyFont="1" applyFill="1" applyBorder="1">
      <alignment horizontal="left" vertical="top"/>
    </xf>
    <xf numFmtId="0" fontId="6" fillId="25" borderId="13" xfId="0" applyFont="1" applyFill="1" applyBorder="1">
      <alignment horizontal="left" vertical="top"/>
    </xf>
    <xf numFmtId="3" fontId="6" fillId="24" borderId="0" xfId="2" applyNumberFormat="1" applyFont="1" applyFill="1" applyAlignment="1">
      <alignment horizontal="left" vertical="top"/>
    </xf>
    <xf numFmtId="3" fontId="6" fillId="24" borderId="0" xfId="0" applyNumberFormat="1" applyFont="1" applyFill="1">
      <alignment horizontal="left" vertical="top"/>
    </xf>
    <xf numFmtId="3" fontId="6" fillId="0" borderId="2" xfId="0" applyNumberFormat="1" applyFont="1" applyBorder="1">
      <alignment horizontal="left" vertical="top"/>
    </xf>
    <xf numFmtId="3" fontId="6" fillId="25" borderId="0" xfId="0" applyNumberFormat="1" applyFont="1" applyFill="1">
      <alignment horizontal="left" vertical="top"/>
    </xf>
    <xf numFmtId="3" fontId="6" fillId="25" borderId="12" xfId="0" applyNumberFormat="1" applyFont="1" applyFill="1" applyBorder="1">
      <alignment horizontal="left" vertical="top"/>
    </xf>
    <xf numFmtId="3" fontId="6" fillId="25" borderId="13" xfId="0" applyNumberFormat="1" applyFont="1" applyFill="1" applyBorder="1">
      <alignment horizontal="left" vertical="top"/>
    </xf>
    <xf numFmtId="3" fontId="6" fillId="0" borderId="0" xfId="0" applyNumberFormat="1" applyFont="1">
      <alignment horizontal="left" vertical="top"/>
    </xf>
    <xf numFmtId="166" fontId="6" fillId="24" borderId="0" xfId="2" applyNumberFormat="1" applyFont="1" applyFill="1" applyAlignment="1">
      <alignment horizontal="left" vertical="top"/>
    </xf>
    <xf numFmtId="166" fontId="6" fillId="24" borderId="0" xfId="0" applyNumberFormat="1" applyFont="1" applyFill="1">
      <alignment horizontal="left" vertical="top"/>
    </xf>
    <xf numFmtId="166" fontId="6" fillId="0" borderId="2" xfId="0" applyNumberFormat="1" applyFont="1" applyBorder="1">
      <alignment horizontal="left" vertical="top"/>
    </xf>
    <xf numFmtId="166" fontId="6" fillId="25" borderId="0" xfId="0" applyNumberFormat="1" applyFont="1" applyFill="1">
      <alignment horizontal="left" vertical="top"/>
    </xf>
    <xf numFmtId="166" fontId="6" fillId="25" borderId="12" xfId="0" applyNumberFormat="1" applyFont="1" applyFill="1" applyBorder="1">
      <alignment horizontal="left" vertical="top"/>
    </xf>
    <xf numFmtId="166" fontId="6" fillId="25" borderId="13" xfId="0" applyNumberFormat="1" applyFont="1" applyFill="1" applyBorder="1">
      <alignment horizontal="left" vertical="top"/>
    </xf>
    <xf numFmtId="166" fontId="6" fillId="0" borderId="2" xfId="45" applyNumberFormat="1" applyFont="1" applyFill="1" applyBorder="1" applyAlignment="1" applyProtection="1">
      <alignment horizontal="left" vertical="top"/>
      <protection locked="0"/>
    </xf>
    <xf numFmtId="166" fontId="6" fillId="0" borderId="2" xfId="0" applyNumberFormat="1" applyFont="1" applyBorder="1" applyProtection="1">
      <alignment horizontal="left" vertical="top"/>
      <protection locked="0"/>
    </xf>
    <xf numFmtId="166"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4" borderId="0" xfId="0" applyFont="1" applyFill="1" applyAlignment="1">
      <alignment horizontal="left" vertical="top" wrapText="1"/>
    </xf>
    <xf numFmtId="0" fontId="6" fillId="24" borderId="2" xfId="0" applyFont="1" applyFill="1" applyBorder="1" applyAlignment="1">
      <alignment horizontal="left" vertical="top" wrapText="1"/>
    </xf>
    <xf numFmtId="0" fontId="6" fillId="26" borderId="12" xfId="0" applyFont="1" applyFill="1" applyBorder="1" applyAlignment="1">
      <alignment horizontal="left" vertical="top" wrapText="1"/>
    </xf>
    <xf numFmtId="0" fontId="6" fillId="26" borderId="0" xfId="0" applyFont="1" applyFill="1" applyAlignment="1">
      <alignment horizontal="left" vertical="top" wrapText="1"/>
    </xf>
    <xf numFmtId="0" fontId="6" fillId="26" borderId="13" xfId="0" applyFont="1" applyFill="1" applyBorder="1" applyAlignment="1">
      <alignment horizontal="left" vertical="top" wrapText="1"/>
    </xf>
    <xf numFmtId="0" fontId="6" fillId="27" borderId="0" xfId="0" applyFont="1" applyFill="1" applyAlignment="1">
      <alignment horizontal="left" vertical="top" wrapText="1"/>
    </xf>
    <xf numFmtId="0" fontId="6" fillId="28" borderId="0" xfId="0" applyFont="1" applyFill="1" applyProtection="1">
      <alignment horizontal="left" vertical="top"/>
      <protection locked="0"/>
    </xf>
    <xf numFmtId="166" fontId="6" fillId="0" borderId="0" xfId="45" applyNumberFormat="1" applyFont="1" applyFill="1" applyBorder="1" applyAlignment="1">
      <alignment horizontal="left" vertical="top"/>
    </xf>
    <xf numFmtId="166"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7"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7" fillId="0" borderId="0" xfId="0" applyFont="1">
      <alignment horizontal="left" vertical="top"/>
    </xf>
    <xf numFmtId="166" fontId="7" fillId="0" borderId="0" xfId="45" applyNumberFormat="1" applyFont="1" applyFill="1" applyBorder="1" applyAlignment="1">
      <alignment horizontal="left" vertical="top"/>
    </xf>
    <xf numFmtId="168"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6" fontId="7" fillId="0" borderId="0" xfId="0" applyNumberFormat="1" applyFont="1">
      <alignment horizontal="left" vertical="top"/>
    </xf>
    <xf numFmtId="0" fontId="7" fillId="0" borderId="2" xfId="0" applyFont="1" applyBorder="1">
      <alignment horizontal="left" vertical="top"/>
    </xf>
    <xf numFmtId="168" fontId="7" fillId="0" borderId="12" xfId="0" applyNumberFormat="1" applyFont="1" applyBorder="1">
      <alignment horizontal="left" vertical="top"/>
    </xf>
    <xf numFmtId="9" fontId="6" fillId="0" borderId="0" xfId="45" applyFont="1" applyFill="1" applyBorder="1" applyAlignment="1">
      <alignment horizontal="left" vertical="top"/>
    </xf>
    <xf numFmtId="15" fontId="6" fillId="25" borderId="2" xfId="0" applyNumberFormat="1" applyFont="1" applyFill="1" applyBorder="1">
      <alignment horizontal="left" vertical="top"/>
    </xf>
    <xf numFmtId="0" fontId="6" fillId="28" borderId="0" xfId="0" applyFont="1" applyFill="1">
      <alignment horizontal="left" vertical="top"/>
    </xf>
    <xf numFmtId="0" fontId="26" fillId="28"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5" borderId="2" xfId="0" applyFont="1" applyFill="1" applyBorder="1">
      <alignment horizontal="left" vertical="top"/>
    </xf>
    <xf numFmtId="3" fontId="6" fillId="24" borderId="0" xfId="0" applyNumberFormat="1" applyFont="1" applyFill="1" applyAlignment="1">
      <alignment horizontal="left" vertical="top" wrapText="1"/>
    </xf>
    <xf numFmtId="165" fontId="6" fillId="0" borderId="0" xfId="0" applyNumberFormat="1" applyFont="1" applyProtection="1">
      <alignment horizontal="left" vertical="top"/>
      <protection locked="0"/>
    </xf>
    <xf numFmtId="0" fontId="6" fillId="24" borderId="0" xfId="2" applyFont="1" applyFill="1" applyAlignment="1">
      <alignment horizontal="left" vertical="top"/>
    </xf>
    <xf numFmtId="166" fontId="6" fillId="0" borderId="0" xfId="0" applyNumberFormat="1" applyFont="1" applyProtection="1">
      <alignment horizontal="left" vertical="top"/>
      <protection locked="0"/>
    </xf>
    <xf numFmtId="4" fontId="6" fillId="0" borderId="0" xfId="0" applyNumberFormat="1" applyFont="1" applyProtection="1">
      <alignment horizontal="left" vertical="top"/>
      <protection locked="0"/>
    </xf>
    <xf numFmtId="4" fontId="6" fillId="24" borderId="0" xfId="0" applyNumberFormat="1" applyFont="1" applyFill="1" applyAlignment="1">
      <alignment horizontal="left" vertical="top" wrapText="1"/>
    </xf>
    <xf numFmtId="3" fontId="6" fillId="28" borderId="2" xfId="0" applyNumberFormat="1" applyFont="1" applyFill="1" applyBorder="1">
      <alignment horizontal="left" vertical="top"/>
    </xf>
    <xf numFmtId="3" fontId="6" fillId="0" borderId="0" xfId="0" applyNumberFormat="1" applyFont="1" applyAlignment="1">
      <alignment horizontal="left" vertical="top" wrapText="1"/>
    </xf>
    <xf numFmtId="166" fontId="6" fillId="0" borderId="0" xfId="0" applyNumberFormat="1" applyFont="1" applyAlignment="1">
      <alignment horizontal="left" vertical="top" wrapText="1"/>
    </xf>
    <xf numFmtId="0" fontId="26" fillId="0" borderId="0" xfId="0" applyFont="1" applyAlignment="1"/>
    <xf numFmtId="0" fontId="6" fillId="28" borderId="2" xfId="0" applyFont="1" applyFill="1" applyBorder="1">
      <alignment horizontal="left" vertical="top"/>
    </xf>
    <xf numFmtId="0" fontId="6" fillId="28" borderId="2" xfId="3" applyFont="1" applyFill="1" applyBorder="1" applyAlignment="1">
      <alignment horizontal="left" vertical="top"/>
    </xf>
    <xf numFmtId="166" fontId="6" fillId="0" borderId="0" xfId="3" applyNumberFormat="1" applyFont="1" applyAlignment="1">
      <alignment horizontal="left" vertical="top"/>
    </xf>
    <xf numFmtId="3" fontId="6" fillId="28" borderId="2" xfId="3" applyNumberFormat="1" applyFont="1" applyFill="1" applyBorder="1" applyAlignment="1">
      <alignment horizontal="left" vertical="top"/>
    </xf>
    <xf numFmtId="0" fontId="6" fillId="25" borderId="0" xfId="2" applyFont="1" applyFill="1" applyAlignment="1">
      <alignment horizontal="left" vertical="top"/>
    </xf>
    <xf numFmtId="3" fontId="6" fillId="0" borderId="2" xfId="0" applyNumberFormat="1" applyFont="1" applyBorder="1" applyProtection="1">
      <alignment horizontal="left" vertical="top"/>
      <protection locked="0"/>
    </xf>
    <xf numFmtId="0" fontId="6" fillId="25" borderId="0" xfId="0" applyFont="1" applyFill="1" applyAlignment="1">
      <alignment horizontal="left" vertical="top" wrapText="1"/>
    </xf>
    <xf numFmtId="0" fontId="6" fillId="29" borderId="2" xfId="0" applyFont="1" applyFill="1" applyBorder="1">
      <alignment horizontal="left" vertical="top"/>
    </xf>
    <xf numFmtId="3" fontId="6" fillId="24" borderId="2" xfId="0" applyNumberFormat="1" applyFont="1" applyFill="1" applyBorder="1" applyAlignment="1">
      <alignment horizontal="left" vertical="top" wrapText="1"/>
    </xf>
    <xf numFmtId="10" fontId="6" fillId="24" borderId="0" xfId="0" applyNumberFormat="1" applyFont="1" applyFill="1" applyAlignment="1">
      <alignment horizontal="left" vertical="top" wrapText="1"/>
    </xf>
    <xf numFmtId="166" fontId="6" fillId="0" borderId="0" xfId="45" applyNumberFormat="1" applyFont="1" applyFill="1" applyBorder="1" applyAlignment="1" applyProtection="1">
      <alignment horizontal="left" vertical="top" wrapText="1"/>
      <protection locked="0"/>
    </xf>
    <xf numFmtId="0" fontId="6" fillId="0" borderId="0" xfId="45" applyNumberFormat="1" applyFont="1" applyFill="1" applyBorder="1" applyAlignment="1">
      <alignment horizontal="left" vertical="top"/>
    </xf>
    <xf numFmtId="0" fontId="7" fillId="25" borderId="0" xfId="0" applyFont="1" applyFill="1" applyProtection="1">
      <alignment horizontal="left" vertical="top"/>
      <protection locked="0"/>
    </xf>
    <xf numFmtId="0" fontId="7" fillId="25" borderId="0" xfId="0" applyFont="1" applyFill="1">
      <alignment horizontal="left" vertical="top"/>
    </xf>
    <xf numFmtId="0" fontId="6" fillId="0" borderId="2" xfId="46" applyFont="1" applyBorder="1">
      <alignment horizontal="left" vertical="top"/>
    </xf>
    <xf numFmtId="164" fontId="7" fillId="24" borderId="0" xfId="0" applyNumberFormat="1" applyFont="1" applyFill="1">
      <alignment horizontal="left" vertical="top"/>
    </xf>
    <xf numFmtId="164" fontId="7" fillId="25" borderId="0" xfId="0" applyNumberFormat="1" applyFont="1" applyFill="1" applyProtection="1">
      <alignment horizontal="left" vertical="top"/>
      <protection locked="0"/>
    </xf>
    <xf numFmtId="164" fontId="7" fillId="25" borderId="0" xfId="0" applyNumberFormat="1" applyFont="1" applyFill="1">
      <alignment horizontal="left" vertical="top"/>
    </xf>
    <xf numFmtId="15" fontId="6" fillId="0" borderId="2" xfId="46" applyNumberFormat="1" applyFont="1" applyBorder="1">
      <alignment horizontal="left" vertical="top"/>
    </xf>
    <xf numFmtId="164" fontId="27" fillId="25" borderId="0" xfId="0" applyNumberFormat="1" applyFont="1" applyFill="1" applyProtection="1">
      <alignment horizontal="left" vertical="top"/>
      <protection locked="0"/>
    </xf>
    <xf numFmtId="0" fontId="7" fillId="24" borderId="0" xfId="0" applyFont="1" applyFill="1">
      <alignment horizontal="left" vertical="top"/>
    </xf>
    <xf numFmtId="0" fontId="7" fillId="0" borderId="2" xfId="0" applyFont="1" applyBorder="1" applyProtection="1">
      <alignment horizontal="left" vertical="top"/>
      <protection locked="0"/>
    </xf>
    <xf numFmtId="0" fontId="7" fillId="24" borderId="0" xfId="0" applyFont="1" applyFill="1" applyAlignment="1">
      <alignment horizontal="left" vertical="top" wrapText="1"/>
    </xf>
    <xf numFmtId="0" fontId="7" fillId="24" borderId="2" xfId="0" applyFont="1" applyFill="1" applyBorder="1" applyAlignment="1">
      <alignment horizontal="left" vertical="top" wrapText="1"/>
    </xf>
    <xf numFmtId="165" fontId="7" fillId="24" borderId="0" xfId="0" applyNumberFormat="1" applyFont="1" applyFill="1" applyAlignment="1">
      <alignment horizontal="left" vertical="top" wrapText="1"/>
    </xf>
    <xf numFmtId="0" fontId="7" fillId="24" borderId="0" xfId="2" applyFont="1" applyFill="1" applyAlignment="1">
      <alignment horizontal="left" vertical="top" wrapText="1"/>
    </xf>
    <xf numFmtId="0" fontId="6" fillId="0" borderId="0" xfId="46" applyFont="1">
      <alignment horizontal="left" vertical="top"/>
    </xf>
    <xf numFmtId="15" fontId="6" fillId="25" borderId="15" xfId="0" applyNumberFormat="1" applyFont="1" applyFill="1" applyBorder="1">
      <alignment horizontal="left" vertical="top"/>
    </xf>
    <xf numFmtId="15" fontId="6" fillId="25" borderId="16" xfId="0" applyNumberFormat="1" applyFont="1" applyFill="1" applyBorder="1">
      <alignment horizontal="left" vertical="top"/>
    </xf>
    <xf numFmtId="15" fontId="6" fillId="0" borderId="0" xfId="0" applyNumberFormat="1" applyFont="1" applyProtection="1">
      <alignment horizontal="left" vertical="top"/>
      <protection locked="0"/>
    </xf>
    <xf numFmtId="0" fontId="26" fillId="25" borderId="17" xfId="0" applyFont="1" applyFill="1" applyBorder="1" applyAlignment="1">
      <alignment horizontal="left" vertical="top" wrapText="1"/>
    </xf>
    <xf numFmtId="0" fontId="26" fillId="25" borderId="18" xfId="0" applyFont="1" applyFill="1" applyBorder="1" applyAlignment="1">
      <alignment horizontal="left" vertical="top" wrapText="1"/>
    </xf>
    <xf numFmtId="0" fontId="26" fillId="25" borderId="16" xfId="0" applyFont="1" applyFill="1" applyBorder="1" applyAlignment="1">
      <alignment horizontal="left" vertical="top" wrapText="1"/>
    </xf>
    <xf numFmtId="0" fontId="6" fillId="28" borderId="19" xfId="0" applyFont="1" applyFill="1" applyBorder="1" applyProtection="1">
      <alignment horizontal="left" vertical="top"/>
      <protection locked="0"/>
    </xf>
    <xf numFmtId="0" fontId="6" fillId="25" borderId="20" xfId="0" applyFont="1" applyFill="1" applyBorder="1">
      <alignment horizontal="left" vertical="top"/>
    </xf>
    <xf numFmtId="0" fontId="26" fillId="25" borderId="0" xfId="0" applyFont="1" applyFill="1" applyAlignment="1"/>
    <xf numFmtId="0" fontId="27" fillId="0" borderId="0" xfId="1" applyFont="1" applyFill="1">
      <alignment horizontal="left" vertical="top"/>
    </xf>
    <xf numFmtId="0" fontId="8" fillId="0" borderId="0" xfId="0" applyFont="1">
      <alignment horizontal="left" vertical="top"/>
    </xf>
    <xf numFmtId="0" fontId="6" fillId="0" borderId="0" xfId="46" quotePrefix="1" applyFont="1">
      <alignment horizontal="left" vertical="top"/>
    </xf>
    <xf numFmtId="0" fontId="6" fillId="25" borderId="14" xfId="0" applyFont="1" applyFill="1" applyBorder="1">
      <alignment horizontal="left" vertical="top"/>
    </xf>
    <xf numFmtId="15" fontId="6" fillId="0" borderId="2" xfId="0" applyNumberFormat="1" applyFont="1" applyBorder="1">
      <alignment horizontal="left" vertical="top"/>
    </xf>
    <xf numFmtId="166" fontId="6" fillId="0" borderId="0" xfId="45" applyNumberFormat="1" applyFont="1" applyAlignment="1">
      <alignment horizontal="left" vertical="top"/>
    </xf>
    <xf numFmtId="166" fontId="6" fillId="0" borderId="2" xfId="45" applyNumberFormat="1" applyFont="1" applyFill="1" applyBorder="1" applyAlignment="1" applyProtection="1">
      <alignment horizontal="left" vertical="top" wrapText="1"/>
      <protection locked="0"/>
    </xf>
    <xf numFmtId="0" fontId="6" fillId="24" borderId="0" xfId="46" applyFont="1" applyFill="1">
      <alignment horizontal="left" vertical="top"/>
    </xf>
    <xf numFmtId="0" fontId="6" fillId="28" borderId="0" xfId="46" applyFont="1" applyFill="1" applyAlignment="1">
      <alignment horizontal="left" vertical="top" wrapText="1"/>
    </xf>
    <xf numFmtId="0" fontId="6" fillId="30" borderId="0" xfId="46" applyFont="1" applyFill="1" applyAlignment="1">
      <alignment horizontal="left" vertical="top" wrapText="1"/>
    </xf>
    <xf numFmtId="0" fontId="29" fillId="31" borderId="0" xfId="46" applyFont="1" applyFill="1" applyAlignment="1">
      <alignment horizontal="left" vertical="top" wrapText="1"/>
    </xf>
    <xf numFmtId="0" fontId="30" fillId="32" borderId="0" xfId="46" applyFont="1" applyFill="1" applyAlignment="1">
      <alignment horizontal="left" vertical="top" wrapText="1"/>
    </xf>
    <xf numFmtId="0" fontId="30" fillId="32" borderId="0" xfId="46" applyFont="1" applyFill="1">
      <alignment horizontal="left" vertical="top"/>
    </xf>
    <xf numFmtId="0" fontId="6" fillId="0" borderId="0" xfId="46" applyFont="1" applyAlignment="1">
      <alignment horizontal="left" vertical="top" wrapText="1"/>
    </xf>
    <xf numFmtId="0" fontId="29" fillId="0" borderId="0" xfId="46" applyFont="1" applyAlignment="1">
      <alignment horizontal="left" vertical="top" wrapText="1"/>
    </xf>
    <xf numFmtId="0" fontId="6" fillId="31" borderId="0" xfId="46" applyFont="1" applyFill="1" applyAlignment="1">
      <alignment horizontal="left" vertical="top" wrapText="1"/>
    </xf>
    <xf numFmtId="0" fontId="26" fillId="0" borderId="0" xfId="46" applyFont="1" applyAlignment="1"/>
    <xf numFmtId="0" fontId="6" fillId="25" borderId="0" xfId="2" applyFont="1" applyFill="1" applyAlignment="1">
      <alignment horizontal="left" vertical="top" wrapText="1"/>
    </xf>
    <xf numFmtId="0" fontId="31" fillId="34" borderId="0" xfId="2" applyFont="1" applyFill="1" applyAlignment="1">
      <alignment horizontal="left" vertical="top"/>
    </xf>
    <xf numFmtId="0" fontId="6" fillId="35" borderId="0" xfId="0" applyFont="1" applyFill="1" applyAlignment="1">
      <alignment horizontal="left" vertical="top" wrapText="1"/>
    </xf>
    <xf numFmtId="0" fontId="26" fillId="28" borderId="0" xfId="0" applyFont="1" applyFill="1">
      <alignment horizontal="left" vertical="top"/>
    </xf>
    <xf numFmtId="0" fontId="31" fillId="34" borderId="0" xfId="0" applyFont="1" applyFill="1">
      <alignment horizontal="left" vertical="top"/>
    </xf>
    <xf numFmtId="0" fontId="26" fillId="0" borderId="0" xfId="0" applyFont="1">
      <alignment horizontal="left" vertical="top"/>
    </xf>
    <xf numFmtId="0" fontId="32" fillId="0" borderId="0" xfId="0" applyFont="1" applyAlignment="1">
      <alignment horizontal="left" vertical="top" wrapText="1"/>
    </xf>
    <xf numFmtId="14" fontId="31" fillId="34" borderId="0" xfId="0" applyNumberFormat="1" applyFont="1" applyFill="1">
      <alignment horizontal="left" vertical="top"/>
    </xf>
    <xf numFmtId="0" fontId="4" fillId="0" borderId="0" xfId="46">
      <alignment horizontal="left" vertical="top"/>
    </xf>
    <xf numFmtId="0" fontId="6" fillId="0" borderId="0" xfId="47" applyFont="1" applyAlignment="1">
      <alignment horizontal="left" vertical="top"/>
    </xf>
    <xf numFmtId="0" fontId="6" fillId="24" borderId="0" xfId="2" applyFont="1" applyFill="1" applyAlignment="1">
      <alignment horizontal="left" vertical="top" wrapText="1"/>
    </xf>
    <xf numFmtId="0" fontId="26" fillId="24" borderId="0" xfId="2" applyFont="1" applyFill="1"/>
    <xf numFmtId="0" fontId="6" fillId="31" borderId="0" xfId="0" applyFont="1" applyFill="1" applyAlignment="1">
      <alignment horizontal="left" vertical="top" wrapText="1"/>
    </xf>
    <xf numFmtId="0" fontId="6" fillId="31" borderId="0" xfId="0" applyFont="1" applyFill="1">
      <alignment horizontal="left" vertical="top"/>
    </xf>
    <xf numFmtId="0" fontId="34" fillId="31" borderId="0" xfId="1" applyFont="1" applyFill="1" applyProtection="1">
      <alignment horizontal="left" vertical="top"/>
    </xf>
    <xf numFmtId="0" fontId="3" fillId="0" borderId="0" xfId="46" applyFont="1">
      <alignment horizontal="left" vertical="top"/>
    </xf>
    <xf numFmtId="0" fontId="6" fillId="31" borderId="0" xfId="46" applyFont="1" applyFill="1">
      <alignment horizontal="left" vertical="top"/>
    </xf>
    <xf numFmtId="0" fontId="35" fillId="0" borderId="0" xfId="46" applyFont="1">
      <alignment horizontal="left" vertical="top"/>
    </xf>
    <xf numFmtId="0" fontId="3" fillId="0" borderId="0" xfId="0" applyFont="1">
      <alignment horizontal="left" vertical="top"/>
    </xf>
    <xf numFmtId="169" fontId="6" fillId="25" borderId="0" xfId="0" applyNumberFormat="1" applyFont="1" applyFill="1">
      <alignment horizontal="left" vertical="top"/>
    </xf>
    <xf numFmtId="166" fontId="36" fillId="0" borderId="0" xfId="45" applyNumberFormat="1" applyFont="1" applyFill="1" applyBorder="1" applyAlignment="1">
      <alignment horizontal="left" vertical="top"/>
    </xf>
    <xf numFmtId="166" fontId="6" fillId="0" borderId="0" xfId="0" applyNumberFormat="1" applyFont="1" applyAlignment="1" applyProtection="1">
      <alignment horizontal="left" vertical="top" wrapText="1"/>
      <protection locked="0"/>
    </xf>
    <xf numFmtId="0" fontId="26" fillId="28" borderId="0" xfId="0" applyFont="1" applyFill="1" applyAlignment="1">
      <alignment vertical="center"/>
    </xf>
    <xf numFmtId="0" fontId="6" fillId="0" borderId="0" xfId="45" applyNumberFormat="1" applyFont="1" applyFill="1" applyBorder="1" applyAlignment="1" applyProtection="1">
      <alignment horizontal="left" vertical="top"/>
      <protection locked="0"/>
    </xf>
    <xf numFmtId="10" fontId="6" fillId="0" borderId="0" xfId="0" applyNumberFormat="1" applyFont="1">
      <alignment horizontal="left" vertical="top"/>
    </xf>
    <xf numFmtId="0" fontId="37" fillId="0" borderId="0" xfId="0" applyFont="1" applyAlignment="1">
      <alignment vertical="center"/>
    </xf>
    <xf numFmtId="0" fontId="27" fillId="0" borderId="0" xfId="1" applyFont="1">
      <alignment horizontal="left" vertical="top"/>
    </xf>
    <xf numFmtId="0" fontId="30" fillId="33" borderId="0" xfId="46" applyFont="1" applyFill="1" applyAlignment="1">
      <alignment horizontal="left" vertical="top" wrapText="1"/>
    </xf>
    <xf numFmtId="0" fontId="38" fillId="24" borderId="2" xfId="0" applyFont="1" applyFill="1" applyBorder="1" applyAlignment="1">
      <alignment horizontal="left" vertical="top" wrapText="1"/>
    </xf>
    <xf numFmtId="0" fontId="38" fillId="24" borderId="0" xfId="0" applyFont="1" applyFill="1" applyAlignment="1">
      <alignment horizontal="left" vertical="top" wrapText="1"/>
    </xf>
    <xf numFmtId="10" fontId="6" fillId="0" borderId="0" xfId="45" applyNumberFormat="1" applyFont="1" applyFill="1" applyBorder="1" applyAlignment="1" applyProtection="1">
      <alignment horizontal="left" vertical="top"/>
      <protection locked="0"/>
    </xf>
    <xf numFmtId="49" fontId="39" fillId="0" borderId="0" xfId="0" applyNumberFormat="1" applyFont="1" applyAlignment="1">
      <alignment vertical="center"/>
    </xf>
    <xf numFmtId="0" fontId="39" fillId="0" borderId="0" xfId="0" applyFont="1" applyAlignment="1">
      <alignment vertical="center"/>
    </xf>
    <xf numFmtId="0" fontId="40" fillId="0" borderId="0" xfId="0" applyFont="1" applyAlignment="1">
      <alignment vertical="center"/>
    </xf>
    <xf numFmtId="0" fontId="41" fillId="0" borderId="0" xfId="46" applyFont="1">
      <alignment horizontal="left" vertical="top"/>
    </xf>
    <xf numFmtId="170" fontId="6" fillId="36" borderId="0" xfId="46" applyNumberFormat="1" applyFont="1" applyFill="1" applyAlignment="1">
      <alignment vertical="top"/>
    </xf>
    <xf numFmtId="170" fontId="6" fillId="37" borderId="0" xfId="46" applyNumberFormat="1" applyFont="1" applyFill="1">
      <alignment horizontal="left" vertical="top"/>
    </xf>
    <xf numFmtId="170" fontId="6" fillId="37" borderId="0" xfId="46" applyNumberFormat="1" applyFont="1" applyFill="1" applyAlignment="1">
      <alignment vertical="top"/>
    </xf>
    <xf numFmtId="0" fontId="6" fillId="36" borderId="0" xfId="46" applyFont="1" applyFill="1" applyAlignment="1">
      <alignment vertical="top" wrapText="1"/>
    </xf>
    <xf numFmtId="0" fontId="6" fillId="38" borderId="0" xfId="46" applyFont="1" applyFill="1" applyAlignment="1">
      <alignment horizontal="left" vertical="top" wrapText="1"/>
    </xf>
    <xf numFmtId="0" fontId="6" fillId="24" borderId="0" xfId="46" applyFont="1" applyFill="1" applyAlignment="1">
      <alignment horizontal="left" vertical="top" wrapText="1"/>
    </xf>
    <xf numFmtId="171" fontId="6" fillId="39" borderId="0" xfId="46" applyNumberFormat="1" applyFont="1" applyFill="1">
      <alignment horizontal="left" vertical="top"/>
    </xf>
    <xf numFmtId="0" fontId="26" fillId="28" borderId="0" xfId="46" applyFont="1" applyFill="1">
      <alignment horizontal="left" vertical="top"/>
    </xf>
    <xf numFmtId="171" fontId="42" fillId="0" borderId="0" xfId="46" applyNumberFormat="1" applyFont="1">
      <alignment horizontal="left" vertical="top"/>
    </xf>
    <xf numFmtId="171" fontId="43" fillId="0" borderId="0" xfId="46" applyNumberFormat="1" applyFont="1">
      <alignment horizontal="left" vertical="top"/>
    </xf>
    <xf numFmtId="166" fontId="6" fillId="0" borderId="0" xfId="46" applyNumberFormat="1" applyFont="1">
      <alignment horizontal="left" vertical="top"/>
    </xf>
    <xf numFmtId="171" fontId="6" fillId="0" borderId="0" xfId="49" applyNumberFormat="1" applyFont="1" applyFill="1" applyAlignment="1">
      <alignment horizontal="left" vertical="top"/>
    </xf>
    <xf numFmtId="166" fontId="6" fillId="37" borderId="0" xfId="46" applyNumberFormat="1" applyFont="1" applyFill="1">
      <alignment horizontal="left" vertical="top"/>
    </xf>
    <xf numFmtId="172" fontId="6" fillId="37" borderId="0" xfId="46" applyNumberFormat="1" applyFont="1" applyFill="1">
      <alignment horizontal="left" vertical="top"/>
    </xf>
    <xf numFmtId="173" fontId="6" fillId="0" borderId="0" xfId="46" applyNumberFormat="1" applyFont="1">
      <alignment horizontal="left" vertical="top"/>
    </xf>
    <xf numFmtId="0" fontId="6" fillId="39" borderId="0" xfId="0" applyFont="1" applyFill="1">
      <alignment horizontal="left" vertical="top"/>
    </xf>
    <xf numFmtId="15" fontId="6" fillId="39" borderId="0" xfId="0" applyNumberFormat="1" applyFont="1" applyFill="1">
      <alignment horizontal="left" vertical="top"/>
    </xf>
    <xf numFmtId="164" fontId="6" fillId="39" borderId="0" xfId="0" applyNumberFormat="1" applyFont="1" applyFill="1">
      <alignment horizontal="left" vertical="top"/>
    </xf>
    <xf numFmtId="15" fontId="6" fillId="39" borderId="2" xfId="0" applyNumberFormat="1" applyFont="1" applyFill="1" applyBorder="1">
      <alignment horizontal="left" vertical="top"/>
    </xf>
    <xf numFmtId="164" fontId="6" fillId="39" borderId="14" xfId="0" applyNumberFormat="1" applyFont="1" applyFill="1" applyBorder="1">
      <alignment horizontal="left" vertical="top"/>
    </xf>
    <xf numFmtId="165" fontId="6" fillId="39" borderId="2" xfId="0" applyNumberFormat="1" applyFont="1" applyFill="1" applyBorder="1">
      <alignment horizontal="left" vertical="top"/>
    </xf>
    <xf numFmtId="0" fontId="6" fillId="39" borderId="0" xfId="0" applyFont="1" applyFill="1" applyAlignment="1">
      <alignment horizontal="left" vertical="top" wrapText="1"/>
    </xf>
    <xf numFmtId="0" fontId="6" fillId="39" borderId="2" xfId="0" applyFont="1" applyFill="1" applyBorder="1" applyAlignment="1">
      <alignment horizontal="left" vertical="top" wrapText="1"/>
    </xf>
    <xf numFmtId="0" fontId="6" fillId="39" borderId="14" xfId="0" applyFont="1" applyFill="1" applyBorder="1" applyAlignment="1">
      <alignment horizontal="left" vertical="top" wrapText="1"/>
    </xf>
    <xf numFmtId="0" fontId="6" fillId="39" borderId="2" xfId="0" applyFont="1" applyFill="1" applyBorder="1">
      <alignment horizontal="left" vertical="top"/>
    </xf>
    <xf numFmtId="0" fontId="6" fillId="39" borderId="14" xfId="0" applyFont="1" applyFill="1" applyBorder="1">
      <alignment horizontal="left" vertical="top"/>
    </xf>
    <xf numFmtId="0" fontId="26" fillId="39" borderId="0" xfId="0" applyFont="1" applyFill="1" applyAlignment="1"/>
    <xf numFmtId="0" fontId="6" fillId="39" borderId="0" xfId="0" applyFont="1" applyFill="1" applyProtection="1">
      <alignment horizontal="left" vertical="top"/>
      <protection locked="0"/>
    </xf>
    <xf numFmtId="49" fontId="6" fillId="39" borderId="0" xfId="0" applyNumberFormat="1" applyFont="1" applyFill="1">
      <alignment horizontal="left" vertical="top"/>
    </xf>
    <xf numFmtId="0" fontId="6" fillId="39" borderId="2" xfId="0" applyFont="1" applyFill="1" applyBorder="1" applyProtection="1">
      <alignment horizontal="left" vertical="top"/>
      <protection locked="0"/>
    </xf>
    <xf numFmtId="0" fontId="6" fillId="39" borderId="14" xfId="0" applyFont="1" applyFill="1" applyBorder="1" applyProtection="1">
      <alignment horizontal="left" vertical="top"/>
      <protection locked="0"/>
    </xf>
    <xf numFmtId="0" fontId="6" fillId="39" borderId="1" xfId="0" applyFont="1" applyFill="1" applyBorder="1">
      <alignment horizontal="left" vertical="top"/>
    </xf>
    <xf numFmtId="165" fontId="6" fillId="39" borderId="0" xfId="0" applyNumberFormat="1" applyFont="1" applyFill="1">
      <alignment horizontal="left" vertical="top"/>
    </xf>
    <xf numFmtId="165" fontId="6" fillId="39" borderId="12" xfId="0" applyNumberFormat="1" applyFont="1" applyFill="1" applyBorder="1">
      <alignment horizontal="left" vertical="top"/>
    </xf>
    <xf numFmtId="165" fontId="6" fillId="39" borderId="13" xfId="0" applyNumberFormat="1" applyFont="1" applyFill="1" applyBorder="1">
      <alignment horizontal="left" vertical="top"/>
    </xf>
    <xf numFmtId="0" fontId="6" fillId="39" borderId="12" xfId="0" applyFont="1" applyFill="1" applyBorder="1">
      <alignment horizontal="left" vertical="top"/>
    </xf>
    <xf numFmtId="0" fontId="6" fillId="39" borderId="13" xfId="0" applyFont="1" applyFill="1" applyBorder="1">
      <alignment horizontal="left" vertical="top"/>
    </xf>
    <xf numFmtId="3" fontId="6" fillId="39" borderId="0" xfId="2" applyNumberFormat="1" applyFont="1" applyFill="1" applyAlignment="1">
      <alignment horizontal="left" vertical="top"/>
    </xf>
    <xf numFmtId="3" fontId="6" fillId="39" borderId="0" xfId="0" applyNumberFormat="1" applyFont="1" applyFill="1">
      <alignment horizontal="left" vertical="top"/>
    </xf>
    <xf numFmtId="3" fontId="6" fillId="39" borderId="2" xfId="0" applyNumberFormat="1" applyFont="1" applyFill="1" applyBorder="1">
      <alignment horizontal="left" vertical="top"/>
    </xf>
    <xf numFmtId="3" fontId="6" fillId="39" borderId="12" xfId="0" applyNumberFormat="1" applyFont="1" applyFill="1" applyBorder="1">
      <alignment horizontal="left" vertical="top"/>
    </xf>
    <xf numFmtId="3" fontId="6" fillId="39" borderId="13" xfId="0" applyNumberFormat="1" applyFont="1" applyFill="1" applyBorder="1">
      <alignment horizontal="left" vertical="top"/>
    </xf>
    <xf numFmtId="166" fontId="6" fillId="39" borderId="0" xfId="2" applyNumberFormat="1" applyFont="1" applyFill="1" applyAlignment="1">
      <alignment horizontal="left" vertical="top"/>
    </xf>
    <xf numFmtId="166" fontId="6" fillId="39" borderId="0" xfId="0" applyNumberFormat="1" applyFont="1" applyFill="1">
      <alignment horizontal="left" vertical="top"/>
    </xf>
    <xf numFmtId="166" fontId="6" fillId="39" borderId="2" xfId="0" applyNumberFormat="1" applyFont="1" applyFill="1" applyBorder="1">
      <alignment horizontal="left" vertical="top"/>
    </xf>
    <xf numFmtId="166" fontId="6" fillId="39" borderId="12" xfId="0" applyNumberFormat="1" applyFont="1" applyFill="1" applyBorder="1">
      <alignment horizontal="left" vertical="top"/>
    </xf>
    <xf numFmtId="166" fontId="6" fillId="39" borderId="13" xfId="0" applyNumberFormat="1" applyFont="1" applyFill="1" applyBorder="1">
      <alignment horizontal="left" vertical="top"/>
    </xf>
    <xf numFmtId="166" fontId="6" fillId="39" borderId="2" xfId="45" applyNumberFormat="1" applyFont="1" applyFill="1" applyBorder="1" applyAlignment="1" applyProtection="1">
      <alignment horizontal="left" vertical="top"/>
      <protection locked="0"/>
    </xf>
    <xf numFmtId="166" fontId="6" fillId="39" borderId="2" xfId="0" applyNumberFormat="1" applyFont="1" applyFill="1" applyBorder="1" applyProtection="1">
      <alignment horizontal="left" vertical="top"/>
      <protection locked="0"/>
    </xf>
    <xf numFmtId="9" fontId="6" fillId="39" borderId="2" xfId="0" applyNumberFormat="1" applyFont="1" applyFill="1" applyBorder="1" applyProtection="1">
      <alignment horizontal="left" vertical="top"/>
      <protection locked="0"/>
    </xf>
    <xf numFmtId="0" fontId="6" fillId="39" borderId="12" xfId="0" applyFont="1" applyFill="1" applyBorder="1" applyAlignment="1">
      <alignment horizontal="left" vertical="top" wrapText="1"/>
    </xf>
    <xf numFmtId="0" fontId="6" fillId="39" borderId="13" xfId="0" applyFont="1" applyFill="1" applyBorder="1" applyAlignment="1">
      <alignment horizontal="left" vertical="top" wrapText="1"/>
    </xf>
    <xf numFmtId="166" fontId="6" fillId="39" borderId="0" xfId="45" applyNumberFormat="1" applyFont="1" applyFill="1" applyBorder="1" applyAlignment="1">
      <alignment horizontal="left" vertical="top"/>
    </xf>
    <xf numFmtId="166" fontId="6" fillId="39" borderId="0" xfId="45" applyNumberFormat="1" applyFont="1" applyFill="1" applyBorder="1" applyAlignment="1" applyProtection="1">
      <alignment horizontal="left" vertical="top"/>
      <protection locked="0"/>
    </xf>
    <xf numFmtId="0" fontId="6" fillId="39" borderId="13" xfId="0" applyFont="1" applyFill="1" applyBorder="1" applyProtection="1">
      <alignment horizontal="left" vertical="top"/>
      <protection locked="0"/>
    </xf>
    <xf numFmtId="167" fontId="6" fillId="39" borderId="0" xfId="0" applyNumberFormat="1" applyFont="1" applyFill="1" applyProtection="1">
      <alignment horizontal="left" vertical="top"/>
      <protection locked="0"/>
    </xf>
    <xf numFmtId="0" fontId="6" fillId="39" borderId="12" xfId="0" applyFont="1" applyFill="1" applyBorder="1" applyProtection="1">
      <alignment horizontal="left" vertical="top"/>
      <protection locked="0"/>
    </xf>
    <xf numFmtId="0" fontId="26" fillId="39" borderId="0" xfId="0" applyFont="1" applyFill="1" applyAlignment="1" applyProtection="1">
      <protection locked="0"/>
    </xf>
    <xf numFmtId="0" fontId="7" fillId="39" borderId="0" xfId="0" applyFont="1" applyFill="1">
      <alignment horizontal="left" vertical="top"/>
    </xf>
    <xf numFmtId="166" fontId="7" fillId="39" borderId="0" xfId="45" applyNumberFormat="1" applyFont="1" applyFill="1" applyBorder="1" applyAlignment="1">
      <alignment horizontal="left" vertical="top"/>
    </xf>
    <xf numFmtId="168" fontId="7" fillId="39" borderId="0" xfId="0" applyNumberFormat="1" applyFont="1" applyFill="1">
      <alignment horizontal="left" vertical="top"/>
    </xf>
    <xf numFmtId="166" fontId="7" fillId="39" borderId="0" xfId="0" applyNumberFormat="1" applyFont="1" applyFill="1">
      <alignment horizontal="left" vertical="top"/>
    </xf>
    <xf numFmtId="0" fontId="7" fillId="39" borderId="2" xfId="0" applyFont="1" applyFill="1" applyBorder="1">
      <alignment horizontal="left" vertical="top"/>
    </xf>
    <xf numFmtId="168" fontId="7" fillId="39" borderId="12" xfId="0" applyNumberFormat="1" applyFont="1" applyFill="1" applyBorder="1">
      <alignment horizontal="left" vertical="top"/>
    </xf>
    <xf numFmtId="3" fontId="6" fillId="0" borderId="0" xfId="0" applyNumberFormat="1" applyFont="1" applyAlignment="1">
      <alignment horizontal="right" vertical="top"/>
    </xf>
    <xf numFmtId="0" fontId="6" fillId="0" borderId="0" xfId="0" applyFont="1" applyAlignment="1" applyProtection="1">
      <alignment horizontal="right" vertical="top"/>
      <protection locked="0"/>
    </xf>
    <xf numFmtId="0" fontId="6" fillId="0" borderId="0" xfId="0" applyFont="1" applyAlignment="1">
      <alignment horizontal="right" vertical="top"/>
    </xf>
    <xf numFmtId="166" fontId="6" fillId="0" borderId="0" xfId="45" applyNumberFormat="1" applyFont="1" applyFill="1" applyBorder="1" applyAlignment="1">
      <alignment vertical="center"/>
    </xf>
    <xf numFmtId="3" fontId="6" fillId="0" borderId="0" xfId="0" applyNumberFormat="1" applyFont="1" applyAlignment="1">
      <alignment vertical="center"/>
    </xf>
    <xf numFmtId="0" fontId="6" fillId="0" borderId="0" xfId="0" applyFont="1" applyAlignment="1">
      <alignment vertical="center"/>
    </xf>
    <xf numFmtId="0" fontId="6" fillId="0" borderId="0" xfId="0" applyFont="1" applyAlignment="1" applyProtection="1">
      <alignment vertical="center"/>
      <protection locked="0"/>
    </xf>
    <xf numFmtId="166" fontId="6" fillId="0" borderId="0" xfId="45" applyNumberFormat="1" applyFont="1" applyFill="1" applyBorder="1" applyAlignment="1">
      <alignment vertical="top"/>
    </xf>
    <xf numFmtId="0" fontId="6" fillId="0" borderId="0" xfId="0" applyFont="1" applyAlignment="1" applyProtection="1">
      <alignment vertical="top"/>
      <protection locked="0"/>
    </xf>
    <xf numFmtId="0" fontId="6" fillId="0" borderId="0" xfId="0" applyFont="1" applyAlignment="1">
      <alignment vertical="top"/>
    </xf>
    <xf numFmtId="0" fontId="26" fillId="0" borderId="0" xfId="48" applyFont="1" applyAlignment="1">
      <alignment horizontal="left"/>
    </xf>
    <xf numFmtId="0" fontId="26" fillId="0" borderId="0" xfId="48" applyFont="1" applyAlignment="1">
      <alignment horizontal="left" vertical="center"/>
    </xf>
    <xf numFmtId="166" fontId="26" fillId="0" borderId="0" xfId="45" applyNumberFormat="1" applyFont="1" applyAlignment="1">
      <alignment horizontal="left" vertical="center"/>
    </xf>
    <xf numFmtId="166" fontId="6" fillId="0" borderId="0" xfId="45" applyNumberFormat="1" applyFont="1" applyFill="1" applyBorder="1" applyAlignment="1">
      <alignment horizontal="left" vertical="center"/>
    </xf>
    <xf numFmtId="3" fontId="6" fillId="0" borderId="0" xfId="0" applyNumberFormat="1" applyFont="1" applyAlignment="1">
      <alignment horizontal="left" vertical="center"/>
    </xf>
    <xf numFmtId="0" fontId="6" fillId="0" borderId="0" xfId="0" applyFont="1" applyAlignment="1">
      <alignment horizontal="left" vertical="center"/>
    </xf>
    <xf numFmtId="14" fontId="6" fillId="0" borderId="0" xfId="0" applyNumberFormat="1" applyFont="1">
      <alignment horizontal="left" vertical="top"/>
    </xf>
    <xf numFmtId="0" fontId="2" fillId="0" borderId="0" xfId="1" applyFill="1">
      <alignment horizontal="left" vertical="top"/>
    </xf>
    <xf numFmtId="0" fontId="2" fillId="0" borderId="0" xfId="1">
      <alignment horizontal="left" vertical="top"/>
    </xf>
    <xf numFmtId="0" fontId="6" fillId="0" borderId="0" xfId="1" applyFont="1" applyFill="1">
      <alignment horizontal="left" vertical="top"/>
    </xf>
    <xf numFmtId="0" fontId="28" fillId="0" borderId="0" xfId="46" applyFont="1">
      <alignment horizontal="left" vertical="top"/>
    </xf>
    <xf numFmtId="0" fontId="8" fillId="0" borderId="0" xfId="46" applyFont="1" applyAlignment="1">
      <alignment horizontal="left" vertical="top" wrapText="1"/>
    </xf>
    <xf numFmtId="0" fontId="6" fillId="37" borderId="0" xfId="46" applyFont="1" applyFill="1" applyAlignment="1">
      <alignment vertical="top" wrapText="1"/>
    </xf>
    <xf numFmtId="0" fontId="6" fillId="0" borderId="0" xfId="0" applyFont="1" applyAlignment="1">
      <alignment horizontal="left" vertical="top" wrapText="1"/>
    </xf>
    <xf numFmtId="0" fontId="6" fillId="0" borderId="0" xfId="0" applyFont="1" applyAlignment="1"/>
  </cellXfs>
  <cellStyles count="50">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2" xfId="49" xr:uid="{00000000-0005-0000-0000-00001B000000}"/>
    <cellStyle name="Explanatory Text 2" xfId="31" xr:uid="{00000000-0005-0000-0000-00001C000000}"/>
    <cellStyle name="Good 2" xfId="32" xr:uid="{00000000-0005-0000-0000-00001D000000}"/>
    <cellStyle name="Heading 1 2" xfId="33" xr:uid="{00000000-0005-0000-0000-00001E000000}"/>
    <cellStyle name="Heading 2 2" xfId="34" xr:uid="{00000000-0005-0000-0000-00001F000000}"/>
    <cellStyle name="Heading 3 2" xfId="35" xr:uid="{00000000-0005-0000-0000-000020000000}"/>
    <cellStyle name="Heading 4 2" xfId="36" xr:uid="{00000000-0005-0000-0000-000021000000}"/>
    <cellStyle name="Hyperlink" xfId="1" builtinId="8"/>
    <cellStyle name="Input 2" xfId="37" xr:uid="{00000000-0005-0000-0000-000023000000}"/>
    <cellStyle name="Linked Cell 2" xfId="38" xr:uid="{00000000-0005-0000-0000-000024000000}"/>
    <cellStyle name="Neutral 2" xfId="39" xr:uid="{00000000-0005-0000-0000-000025000000}"/>
    <cellStyle name="Normal" xfId="0" builtinId="0"/>
    <cellStyle name="Normal 2" xfId="2" xr:uid="{00000000-0005-0000-0000-000027000000}"/>
    <cellStyle name="Normal 3" xfId="47" xr:uid="{00000000-0005-0000-0000-000028000000}"/>
    <cellStyle name="Normal 4" xfId="46" xr:uid="{00000000-0005-0000-0000-000029000000}"/>
    <cellStyle name="Normal 5" xfId="48" xr:uid="{00000000-0005-0000-0000-00002A000000}"/>
    <cellStyle name="Normal_euro parl elect" xfId="3" xr:uid="{00000000-0005-0000-0000-00002B000000}"/>
    <cellStyle name="Note 2" xfId="40" xr:uid="{00000000-0005-0000-0000-00002C000000}"/>
    <cellStyle name="Output 2" xfId="41" xr:uid="{00000000-0005-0000-0000-00002D000000}"/>
    <cellStyle name="Percent" xfId="45" builtinId="5"/>
    <cellStyle name="Title 2" xfId="42" xr:uid="{00000000-0005-0000-0000-00002F000000}"/>
    <cellStyle name="Total 2" xfId="43" xr:uid="{00000000-0005-0000-0000-000030000000}"/>
    <cellStyle name="Warning Text 2" xfId="44" xr:uid="{00000000-0005-0000-0000-000031000000}"/>
  </cellStyles>
  <dxfs count="46">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BED2BE"/>
      <color rgb="FFDCDCDC"/>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tulospalvelu.vaalit.fi/TPV-2018_1/en/ehdtulos_kokomaa.html" TargetMode="Externa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parlgov.org/stable/data/fin.html" TargetMode="External"/><Relationship Id="rId2" Type="http://schemas.openxmlformats.org/officeDocument/2006/relationships/hyperlink" Target="http://en.wikipedia.org/wiki/Politics_of_Finland" TargetMode="External"/><Relationship Id="rId1" Type="http://schemas.openxmlformats.org/officeDocument/2006/relationships/hyperlink" Target="https://www.cia.gov/library/publications/the-world-factbook/geos/fin.html" TargetMode="External"/><Relationship Id="rId6" Type="http://schemas.openxmlformats.org/officeDocument/2006/relationships/hyperlink" Target="http://www.ipu.org/parline-e/reports/2111_A.htm" TargetMode="External"/><Relationship Id="rId5" Type="http://schemas.openxmlformats.org/officeDocument/2006/relationships/hyperlink" Target="http://data.un.org/CountryProfile.aspx?crname=Finland" TargetMode="External"/><Relationship Id="rId4" Type="http://schemas.openxmlformats.org/officeDocument/2006/relationships/hyperlink" Target="http://www.nsd.uib.no/european_election_database/country/Finlan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stat.fi/til/evaa/tau_en.html" TargetMode="Externa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CA0C8"/>
  </sheetPr>
  <dimension ref="A1:Q13"/>
  <sheetViews>
    <sheetView zoomScaleNormal="100" workbookViewId="0">
      <pane ySplit="3" topLeftCell="A4" activePane="bottomLeft" state="frozen"/>
      <selection activeCell="B9" sqref="B9"/>
      <selection pane="bottomLeft" activeCell="J5" sqref="A1:Q7"/>
    </sheetView>
  </sheetViews>
  <sheetFormatPr defaultColWidth="9.08984375" defaultRowHeight="10.5"/>
  <cols>
    <col min="1" max="1" width="11.81640625" style="104" customWidth="1"/>
    <col min="2" max="3" width="16.08984375" style="104" customWidth="1"/>
    <col min="4" max="4" width="17.1796875" style="104" customWidth="1"/>
    <col min="5" max="11" width="16.08984375" style="104" customWidth="1"/>
    <col min="12" max="16" width="13.54296875" style="104" customWidth="1"/>
    <col min="17" max="17" width="27.1796875" style="104" customWidth="1"/>
    <col min="18" max="16384" width="9.08984375" style="104"/>
  </cols>
  <sheetData>
    <row r="1" spans="1:17" ht="26">
      <c r="A1" s="250" t="s">
        <v>630</v>
      </c>
      <c r="B1" s="250"/>
      <c r="C1" s="250"/>
      <c r="D1" s="250"/>
      <c r="E1" s="250"/>
      <c r="F1" s="250"/>
      <c r="G1" s="250"/>
      <c r="H1" s="250"/>
      <c r="I1" s="250"/>
      <c r="J1" s="250"/>
      <c r="K1" s="250"/>
      <c r="L1" s="166" t="s">
        <v>908</v>
      </c>
      <c r="M1" s="167">
        <v>42253</v>
      </c>
      <c r="N1" s="168"/>
      <c r="O1" s="168"/>
      <c r="P1" s="168"/>
      <c r="Q1" s="168"/>
    </row>
    <row r="2" spans="1:17" ht="69" customHeight="1">
      <c r="A2" s="251"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Finland.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Finland,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Finland and during which periods, and provides additional information and information for editors and country authors.  If you have any questions, please email the PDY editors.  Contact information can be found at http://www.politicaldatayearbook.com/AboutUs.aspx</v>
      </c>
      <c r="B2" s="251"/>
      <c r="C2" s="251"/>
      <c r="D2" s="251"/>
      <c r="E2" s="251"/>
      <c r="F2" s="251"/>
      <c r="G2" s="251"/>
      <c r="H2" s="251"/>
      <c r="I2" s="251"/>
      <c r="J2" s="251"/>
      <c r="K2" s="251"/>
      <c r="L2" s="169" t="s">
        <v>909</v>
      </c>
      <c r="M2" s="252" t="s">
        <v>920</v>
      </c>
      <c r="N2" s="252"/>
      <c r="O2" s="252"/>
      <c r="P2" s="252"/>
      <c r="Q2" s="252"/>
    </row>
    <row r="3" spans="1:17">
      <c r="A3" s="121" t="s">
        <v>6</v>
      </c>
      <c r="B3" s="122" t="s">
        <v>1</v>
      </c>
      <c r="C3" s="123" t="s">
        <v>86</v>
      </c>
      <c r="D3" s="124" t="s">
        <v>136</v>
      </c>
      <c r="E3" s="123" t="s">
        <v>87</v>
      </c>
      <c r="F3" s="124" t="s">
        <v>137</v>
      </c>
      <c r="G3" s="124" t="s">
        <v>88</v>
      </c>
      <c r="H3" s="124" t="s">
        <v>89</v>
      </c>
      <c r="I3" s="123" t="s">
        <v>90</v>
      </c>
      <c r="J3" s="123" t="s">
        <v>91</v>
      </c>
      <c r="K3" s="123" t="s">
        <v>92</v>
      </c>
      <c r="L3" s="125" t="s">
        <v>2</v>
      </c>
      <c r="M3" s="126" t="s">
        <v>0</v>
      </c>
      <c r="N3" s="126" t="s">
        <v>85</v>
      </c>
      <c r="O3" s="125" t="s">
        <v>138</v>
      </c>
      <c r="P3" s="125" t="s">
        <v>910</v>
      </c>
      <c r="Q3" s="158" t="s">
        <v>139</v>
      </c>
    </row>
    <row r="4" spans="1:17" ht="105">
      <c r="A4" s="127" t="s">
        <v>140</v>
      </c>
      <c r="B4" s="127" t="s">
        <v>141</v>
      </c>
      <c r="C4" s="127" t="s">
        <v>142</v>
      </c>
      <c r="D4" s="127" t="s">
        <v>143</v>
      </c>
      <c r="E4" s="127" t="s">
        <v>144</v>
      </c>
      <c r="F4" s="128" t="s">
        <v>145</v>
      </c>
      <c r="G4" s="128" t="s">
        <v>146</v>
      </c>
      <c r="H4" s="128" t="s">
        <v>147</v>
      </c>
      <c r="I4" s="127" t="s">
        <v>148</v>
      </c>
      <c r="J4" s="127" t="s">
        <v>149</v>
      </c>
      <c r="K4" s="127" t="s">
        <v>150</v>
      </c>
      <c r="L4" s="127" t="s">
        <v>151</v>
      </c>
      <c r="M4" s="127" t="s">
        <v>152</v>
      </c>
      <c r="N4" s="127" t="s">
        <v>153</v>
      </c>
      <c r="O4" s="127" t="s">
        <v>154</v>
      </c>
      <c r="P4" s="127" t="s">
        <v>911</v>
      </c>
      <c r="Q4" s="127" t="s">
        <v>155</v>
      </c>
    </row>
    <row r="5" spans="1:17" ht="31.5">
      <c r="A5" s="127" t="str">
        <f>"Status for "&amp;A1</f>
        <v>Status for Finland</v>
      </c>
      <c r="B5" s="127" t="s">
        <v>156</v>
      </c>
      <c r="C5" s="127" t="str">
        <f>IF(MAX(cabinetpos!$A$3:$YL$3)&lt;1,"Tab is grey to indicate that this information is not collected for "&amp;$A$1,IF(MAX(cabinetpos!$A$3:$YL$3)=MIN(cabinetpos!$A$3:$YL$3),"Dataset includes only "&amp;YEAR(MAX(cabinetpos!$A$3:$YL$3)),"Dataset includes years "&amp;YEAR(MIN(cabinetpos!$A$3:$YL$3))&amp;"-"&amp;YEAR(MAX(cabinetpos!$A$3:$YL$3))))</f>
        <v>Dataset includes years 1991-2007</v>
      </c>
      <c r="D5" s="127" t="e">
        <f>IF(MAX(#REF!)&lt;1,"Tab is grey to indicate that this information is not collected for "&amp;$A$1,IF(MAX(#REF!)=MIN(#REF!),"Dataset includes only "&amp;YEAR(MAX(#REF!)),"Dataset includes years "&amp;YEAR(MIN(#REF!))&amp;"-"&amp;YEAR(MAX(#REF!))))</f>
        <v>#REF!</v>
      </c>
      <c r="E5" s="127"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1991-2019</v>
      </c>
      <c r="F5" s="128" t="str">
        <f>IF(MAX(parlseats_lh!$A$1:$ZZ$1)&lt;1,"Tab is grey to indicate that this information is not collected for "&amp;$A$1,IF(MAX(parlseats_lh!$A$1:$ZZ$1)=MIN(parlseats_lh!$A$1:$ZZ$1),"Dataset includes only "&amp;YEAR(MAX(parlseats_lh!$A$1:$ZZ$1)),"Dataset includes years "&amp;YEAR(MIN(parlseats_lh!$A$1:$ZZ$1))&amp;"-"&amp;YEAR(MAX(parlseats_lh!$A$1:$ZZ$1))))</f>
        <v>Tab is grey to indicate that this information is not collected for Finland</v>
      </c>
      <c r="G5" s="128" t="str">
        <f>IF(MAX(parlvotes_uh!$A$2:$ZZ$2)&lt;1,"Tab is grey to indicate that this information is not collected for "&amp;$A$1,IF(MAX(parlvotes_uh!$A$2:$ZZ$2)=MIN(parlvotes_uh!$A$2:$ZZ$2),"Dataset includes only "&amp;YEAR(MAX(parlvotes_uh!$A$2:$ZZ$2)),"Dataset includes years "&amp;YEAR(MIN(parlvotes_uh!$A$2:$ZZ$2))&amp;"-"&amp;YEAR(MAX(parlvotes_uh!$A$2:$ZZ$2))))</f>
        <v>Tab is grey to indicate that this information is not collected for Finland</v>
      </c>
      <c r="H5" s="128" t="str">
        <f>IF(MAX(parlseats_uh!$A$1:$ZZ$1)&lt;1,"Tab is grey to indicate that this information is not collected for "&amp;$A$1,IF(MAX(parlseats_uh!$A$1:$ZZ$1)=MIN(parlseats_uh!$A$1:$ZZ$1),"Dataset includes only "&amp;YEAR(MAX(parlseats_uh!$A$1:$ZZ$1)),"Dataset includes years "&amp;YEAR(MIN(parlseats_uh!$A$1:$ZZ$1))&amp;"-"&amp;YEAR(MAX(parlseats_uh!$A$1:$ZZ$1))))</f>
        <v>Tab is grey to indicate that this information is not collected for Finland</v>
      </c>
      <c r="I5" s="127"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1996-2019</v>
      </c>
      <c r="J5" s="127" t="str">
        <f>IF(MAX(presvotes!$A$2:$ZZ$2)&lt;1,"Tab is grey to indicate that this information is not collected for "&amp;$A$1,IF(MAX(presvotes!$A$2:$ZZ$2)=MIN(presvotes!$A$2:$ZZ$2),"Dataset includes only "&amp;YEAR(MAX(presvotes!$A$2:$ZZ$2)),"Dataset includes years "&amp;YEAR(MIN(presvotes!$A$2:$ZZ$2))&amp;"-"&amp;YEAR(MAX(presvotes!$A$2:$ZZ$2))))</f>
        <v>Dataset includes years 1994-2018</v>
      </c>
      <c r="K5" s="127" t="str">
        <f>IF(MAX(refvotes!$A$2:$ZZ$2)&lt;1,"Tab is grey to indicate that this information is not collected for "&amp;$A$1,IF(MAX(refvotes!$A$2:$ZZ$2)=MIN(refvotes!$A$2:$ZZ$2),"Dataset includes only "&amp;YEAR(MAX(refvotes!$A$2:$ZZ$2)),"Dataset includes years "&amp;YEAR(MIN(refvotes!$A$2:$ZZ$2))&amp;"-"&amp;YEAR(MAX(refvotes!$A$2:$ZZ$2))))</f>
        <v>Dataset includes only 1994</v>
      </c>
      <c r="L5" s="127" t="s">
        <v>156</v>
      </c>
      <c r="M5" s="127" t="s">
        <v>156</v>
      </c>
      <c r="N5" s="127" t="s">
        <v>156</v>
      </c>
      <c r="O5" s="127" t="s">
        <v>156</v>
      </c>
      <c r="P5" s="127" t="s">
        <v>156</v>
      </c>
      <c r="Q5" s="127" t="s">
        <v>157</v>
      </c>
    </row>
    <row r="6" spans="1:17" ht="52.5">
      <c r="A6" s="127" t="str">
        <f>"Special notes for "&amp;A1</f>
        <v>Special notes for Finland</v>
      </c>
      <c r="B6" s="127"/>
      <c r="C6" s="127"/>
      <c r="D6" s="127" t="s">
        <v>158</v>
      </c>
      <c r="E6" s="127"/>
      <c r="F6" s="127"/>
      <c r="G6" s="127"/>
      <c r="H6" s="127"/>
      <c r="I6" s="127"/>
      <c r="J6" s="127"/>
      <c r="K6" s="127"/>
      <c r="L6" s="127"/>
      <c r="M6" s="127"/>
      <c r="N6" s="127"/>
      <c r="Q6" s="127"/>
    </row>
    <row r="7" spans="1:17" ht="296" customHeight="1">
      <c r="A7" s="129" t="s">
        <v>159</v>
      </c>
      <c r="B7" s="129" t="s">
        <v>160</v>
      </c>
      <c r="C7" s="129"/>
      <c r="D7" s="129" t="s">
        <v>110</v>
      </c>
      <c r="E7" s="129"/>
      <c r="F7" s="129" t="s">
        <v>161</v>
      </c>
      <c r="G7" s="129"/>
      <c r="H7" s="129" t="s">
        <v>161</v>
      </c>
      <c r="I7" s="129"/>
      <c r="J7" s="129"/>
      <c r="K7" s="129" t="s">
        <v>162</v>
      </c>
      <c r="L7" s="129" t="s">
        <v>84</v>
      </c>
      <c r="M7" s="129" t="s">
        <v>163</v>
      </c>
      <c r="N7" s="129" t="s">
        <v>164</v>
      </c>
      <c r="O7" s="129" t="s">
        <v>163</v>
      </c>
      <c r="P7" s="129" t="s">
        <v>163</v>
      </c>
      <c r="Q7" s="129" t="s">
        <v>165</v>
      </c>
    </row>
    <row r="8" spans="1:17">
      <c r="A8" s="127"/>
      <c r="B8" s="127"/>
      <c r="C8" s="127"/>
      <c r="D8" s="127"/>
      <c r="E8" s="127"/>
      <c r="F8" s="127"/>
      <c r="G8" s="127"/>
      <c r="H8" s="127"/>
      <c r="I8" s="127"/>
      <c r="J8" s="127"/>
      <c r="K8" s="127"/>
      <c r="L8" s="127"/>
      <c r="M8" s="127"/>
      <c r="N8" s="127"/>
    </row>
    <row r="13" spans="1:17">
      <c r="A13" s="130"/>
    </row>
  </sheetData>
  <mergeCells count="3">
    <mergeCell ref="A1:K1"/>
    <mergeCell ref="A2:K2"/>
    <mergeCell ref="M2:Q2"/>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ED2BE"/>
  </sheetPr>
  <dimension ref="A1:BY99"/>
  <sheetViews>
    <sheetView zoomScaleNormal="100" workbookViewId="0">
      <pane xSplit="2" ySplit="10" topLeftCell="R17" activePane="bottomRight" state="frozen"/>
      <selection activeCell="I6" sqref="I6"/>
      <selection pane="topRight" activeCell="I6" sqref="I6"/>
      <selection pane="bottomLeft" activeCell="I6" sqref="I6"/>
      <selection pane="bottomRight" sqref="A1:XFD1048576"/>
    </sheetView>
  </sheetViews>
  <sheetFormatPr defaultColWidth="9.08984375" defaultRowHeight="13.5" customHeight="1"/>
  <cols>
    <col min="1" max="1" width="14.81640625" style="1" customWidth="1"/>
    <col min="2" max="2" width="28.81640625" style="1" customWidth="1"/>
    <col min="3" max="3" width="16.81640625" style="1" customWidth="1"/>
    <col min="4" max="4" width="10.1796875" style="1" customWidth="1"/>
    <col min="5" max="5" width="8.81640625" style="1" customWidth="1"/>
    <col min="6" max="16384" width="9.08984375" style="1"/>
  </cols>
  <sheetData>
    <row r="1" spans="1:77" ht="46.5" customHeight="1">
      <c r="A1" s="18" t="s">
        <v>36</v>
      </c>
      <c r="B1" s="20"/>
      <c r="C1" s="67"/>
      <c r="D1" s="68" t="s">
        <v>37</v>
      </c>
      <c r="E1" s="20"/>
      <c r="F1" s="68" t="s">
        <v>40</v>
      </c>
      <c r="G1" s="20"/>
      <c r="H1" s="67"/>
      <c r="I1" s="68" t="s">
        <v>37</v>
      </c>
      <c r="J1" s="20"/>
      <c r="K1" s="68" t="s">
        <v>40</v>
      </c>
      <c r="L1" s="20"/>
      <c r="M1" s="67"/>
      <c r="N1" s="68" t="s">
        <v>37</v>
      </c>
      <c r="O1" s="20"/>
      <c r="P1" s="68" t="s">
        <v>40</v>
      </c>
      <c r="Q1" s="20"/>
      <c r="R1" s="67"/>
      <c r="S1" s="68" t="s">
        <v>37</v>
      </c>
      <c r="T1" s="20"/>
      <c r="U1" s="68" t="s">
        <v>40</v>
      </c>
      <c r="V1" s="20"/>
      <c r="W1" s="67"/>
      <c r="X1" s="68" t="s">
        <v>37</v>
      </c>
      <c r="Y1" s="20"/>
      <c r="Z1" s="68" t="s">
        <v>40</v>
      </c>
      <c r="AA1" s="20"/>
      <c r="AB1" s="67"/>
      <c r="AC1" s="68" t="s">
        <v>37</v>
      </c>
      <c r="AD1" s="20"/>
      <c r="AE1" s="68" t="s">
        <v>40</v>
      </c>
      <c r="AF1" s="20"/>
      <c r="AG1" s="67"/>
      <c r="AH1" s="68" t="s">
        <v>37</v>
      </c>
      <c r="AI1" s="20"/>
      <c r="AJ1" s="68" t="s">
        <v>40</v>
      </c>
      <c r="AK1" s="20"/>
      <c r="AL1" s="67"/>
      <c r="AM1" s="68" t="s">
        <v>37</v>
      </c>
      <c r="AN1" s="20"/>
      <c r="AO1" s="68" t="s">
        <v>40</v>
      </c>
      <c r="AP1" s="20"/>
      <c r="AQ1" s="67"/>
      <c r="AR1" s="68" t="s">
        <v>37</v>
      </c>
      <c r="AS1" s="20"/>
      <c r="AT1" s="68" t="s">
        <v>40</v>
      </c>
      <c r="AU1" s="20"/>
      <c r="AV1" s="67"/>
      <c r="AW1" s="68" t="s">
        <v>37</v>
      </c>
      <c r="AX1" s="20"/>
      <c r="AY1" s="68" t="s">
        <v>40</v>
      </c>
      <c r="AZ1" s="20"/>
      <c r="BA1" s="67"/>
      <c r="BB1" s="68" t="s">
        <v>37</v>
      </c>
      <c r="BC1" s="20"/>
      <c r="BD1" s="68" t="s">
        <v>40</v>
      </c>
      <c r="BE1" s="20"/>
      <c r="BF1" s="67"/>
      <c r="BG1" s="68" t="s">
        <v>37</v>
      </c>
      <c r="BH1" s="20"/>
      <c r="BI1" s="68" t="s">
        <v>40</v>
      </c>
      <c r="BJ1" s="20"/>
      <c r="BK1" s="67"/>
      <c r="BL1" s="68" t="s">
        <v>37</v>
      </c>
      <c r="BM1" s="20"/>
      <c r="BN1" s="68" t="s">
        <v>40</v>
      </c>
      <c r="BO1" s="20"/>
      <c r="BP1" s="67"/>
      <c r="BQ1" s="68" t="s">
        <v>37</v>
      </c>
      <c r="BR1" s="20"/>
      <c r="BS1" s="68" t="s">
        <v>40</v>
      </c>
      <c r="BT1" s="20"/>
      <c r="BU1" s="67"/>
      <c r="BV1" s="68" t="s">
        <v>37</v>
      </c>
      <c r="BW1" s="20"/>
      <c r="BX1" s="68" t="s">
        <v>40</v>
      </c>
      <c r="BY1" s="20"/>
    </row>
    <row r="2" spans="1:77" ht="13.5" customHeight="1">
      <c r="A2" s="18" t="s">
        <v>19</v>
      </c>
      <c r="B2" s="20"/>
      <c r="C2" s="67"/>
      <c r="D2" s="69">
        <v>34350</v>
      </c>
      <c r="E2" s="20"/>
      <c r="F2" s="69">
        <v>34371</v>
      </c>
      <c r="G2" s="20"/>
      <c r="H2" s="67"/>
      <c r="I2" s="69">
        <v>36541</v>
      </c>
      <c r="J2" s="20"/>
      <c r="K2" s="69">
        <v>36562</v>
      </c>
      <c r="L2" s="20"/>
      <c r="M2" s="67"/>
      <c r="N2" s="69">
        <v>38732</v>
      </c>
      <c r="O2" s="20"/>
      <c r="P2" s="69">
        <v>38746</v>
      </c>
      <c r="Q2" s="20"/>
      <c r="R2" s="67"/>
      <c r="S2" s="69">
        <v>40930</v>
      </c>
      <c r="T2" s="20"/>
      <c r="U2" s="69">
        <v>40944</v>
      </c>
      <c r="V2" s="20"/>
      <c r="W2" s="67"/>
      <c r="X2" s="69">
        <v>43128</v>
      </c>
      <c r="Y2" s="20"/>
      <c r="Z2" s="69"/>
      <c r="AA2" s="20"/>
      <c r="AB2" s="67"/>
      <c r="AC2" s="69"/>
      <c r="AD2" s="20"/>
      <c r="AE2" s="69"/>
      <c r="AF2" s="20"/>
      <c r="AG2" s="67"/>
      <c r="AH2" s="69"/>
      <c r="AI2" s="20"/>
      <c r="AJ2" s="69"/>
      <c r="AK2" s="20"/>
      <c r="AL2" s="67"/>
      <c r="AM2" s="69"/>
      <c r="AN2" s="20"/>
      <c r="AO2" s="69"/>
      <c r="AP2" s="20"/>
      <c r="AQ2" s="67"/>
      <c r="AR2" s="69"/>
      <c r="AS2" s="20"/>
      <c r="AT2" s="69"/>
      <c r="AU2" s="20"/>
      <c r="AV2" s="67"/>
      <c r="AW2" s="69"/>
      <c r="AX2" s="20"/>
      <c r="AY2" s="69"/>
      <c r="AZ2" s="20"/>
      <c r="BA2" s="67"/>
      <c r="BB2" s="69"/>
      <c r="BC2" s="20"/>
      <c r="BD2" s="69"/>
      <c r="BE2" s="20"/>
      <c r="BF2" s="67"/>
      <c r="BG2" s="69"/>
      <c r="BH2" s="20"/>
      <c r="BI2" s="69"/>
      <c r="BJ2" s="20"/>
      <c r="BK2" s="67"/>
      <c r="BL2" s="69"/>
      <c r="BM2" s="20"/>
      <c r="BN2" s="69"/>
      <c r="BO2" s="20"/>
      <c r="BP2" s="67"/>
      <c r="BQ2" s="69"/>
      <c r="BR2" s="20"/>
      <c r="BS2" s="69"/>
      <c r="BT2" s="20"/>
      <c r="BU2" s="67"/>
      <c r="BV2" s="69"/>
      <c r="BW2" s="20"/>
      <c r="BX2" s="69"/>
      <c r="BY2" s="20"/>
    </row>
    <row r="3" spans="1:77" ht="13.5" customHeight="1">
      <c r="A3" s="18" t="s">
        <v>129</v>
      </c>
      <c r="B3" s="20"/>
      <c r="C3" s="67"/>
      <c r="D3" s="69">
        <v>34350</v>
      </c>
      <c r="E3" s="20"/>
      <c r="F3" s="69">
        <v>34371</v>
      </c>
      <c r="G3" s="20"/>
      <c r="H3" s="67"/>
      <c r="I3" s="69">
        <v>36541</v>
      </c>
      <c r="J3" s="20"/>
      <c r="K3" s="69">
        <v>36562</v>
      </c>
      <c r="L3" s="20"/>
      <c r="M3" s="67"/>
      <c r="N3" s="69">
        <v>38732</v>
      </c>
      <c r="O3" s="20"/>
      <c r="P3" s="69">
        <v>38746</v>
      </c>
      <c r="Q3" s="20"/>
      <c r="R3" s="67"/>
      <c r="S3" s="69">
        <v>40930</v>
      </c>
      <c r="T3" s="20"/>
      <c r="U3" s="69">
        <v>40944</v>
      </c>
      <c r="V3" s="20"/>
      <c r="W3" s="67"/>
      <c r="X3" s="69">
        <v>43128</v>
      </c>
      <c r="Y3" s="20"/>
      <c r="Z3" s="69"/>
      <c r="AA3" s="20"/>
      <c r="AB3" s="67"/>
      <c r="AC3" s="69"/>
      <c r="AD3" s="20"/>
      <c r="AE3" s="69"/>
      <c r="AF3" s="20"/>
      <c r="AG3" s="67"/>
      <c r="AH3" s="69"/>
      <c r="AI3" s="20"/>
      <c r="AJ3" s="69"/>
      <c r="AK3" s="20"/>
      <c r="AL3" s="67"/>
      <c r="AM3" s="69"/>
      <c r="AN3" s="20"/>
      <c r="AO3" s="69"/>
      <c r="AP3" s="20"/>
      <c r="AQ3" s="67"/>
      <c r="AR3" s="69"/>
      <c r="AS3" s="20"/>
      <c r="AT3" s="69"/>
      <c r="AU3" s="20"/>
      <c r="AV3" s="67"/>
      <c r="AW3" s="69"/>
      <c r="AX3" s="20"/>
      <c r="AY3" s="69"/>
      <c r="AZ3" s="20"/>
      <c r="BA3" s="67"/>
      <c r="BB3" s="69"/>
      <c r="BC3" s="20"/>
      <c r="BD3" s="69"/>
      <c r="BE3" s="20"/>
      <c r="BF3" s="67"/>
      <c r="BG3" s="69"/>
      <c r="BH3" s="20"/>
      <c r="BI3" s="69"/>
      <c r="BJ3" s="20"/>
      <c r="BK3" s="67"/>
      <c r="BL3" s="69"/>
      <c r="BM3" s="20"/>
      <c r="BN3" s="69"/>
      <c r="BO3" s="20"/>
      <c r="BP3" s="67"/>
      <c r="BQ3" s="69"/>
      <c r="BR3" s="20"/>
      <c r="BS3" s="69"/>
      <c r="BT3" s="20"/>
      <c r="BU3" s="67"/>
      <c r="BV3" s="69"/>
      <c r="BW3" s="20"/>
      <c r="BX3" s="69"/>
      <c r="BY3" s="20"/>
    </row>
    <row r="4" spans="1:77" ht="13.5" customHeight="1">
      <c r="A4" s="70" t="s">
        <v>22</v>
      </c>
      <c r="B4" s="20"/>
      <c r="C4" s="67"/>
      <c r="D4" s="10">
        <v>4085623</v>
      </c>
      <c r="E4" s="26"/>
      <c r="F4" s="10">
        <v>4085622</v>
      </c>
      <c r="G4" s="20"/>
      <c r="H4" s="67"/>
      <c r="I4" s="1">
        <v>4167200</v>
      </c>
      <c r="J4" s="26"/>
      <c r="K4" s="10">
        <v>4167204</v>
      </c>
      <c r="L4" s="20"/>
      <c r="M4" s="67"/>
      <c r="N4" s="10">
        <v>4272537</v>
      </c>
      <c r="O4" s="26"/>
      <c r="P4" s="10">
        <v>4272537</v>
      </c>
      <c r="Q4" s="20"/>
      <c r="R4" s="67"/>
      <c r="S4" s="10">
        <v>4402622</v>
      </c>
      <c r="T4" s="26"/>
      <c r="U4" s="10">
        <v>4402622</v>
      </c>
      <c r="V4" s="20"/>
      <c r="W4" s="67"/>
      <c r="X4" s="29">
        <v>4498004</v>
      </c>
      <c r="Y4" s="26"/>
      <c r="Z4" s="10"/>
      <c r="AA4" s="20"/>
      <c r="AB4" s="67"/>
      <c r="AC4" s="10"/>
      <c r="AD4" s="26"/>
      <c r="AE4" s="10"/>
      <c r="AF4" s="20"/>
      <c r="AG4" s="67"/>
      <c r="AH4" s="10"/>
      <c r="AI4" s="26"/>
      <c r="AJ4" s="10"/>
      <c r="AK4" s="20"/>
      <c r="AL4" s="67"/>
      <c r="AM4" s="10"/>
      <c r="AN4" s="26"/>
      <c r="AO4" s="10"/>
      <c r="AP4" s="20"/>
      <c r="AQ4" s="67"/>
      <c r="AR4" s="10"/>
      <c r="AS4" s="26"/>
      <c r="AT4" s="10"/>
      <c r="AU4" s="20"/>
      <c r="AV4" s="67"/>
      <c r="AW4" s="10"/>
      <c r="AX4" s="26"/>
      <c r="AY4" s="10"/>
      <c r="AZ4" s="20"/>
      <c r="BA4" s="67"/>
      <c r="BB4" s="10"/>
      <c r="BC4" s="26"/>
      <c r="BD4" s="10"/>
      <c r="BE4" s="20"/>
      <c r="BF4" s="67"/>
      <c r="BG4" s="10"/>
      <c r="BH4" s="26"/>
      <c r="BI4" s="10"/>
      <c r="BJ4" s="20"/>
      <c r="BK4" s="67"/>
      <c r="BL4" s="10"/>
      <c r="BM4" s="26"/>
      <c r="BN4" s="10"/>
      <c r="BO4" s="20"/>
      <c r="BP4" s="67"/>
      <c r="BQ4" s="10"/>
      <c r="BR4" s="26"/>
      <c r="BS4" s="10"/>
      <c r="BT4" s="20"/>
      <c r="BU4" s="67"/>
      <c r="BV4" s="10"/>
      <c r="BW4" s="26"/>
      <c r="BX4" s="10"/>
      <c r="BY4" s="20"/>
    </row>
    <row r="5" spans="1:77" ht="13.5" customHeight="1">
      <c r="A5" s="70" t="s">
        <v>23</v>
      </c>
      <c r="B5" s="20"/>
      <c r="C5" s="67"/>
      <c r="D5" s="10">
        <v>3204531</v>
      </c>
      <c r="E5" s="26"/>
      <c r="F5" s="10">
        <v>3214761</v>
      </c>
      <c r="G5" s="20"/>
      <c r="H5" s="67"/>
      <c r="I5" s="1">
        <v>3068150</v>
      </c>
      <c r="J5" s="26"/>
      <c r="K5" s="10">
        <v>3201713</v>
      </c>
      <c r="L5" s="20"/>
      <c r="M5" s="67"/>
      <c r="N5" s="10">
        <v>3025606</v>
      </c>
      <c r="O5" s="26"/>
      <c r="P5" s="10">
        <v>3163667</v>
      </c>
      <c r="Q5" s="20"/>
      <c r="R5" s="67"/>
      <c r="S5" s="10">
        <v>3070429</v>
      </c>
      <c r="T5" s="26"/>
      <c r="U5" s="10">
        <v>2904886</v>
      </c>
      <c r="V5" s="20"/>
      <c r="W5" s="67"/>
      <c r="X5" s="29">
        <v>3002710</v>
      </c>
      <c r="Y5" s="26"/>
      <c r="Z5" s="10"/>
      <c r="AA5" s="20"/>
      <c r="AB5" s="67"/>
      <c r="AC5" s="10"/>
      <c r="AD5" s="26"/>
      <c r="AE5" s="10"/>
      <c r="AF5" s="20"/>
      <c r="AG5" s="67"/>
      <c r="AH5" s="10"/>
      <c r="AI5" s="26"/>
      <c r="AJ5" s="10"/>
      <c r="AK5" s="20"/>
      <c r="AL5" s="67"/>
      <c r="AM5" s="10"/>
      <c r="AN5" s="26"/>
      <c r="AO5" s="10"/>
      <c r="AP5" s="20"/>
      <c r="AQ5" s="67"/>
      <c r="AR5" s="10"/>
      <c r="AS5" s="26"/>
      <c r="AT5" s="10"/>
      <c r="AU5" s="20"/>
      <c r="AV5" s="67"/>
      <c r="AW5" s="10"/>
      <c r="AX5" s="26"/>
      <c r="AY5" s="10"/>
      <c r="AZ5" s="20"/>
      <c r="BA5" s="67"/>
      <c r="BB5" s="10"/>
      <c r="BC5" s="26"/>
      <c r="BD5" s="10"/>
      <c r="BE5" s="20"/>
      <c r="BF5" s="67"/>
      <c r="BG5" s="10"/>
      <c r="BH5" s="26"/>
      <c r="BI5" s="10"/>
      <c r="BJ5" s="20"/>
      <c r="BK5" s="67"/>
      <c r="BL5" s="10"/>
      <c r="BM5" s="26"/>
      <c r="BN5" s="10"/>
      <c r="BO5" s="20"/>
      <c r="BP5" s="67"/>
      <c r="BQ5" s="10"/>
      <c r="BR5" s="26"/>
      <c r="BS5" s="10"/>
      <c r="BT5" s="20"/>
      <c r="BU5" s="67"/>
      <c r="BV5" s="10"/>
      <c r="BW5" s="26"/>
      <c r="BX5" s="10"/>
      <c r="BY5" s="20"/>
    </row>
    <row r="6" spans="1:77" ht="13.5" customHeight="1">
      <c r="A6" s="70" t="s">
        <v>60</v>
      </c>
      <c r="B6" s="20"/>
      <c r="C6" s="67"/>
      <c r="D6" s="71">
        <v>0.78400000000000003</v>
      </c>
      <c r="E6" s="33"/>
      <c r="F6" s="71">
        <v>0.78700000000000003</v>
      </c>
      <c r="G6" s="20"/>
      <c r="H6" s="67"/>
      <c r="I6" s="71">
        <v>0.73599999999999999</v>
      </c>
      <c r="J6" s="33"/>
      <c r="K6" s="71">
        <v>0.76800000000000002</v>
      </c>
      <c r="L6" s="20"/>
      <c r="M6" s="67"/>
      <c r="N6" s="71">
        <v>0.70799999999999996</v>
      </c>
      <c r="O6" s="33"/>
      <c r="P6" s="71">
        <v>0.74</v>
      </c>
      <c r="Q6" s="20"/>
      <c r="R6" s="67"/>
      <c r="S6" s="71">
        <v>0.69699999999999995</v>
      </c>
      <c r="T6" s="33"/>
      <c r="U6" s="71">
        <v>0.66</v>
      </c>
      <c r="V6" s="20"/>
      <c r="W6" s="67"/>
      <c r="X6" s="71">
        <f>X5/X4</f>
        <v>0.66756499104936318</v>
      </c>
      <c r="Y6" s="33"/>
      <c r="Z6" s="71"/>
      <c r="AA6" s="20"/>
      <c r="AB6" s="67"/>
      <c r="AC6" s="71"/>
      <c r="AD6" s="33"/>
      <c r="AE6" s="71"/>
      <c r="AF6" s="20"/>
      <c r="AG6" s="67"/>
      <c r="AH6" s="71"/>
      <c r="AI6" s="33"/>
      <c r="AJ6" s="71"/>
      <c r="AK6" s="20"/>
      <c r="AL6" s="67"/>
      <c r="AM6" s="71"/>
      <c r="AN6" s="33"/>
      <c r="AO6" s="71"/>
      <c r="AP6" s="20"/>
      <c r="AQ6" s="67"/>
      <c r="AR6" s="71"/>
      <c r="AS6" s="33"/>
      <c r="AT6" s="71"/>
      <c r="AU6" s="20"/>
      <c r="AV6" s="67"/>
      <c r="AW6" s="71"/>
      <c r="AX6" s="33"/>
      <c r="AY6" s="71"/>
      <c r="AZ6" s="20"/>
      <c r="BA6" s="67"/>
      <c r="BB6" s="71"/>
      <c r="BC6" s="33"/>
      <c r="BD6" s="71"/>
      <c r="BE6" s="20"/>
      <c r="BF6" s="67"/>
      <c r="BG6" s="71"/>
      <c r="BH6" s="33"/>
      <c r="BI6" s="71"/>
      <c r="BJ6" s="20"/>
      <c r="BK6" s="67"/>
      <c r="BL6" s="71"/>
      <c r="BM6" s="33"/>
      <c r="BN6" s="71"/>
      <c r="BO6" s="20"/>
      <c r="BP6" s="67"/>
      <c r="BQ6" s="71"/>
      <c r="BR6" s="33"/>
      <c r="BS6" s="71"/>
      <c r="BT6" s="20"/>
      <c r="BU6" s="67"/>
      <c r="BV6" s="71"/>
      <c r="BW6" s="33"/>
      <c r="BX6" s="71"/>
      <c r="BY6" s="20"/>
    </row>
    <row r="7" spans="1:77" ht="13.5" customHeight="1">
      <c r="A7" s="70" t="s">
        <v>24</v>
      </c>
      <c r="B7" s="20"/>
      <c r="C7" s="67"/>
      <c r="D7" s="10">
        <v>3195953</v>
      </c>
      <c r="E7" s="26"/>
      <c r="F7" s="10">
        <v>3199780</v>
      </c>
      <c r="G7" s="20"/>
      <c r="H7" s="67"/>
      <c r="I7" s="10">
        <v>3058860</v>
      </c>
      <c r="J7" s="26"/>
      <c r="K7" s="10">
        <v>3058860</v>
      </c>
      <c r="L7" s="20"/>
      <c r="M7" s="67"/>
      <c r="N7" s="10">
        <v>3016801</v>
      </c>
      <c r="O7" s="26"/>
      <c r="P7" s="10">
        <v>3149313</v>
      </c>
      <c r="Q7" s="20"/>
      <c r="R7" s="67"/>
      <c r="S7" s="10">
        <v>3060771</v>
      </c>
      <c r="T7" s="26"/>
      <c r="U7" s="10">
        <v>2879753</v>
      </c>
      <c r="V7" s="20"/>
      <c r="W7" s="67"/>
      <c r="X7" s="29">
        <v>2993668</v>
      </c>
      <c r="Y7" s="26"/>
      <c r="Z7" s="10"/>
      <c r="AA7" s="20"/>
      <c r="AB7" s="67"/>
      <c r="AC7" s="10"/>
      <c r="AD7" s="26"/>
      <c r="AE7" s="10"/>
      <c r="AF7" s="20"/>
      <c r="AG7" s="67"/>
      <c r="AH7" s="10"/>
      <c r="AI7" s="26"/>
      <c r="AJ7" s="10"/>
      <c r="AK7" s="20"/>
      <c r="AL7" s="67"/>
      <c r="AM7" s="10"/>
      <c r="AN7" s="26"/>
      <c r="AO7" s="10"/>
      <c r="AP7" s="20"/>
      <c r="AQ7" s="67"/>
      <c r="AR7" s="10"/>
      <c r="AS7" s="26"/>
      <c r="AT7" s="10"/>
      <c r="AU7" s="20"/>
      <c r="AV7" s="67"/>
      <c r="AW7" s="10"/>
      <c r="AX7" s="26"/>
      <c r="AY7" s="10"/>
      <c r="AZ7" s="20"/>
      <c r="BA7" s="67"/>
      <c r="BB7" s="10"/>
      <c r="BC7" s="26"/>
      <c r="BD7" s="10"/>
      <c r="BE7" s="20"/>
      <c r="BF7" s="67"/>
      <c r="BG7" s="10"/>
      <c r="BH7" s="26"/>
      <c r="BI7" s="10"/>
      <c r="BJ7" s="20"/>
      <c r="BK7" s="67"/>
      <c r="BL7" s="10"/>
      <c r="BM7" s="26"/>
      <c r="BN7" s="10"/>
      <c r="BO7" s="20"/>
      <c r="BP7" s="67"/>
      <c r="BQ7" s="10"/>
      <c r="BR7" s="26"/>
      <c r="BS7" s="10"/>
      <c r="BT7" s="20"/>
      <c r="BU7" s="67"/>
      <c r="BV7" s="10"/>
      <c r="BW7" s="26"/>
      <c r="BX7" s="10"/>
      <c r="BY7" s="20"/>
    </row>
    <row r="8" spans="1:77" ht="13.5" customHeight="1">
      <c r="A8" s="70" t="s">
        <v>61</v>
      </c>
      <c r="B8" s="20"/>
      <c r="C8" s="67"/>
      <c r="D8" s="71">
        <v>0.99732316523073106</v>
      </c>
      <c r="E8" s="33"/>
      <c r="F8" s="71">
        <v>0.99533993351294237</v>
      </c>
      <c r="G8" s="20"/>
      <c r="H8" s="67"/>
      <c r="I8" s="71">
        <v>0.99697211674787733</v>
      </c>
      <c r="J8" s="33"/>
      <c r="K8" s="71">
        <v>0.95538232190080752</v>
      </c>
      <c r="L8" s="20"/>
      <c r="M8" s="67"/>
      <c r="N8" s="71">
        <v>0.997</v>
      </c>
      <c r="O8" s="33"/>
      <c r="P8" s="71">
        <v>0.995</v>
      </c>
      <c r="Q8" s="20"/>
      <c r="R8" s="67"/>
      <c r="S8" s="71">
        <v>0.997</v>
      </c>
      <c r="T8" s="33"/>
      <c r="U8" s="71">
        <v>0.99099999999999999</v>
      </c>
      <c r="V8" s="20"/>
      <c r="W8" s="67"/>
      <c r="X8" s="71">
        <f>X7/X5</f>
        <v>0.99698872018942886</v>
      </c>
      <c r="Y8" s="33"/>
      <c r="Z8" s="71"/>
      <c r="AA8" s="20"/>
      <c r="AB8" s="67"/>
      <c r="AC8" s="71"/>
      <c r="AD8" s="33"/>
      <c r="AE8" s="71"/>
      <c r="AF8" s="20"/>
      <c r="AG8" s="67"/>
      <c r="AH8" s="71"/>
      <c r="AI8" s="33"/>
      <c r="AJ8" s="71"/>
      <c r="AK8" s="20"/>
      <c r="AL8" s="67"/>
      <c r="AM8" s="71"/>
      <c r="AN8" s="33"/>
      <c r="AO8" s="71"/>
      <c r="AP8" s="20"/>
      <c r="AQ8" s="67"/>
      <c r="AR8" s="71"/>
      <c r="AS8" s="33"/>
      <c r="AT8" s="71"/>
      <c r="AU8" s="20"/>
      <c r="AV8" s="67"/>
      <c r="AW8" s="71"/>
      <c r="AX8" s="33"/>
      <c r="AY8" s="71"/>
      <c r="AZ8" s="20"/>
      <c r="BA8" s="67"/>
      <c r="BB8" s="71"/>
      <c r="BC8" s="33"/>
      <c r="BD8" s="71"/>
      <c r="BE8" s="20"/>
      <c r="BF8" s="67"/>
      <c r="BG8" s="71"/>
      <c r="BH8" s="33"/>
      <c r="BI8" s="71"/>
      <c r="BJ8" s="20"/>
      <c r="BK8" s="67"/>
      <c r="BL8" s="71"/>
      <c r="BM8" s="33"/>
      <c r="BN8" s="71"/>
      <c r="BO8" s="20"/>
      <c r="BP8" s="67"/>
      <c r="BQ8" s="71"/>
      <c r="BR8" s="33"/>
      <c r="BS8" s="71"/>
      <c r="BT8" s="20"/>
      <c r="BU8" s="67"/>
      <c r="BV8" s="71"/>
      <c r="BW8" s="33"/>
      <c r="BX8" s="71"/>
      <c r="BY8" s="20"/>
    </row>
    <row r="9" spans="1:77" ht="13.5" customHeight="1">
      <c r="A9" s="18" t="s">
        <v>6</v>
      </c>
      <c r="B9" s="20"/>
      <c r="C9" s="67"/>
      <c r="D9" s="72"/>
      <c r="E9" s="33"/>
      <c r="F9" s="10"/>
      <c r="G9" s="20"/>
      <c r="H9" s="67"/>
      <c r="I9" s="71" t="s">
        <v>404</v>
      </c>
      <c r="J9" s="33"/>
      <c r="K9" s="10" t="s">
        <v>405</v>
      </c>
      <c r="L9" s="20"/>
      <c r="M9" s="67"/>
      <c r="N9" s="71"/>
      <c r="O9" s="33"/>
      <c r="P9" s="10"/>
      <c r="Q9" s="20"/>
      <c r="R9" s="67"/>
      <c r="S9" s="71"/>
      <c r="T9" s="33"/>
      <c r="U9" s="10"/>
      <c r="V9" s="20"/>
      <c r="W9" s="67"/>
      <c r="X9" s="247" t="s">
        <v>972</v>
      </c>
      <c r="Y9" s="33"/>
      <c r="Z9" s="10"/>
      <c r="AA9" s="20"/>
      <c r="AB9" s="67"/>
      <c r="AC9" s="72"/>
      <c r="AD9" s="20"/>
      <c r="AE9" s="10"/>
      <c r="AF9" s="20"/>
      <c r="AG9" s="67"/>
      <c r="AH9" s="72"/>
      <c r="AI9" s="20"/>
      <c r="AJ9" s="10"/>
      <c r="AK9" s="20"/>
      <c r="AL9" s="67"/>
      <c r="AM9" s="72"/>
      <c r="AN9" s="20"/>
      <c r="AO9" s="10"/>
      <c r="AP9" s="20"/>
      <c r="AQ9" s="67"/>
      <c r="AR9" s="72"/>
      <c r="AS9" s="20"/>
      <c r="AT9" s="10"/>
      <c r="AU9" s="20"/>
      <c r="AV9" s="67"/>
      <c r="AW9" s="72"/>
      <c r="AX9" s="20"/>
      <c r="AY9" s="10"/>
      <c r="AZ9" s="20"/>
      <c r="BA9" s="67"/>
      <c r="BB9" s="72"/>
      <c r="BC9" s="20"/>
      <c r="BD9" s="10"/>
      <c r="BE9" s="20"/>
      <c r="BF9" s="67"/>
      <c r="BG9" s="72"/>
      <c r="BH9" s="20"/>
      <c r="BI9" s="10"/>
      <c r="BJ9" s="20"/>
      <c r="BK9" s="67"/>
      <c r="BL9" s="72"/>
      <c r="BM9" s="20"/>
      <c r="BN9" s="10"/>
      <c r="BO9" s="20"/>
      <c r="BP9" s="67"/>
      <c r="BQ9" s="72"/>
      <c r="BR9" s="20"/>
      <c r="BS9" s="10"/>
      <c r="BT9" s="20"/>
      <c r="BU9" s="67"/>
      <c r="BV9" s="72"/>
      <c r="BW9" s="20"/>
      <c r="BX9" s="10"/>
      <c r="BY9" s="20"/>
    </row>
    <row r="10" spans="1:77" ht="31.5" customHeight="1">
      <c r="A10" s="40" t="s">
        <v>406</v>
      </c>
      <c r="B10" s="40" t="s">
        <v>38</v>
      </c>
      <c r="C10" s="41" t="s">
        <v>39</v>
      </c>
      <c r="D10" s="68" t="s">
        <v>111</v>
      </c>
      <c r="E10" s="73" t="s">
        <v>112</v>
      </c>
      <c r="F10" s="68" t="s">
        <v>113</v>
      </c>
      <c r="G10" s="73" t="s">
        <v>114</v>
      </c>
      <c r="H10" s="41" t="s">
        <v>39</v>
      </c>
      <c r="I10" s="68" t="s">
        <v>111</v>
      </c>
      <c r="J10" s="73" t="s">
        <v>112</v>
      </c>
      <c r="K10" s="68" t="s">
        <v>113</v>
      </c>
      <c r="L10" s="73" t="s">
        <v>114</v>
      </c>
      <c r="M10" s="41" t="s">
        <v>39</v>
      </c>
      <c r="N10" s="68" t="s">
        <v>111</v>
      </c>
      <c r="O10" s="73" t="s">
        <v>112</v>
      </c>
      <c r="P10" s="68" t="s">
        <v>113</v>
      </c>
      <c r="Q10" s="73" t="s">
        <v>114</v>
      </c>
      <c r="R10" s="41" t="s">
        <v>39</v>
      </c>
      <c r="S10" s="68" t="s">
        <v>111</v>
      </c>
      <c r="T10" s="73" t="s">
        <v>112</v>
      </c>
      <c r="U10" s="68" t="s">
        <v>113</v>
      </c>
      <c r="V10" s="73" t="s">
        <v>114</v>
      </c>
      <c r="W10" s="41" t="s">
        <v>39</v>
      </c>
      <c r="X10" s="68" t="s">
        <v>111</v>
      </c>
      <c r="Y10" s="73" t="s">
        <v>112</v>
      </c>
      <c r="Z10" s="68" t="s">
        <v>113</v>
      </c>
      <c r="AA10" s="73" t="s">
        <v>114</v>
      </c>
      <c r="AB10" s="41" t="s">
        <v>39</v>
      </c>
      <c r="AC10" s="68" t="s">
        <v>111</v>
      </c>
      <c r="AD10" s="73" t="s">
        <v>112</v>
      </c>
      <c r="AE10" s="68" t="s">
        <v>113</v>
      </c>
      <c r="AF10" s="73" t="s">
        <v>114</v>
      </c>
      <c r="AG10" s="41" t="s">
        <v>39</v>
      </c>
      <c r="AH10" s="68" t="s">
        <v>111</v>
      </c>
      <c r="AI10" s="73" t="s">
        <v>112</v>
      </c>
      <c r="AJ10" s="68" t="s">
        <v>113</v>
      </c>
      <c r="AK10" s="73" t="s">
        <v>114</v>
      </c>
      <c r="AL10" s="41" t="s">
        <v>39</v>
      </c>
      <c r="AM10" s="68" t="s">
        <v>111</v>
      </c>
      <c r="AN10" s="73" t="s">
        <v>112</v>
      </c>
      <c r="AO10" s="68" t="s">
        <v>113</v>
      </c>
      <c r="AP10" s="73" t="s">
        <v>114</v>
      </c>
      <c r="AQ10" s="41" t="s">
        <v>39</v>
      </c>
      <c r="AR10" s="68" t="s">
        <v>111</v>
      </c>
      <c r="AS10" s="73" t="s">
        <v>112</v>
      </c>
      <c r="AT10" s="68" t="s">
        <v>113</v>
      </c>
      <c r="AU10" s="73" t="s">
        <v>114</v>
      </c>
      <c r="AV10" s="41" t="s">
        <v>39</v>
      </c>
      <c r="AW10" s="68" t="s">
        <v>111</v>
      </c>
      <c r="AX10" s="73" t="s">
        <v>112</v>
      </c>
      <c r="AY10" s="68" t="s">
        <v>113</v>
      </c>
      <c r="AZ10" s="73" t="s">
        <v>114</v>
      </c>
      <c r="BA10" s="41" t="s">
        <v>39</v>
      </c>
      <c r="BB10" s="68" t="s">
        <v>111</v>
      </c>
      <c r="BC10" s="73" t="s">
        <v>112</v>
      </c>
      <c r="BD10" s="68" t="s">
        <v>113</v>
      </c>
      <c r="BE10" s="73" t="s">
        <v>114</v>
      </c>
      <c r="BF10" s="41" t="s">
        <v>39</v>
      </c>
      <c r="BG10" s="68" t="s">
        <v>111</v>
      </c>
      <c r="BH10" s="73" t="s">
        <v>112</v>
      </c>
      <c r="BI10" s="68" t="s">
        <v>113</v>
      </c>
      <c r="BJ10" s="73" t="s">
        <v>114</v>
      </c>
      <c r="BK10" s="41" t="s">
        <v>39</v>
      </c>
      <c r="BL10" s="68" t="s">
        <v>111</v>
      </c>
      <c r="BM10" s="73" t="s">
        <v>112</v>
      </c>
      <c r="BN10" s="68" t="s">
        <v>113</v>
      </c>
      <c r="BO10" s="73" t="s">
        <v>114</v>
      </c>
      <c r="BP10" s="41" t="s">
        <v>39</v>
      </c>
      <c r="BQ10" s="68" t="s">
        <v>111</v>
      </c>
      <c r="BR10" s="73" t="s">
        <v>112</v>
      </c>
      <c r="BS10" s="68" t="s">
        <v>113</v>
      </c>
      <c r="BT10" s="73" t="s">
        <v>114</v>
      </c>
      <c r="BU10" s="41" t="s">
        <v>39</v>
      </c>
      <c r="BV10" s="68" t="s">
        <v>111</v>
      </c>
      <c r="BW10" s="73" t="s">
        <v>112</v>
      </c>
      <c r="BX10" s="68" t="s">
        <v>113</v>
      </c>
      <c r="BY10" s="73" t="s">
        <v>114</v>
      </c>
    </row>
    <row r="11" spans="1:77" ht="13.5" customHeight="1">
      <c r="A11" s="1" t="s">
        <v>845</v>
      </c>
      <c r="B11" s="1" t="s">
        <v>818</v>
      </c>
      <c r="C11" s="74" t="s">
        <v>288</v>
      </c>
      <c r="D11" s="75">
        <v>828038</v>
      </c>
      <c r="E11" s="38">
        <v>0.25900000000000001</v>
      </c>
      <c r="F11" s="75">
        <v>1723485</v>
      </c>
      <c r="G11" s="38">
        <v>0.53900000000000003</v>
      </c>
      <c r="H11" s="74"/>
      <c r="I11" s="75"/>
      <c r="J11" s="76"/>
      <c r="K11" s="75"/>
      <c r="L11" s="76"/>
      <c r="M11" s="74"/>
      <c r="N11" s="75"/>
      <c r="O11" s="76"/>
      <c r="P11" s="75"/>
      <c r="Q11" s="76"/>
      <c r="R11" s="74"/>
      <c r="S11" s="75"/>
      <c r="T11" s="76"/>
      <c r="U11" s="75"/>
      <c r="V11" s="76"/>
      <c r="W11" s="74"/>
      <c r="X11" s="75"/>
      <c r="Y11" s="76"/>
      <c r="Z11" s="75"/>
      <c r="AA11" s="76"/>
      <c r="AB11" s="74"/>
      <c r="AC11" s="75"/>
      <c r="AD11" s="76"/>
      <c r="AE11" s="75"/>
      <c r="AF11" s="76"/>
      <c r="AG11" s="74"/>
      <c r="AH11" s="75"/>
      <c r="AI11" s="76"/>
      <c r="AJ11" s="75"/>
      <c r="AK11" s="76"/>
      <c r="AL11" s="74"/>
      <c r="AM11" s="75"/>
      <c r="AN11" s="76"/>
      <c r="AO11" s="75"/>
      <c r="AP11" s="76"/>
      <c r="AQ11" s="74"/>
      <c r="AR11" s="75"/>
      <c r="AS11" s="76"/>
      <c r="AT11" s="75"/>
      <c r="AU11" s="76"/>
      <c r="AV11" s="74"/>
      <c r="AW11" s="75"/>
      <c r="AX11" s="76"/>
      <c r="AY11" s="75"/>
      <c r="AZ11" s="76"/>
      <c r="BA11" s="74"/>
      <c r="BB11" s="75"/>
      <c r="BC11" s="76"/>
      <c r="BD11" s="75"/>
      <c r="BE11" s="76"/>
      <c r="BF11" s="74"/>
      <c r="BG11" s="75"/>
      <c r="BH11" s="76"/>
      <c r="BI11" s="75"/>
      <c r="BJ11" s="76"/>
      <c r="BK11" s="74"/>
      <c r="BL11" s="75"/>
      <c r="BM11" s="76"/>
      <c r="BN11" s="75"/>
      <c r="BO11" s="76"/>
      <c r="BP11" s="74"/>
      <c r="BQ11" s="75"/>
      <c r="BR11" s="76"/>
      <c r="BS11" s="75"/>
      <c r="BT11" s="76"/>
      <c r="BU11" s="74"/>
      <c r="BV11" s="75"/>
      <c r="BW11" s="76"/>
      <c r="BX11" s="75"/>
      <c r="BY11" s="76"/>
    </row>
    <row r="12" spans="1:77" ht="13.5" customHeight="1">
      <c r="A12" s="1" t="s">
        <v>846</v>
      </c>
      <c r="B12" s="1" t="s">
        <v>819</v>
      </c>
      <c r="C12" s="74" t="s">
        <v>294</v>
      </c>
      <c r="D12" s="75">
        <v>702211</v>
      </c>
      <c r="E12" s="38">
        <v>0.22</v>
      </c>
      <c r="F12" s="75">
        <v>1476294</v>
      </c>
      <c r="G12" s="38">
        <v>0.46100000000000002</v>
      </c>
      <c r="H12" s="74" t="s">
        <v>294</v>
      </c>
      <c r="I12" s="75">
        <v>241877</v>
      </c>
      <c r="J12" s="38">
        <v>7.9000000000000001E-2</v>
      </c>
      <c r="K12" s="75"/>
      <c r="L12" s="76"/>
      <c r="M12" s="74"/>
      <c r="N12" s="75"/>
      <c r="O12" s="76"/>
      <c r="P12" s="75"/>
      <c r="Q12" s="76"/>
      <c r="R12" s="74"/>
      <c r="S12" s="75"/>
      <c r="T12" s="76"/>
      <c r="U12" s="75"/>
      <c r="V12" s="76"/>
      <c r="W12" s="74"/>
      <c r="X12" s="75"/>
      <c r="Y12" s="76"/>
      <c r="Z12" s="75"/>
      <c r="AA12" s="76"/>
      <c r="AB12" s="74"/>
      <c r="AC12" s="75"/>
      <c r="AD12" s="76"/>
      <c r="AE12" s="75"/>
      <c r="AF12" s="76"/>
      <c r="AG12" s="74"/>
      <c r="AH12" s="75"/>
      <c r="AI12" s="76"/>
      <c r="AJ12" s="75"/>
      <c r="AK12" s="76"/>
      <c r="AL12" s="74"/>
      <c r="AM12" s="75"/>
      <c r="AN12" s="76"/>
      <c r="AO12" s="75"/>
      <c r="AP12" s="76"/>
      <c r="AQ12" s="74"/>
      <c r="AR12" s="75"/>
      <c r="AS12" s="76"/>
      <c r="AT12" s="75"/>
      <c r="AU12" s="76"/>
      <c r="AV12" s="74"/>
      <c r="AW12" s="75"/>
      <c r="AX12" s="76"/>
      <c r="AY12" s="75"/>
      <c r="AZ12" s="76"/>
      <c r="BA12" s="74"/>
      <c r="BB12" s="75"/>
      <c r="BC12" s="76"/>
      <c r="BD12" s="75"/>
      <c r="BE12" s="76"/>
      <c r="BF12" s="74"/>
      <c r="BG12" s="75"/>
      <c r="BH12" s="76"/>
      <c r="BI12" s="75"/>
      <c r="BJ12" s="76"/>
      <c r="BK12" s="74"/>
      <c r="BL12" s="75"/>
      <c r="BM12" s="76"/>
      <c r="BN12" s="75"/>
      <c r="BO12" s="76"/>
      <c r="BP12" s="74"/>
      <c r="BQ12" s="75"/>
      <c r="BR12" s="76"/>
      <c r="BS12" s="75"/>
      <c r="BT12" s="76"/>
      <c r="BU12" s="74"/>
      <c r="BV12" s="75"/>
      <c r="BW12" s="76"/>
      <c r="BX12" s="75"/>
      <c r="BY12" s="76"/>
    </row>
    <row r="13" spans="1:77" ht="13.5" customHeight="1">
      <c r="A13" s="1" t="s">
        <v>847</v>
      </c>
      <c r="B13" s="1" t="s">
        <v>820</v>
      </c>
      <c r="C13" s="74" t="s">
        <v>300</v>
      </c>
      <c r="D13" s="75">
        <v>623415</v>
      </c>
      <c r="E13" s="38">
        <v>0.19500000000000001</v>
      </c>
      <c r="F13" s="75"/>
      <c r="G13" s="38"/>
      <c r="H13" s="74"/>
      <c r="I13" s="75"/>
      <c r="J13" s="76"/>
      <c r="K13" s="75"/>
      <c r="L13" s="38"/>
      <c r="M13" s="74"/>
      <c r="N13" s="75"/>
      <c r="O13" s="38"/>
      <c r="P13" s="75"/>
      <c r="Q13" s="38"/>
      <c r="R13" s="74" t="s">
        <v>300</v>
      </c>
      <c r="S13" s="75" t="s">
        <v>773</v>
      </c>
      <c r="T13" s="38">
        <v>0.17499999999999999</v>
      </c>
      <c r="U13" s="75"/>
      <c r="V13" s="38"/>
      <c r="W13" s="74" t="s">
        <v>366</v>
      </c>
      <c r="X13" s="75">
        <v>185305</v>
      </c>
      <c r="Y13" s="38">
        <f>X13/$X$7</f>
        <v>6.189898145018085E-2</v>
      </c>
      <c r="Z13" s="75"/>
      <c r="AA13" s="38"/>
      <c r="AB13" s="74"/>
      <c r="AC13" s="75"/>
      <c r="AD13" s="38"/>
      <c r="AE13" s="75"/>
      <c r="AF13" s="38"/>
      <c r="AG13" s="74"/>
      <c r="AH13" s="75"/>
      <c r="AI13" s="38"/>
      <c r="AJ13" s="75"/>
      <c r="AK13" s="38"/>
      <c r="AL13" s="74"/>
      <c r="AM13" s="75"/>
      <c r="AN13" s="38"/>
      <c r="AO13" s="75"/>
      <c r="AP13" s="38"/>
      <c r="AQ13" s="74"/>
      <c r="AR13" s="75"/>
      <c r="AS13" s="38"/>
      <c r="AT13" s="75"/>
      <c r="AU13" s="38"/>
      <c r="AV13" s="74"/>
      <c r="AW13" s="75"/>
      <c r="AX13" s="38"/>
      <c r="AY13" s="75"/>
      <c r="AZ13" s="38"/>
      <c r="BA13" s="74"/>
      <c r="BB13" s="75"/>
      <c r="BC13" s="38"/>
      <c r="BD13" s="75"/>
      <c r="BE13" s="38"/>
      <c r="BF13" s="74"/>
      <c r="BG13" s="75"/>
      <c r="BH13" s="38"/>
      <c r="BI13" s="75"/>
      <c r="BJ13" s="38"/>
      <c r="BK13" s="74"/>
      <c r="BL13" s="75"/>
      <c r="BM13" s="38"/>
      <c r="BN13" s="75"/>
      <c r="BO13" s="38"/>
      <c r="BP13" s="74"/>
      <c r="BQ13" s="75"/>
      <c r="BR13" s="38"/>
      <c r="BS13" s="75"/>
      <c r="BT13" s="38"/>
      <c r="BU13" s="74"/>
      <c r="BV13" s="75"/>
      <c r="BW13" s="38"/>
      <c r="BX13" s="75"/>
      <c r="BY13" s="38"/>
    </row>
    <row r="14" spans="1:77" ht="13.5" customHeight="1">
      <c r="A14" s="1" t="s">
        <v>848</v>
      </c>
      <c r="B14" s="1" t="s">
        <v>821</v>
      </c>
      <c r="C14" s="78" t="s">
        <v>310</v>
      </c>
      <c r="D14" s="75">
        <v>485035</v>
      </c>
      <c r="E14" s="38">
        <v>0.152</v>
      </c>
      <c r="F14" s="75"/>
      <c r="G14" s="38"/>
      <c r="H14" s="78"/>
      <c r="I14" s="75"/>
      <c r="J14" s="76"/>
      <c r="K14" s="75"/>
      <c r="L14" s="38"/>
      <c r="M14" s="79"/>
      <c r="N14" s="75"/>
      <c r="O14" s="38"/>
      <c r="P14" s="75"/>
      <c r="Q14" s="38"/>
      <c r="R14" s="78"/>
      <c r="S14" s="75"/>
      <c r="T14" s="38"/>
      <c r="U14" s="75"/>
      <c r="V14" s="38"/>
      <c r="W14" s="78"/>
      <c r="X14" s="75"/>
      <c r="Y14" s="38"/>
      <c r="Z14" s="75"/>
      <c r="AA14" s="38"/>
      <c r="AB14" s="78"/>
      <c r="AC14" s="75"/>
      <c r="AD14" s="38"/>
      <c r="AE14" s="75"/>
      <c r="AF14" s="38"/>
      <c r="AG14" s="78"/>
      <c r="AH14" s="75"/>
      <c r="AI14" s="38"/>
      <c r="AJ14" s="75"/>
      <c r="AK14" s="38"/>
      <c r="AL14" s="78"/>
      <c r="AM14" s="75"/>
      <c r="AN14" s="38"/>
      <c r="AO14" s="75"/>
      <c r="AP14" s="38"/>
      <c r="AQ14" s="78"/>
      <c r="AR14" s="75"/>
      <c r="AS14" s="38"/>
      <c r="AT14" s="75"/>
      <c r="AU14" s="38"/>
      <c r="AV14" s="78"/>
      <c r="AW14" s="75"/>
      <c r="AX14" s="38"/>
      <c r="AY14" s="75"/>
      <c r="AZ14" s="38"/>
      <c r="BA14" s="78"/>
      <c r="BB14" s="75"/>
      <c r="BC14" s="38"/>
      <c r="BD14" s="75"/>
      <c r="BE14" s="38"/>
      <c r="BF14" s="78"/>
      <c r="BG14" s="75"/>
      <c r="BH14" s="38"/>
      <c r="BI14" s="75"/>
      <c r="BJ14" s="38"/>
      <c r="BK14" s="78"/>
      <c r="BL14" s="75"/>
      <c r="BM14" s="38"/>
      <c r="BN14" s="75"/>
      <c r="BO14" s="38"/>
      <c r="BP14" s="78"/>
      <c r="BQ14" s="75"/>
      <c r="BR14" s="38"/>
      <c r="BS14" s="75"/>
      <c r="BT14" s="38"/>
      <c r="BU14" s="78"/>
      <c r="BV14" s="75"/>
      <c r="BW14" s="38"/>
      <c r="BX14" s="75"/>
      <c r="BY14" s="38"/>
    </row>
    <row r="15" spans="1:77" ht="13.5" customHeight="1">
      <c r="A15" s="1" t="s">
        <v>849</v>
      </c>
      <c r="B15" s="1" t="s">
        <v>822</v>
      </c>
      <c r="C15" s="79" t="s">
        <v>315</v>
      </c>
      <c r="D15" s="75">
        <v>122820</v>
      </c>
      <c r="E15" s="38">
        <v>3.7999999999999999E-2</v>
      </c>
      <c r="F15" s="75"/>
      <c r="G15" s="80"/>
      <c r="H15" s="79"/>
      <c r="I15" s="75"/>
      <c r="J15" s="76"/>
      <c r="K15" s="75"/>
      <c r="L15" s="80"/>
      <c r="M15" s="79"/>
      <c r="N15" s="75"/>
      <c r="O15" s="80"/>
      <c r="P15" s="75"/>
      <c r="Q15" s="80"/>
      <c r="R15" s="79"/>
      <c r="S15" s="75"/>
      <c r="T15" s="80"/>
      <c r="U15" s="75"/>
      <c r="V15" s="80"/>
      <c r="W15" s="79"/>
      <c r="X15" s="75"/>
      <c r="Y15" s="80"/>
      <c r="Z15" s="75"/>
      <c r="AA15" s="80"/>
      <c r="AB15" s="79"/>
      <c r="AC15" s="75"/>
      <c r="AD15" s="80"/>
      <c r="AE15" s="75"/>
      <c r="AF15" s="80"/>
      <c r="AG15" s="79"/>
      <c r="AH15" s="75"/>
      <c r="AI15" s="80"/>
      <c r="AJ15" s="75"/>
      <c r="AK15" s="80"/>
      <c r="AL15" s="79"/>
      <c r="AM15" s="75"/>
      <c r="AN15" s="80"/>
      <c r="AO15" s="75"/>
      <c r="AP15" s="80"/>
      <c r="AQ15" s="79"/>
      <c r="AR15" s="75"/>
      <c r="AS15" s="80"/>
      <c r="AT15" s="75"/>
      <c r="AU15" s="80"/>
      <c r="AV15" s="79"/>
      <c r="AW15" s="75"/>
      <c r="AX15" s="80"/>
      <c r="AY15" s="75"/>
      <c r="AZ15" s="80"/>
      <c r="BA15" s="79"/>
      <c r="BB15" s="75"/>
      <c r="BC15" s="80"/>
      <c r="BD15" s="75"/>
      <c r="BE15" s="80"/>
      <c r="BF15" s="79"/>
      <c r="BG15" s="75"/>
      <c r="BH15" s="80"/>
      <c r="BI15" s="75"/>
      <c r="BJ15" s="80"/>
      <c r="BK15" s="79"/>
      <c r="BL15" s="75"/>
      <c r="BM15" s="80"/>
      <c r="BN15" s="75"/>
      <c r="BO15" s="80"/>
      <c r="BP15" s="79"/>
      <c r="BQ15" s="75"/>
      <c r="BR15" s="80"/>
      <c r="BS15" s="75"/>
      <c r="BT15" s="80"/>
      <c r="BU15" s="79"/>
      <c r="BV15" s="75"/>
      <c r="BW15" s="80"/>
      <c r="BX15" s="75"/>
      <c r="BY15" s="80"/>
    </row>
    <row r="16" spans="1:77" ht="13.5" customHeight="1">
      <c r="A16" s="1" t="s">
        <v>850</v>
      </c>
      <c r="B16" s="1" t="s">
        <v>823</v>
      </c>
      <c r="C16" s="81" t="s">
        <v>321</v>
      </c>
      <c r="D16" s="75">
        <v>31453</v>
      </c>
      <c r="E16" s="38">
        <v>0.01</v>
      </c>
      <c r="F16" s="75"/>
      <c r="G16" s="80"/>
      <c r="H16" s="81"/>
      <c r="I16" s="75"/>
      <c r="J16" s="76"/>
      <c r="K16" s="75"/>
      <c r="L16" s="80"/>
      <c r="M16" s="81"/>
      <c r="N16" s="75"/>
      <c r="O16" s="80"/>
      <c r="P16" s="75"/>
      <c r="Q16" s="80"/>
      <c r="R16" s="81"/>
      <c r="S16" s="75"/>
      <c r="T16" s="80"/>
      <c r="U16" s="75"/>
      <c r="V16" s="80"/>
      <c r="W16" s="81"/>
      <c r="X16" s="75"/>
      <c r="Y16" s="80"/>
      <c r="Z16" s="75"/>
      <c r="AA16" s="80"/>
      <c r="AB16" s="81"/>
      <c r="AC16" s="75"/>
      <c r="AD16" s="80"/>
      <c r="AE16" s="75"/>
      <c r="AF16" s="80"/>
      <c r="AG16" s="81"/>
      <c r="AH16" s="75"/>
      <c r="AI16" s="80"/>
      <c r="AJ16" s="75"/>
      <c r="AK16" s="80"/>
      <c r="AL16" s="81"/>
      <c r="AM16" s="75"/>
      <c r="AN16" s="80"/>
      <c r="AO16" s="75"/>
      <c r="AP16" s="80"/>
      <c r="AQ16" s="81"/>
      <c r="AR16" s="75"/>
      <c r="AS16" s="80"/>
      <c r="AT16" s="75"/>
      <c r="AU16" s="80"/>
      <c r="AV16" s="81"/>
      <c r="AW16" s="75"/>
      <c r="AX16" s="80"/>
      <c r="AY16" s="75"/>
      <c r="AZ16" s="80"/>
      <c r="BA16" s="81"/>
      <c r="BB16" s="75"/>
      <c r="BC16" s="80"/>
      <c r="BD16" s="75"/>
      <c r="BE16" s="80"/>
      <c r="BF16" s="81"/>
      <c r="BG16" s="75"/>
      <c r="BH16" s="80"/>
      <c r="BI16" s="75"/>
      <c r="BJ16" s="80"/>
      <c r="BK16" s="81"/>
      <c r="BL16" s="75"/>
      <c r="BM16" s="80"/>
      <c r="BN16" s="75"/>
      <c r="BO16" s="80"/>
      <c r="BP16" s="81"/>
      <c r="BQ16" s="75"/>
      <c r="BR16" s="80"/>
      <c r="BS16" s="75"/>
      <c r="BT16" s="80"/>
      <c r="BU16" s="81"/>
      <c r="BV16" s="75"/>
      <c r="BW16" s="80"/>
      <c r="BX16" s="75"/>
      <c r="BY16" s="80"/>
    </row>
    <row r="17" spans="1:77" ht="13.5" customHeight="1">
      <c r="A17" s="1" t="s">
        <v>851</v>
      </c>
      <c r="B17" s="1" t="s">
        <v>824</v>
      </c>
      <c r="C17" s="79" t="s">
        <v>329</v>
      </c>
      <c r="D17" s="75">
        <v>30622</v>
      </c>
      <c r="E17" s="38">
        <v>0.01</v>
      </c>
      <c r="F17" s="75"/>
      <c r="G17" s="80"/>
      <c r="H17" s="79"/>
      <c r="I17" s="75"/>
      <c r="J17" s="76"/>
      <c r="K17" s="75"/>
      <c r="L17" s="80"/>
      <c r="M17" s="79"/>
      <c r="N17" s="75"/>
      <c r="O17" s="80"/>
      <c r="P17" s="75"/>
      <c r="Q17" s="80"/>
      <c r="R17" s="79"/>
      <c r="S17" s="75"/>
      <c r="T17" s="80"/>
      <c r="U17" s="75"/>
      <c r="V17" s="80"/>
      <c r="W17" s="79"/>
      <c r="X17" s="75"/>
      <c r="Y17" s="80"/>
      <c r="Z17" s="75"/>
      <c r="AA17" s="80"/>
      <c r="AB17" s="79"/>
      <c r="AC17" s="75"/>
      <c r="AD17" s="80"/>
      <c r="AE17" s="75"/>
      <c r="AF17" s="80"/>
      <c r="AG17" s="79"/>
      <c r="AH17" s="75"/>
      <c r="AI17" s="80"/>
      <c r="AJ17" s="75"/>
      <c r="AK17" s="80"/>
      <c r="AL17" s="79"/>
      <c r="AM17" s="75"/>
      <c r="AN17" s="80"/>
      <c r="AO17" s="75"/>
      <c r="AP17" s="80"/>
      <c r="AQ17" s="79"/>
      <c r="AR17" s="75"/>
      <c r="AS17" s="80"/>
      <c r="AT17" s="75"/>
      <c r="AU17" s="80"/>
      <c r="AV17" s="79"/>
      <c r="AW17" s="75"/>
      <c r="AX17" s="80"/>
      <c r="AY17" s="75"/>
      <c r="AZ17" s="80"/>
      <c r="BA17" s="79"/>
      <c r="BB17" s="75"/>
      <c r="BC17" s="80"/>
      <c r="BD17" s="75"/>
      <c r="BE17" s="80"/>
      <c r="BF17" s="79"/>
      <c r="BG17" s="75"/>
      <c r="BH17" s="80"/>
      <c r="BI17" s="75"/>
      <c r="BJ17" s="80"/>
      <c r="BK17" s="79"/>
      <c r="BL17" s="75"/>
      <c r="BM17" s="80"/>
      <c r="BN17" s="75"/>
      <c r="BO17" s="80"/>
      <c r="BP17" s="79"/>
      <c r="BQ17" s="75"/>
      <c r="BR17" s="80"/>
      <c r="BS17" s="75"/>
      <c r="BT17" s="80"/>
      <c r="BU17" s="79"/>
      <c r="BV17" s="75"/>
      <c r="BW17" s="80"/>
      <c r="BX17" s="75"/>
      <c r="BY17" s="80"/>
    </row>
    <row r="18" spans="1:77" ht="13.5" customHeight="1">
      <c r="A18" s="1" t="s">
        <v>852</v>
      </c>
      <c r="B18" s="1" t="s">
        <v>825</v>
      </c>
      <c r="C18" s="78"/>
      <c r="D18" s="75">
        <v>186936</v>
      </c>
      <c r="E18" s="38">
        <v>5.7999999999999996E-2</v>
      </c>
      <c r="F18" s="75"/>
      <c r="G18" s="80"/>
      <c r="H18" s="78"/>
      <c r="I18" s="75"/>
      <c r="J18" s="80"/>
      <c r="K18" s="75"/>
      <c r="L18" s="80"/>
      <c r="M18" s="79"/>
      <c r="N18" s="75"/>
      <c r="O18" s="80"/>
      <c r="P18" s="75"/>
      <c r="Q18" s="80"/>
      <c r="R18" s="79"/>
      <c r="S18" s="75"/>
      <c r="T18" s="80"/>
      <c r="U18" s="75"/>
      <c r="V18" s="80"/>
      <c r="W18" s="78"/>
      <c r="X18" s="75"/>
      <c r="Y18" s="80"/>
      <c r="Z18" s="75"/>
      <c r="AA18" s="80"/>
      <c r="AB18" s="78"/>
      <c r="AC18" s="75"/>
      <c r="AD18" s="80"/>
      <c r="AE18" s="75"/>
      <c r="AF18" s="80"/>
      <c r="AG18" s="78"/>
      <c r="AH18" s="75"/>
      <c r="AI18" s="80"/>
      <c r="AJ18" s="75"/>
      <c r="AK18" s="80"/>
      <c r="AL18" s="78"/>
      <c r="AM18" s="75"/>
      <c r="AN18" s="80"/>
      <c r="AO18" s="75"/>
      <c r="AP18" s="80"/>
      <c r="AQ18" s="78"/>
      <c r="AR18" s="75"/>
      <c r="AS18" s="80"/>
      <c r="AT18" s="75"/>
      <c r="AU18" s="80"/>
      <c r="AV18" s="78"/>
      <c r="AW18" s="75"/>
      <c r="AX18" s="80"/>
      <c r="AY18" s="75"/>
      <c r="AZ18" s="80"/>
      <c r="BA18" s="78"/>
      <c r="BB18" s="75"/>
      <c r="BC18" s="80"/>
      <c r="BD18" s="75"/>
      <c r="BE18" s="80"/>
      <c r="BF18" s="78"/>
      <c r="BG18" s="75"/>
      <c r="BH18" s="80"/>
      <c r="BI18" s="75"/>
      <c r="BJ18" s="80"/>
      <c r="BK18" s="78"/>
      <c r="BL18" s="75"/>
      <c r="BM18" s="80"/>
      <c r="BN18" s="75"/>
      <c r="BO18" s="80"/>
      <c r="BP18" s="78"/>
      <c r="BQ18" s="75"/>
      <c r="BR18" s="80"/>
      <c r="BS18" s="75"/>
      <c r="BT18" s="80"/>
      <c r="BU18" s="78"/>
      <c r="BV18" s="75"/>
      <c r="BW18" s="80"/>
      <c r="BX18" s="75"/>
      <c r="BY18" s="80"/>
    </row>
    <row r="19" spans="1:77" ht="13.5" customHeight="1">
      <c r="A19" s="1" t="s">
        <v>853</v>
      </c>
      <c r="B19" s="1" t="s">
        <v>826</v>
      </c>
      <c r="C19" s="79"/>
      <c r="D19" s="75">
        <v>95650</v>
      </c>
      <c r="E19" s="38">
        <v>0.03</v>
      </c>
      <c r="F19" s="75"/>
      <c r="G19" s="80"/>
      <c r="H19" s="79"/>
      <c r="I19" s="75"/>
      <c r="J19" s="80"/>
      <c r="K19" s="75"/>
      <c r="L19" s="80"/>
      <c r="M19" s="79"/>
      <c r="N19" s="75"/>
      <c r="O19" s="80"/>
      <c r="P19" s="75"/>
      <c r="Q19" s="80"/>
      <c r="R19" s="79"/>
      <c r="S19" s="75"/>
      <c r="T19" s="80"/>
      <c r="U19" s="75"/>
      <c r="V19" s="80"/>
      <c r="W19" s="79"/>
      <c r="X19" s="75"/>
      <c r="Y19" s="80"/>
      <c r="Z19" s="75"/>
      <c r="AA19" s="80"/>
      <c r="AB19" s="79"/>
      <c r="AC19" s="75"/>
      <c r="AD19" s="80"/>
      <c r="AE19" s="75"/>
      <c r="AF19" s="80"/>
      <c r="AG19" s="79"/>
      <c r="AH19" s="75"/>
      <c r="AI19" s="80"/>
      <c r="AJ19" s="75"/>
      <c r="AK19" s="80"/>
      <c r="AL19" s="79"/>
      <c r="AM19" s="75"/>
      <c r="AN19" s="80"/>
      <c r="AO19" s="75"/>
      <c r="AP19" s="80"/>
      <c r="AQ19" s="79"/>
      <c r="AR19" s="75"/>
      <c r="AS19" s="80"/>
      <c r="AT19" s="75"/>
      <c r="AU19" s="80"/>
      <c r="AV19" s="79"/>
      <c r="AW19" s="75"/>
      <c r="AX19" s="80"/>
      <c r="AY19" s="75"/>
      <c r="AZ19" s="80"/>
      <c r="BA19" s="79"/>
      <c r="BB19" s="75"/>
      <c r="BC19" s="80"/>
      <c r="BD19" s="75"/>
      <c r="BE19" s="80"/>
      <c r="BF19" s="79"/>
      <c r="BG19" s="75"/>
      <c r="BH19" s="80"/>
      <c r="BI19" s="75"/>
      <c r="BJ19" s="80"/>
      <c r="BK19" s="79"/>
      <c r="BL19" s="75"/>
      <c r="BM19" s="80"/>
      <c r="BN19" s="75"/>
      <c r="BO19" s="80"/>
      <c r="BP19" s="79"/>
      <c r="BQ19" s="75"/>
      <c r="BR19" s="80"/>
      <c r="BS19" s="75"/>
      <c r="BT19" s="80"/>
      <c r="BU19" s="79"/>
      <c r="BV19" s="75"/>
      <c r="BW19" s="80"/>
      <c r="BX19" s="75"/>
      <c r="BY19" s="80"/>
    </row>
    <row r="20" spans="1:77" ht="13.5" customHeight="1">
      <c r="A20" s="1" t="s">
        <v>854</v>
      </c>
      <c r="B20" s="1" t="s">
        <v>827</v>
      </c>
      <c r="C20" s="79"/>
      <c r="D20" s="75">
        <v>82453</v>
      </c>
      <c r="E20" s="38">
        <v>2.6000000000000002E-2</v>
      </c>
      <c r="F20" s="75"/>
      <c r="G20" s="80"/>
      <c r="H20" s="79"/>
      <c r="I20" s="75"/>
      <c r="J20" s="80"/>
      <c r="K20" s="75"/>
      <c r="L20" s="80"/>
      <c r="M20" s="79"/>
      <c r="N20" s="75"/>
      <c r="O20" s="80"/>
      <c r="P20" s="75"/>
      <c r="Q20" s="80"/>
      <c r="R20" s="79"/>
      <c r="S20" s="75"/>
      <c r="T20" s="80"/>
      <c r="U20" s="75"/>
      <c r="V20" s="80"/>
      <c r="W20" s="79"/>
      <c r="X20" s="75"/>
      <c r="Y20" s="80"/>
      <c r="Z20" s="75"/>
      <c r="AA20" s="80"/>
      <c r="AB20" s="79"/>
      <c r="AC20" s="75"/>
      <c r="AD20" s="80"/>
      <c r="AE20" s="75"/>
      <c r="AF20" s="80"/>
      <c r="AG20" s="79"/>
      <c r="AH20" s="75"/>
      <c r="AI20" s="80"/>
      <c r="AJ20" s="75"/>
      <c r="AK20" s="80"/>
      <c r="AL20" s="79"/>
      <c r="AM20" s="75"/>
      <c r="AN20" s="80"/>
      <c r="AO20" s="75"/>
      <c r="AP20" s="80"/>
      <c r="AQ20" s="79"/>
      <c r="AR20" s="75"/>
      <c r="AS20" s="80"/>
      <c r="AT20" s="75"/>
      <c r="AU20" s="80"/>
      <c r="AV20" s="79"/>
      <c r="AW20" s="75"/>
      <c r="AX20" s="80"/>
      <c r="AY20" s="75"/>
      <c r="AZ20" s="80"/>
      <c r="BA20" s="79"/>
      <c r="BB20" s="75"/>
      <c r="BC20" s="80"/>
      <c r="BD20" s="75"/>
      <c r="BE20" s="80"/>
      <c r="BF20" s="79"/>
      <c r="BG20" s="75"/>
      <c r="BH20" s="80"/>
      <c r="BI20" s="75"/>
      <c r="BJ20" s="80"/>
      <c r="BK20" s="79"/>
      <c r="BL20" s="75"/>
      <c r="BM20" s="80"/>
      <c r="BN20" s="75"/>
      <c r="BO20" s="80"/>
      <c r="BP20" s="79"/>
      <c r="BQ20" s="75"/>
      <c r="BR20" s="80"/>
      <c r="BS20" s="75"/>
      <c r="BT20" s="80"/>
      <c r="BU20" s="79"/>
      <c r="BV20" s="75"/>
      <c r="BW20" s="80"/>
      <c r="BX20" s="75"/>
      <c r="BY20" s="80"/>
    </row>
    <row r="21" spans="1:77" ht="13.5" customHeight="1">
      <c r="A21" s="1" t="s">
        <v>855</v>
      </c>
      <c r="B21" s="1" t="s">
        <v>828</v>
      </c>
      <c r="C21" s="78"/>
      <c r="D21" s="75">
        <v>7320</v>
      </c>
      <c r="E21" s="38">
        <v>2E-3</v>
      </c>
      <c r="F21" s="75"/>
      <c r="G21" s="38"/>
      <c r="H21" s="78"/>
      <c r="I21" s="75"/>
      <c r="J21" s="38"/>
      <c r="K21" s="75"/>
      <c r="L21" s="38"/>
      <c r="M21" s="78"/>
      <c r="N21" s="75"/>
      <c r="O21" s="38"/>
      <c r="P21" s="75"/>
      <c r="Q21" s="38"/>
      <c r="R21" s="78"/>
      <c r="S21" s="75"/>
      <c r="T21" s="38"/>
      <c r="U21" s="75"/>
      <c r="V21" s="38"/>
      <c r="W21" s="78"/>
      <c r="X21" s="75"/>
      <c r="Y21" s="38"/>
      <c r="Z21" s="75"/>
      <c r="AA21" s="38"/>
      <c r="AB21" s="78"/>
      <c r="AC21" s="75"/>
      <c r="AD21" s="38"/>
      <c r="AE21" s="75"/>
      <c r="AF21" s="38"/>
      <c r="AG21" s="78"/>
      <c r="AH21" s="75"/>
      <c r="AI21" s="38"/>
      <c r="AJ21" s="75"/>
      <c r="AK21" s="38"/>
      <c r="AL21" s="78"/>
      <c r="AM21" s="75"/>
      <c r="AN21" s="38"/>
      <c r="AO21" s="75"/>
      <c r="AP21" s="38"/>
      <c r="AQ21" s="78"/>
      <c r="AR21" s="75"/>
      <c r="AS21" s="38"/>
      <c r="AT21" s="75"/>
      <c r="AU21" s="38"/>
      <c r="AV21" s="78"/>
      <c r="AW21" s="75"/>
      <c r="AX21" s="38"/>
      <c r="AY21" s="75"/>
      <c r="AZ21" s="38"/>
      <c r="BA21" s="78"/>
      <c r="BB21" s="75"/>
      <c r="BC21" s="38"/>
      <c r="BD21" s="75"/>
      <c r="BE21" s="38"/>
      <c r="BF21" s="78"/>
      <c r="BG21" s="75"/>
      <c r="BH21" s="38"/>
      <c r="BI21" s="75"/>
      <c r="BJ21" s="38"/>
      <c r="BK21" s="78"/>
      <c r="BL21" s="75"/>
      <c r="BM21" s="38"/>
      <c r="BN21" s="75"/>
      <c r="BO21" s="38"/>
      <c r="BP21" s="78"/>
      <c r="BQ21" s="75"/>
      <c r="BR21" s="38"/>
      <c r="BS21" s="75"/>
      <c r="BT21" s="38"/>
      <c r="BU21" s="78"/>
      <c r="BV21" s="75"/>
      <c r="BW21" s="38"/>
      <c r="BX21" s="75"/>
      <c r="BY21" s="38"/>
    </row>
    <row r="22" spans="1:77" ht="13.5" customHeight="1">
      <c r="A22" s="1" t="s">
        <v>856</v>
      </c>
      <c r="B22" s="1" t="s">
        <v>840</v>
      </c>
      <c r="C22" s="78"/>
      <c r="D22" s="75"/>
      <c r="E22" s="38"/>
      <c r="F22" s="75"/>
      <c r="G22" s="38"/>
      <c r="H22" s="78" t="s">
        <v>288</v>
      </c>
      <c r="I22" s="75">
        <v>1224431</v>
      </c>
      <c r="J22" s="38">
        <v>0.4</v>
      </c>
      <c r="K22" s="75">
        <v>1644532</v>
      </c>
      <c r="L22" s="38">
        <v>0.51600000000000001</v>
      </c>
      <c r="M22" s="78" t="s">
        <v>288</v>
      </c>
      <c r="N22" s="75">
        <v>1397030</v>
      </c>
      <c r="O22" s="38">
        <v>0.46299999999999997</v>
      </c>
      <c r="P22" s="75">
        <v>1630980</v>
      </c>
      <c r="Q22" s="38">
        <v>0.51800000000000002</v>
      </c>
      <c r="R22" s="78"/>
      <c r="S22" s="75"/>
      <c r="T22" s="38"/>
      <c r="U22" s="75"/>
      <c r="V22" s="38"/>
      <c r="W22" s="78"/>
      <c r="X22" s="75"/>
      <c r="Y22" s="38"/>
      <c r="Z22" s="75"/>
      <c r="AA22" s="38"/>
      <c r="AB22" s="78"/>
      <c r="AC22" s="75"/>
      <c r="AD22" s="38"/>
      <c r="AE22" s="75"/>
      <c r="AF22" s="38"/>
      <c r="AG22" s="78"/>
      <c r="AH22" s="75"/>
      <c r="AI22" s="38"/>
      <c r="AJ22" s="75"/>
      <c r="AK22" s="38"/>
      <c r="AL22" s="78"/>
      <c r="AM22" s="75"/>
      <c r="AN22" s="38"/>
      <c r="AO22" s="75"/>
      <c r="AP22" s="38"/>
      <c r="AQ22" s="78"/>
      <c r="AR22" s="75"/>
      <c r="AS22" s="38"/>
      <c r="AT22" s="75"/>
      <c r="AU22" s="38"/>
      <c r="AV22" s="78"/>
      <c r="AW22" s="75"/>
      <c r="AX22" s="38"/>
      <c r="AY22" s="75"/>
      <c r="AZ22" s="38"/>
      <c r="BA22" s="78"/>
      <c r="BB22" s="75"/>
      <c r="BC22" s="38"/>
      <c r="BD22" s="75"/>
      <c r="BE22" s="38"/>
      <c r="BF22" s="78"/>
      <c r="BG22" s="75"/>
      <c r="BH22" s="38"/>
      <c r="BI22" s="75"/>
      <c r="BJ22" s="38"/>
      <c r="BK22" s="78"/>
      <c r="BL22" s="75"/>
      <c r="BM22" s="38"/>
      <c r="BN22" s="75"/>
      <c r="BO22" s="38"/>
      <c r="BP22" s="78"/>
      <c r="BQ22" s="75"/>
      <c r="BR22" s="38"/>
      <c r="BS22" s="75"/>
      <c r="BT22" s="38"/>
      <c r="BU22" s="78"/>
      <c r="BV22" s="75"/>
      <c r="BW22" s="38"/>
      <c r="BX22" s="75"/>
      <c r="BY22" s="38"/>
    </row>
    <row r="23" spans="1:77" ht="13.5" customHeight="1">
      <c r="A23" s="1" t="s">
        <v>857</v>
      </c>
      <c r="B23" s="1" t="s">
        <v>842</v>
      </c>
      <c r="C23" s="78"/>
      <c r="D23" s="29"/>
      <c r="E23" s="38"/>
      <c r="F23" s="29"/>
      <c r="G23" s="38"/>
      <c r="H23" s="78" t="s">
        <v>300</v>
      </c>
      <c r="I23" s="29">
        <v>1051159</v>
      </c>
      <c r="J23" s="38">
        <v>0.34399999999999997</v>
      </c>
      <c r="K23" s="29">
        <v>1540803</v>
      </c>
      <c r="L23" s="38">
        <v>0.48399999999999999</v>
      </c>
      <c r="M23" s="78"/>
      <c r="N23" s="29"/>
      <c r="O23" s="38"/>
      <c r="P23" s="29"/>
      <c r="Q23" s="38"/>
      <c r="R23" s="78"/>
      <c r="S23" s="29"/>
      <c r="T23" s="38"/>
      <c r="U23" s="29"/>
      <c r="V23" s="38"/>
      <c r="W23" s="78"/>
      <c r="X23" s="29"/>
      <c r="Y23" s="38"/>
      <c r="Z23" s="29"/>
      <c r="AA23" s="38"/>
      <c r="AB23" s="78"/>
      <c r="AC23" s="29"/>
      <c r="AD23" s="38"/>
      <c r="AE23" s="29"/>
      <c r="AF23" s="38"/>
      <c r="AG23" s="78"/>
      <c r="AH23" s="29"/>
      <c r="AI23" s="38"/>
      <c r="AJ23" s="29"/>
      <c r="AK23" s="38"/>
      <c r="AL23" s="78"/>
      <c r="AM23" s="29"/>
      <c r="AN23" s="38"/>
      <c r="AO23" s="29"/>
      <c r="AP23" s="38"/>
      <c r="AQ23" s="78"/>
      <c r="AR23" s="29"/>
      <c r="AS23" s="38"/>
      <c r="AT23" s="29"/>
      <c r="AU23" s="38"/>
      <c r="AV23" s="78"/>
      <c r="AW23" s="29"/>
      <c r="AX23" s="38"/>
      <c r="AY23" s="29"/>
      <c r="AZ23" s="38"/>
      <c r="BA23" s="78"/>
      <c r="BB23" s="29"/>
      <c r="BC23" s="38"/>
      <c r="BD23" s="29"/>
      <c r="BE23" s="38"/>
      <c r="BF23" s="78"/>
      <c r="BG23" s="29"/>
      <c r="BH23" s="38"/>
      <c r="BI23" s="29"/>
      <c r="BJ23" s="38"/>
      <c r="BK23" s="78"/>
      <c r="BL23" s="29"/>
      <c r="BM23" s="38"/>
      <c r="BN23" s="29"/>
      <c r="BO23" s="38"/>
      <c r="BP23" s="78"/>
      <c r="BQ23" s="29"/>
      <c r="BR23" s="38"/>
      <c r="BS23" s="29"/>
      <c r="BT23" s="38"/>
      <c r="BU23" s="78"/>
      <c r="BV23" s="29"/>
      <c r="BW23" s="38"/>
      <c r="BX23" s="29"/>
      <c r="BY23" s="38"/>
    </row>
    <row r="24" spans="1:77" ht="13.5" customHeight="1">
      <c r="A24" s="1" t="s">
        <v>858</v>
      </c>
      <c r="B24" s="1" t="s">
        <v>841</v>
      </c>
      <c r="C24" s="78"/>
      <c r="D24" s="29"/>
      <c r="E24" s="38"/>
      <c r="F24" s="29"/>
      <c r="G24" s="38"/>
      <c r="H24" s="78" t="s">
        <v>310</v>
      </c>
      <c r="I24" s="29">
        <v>392305</v>
      </c>
      <c r="J24" s="38">
        <v>0.128</v>
      </c>
      <c r="K24" s="29"/>
      <c r="L24" s="38"/>
      <c r="M24" s="78"/>
      <c r="N24" s="29"/>
      <c r="O24" s="38"/>
      <c r="P24" s="29"/>
      <c r="Q24" s="38"/>
      <c r="R24" s="78"/>
      <c r="S24" s="29"/>
      <c r="T24" s="38"/>
      <c r="U24" s="29"/>
      <c r="V24" s="38"/>
      <c r="W24" s="78"/>
      <c r="X24" s="29"/>
      <c r="Y24" s="38"/>
      <c r="Z24" s="29"/>
      <c r="AA24" s="38"/>
      <c r="AB24" s="78"/>
      <c r="AC24" s="29"/>
      <c r="AD24" s="38"/>
      <c r="AE24" s="29"/>
      <c r="AF24" s="38"/>
      <c r="AG24" s="78"/>
      <c r="AH24" s="29"/>
      <c r="AI24" s="38"/>
      <c r="AJ24" s="29"/>
      <c r="AK24" s="38"/>
      <c r="AL24" s="78"/>
      <c r="AM24" s="29"/>
      <c r="AN24" s="38"/>
      <c r="AO24" s="29"/>
      <c r="AP24" s="38"/>
      <c r="AQ24" s="78"/>
      <c r="AR24" s="29"/>
      <c r="AS24" s="38"/>
      <c r="AT24" s="29"/>
      <c r="AU24" s="38"/>
      <c r="AV24" s="78"/>
      <c r="AW24" s="29"/>
      <c r="AX24" s="38"/>
      <c r="AY24" s="29"/>
      <c r="AZ24" s="38"/>
      <c r="BA24" s="78"/>
      <c r="BB24" s="29"/>
      <c r="BC24" s="38"/>
      <c r="BD24" s="29"/>
      <c r="BE24" s="38"/>
      <c r="BF24" s="78"/>
      <c r="BG24" s="29"/>
      <c r="BH24" s="38"/>
      <c r="BI24" s="29"/>
      <c r="BJ24" s="38"/>
      <c r="BK24" s="78"/>
      <c r="BL24" s="29"/>
      <c r="BM24" s="38"/>
      <c r="BN24" s="29"/>
      <c r="BO24" s="38"/>
      <c r="BP24" s="78"/>
      <c r="BQ24" s="29"/>
      <c r="BR24" s="38"/>
      <c r="BS24" s="29"/>
      <c r="BT24" s="38"/>
      <c r="BU24" s="78"/>
      <c r="BV24" s="29"/>
      <c r="BW24" s="38"/>
      <c r="BX24" s="29"/>
      <c r="BY24" s="38"/>
    </row>
    <row r="25" spans="1:77" ht="13.5" customHeight="1">
      <c r="A25" s="1" t="s">
        <v>859</v>
      </c>
      <c r="B25" s="1" t="s">
        <v>843</v>
      </c>
      <c r="C25" s="78"/>
      <c r="D25" s="29"/>
      <c r="E25" s="38"/>
      <c r="F25" s="29"/>
      <c r="G25" s="38"/>
      <c r="H25" s="78" t="s">
        <v>329</v>
      </c>
      <c r="I25" s="29">
        <v>31405</v>
      </c>
      <c r="J25" s="38">
        <v>0.01</v>
      </c>
      <c r="K25" s="29"/>
      <c r="L25" s="38"/>
      <c r="M25" s="78"/>
      <c r="N25" s="29"/>
      <c r="O25" s="38"/>
      <c r="P25" s="29"/>
      <c r="Q25" s="38"/>
      <c r="R25" s="78"/>
      <c r="S25" s="29"/>
      <c r="T25" s="38"/>
      <c r="U25" s="29"/>
      <c r="V25" s="38"/>
      <c r="W25" s="78"/>
      <c r="X25" s="29"/>
      <c r="Y25" s="38"/>
      <c r="Z25" s="29"/>
      <c r="AA25" s="38"/>
      <c r="AB25" s="78"/>
      <c r="AC25" s="29"/>
      <c r="AD25" s="38"/>
      <c r="AE25" s="29"/>
      <c r="AF25" s="38"/>
      <c r="AG25" s="78"/>
      <c r="AH25" s="29"/>
      <c r="AI25" s="38"/>
      <c r="AJ25" s="29"/>
      <c r="AK25" s="38"/>
      <c r="AL25" s="78"/>
      <c r="AM25" s="29"/>
      <c r="AN25" s="38"/>
      <c r="AO25" s="29"/>
      <c r="AP25" s="38"/>
      <c r="AQ25" s="78"/>
      <c r="AR25" s="29"/>
      <c r="AS25" s="38"/>
      <c r="AT25" s="29"/>
      <c r="AU25" s="38"/>
      <c r="AV25" s="78"/>
      <c r="AW25" s="29"/>
      <c r="AX25" s="38"/>
      <c r="AY25" s="29"/>
      <c r="AZ25" s="38"/>
      <c r="BA25" s="78"/>
      <c r="BB25" s="29"/>
      <c r="BC25" s="38"/>
      <c r="BD25" s="29"/>
      <c r="BE25" s="38"/>
      <c r="BF25" s="78"/>
      <c r="BG25" s="29"/>
      <c r="BH25" s="38"/>
      <c r="BI25" s="29"/>
      <c r="BJ25" s="38"/>
      <c r="BK25" s="78"/>
      <c r="BL25" s="29"/>
      <c r="BM25" s="38"/>
      <c r="BN25" s="29"/>
      <c r="BO25" s="38"/>
      <c r="BP25" s="78"/>
      <c r="BQ25" s="29"/>
      <c r="BR25" s="38"/>
      <c r="BS25" s="29"/>
      <c r="BT25" s="38"/>
      <c r="BU25" s="78"/>
      <c r="BV25" s="29"/>
      <c r="BW25" s="38"/>
      <c r="BX25" s="29"/>
      <c r="BY25" s="38"/>
    </row>
    <row r="26" spans="1:77" ht="13.5" customHeight="1">
      <c r="A26" s="1" t="s">
        <v>860</v>
      </c>
      <c r="B26" s="1" t="s">
        <v>844</v>
      </c>
      <c r="C26" s="78"/>
      <c r="D26" s="29"/>
      <c r="E26" s="38"/>
      <c r="F26" s="29"/>
      <c r="G26" s="38"/>
      <c r="H26" s="78" t="s">
        <v>359</v>
      </c>
      <c r="I26" s="29">
        <v>16943</v>
      </c>
      <c r="J26" s="38">
        <v>6.0000000000000001E-3</v>
      </c>
      <c r="K26" s="29"/>
      <c r="L26" s="38"/>
      <c r="M26" s="78"/>
      <c r="N26" s="29"/>
      <c r="O26" s="38"/>
      <c r="P26" s="29"/>
      <c r="Q26" s="38"/>
      <c r="R26" s="78"/>
      <c r="S26" s="29"/>
      <c r="T26" s="38"/>
      <c r="U26" s="29"/>
      <c r="V26" s="38"/>
      <c r="W26" s="78"/>
      <c r="X26" s="29"/>
      <c r="Y26" s="38"/>
      <c r="Z26" s="29"/>
      <c r="AA26" s="38"/>
      <c r="AB26" s="78"/>
      <c r="AC26" s="29"/>
      <c r="AD26" s="38"/>
      <c r="AE26" s="29"/>
      <c r="AF26" s="38"/>
      <c r="AG26" s="78"/>
      <c r="AH26" s="29"/>
      <c r="AI26" s="38"/>
      <c r="AJ26" s="29"/>
      <c r="AK26" s="38"/>
      <c r="AL26" s="78"/>
      <c r="AM26" s="29"/>
      <c r="AN26" s="38"/>
      <c r="AO26" s="29"/>
      <c r="AP26" s="38"/>
      <c r="AQ26" s="78"/>
      <c r="AR26" s="29"/>
      <c r="AS26" s="38"/>
      <c r="AT26" s="29"/>
      <c r="AU26" s="38"/>
      <c r="AV26" s="78"/>
      <c r="AW26" s="29"/>
      <c r="AX26" s="38"/>
      <c r="AY26" s="29"/>
      <c r="AZ26" s="38"/>
      <c r="BA26" s="78"/>
      <c r="BB26" s="29"/>
      <c r="BC26" s="38"/>
      <c r="BD26" s="29"/>
      <c r="BE26" s="38"/>
      <c r="BF26" s="78"/>
      <c r="BG26" s="29"/>
      <c r="BH26" s="38"/>
      <c r="BI26" s="29"/>
      <c r="BJ26" s="38"/>
      <c r="BK26" s="78"/>
      <c r="BL26" s="29"/>
      <c r="BM26" s="38"/>
      <c r="BN26" s="29"/>
      <c r="BO26" s="38"/>
      <c r="BP26" s="78"/>
      <c r="BQ26" s="29"/>
      <c r="BR26" s="38"/>
      <c r="BS26" s="29"/>
      <c r="BT26" s="38"/>
      <c r="BU26" s="78"/>
      <c r="BV26" s="29"/>
      <c r="BW26" s="38"/>
      <c r="BX26" s="29"/>
      <c r="BY26" s="38"/>
    </row>
    <row r="27" spans="1:77" ht="13.5" customHeight="1">
      <c r="A27" s="1" t="s">
        <v>861</v>
      </c>
      <c r="B27" s="1" t="s">
        <v>829</v>
      </c>
      <c r="C27" s="78"/>
      <c r="D27" s="29"/>
      <c r="E27" s="38"/>
      <c r="F27" s="29"/>
      <c r="G27" s="38"/>
      <c r="H27" s="78"/>
      <c r="I27" s="29"/>
      <c r="J27" s="38"/>
      <c r="K27" s="29"/>
      <c r="L27" s="38"/>
      <c r="M27" s="78" t="s">
        <v>294</v>
      </c>
      <c r="N27" s="29">
        <v>48703</v>
      </c>
      <c r="O27" s="38">
        <v>1.6E-2</v>
      </c>
      <c r="P27" s="29"/>
      <c r="Q27" s="38"/>
      <c r="R27" s="78"/>
      <c r="S27" s="29"/>
      <c r="T27" s="38"/>
      <c r="U27" s="29"/>
      <c r="V27" s="38"/>
      <c r="W27" s="78"/>
      <c r="X27" s="29"/>
      <c r="Y27" s="38"/>
      <c r="Z27" s="29"/>
      <c r="AA27" s="38"/>
      <c r="AB27" s="78"/>
      <c r="AC27" s="29"/>
      <c r="AD27" s="38"/>
      <c r="AE27" s="29"/>
      <c r="AF27" s="38"/>
      <c r="AG27" s="78"/>
      <c r="AH27" s="29"/>
      <c r="AI27" s="38"/>
      <c r="AJ27" s="29"/>
      <c r="AK27" s="38"/>
      <c r="AL27" s="78"/>
      <c r="AM27" s="29"/>
      <c r="AN27" s="38"/>
      <c r="AO27" s="29"/>
      <c r="AP27" s="38"/>
      <c r="AQ27" s="78"/>
      <c r="AR27" s="29"/>
      <c r="AS27" s="38"/>
      <c r="AT27" s="29"/>
      <c r="AU27" s="38"/>
      <c r="AV27" s="78"/>
      <c r="AW27" s="29"/>
      <c r="AX27" s="38"/>
      <c r="AY27" s="29"/>
      <c r="AZ27" s="38"/>
      <c r="BA27" s="78"/>
      <c r="BB27" s="29"/>
      <c r="BC27" s="38"/>
      <c r="BD27" s="29"/>
      <c r="BE27" s="38"/>
      <c r="BF27" s="78"/>
      <c r="BG27" s="29"/>
      <c r="BH27" s="38"/>
      <c r="BI27" s="29"/>
      <c r="BJ27" s="38"/>
      <c r="BK27" s="78"/>
      <c r="BL27" s="29"/>
      <c r="BM27" s="38"/>
      <c r="BN27" s="29"/>
      <c r="BO27" s="38"/>
      <c r="BP27" s="78"/>
      <c r="BQ27" s="29"/>
      <c r="BR27" s="38"/>
      <c r="BS27" s="29"/>
      <c r="BT27" s="38"/>
      <c r="BU27" s="78"/>
      <c r="BV27" s="29"/>
      <c r="BW27" s="38"/>
      <c r="BX27" s="29"/>
      <c r="BY27" s="38"/>
    </row>
    <row r="28" spans="1:77" ht="13.5" customHeight="1">
      <c r="A28" s="1" t="s">
        <v>862</v>
      </c>
      <c r="B28" s="1" t="s">
        <v>830</v>
      </c>
      <c r="C28" s="78"/>
      <c r="D28" s="29"/>
      <c r="E28" s="38"/>
      <c r="F28" s="29"/>
      <c r="G28" s="38"/>
      <c r="H28" s="78"/>
      <c r="I28" s="29"/>
      <c r="J28" s="38"/>
      <c r="K28" s="29"/>
      <c r="L28" s="38"/>
      <c r="M28" s="78" t="s">
        <v>300</v>
      </c>
      <c r="N28" s="29">
        <v>561990</v>
      </c>
      <c r="O28" s="38">
        <v>0.18600000000000003</v>
      </c>
      <c r="P28" s="29"/>
      <c r="Q28" s="38"/>
      <c r="R28" s="78"/>
      <c r="S28" s="29"/>
      <c r="T28" s="38"/>
      <c r="U28" s="29"/>
      <c r="V28" s="38"/>
      <c r="W28" s="78" t="s">
        <v>300</v>
      </c>
      <c r="X28" s="29">
        <v>122383</v>
      </c>
      <c r="Y28" s="38">
        <f>X28/$X$7</f>
        <v>4.0880618692520347E-2</v>
      </c>
      <c r="Z28" s="29"/>
      <c r="AA28" s="38"/>
      <c r="AB28" s="78"/>
      <c r="AC28" s="29"/>
      <c r="AD28" s="38"/>
      <c r="AE28" s="29"/>
      <c r="AF28" s="38"/>
      <c r="AG28" s="78"/>
      <c r="AH28" s="29"/>
      <c r="AI28" s="38"/>
      <c r="AJ28" s="29"/>
      <c r="AK28" s="38"/>
      <c r="AL28" s="78"/>
      <c r="AM28" s="29"/>
      <c r="AN28" s="38"/>
      <c r="AO28" s="29"/>
      <c r="AP28" s="38"/>
      <c r="AQ28" s="78"/>
      <c r="AR28" s="29"/>
      <c r="AS28" s="38"/>
      <c r="AT28" s="29"/>
      <c r="AU28" s="38"/>
      <c r="AV28" s="78"/>
      <c r="AW28" s="29"/>
      <c r="AX28" s="38"/>
      <c r="AY28" s="29"/>
      <c r="AZ28" s="38"/>
      <c r="BA28" s="78"/>
      <c r="BB28" s="29"/>
      <c r="BC28" s="38"/>
      <c r="BD28" s="29"/>
      <c r="BE28" s="38"/>
      <c r="BF28" s="78"/>
      <c r="BG28" s="29"/>
      <c r="BH28" s="38"/>
      <c r="BI28" s="29"/>
      <c r="BJ28" s="38"/>
      <c r="BK28" s="78"/>
      <c r="BL28" s="29"/>
      <c r="BM28" s="38"/>
      <c r="BN28" s="29"/>
      <c r="BO28" s="38"/>
      <c r="BP28" s="78"/>
      <c r="BQ28" s="29"/>
      <c r="BR28" s="38"/>
      <c r="BS28" s="29"/>
      <c r="BT28" s="38"/>
      <c r="BU28" s="78"/>
      <c r="BV28" s="29"/>
      <c r="BW28" s="38"/>
      <c r="BX28" s="29"/>
      <c r="BY28" s="38"/>
    </row>
    <row r="29" spans="1:77" ht="13.5" customHeight="1">
      <c r="A29" s="1" t="s">
        <v>863</v>
      </c>
      <c r="B29" s="1" t="s">
        <v>831</v>
      </c>
      <c r="C29" s="78"/>
      <c r="D29" s="29"/>
      <c r="E29" s="38"/>
      <c r="F29" s="29"/>
      <c r="G29" s="38"/>
      <c r="H29" s="78"/>
      <c r="I29" s="29"/>
      <c r="J29" s="38"/>
      <c r="K29" s="29"/>
      <c r="L29" s="38"/>
      <c r="M29" s="78" t="s">
        <v>310</v>
      </c>
      <c r="N29" s="29">
        <v>725866</v>
      </c>
      <c r="O29" s="38">
        <v>0.24100000000000002</v>
      </c>
      <c r="P29" s="29">
        <v>1518333</v>
      </c>
      <c r="Q29" s="38">
        <v>0.48200000000000004</v>
      </c>
      <c r="R29" s="78" t="s">
        <v>310</v>
      </c>
      <c r="S29" s="29">
        <v>1131254</v>
      </c>
      <c r="T29" s="38">
        <v>0.37</v>
      </c>
      <c r="U29" s="29" t="s">
        <v>774</v>
      </c>
      <c r="V29" s="38">
        <v>0.626</v>
      </c>
      <c r="W29" s="74" t="s">
        <v>366</v>
      </c>
      <c r="X29" s="29">
        <v>1875342</v>
      </c>
      <c r="Y29" s="38">
        <f>X29/$X$7</f>
        <v>0.62643619800191608</v>
      </c>
      <c r="Z29" s="29"/>
      <c r="AA29" s="38"/>
      <c r="AB29" s="78"/>
      <c r="AC29" s="29"/>
      <c r="AD29" s="38"/>
      <c r="AE29" s="29"/>
      <c r="AF29" s="38"/>
      <c r="AG29" s="78"/>
      <c r="AH29" s="29"/>
      <c r="AI29" s="38"/>
      <c r="AJ29" s="29"/>
      <c r="AK29" s="38"/>
      <c r="AL29" s="78"/>
      <c r="AM29" s="29"/>
      <c r="AN29" s="38"/>
      <c r="AO29" s="29"/>
      <c r="AP29" s="38"/>
      <c r="AQ29" s="78"/>
      <c r="AR29" s="29"/>
      <c r="AS29" s="38"/>
      <c r="AT29" s="29"/>
      <c r="AU29" s="38"/>
      <c r="AV29" s="78"/>
      <c r="AW29" s="29"/>
      <c r="AX29" s="38"/>
      <c r="AY29" s="29"/>
      <c r="AZ29" s="38"/>
      <c r="BA29" s="78"/>
      <c r="BB29" s="29"/>
      <c r="BC29" s="38"/>
      <c r="BD29" s="29"/>
      <c r="BE29" s="38"/>
      <c r="BF29" s="78"/>
      <c r="BG29" s="29"/>
      <c r="BH29" s="38"/>
      <c r="BI29" s="29"/>
      <c r="BJ29" s="38"/>
      <c r="BK29" s="78"/>
      <c r="BL29" s="29"/>
      <c r="BM29" s="38"/>
      <c r="BN29" s="29"/>
      <c r="BO29" s="38"/>
      <c r="BP29" s="78"/>
      <c r="BQ29" s="29"/>
      <c r="BR29" s="38"/>
      <c r="BS29" s="29"/>
      <c r="BT29" s="38"/>
      <c r="BU29" s="78"/>
      <c r="BV29" s="29"/>
      <c r="BW29" s="38"/>
      <c r="BX29" s="29"/>
      <c r="BY29" s="38"/>
    </row>
    <row r="30" spans="1:77" ht="13.5" customHeight="1">
      <c r="A30" s="1" t="s">
        <v>864</v>
      </c>
      <c r="B30" s="1" t="s">
        <v>832</v>
      </c>
      <c r="C30" s="78"/>
      <c r="D30" s="29"/>
      <c r="E30" s="38"/>
      <c r="F30" s="29"/>
      <c r="G30" s="38"/>
      <c r="H30" s="78"/>
      <c r="I30" s="29"/>
      <c r="J30" s="38"/>
      <c r="K30" s="29"/>
      <c r="L30" s="38"/>
      <c r="M30" s="78" t="s">
        <v>329</v>
      </c>
      <c r="N30" s="29">
        <v>103492</v>
      </c>
      <c r="O30" s="38">
        <v>3.4000000000000002E-2</v>
      </c>
      <c r="P30" s="29"/>
      <c r="Q30" s="38"/>
      <c r="R30" s="78" t="s">
        <v>329</v>
      </c>
      <c r="S30" s="29" t="s">
        <v>775</v>
      </c>
      <c r="T30" s="38">
        <v>9.4E-2</v>
      </c>
      <c r="U30" s="29"/>
      <c r="V30" s="38"/>
      <c r="W30" s="78"/>
      <c r="X30" s="29"/>
      <c r="Y30" s="38"/>
      <c r="Z30" s="29"/>
      <c r="AA30" s="38"/>
      <c r="AB30" s="78"/>
      <c r="AC30" s="29"/>
      <c r="AD30" s="38"/>
      <c r="AE30" s="29"/>
      <c r="AF30" s="38"/>
      <c r="AG30" s="78"/>
      <c r="AH30" s="29"/>
      <c r="AI30" s="38"/>
      <c r="AJ30" s="29"/>
      <c r="AK30" s="38"/>
      <c r="AL30" s="78"/>
      <c r="AM30" s="29"/>
      <c r="AN30" s="38"/>
      <c r="AO30" s="29"/>
      <c r="AP30" s="38"/>
      <c r="AQ30" s="78"/>
      <c r="AR30" s="29"/>
      <c r="AS30" s="38"/>
      <c r="AT30" s="29"/>
      <c r="AU30" s="38"/>
      <c r="AV30" s="78"/>
      <c r="AW30" s="29"/>
      <c r="AX30" s="38"/>
      <c r="AY30" s="29"/>
      <c r="AZ30" s="38"/>
      <c r="BA30" s="78"/>
      <c r="BB30" s="29"/>
      <c r="BC30" s="38"/>
      <c r="BD30" s="29"/>
      <c r="BE30" s="38"/>
      <c r="BF30" s="78"/>
      <c r="BG30" s="29"/>
      <c r="BH30" s="38"/>
      <c r="BI30" s="29"/>
      <c r="BJ30" s="38"/>
      <c r="BK30" s="78"/>
      <c r="BL30" s="29"/>
      <c r="BM30" s="38"/>
      <c r="BN30" s="29"/>
      <c r="BO30" s="38"/>
      <c r="BP30" s="78"/>
      <c r="BQ30" s="29"/>
      <c r="BR30" s="38"/>
      <c r="BS30" s="29"/>
      <c r="BT30" s="38"/>
      <c r="BU30" s="78"/>
      <c r="BV30" s="29"/>
      <c r="BW30" s="38"/>
      <c r="BX30" s="29"/>
      <c r="BY30" s="38"/>
    </row>
    <row r="31" spans="1:77" ht="13.5" customHeight="1">
      <c r="A31" s="1" t="s">
        <v>865</v>
      </c>
      <c r="B31" s="1" t="s">
        <v>833</v>
      </c>
      <c r="C31" s="78"/>
      <c r="D31" s="29"/>
      <c r="E31" s="38"/>
      <c r="F31" s="29"/>
      <c r="G31" s="38"/>
      <c r="H31" s="78" t="s">
        <v>341</v>
      </c>
      <c r="I31" s="29">
        <v>100740</v>
      </c>
      <c r="J31" s="38">
        <v>3.3000000000000002E-2</v>
      </c>
      <c r="K31" s="29"/>
      <c r="L31" s="38"/>
      <c r="M31" s="78" t="s">
        <v>341</v>
      </c>
      <c r="N31" s="29">
        <v>105248</v>
      </c>
      <c r="O31" s="38">
        <v>3.5000000000000003E-2</v>
      </c>
      <c r="P31" s="29"/>
      <c r="Q31" s="38"/>
      <c r="R31" s="78"/>
      <c r="S31" s="29"/>
      <c r="T31" s="38"/>
      <c r="U31" s="29"/>
      <c r="V31" s="38"/>
      <c r="W31" s="78"/>
      <c r="X31" s="29"/>
      <c r="Y31" s="38"/>
      <c r="Z31" s="29"/>
      <c r="AA31" s="38"/>
      <c r="AB31" s="78"/>
      <c r="AC31" s="29"/>
      <c r="AD31" s="38"/>
      <c r="AE31" s="29"/>
      <c r="AF31" s="38"/>
      <c r="AG31" s="78"/>
      <c r="AH31" s="29"/>
      <c r="AI31" s="38"/>
      <c r="AJ31" s="29"/>
      <c r="AK31" s="38"/>
      <c r="AL31" s="78"/>
      <c r="AM31" s="29"/>
      <c r="AN31" s="38"/>
      <c r="AO31" s="29"/>
      <c r="AP31" s="38"/>
      <c r="AQ31" s="78"/>
      <c r="AR31" s="29"/>
      <c r="AS31" s="38"/>
      <c r="AT31" s="29"/>
      <c r="AU31" s="38"/>
      <c r="AV31" s="78"/>
      <c r="AW31" s="29"/>
      <c r="AX31" s="38"/>
      <c r="AY31" s="29"/>
      <c r="AZ31" s="38"/>
      <c r="BA31" s="78"/>
      <c r="BB31" s="29"/>
      <c r="BC31" s="38"/>
      <c r="BD31" s="29"/>
      <c r="BE31" s="38"/>
      <c r="BF31" s="78"/>
      <c r="BG31" s="29"/>
      <c r="BH31" s="38"/>
      <c r="BI31" s="29"/>
      <c r="BJ31" s="38"/>
      <c r="BK31" s="78"/>
      <c r="BL31" s="29"/>
      <c r="BM31" s="38"/>
      <c r="BN31" s="29"/>
      <c r="BO31" s="38"/>
      <c r="BP31" s="78"/>
      <c r="BQ31" s="29"/>
      <c r="BR31" s="38"/>
      <c r="BS31" s="29"/>
      <c r="BT31" s="38"/>
      <c r="BU31" s="78"/>
      <c r="BV31" s="29"/>
      <c r="BW31" s="38"/>
      <c r="BX31" s="29"/>
      <c r="BY31" s="38"/>
    </row>
    <row r="32" spans="1:77" ht="13.5" customHeight="1">
      <c r="A32" s="1" t="s">
        <v>866</v>
      </c>
      <c r="B32" s="1" t="s">
        <v>834</v>
      </c>
      <c r="C32" s="78"/>
      <c r="D32" s="29"/>
      <c r="E32" s="38"/>
      <c r="F32" s="29"/>
      <c r="G32" s="38"/>
      <c r="H32" s="78"/>
      <c r="I32" s="29"/>
      <c r="J32" s="38"/>
      <c r="K32" s="29"/>
      <c r="L32" s="38"/>
      <c r="M32" s="78" t="s">
        <v>321</v>
      </c>
      <c r="N32" s="29">
        <v>61483</v>
      </c>
      <c r="O32" s="38">
        <v>0.02</v>
      </c>
      <c r="P32" s="29"/>
      <c r="Q32" s="38"/>
      <c r="R32" s="78"/>
      <c r="S32" s="29"/>
      <c r="T32" s="38"/>
      <c r="U32" s="29"/>
      <c r="V32" s="38"/>
      <c r="W32" s="78"/>
      <c r="X32" s="29"/>
      <c r="Y32" s="38"/>
      <c r="Z32" s="29"/>
      <c r="AA32" s="38"/>
      <c r="AB32" s="78"/>
      <c r="AC32" s="29"/>
      <c r="AD32" s="38"/>
      <c r="AE32" s="29"/>
      <c r="AF32" s="38"/>
      <c r="AG32" s="78"/>
      <c r="AH32" s="29"/>
      <c r="AI32" s="38"/>
      <c r="AJ32" s="29"/>
      <c r="AK32" s="38"/>
      <c r="AL32" s="78"/>
      <c r="AM32" s="29"/>
      <c r="AN32" s="38"/>
      <c r="AO32" s="29"/>
      <c r="AP32" s="38"/>
      <c r="AQ32" s="78"/>
      <c r="AR32" s="29"/>
      <c r="AS32" s="38"/>
      <c r="AT32" s="29"/>
      <c r="AU32" s="38"/>
      <c r="AV32" s="78"/>
      <c r="AW32" s="29"/>
      <c r="AX32" s="38"/>
      <c r="AY32" s="29"/>
      <c r="AZ32" s="38"/>
      <c r="BA32" s="78"/>
      <c r="BB32" s="29"/>
      <c r="BC32" s="38"/>
      <c r="BD32" s="29"/>
      <c r="BE32" s="38"/>
      <c r="BF32" s="78"/>
      <c r="BG32" s="29"/>
      <c r="BH32" s="38"/>
      <c r="BI32" s="29"/>
      <c r="BJ32" s="38"/>
      <c r="BK32" s="78"/>
      <c r="BL32" s="29"/>
      <c r="BM32" s="38"/>
      <c r="BN32" s="29"/>
      <c r="BO32" s="38"/>
      <c r="BP32" s="78"/>
      <c r="BQ32" s="29"/>
      <c r="BR32" s="38"/>
      <c r="BS32" s="29"/>
      <c r="BT32" s="38"/>
      <c r="BU32" s="78"/>
      <c r="BV32" s="29"/>
      <c r="BW32" s="38"/>
      <c r="BX32" s="29"/>
      <c r="BY32" s="38"/>
    </row>
    <row r="33" spans="1:77" ht="13.5" customHeight="1">
      <c r="A33" s="1" t="s">
        <v>867</v>
      </c>
      <c r="B33" s="1" t="s">
        <v>835</v>
      </c>
      <c r="C33" s="78"/>
      <c r="D33" s="29"/>
      <c r="E33" s="38"/>
      <c r="F33" s="29"/>
      <c r="G33" s="38"/>
      <c r="H33" s="78"/>
      <c r="I33" s="29"/>
      <c r="J33" s="38"/>
      <c r="K33" s="29"/>
      <c r="L33" s="38"/>
      <c r="M33" s="78" t="s">
        <v>366</v>
      </c>
      <c r="N33" s="29">
        <v>12989</v>
      </c>
      <c r="O33" s="38">
        <v>4.0000000000000001E-3</v>
      </c>
      <c r="P33" s="29"/>
      <c r="Q33" s="38"/>
      <c r="R33" s="78"/>
      <c r="S33" s="29"/>
      <c r="T33" s="38"/>
      <c r="U33" s="29"/>
      <c r="V33" s="38"/>
      <c r="W33" s="78"/>
      <c r="X33" s="29"/>
      <c r="Y33" s="38"/>
      <c r="Z33" s="29"/>
      <c r="AA33" s="38"/>
      <c r="AB33" s="78"/>
      <c r="AC33" s="29"/>
      <c r="AD33" s="38"/>
      <c r="AE33" s="29"/>
      <c r="AF33" s="38"/>
      <c r="AG33" s="78"/>
      <c r="AH33" s="29"/>
      <c r="AI33" s="38"/>
      <c r="AJ33" s="29"/>
      <c r="AK33" s="38"/>
      <c r="AL33" s="78"/>
      <c r="AM33" s="29"/>
      <c r="AN33" s="38"/>
      <c r="AO33" s="29"/>
      <c r="AP33" s="38"/>
      <c r="AQ33" s="78"/>
      <c r="AR33" s="29"/>
      <c r="AS33" s="38"/>
      <c r="AT33" s="29"/>
      <c r="AU33" s="38"/>
      <c r="AV33" s="78"/>
      <c r="AW33" s="29"/>
      <c r="AX33" s="38"/>
      <c r="AY33" s="29"/>
      <c r="AZ33" s="38"/>
      <c r="BA33" s="78"/>
      <c r="BB33" s="29"/>
      <c r="BC33" s="38"/>
      <c r="BD33" s="29"/>
      <c r="BE33" s="38"/>
      <c r="BF33" s="78"/>
      <c r="BG33" s="29"/>
      <c r="BH33" s="38"/>
      <c r="BI33" s="29"/>
      <c r="BJ33" s="38"/>
      <c r="BK33" s="78"/>
      <c r="BL33" s="29"/>
      <c r="BM33" s="38"/>
      <c r="BN33" s="29"/>
      <c r="BO33" s="38"/>
      <c r="BP33" s="78"/>
      <c r="BQ33" s="29"/>
      <c r="BR33" s="38"/>
      <c r="BS33" s="29"/>
      <c r="BT33" s="38"/>
      <c r="BU33" s="78"/>
      <c r="BV33" s="29"/>
      <c r="BW33" s="38"/>
      <c r="BX33" s="29"/>
      <c r="BY33" s="38"/>
    </row>
    <row r="34" spans="1:77" ht="13.5" customHeight="1">
      <c r="A34" s="1" t="s">
        <v>868</v>
      </c>
      <c r="B34" s="1" t="s">
        <v>836</v>
      </c>
      <c r="C34" s="78"/>
      <c r="D34" s="29"/>
      <c r="E34" s="38"/>
      <c r="F34" s="29"/>
      <c r="G34" s="38"/>
      <c r="H34" s="78"/>
      <c r="I34" s="29"/>
      <c r="J34" s="38"/>
      <c r="K34" s="29"/>
      <c r="L34" s="38"/>
      <c r="M34" s="78"/>
      <c r="N34" s="29"/>
      <c r="O34" s="38"/>
      <c r="P34" s="29"/>
      <c r="Q34" s="38"/>
      <c r="R34" s="78" t="s">
        <v>315</v>
      </c>
      <c r="S34" s="29">
        <v>167663</v>
      </c>
      <c r="T34" s="38">
        <v>5.5E-2</v>
      </c>
      <c r="U34" s="29"/>
      <c r="V34" s="38"/>
      <c r="W34" s="78"/>
      <c r="X34" s="29"/>
      <c r="Y34" s="38"/>
      <c r="Z34" s="29"/>
      <c r="AA34" s="38"/>
      <c r="AB34" s="78"/>
      <c r="AC34" s="29"/>
      <c r="AD34" s="38"/>
      <c r="AE34" s="29"/>
      <c r="AF34" s="38"/>
      <c r="AG34" s="78"/>
      <c r="AH34" s="29"/>
      <c r="AI34" s="38"/>
      <c r="AJ34" s="29"/>
      <c r="AK34" s="38"/>
      <c r="AL34" s="78"/>
      <c r="AM34" s="29"/>
      <c r="AN34" s="38"/>
      <c r="AO34" s="29"/>
      <c r="AP34" s="38"/>
      <c r="AQ34" s="78"/>
      <c r="AR34" s="29"/>
      <c r="AS34" s="38"/>
      <c r="AT34" s="29"/>
      <c r="AU34" s="38"/>
      <c r="AV34" s="78"/>
      <c r="AW34" s="29"/>
      <c r="AX34" s="38"/>
      <c r="AY34" s="29"/>
      <c r="AZ34" s="38"/>
      <c r="BA34" s="78"/>
      <c r="BB34" s="29"/>
      <c r="BC34" s="38"/>
      <c r="BD34" s="29"/>
      <c r="BE34" s="38"/>
      <c r="BF34" s="78"/>
      <c r="BG34" s="29"/>
      <c r="BH34" s="38"/>
      <c r="BI34" s="29"/>
      <c r="BJ34" s="38"/>
      <c r="BK34" s="78"/>
      <c r="BL34" s="29"/>
      <c r="BM34" s="38"/>
      <c r="BN34" s="29"/>
      <c r="BO34" s="38"/>
      <c r="BP34" s="78"/>
      <c r="BQ34" s="29"/>
      <c r="BR34" s="38"/>
      <c r="BS34" s="29"/>
      <c r="BT34" s="38"/>
      <c r="BU34" s="78"/>
      <c r="BV34" s="29"/>
      <c r="BW34" s="38"/>
      <c r="BX34" s="29"/>
      <c r="BY34" s="38"/>
    </row>
    <row r="35" spans="1:77" ht="13.5" customHeight="1">
      <c r="A35" s="1" t="s">
        <v>869</v>
      </c>
      <c r="B35" s="1" t="s">
        <v>837</v>
      </c>
      <c r="C35" s="78"/>
      <c r="D35" s="29"/>
      <c r="E35" s="38"/>
      <c r="F35" s="29"/>
      <c r="G35" s="38"/>
      <c r="H35" s="78"/>
      <c r="I35" s="29"/>
      <c r="J35" s="38"/>
      <c r="K35" s="29"/>
      <c r="L35" s="38"/>
      <c r="M35" s="78"/>
      <c r="N35" s="29"/>
      <c r="O35" s="38"/>
      <c r="P35" s="29"/>
      <c r="Q35" s="38"/>
      <c r="R35" s="78" t="s">
        <v>288</v>
      </c>
      <c r="S35" s="29" t="s">
        <v>776</v>
      </c>
      <c r="T35" s="38">
        <v>6.7000000000000004E-2</v>
      </c>
      <c r="U35" s="29"/>
      <c r="V35" s="38"/>
      <c r="W35" s="78"/>
      <c r="X35" s="29"/>
      <c r="Y35" s="38"/>
      <c r="Z35" s="29"/>
      <c r="AA35" s="38"/>
      <c r="AB35" s="78"/>
      <c r="AC35" s="29"/>
      <c r="AD35" s="38"/>
      <c r="AE35" s="29"/>
      <c r="AF35" s="38"/>
      <c r="AG35" s="78"/>
      <c r="AH35" s="29"/>
      <c r="AI35" s="38"/>
      <c r="AJ35" s="29"/>
      <c r="AK35" s="38"/>
      <c r="AL35" s="78"/>
      <c r="AM35" s="29"/>
      <c r="AN35" s="38"/>
      <c r="AO35" s="29"/>
      <c r="AP35" s="38"/>
      <c r="AQ35" s="78"/>
      <c r="AR35" s="29"/>
      <c r="AS35" s="38"/>
      <c r="AT35" s="29"/>
      <c r="AU35" s="38"/>
      <c r="AV35" s="78"/>
      <c r="AW35" s="29"/>
      <c r="AX35" s="38"/>
      <c r="AY35" s="29"/>
      <c r="AZ35" s="38"/>
      <c r="BA35" s="78"/>
      <c r="BB35" s="29"/>
      <c r="BC35" s="38"/>
      <c r="BD35" s="29"/>
      <c r="BE35" s="38"/>
      <c r="BF35" s="78"/>
      <c r="BG35" s="29"/>
      <c r="BH35" s="38"/>
      <c r="BI35" s="29"/>
      <c r="BJ35" s="38"/>
      <c r="BK35" s="78"/>
      <c r="BL35" s="29"/>
      <c r="BM35" s="38"/>
      <c r="BN35" s="29"/>
      <c r="BO35" s="38"/>
      <c r="BP35" s="78"/>
      <c r="BQ35" s="29"/>
      <c r="BR35" s="38"/>
      <c r="BS35" s="29"/>
      <c r="BT35" s="38"/>
      <c r="BU35" s="78"/>
      <c r="BV35" s="29"/>
      <c r="BW35" s="38"/>
      <c r="BX35" s="29"/>
      <c r="BY35" s="38"/>
    </row>
    <row r="36" spans="1:77" ht="13.5" customHeight="1">
      <c r="A36" s="1" t="s">
        <v>870</v>
      </c>
      <c r="B36" s="1" t="s">
        <v>838</v>
      </c>
      <c r="C36" s="78"/>
      <c r="D36" s="29"/>
      <c r="E36" s="38"/>
      <c r="F36" s="29"/>
      <c r="G36" s="38"/>
      <c r="H36" s="78"/>
      <c r="I36" s="29"/>
      <c r="J36" s="38"/>
      <c r="K36" s="29"/>
      <c r="L36" s="38"/>
      <c r="M36" s="78"/>
      <c r="N36" s="29"/>
      <c r="O36" s="38"/>
      <c r="P36" s="29"/>
      <c r="Q36" s="38"/>
      <c r="R36" s="78" t="s">
        <v>341</v>
      </c>
      <c r="S36" s="29" t="s">
        <v>777</v>
      </c>
      <c r="T36" s="38">
        <v>0.188</v>
      </c>
      <c r="U36" s="29" t="s">
        <v>778</v>
      </c>
      <c r="V36" s="38">
        <v>0.374</v>
      </c>
      <c r="W36" s="78" t="s">
        <v>341</v>
      </c>
      <c r="X36" s="29">
        <v>371254</v>
      </c>
      <c r="Y36" s="38">
        <f>X36/$X$7</f>
        <v>0.12401308361515037</v>
      </c>
      <c r="Z36" s="29"/>
      <c r="AA36" s="38"/>
      <c r="AB36" s="78"/>
      <c r="AC36" s="29"/>
      <c r="AD36" s="38"/>
      <c r="AE36" s="29"/>
      <c r="AF36" s="38"/>
      <c r="AG36" s="78"/>
      <c r="AH36" s="29"/>
      <c r="AI36" s="38"/>
      <c r="AJ36" s="29"/>
      <c r="AK36" s="38"/>
      <c r="AL36" s="78"/>
      <c r="AM36" s="29"/>
      <c r="AN36" s="38"/>
      <c r="AO36" s="29"/>
      <c r="AP36" s="38"/>
      <c r="AQ36" s="78"/>
      <c r="AR36" s="29"/>
      <c r="AS36" s="38"/>
      <c r="AT36" s="29"/>
      <c r="AU36" s="38"/>
      <c r="AV36" s="78"/>
      <c r="AW36" s="29"/>
      <c r="AX36" s="38"/>
      <c r="AY36" s="29"/>
      <c r="AZ36" s="38"/>
      <c r="BA36" s="78"/>
      <c r="BB36" s="29"/>
      <c r="BC36" s="38"/>
      <c r="BD36" s="29"/>
      <c r="BE36" s="38"/>
      <c r="BF36" s="78"/>
      <c r="BG36" s="29"/>
      <c r="BH36" s="38"/>
      <c r="BI36" s="29"/>
      <c r="BJ36" s="38"/>
      <c r="BK36" s="78"/>
      <c r="BL36" s="29"/>
      <c r="BM36" s="38"/>
      <c r="BN36" s="29"/>
      <c r="BO36" s="38"/>
      <c r="BP36" s="78"/>
      <c r="BQ36" s="29"/>
      <c r="BR36" s="38"/>
      <c r="BS36" s="29"/>
      <c r="BT36" s="38"/>
      <c r="BU36" s="78"/>
      <c r="BV36" s="29"/>
      <c r="BW36" s="38"/>
      <c r="BX36" s="29"/>
      <c r="BY36" s="38"/>
    </row>
    <row r="37" spans="1:77" ht="13.5" customHeight="1">
      <c r="A37" s="1" t="s">
        <v>871</v>
      </c>
      <c r="B37" s="1" t="s">
        <v>839</v>
      </c>
      <c r="C37" s="78"/>
      <c r="D37" s="29"/>
      <c r="E37" s="38"/>
      <c r="F37" s="29"/>
      <c r="G37" s="38"/>
      <c r="H37" s="78"/>
      <c r="I37" s="29"/>
      <c r="J37" s="38"/>
      <c r="K37" s="29"/>
      <c r="L37" s="38"/>
      <c r="M37" s="78"/>
      <c r="N37" s="29"/>
      <c r="O37" s="38"/>
      <c r="P37" s="29"/>
      <c r="Q37" s="38"/>
      <c r="R37" s="78" t="s">
        <v>321</v>
      </c>
      <c r="S37" s="29">
        <v>75744</v>
      </c>
      <c r="T37" s="38">
        <v>2.5000000000000001E-2</v>
      </c>
      <c r="U37" s="29"/>
      <c r="V37" s="38"/>
      <c r="W37" s="78"/>
      <c r="X37" s="29"/>
      <c r="Y37" s="38"/>
      <c r="Z37" s="29"/>
      <c r="AA37" s="38"/>
      <c r="AB37" s="78"/>
      <c r="AC37" s="29"/>
      <c r="AD37" s="38"/>
      <c r="AE37" s="29"/>
      <c r="AF37" s="38"/>
      <c r="AG37" s="78"/>
      <c r="AH37" s="29"/>
      <c r="AI37" s="38"/>
      <c r="AJ37" s="29"/>
      <c r="AK37" s="38"/>
      <c r="AL37" s="78"/>
      <c r="AM37" s="29"/>
      <c r="AN37" s="38"/>
      <c r="AO37" s="29"/>
      <c r="AP37" s="38"/>
      <c r="AQ37" s="78"/>
      <c r="AR37" s="29"/>
      <c r="AS37" s="38"/>
      <c r="AT37" s="29"/>
      <c r="AU37" s="38"/>
      <c r="AV37" s="78"/>
      <c r="AW37" s="29"/>
      <c r="AX37" s="38"/>
      <c r="AY37" s="29"/>
      <c r="AZ37" s="38"/>
      <c r="BA37" s="78"/>
      <c r="BB37" s="29"/>
      <c r="BC37" s="38"/>
      <c r="BD37" s="29"/>
      <c r="BE37" s="38"/>
      <c r="BF37" s="78"/>
      <c r="BG37" s="29"/>
      <c r="BH37" s="38"/>
      <c r="BI37" s="29"/>
      <c r="BJ37" s="38"/>
      <c r="BK37" s="78"/>
      <c r="BL37" s="29"/>
      <c r="BM37" s="38"/>
      <c r="BN37" s="29"/>
      <c r="BO37" s="38"/>
      <c r="BP37" s="78"/>
      <c r="BQ37" s="29"/>
      <c r="BR37" s="38"/>
      <c r="BS37" s="29"/>
      <c r="BT37" s="38"/>
      <c r="BU37" s="78"/>
      <c r="BV37" s="29"/>
      <c r="BW37" s="38"/>
      <c r="BX37" s="29"/>
      <c r="BY37" s="38"/>
    </row>
    <row r="38" spans="1:77" ht="13.5" customHeight="1">
      <c r="A38" s="1" t="s">
        <v>984</v>
      </c>
      <c r="B38" s="1" t="s">
        <v>977</v>
      </c>
      <c r="C38" s="78"/>
      <c r="D38" s="29"/>
      <c r="E38" s="38"/>
      <c r="F38" s="29"/>
      <c r="G38" s="38"/>
      <c r="H38" s="78"/>
      <c r="I38" s="29"/>
      <c r="J38" s="38"/>
      <c r="K38" s="29"/>
      <c r="L38" s="38"/>
      <c r="M38" s="78"/>
      <c r="N38" s="29"/>
      <c r="O38" s="38"/>
      <c r="P38" s="29"/>
      <c r="Q38" s="38"/>
      <c r="R38" s="78" t="s">
        <v>294</v>
      </c>
      <c r="S38" s="29">
        <v>82598</v>
      </c>
      <c r="T38" s="38">
        <v>2.7E-2</v>
      </c>
      <c r="U38" s="29"/>
      <c r="V38" s="38"/>
      <c r="W38" s="78" t="s">
        <v>315</v>
      </c>
      <c r="X38" s="29">
        <v>89977</v>
      </c>
      <c r="Y38" s="38">
        <f>X38/$X$7</f>
        <v>3.0055771047424098E-2</v>
      </c>
      <c r="Z38" s="29"/>
      <c r="AA38" s="38"/>
      <c r="AB38" s="78"/>
      <c r="AC38" s="29"/>
      <c r="AD38" s="38"/>
      <c r="AE38" s="29"/>
      <c r="AF38" s="38"/>
      <c r="AG38" s="78"/>
      <c r="AH38" s="29"/>
      <c r="AI38" s="38"/>
      <c r="AJ38" s="29"/>
      <c r="AK38" s="38"/>
      <c r="AL38" s="78"/>
      <c r="AM38" s="29"/>
      <c r="AN38" s="38"/>
      <c r="AO38" s="29"/>
      <c r="AP38" s="38"/>
      <c r="AQ38" s="78"/>
      <c r="AR38" s="29"/>
      <c r="AS38" s="38"/>
      <c r="AT38" s="29"/>
      <c r="AU38" s="38"/>
      <c r="AV38" s="78"/>
      <c r="AW38" s="29"/>
      <c r="AX38" s="38"/>
      <c r="AY38" s="29"/>
      <c r="AZ38" s="38"/>
      <c r="BA38" s="78"/>
      <c r="BB38" s="29"/>
      <c r="BC38" s="38"/>
      <c r="BD38" s="29"/>
      <c r="BE38" s="38"/>
      <c r="BF38" s="78"/>
      <c r="BG38" s="29"/>
      <c r="BH38" s="38"/>
      <c r="BI38" s="29"/>
      <c r="BJ38" s="38"/>
      <c r="BK38" s="78"/>
      <c r="BL38" s="29"/>
      <c r="BM38" s="38"/>
      <c r="BN38" s="29"/>
      <c r="BO38" s="38"/>
      <c r="BP38" s="78"/>
      <c r="BQ38" s="29"/>
      <c r="BR38" s="38"/>
      <c r="BS38" s="29"/>
      <c r="BT38" s="38"/>
      <c r="BU38" s="78"/>
      <c r="BV38" s="29"/>
      <c r="BW38" s="38"/>
      <c r="BX38" s="29"/>
      <c r="BY38" s="38"/>
    </row>
    <row r="39" spans="1:77" ht="13.5" customHeight="1">
      <c r="A39" s="1" t="s">
        <v>981</v>
      </c>
      <c r="B39" s="1" t="s">
        <v>978</v>
      </c>
      <c r="C39" s="78"/>
      <c r="D39" s="29"/>
      <c r="E39" s="38"/>
      <c r="F39" s="29"/>
      <c r="G39" s="38"/>
      <c r="H39" s="78"/>
      <c r="I39" s="29"/>
      <c r="J39" s="38"/>
      <c r="K39" s="29"/>
      <c r="L39" s="38"/>
      <c r="M39" s="78"/>
      <c r="N39" s="29"/>
      <c r="O39" s="38"/>
      <c r="P39" s="29"/>
      <c r="Q39" s="38"/>
      <c r="R39" s="78"/>
      <c r="W39" s="78" t="s">
        <v>329</v>
      </c>
      <c r="X39" s="29">
        <v>207337</v>
      </c>
      <c r="Y39" s="38">
        <f t="shared" ref="Y39:Y41" si="0">X39/$X$7</f>
        <v>6.9258514972268134E-2</v>
      </c>
      <c r="Z39" s="29"/>
      <c r="AA39" s="38"/>
      <c r="AB39" s="78"/>
      <c r="AC39" s="29"/>
      <c r="AD39" s="38"/>
      <c r="AE39" s="29"/>
      <c r="AF39" s="38"/>
      <c r="AG39" s="78"/>
      <c r="AH39" s="29"/>
      <c r="AI39" s="38"/>
      <c r="AJ39" s="29"/>
      <c r="AK39" s="38"/>
      <c r="AL39" s="78"/>
      <c r="AM39" s="29"/>
      <c r="AN39" s="38"/>
      <c r="AO39" s="29"/>
      <c r="AP39" s="38"/>
      <c r="AQ39" s="78"/>
      <c r="AR39" s="29"/>
      <c r="AS39" s="38"/>
      <c r="AT39" s="29"/>
      <c r="AU39" s="38"/>
      <c r="AV39" s="78"/>
      <c r="AW39" s="29"/>
      <c r="AX39" s="38"/>
      <c r="AY39" s="29"/>
      <c r="AZ39" s="38"/>
      <c r="BA39" s="78"/>
      <c r="BB39" s="29"/>
      <c r="BC39" s="38"/>
      <c r="BD39" s="29"/>
      <c r="BE39" s="38"/>
      <c r="BF39" s="78"/>
      <c r="BG39" s="29"/>
      <c r="BH39" s="38"/>
      <c r="BI39" s="29"/>
      <c r="BJ39" s="38"/>
      <c r="BK39" s="78"/>
      <c r="BL39" s="29"/>
      <c r="BM39" s="38"/>
      <c r="BN39" s="29"/>
      <c r="BO39" s="38"/>
      <c r="BP39" s="78"/>
      <c r="BQ39" s="29"/>
      <c r="BR39" s="38"/>
      <c r="BS39" s="29"/>
      <c r="BT39" s="38"/>
      <c r="BU39" s="78"/>
      <c r="BV39" s="29"/>
      <c r="BW39" s="38"/>
      <c r="BX39" s="29"/>
      <c r="BY39" s="38"/>
    </row>
    <row r="40" spans="1:77" ht="13.5" customHeight="1">
      <c r="A40" s="1" t="s">
        <v>982</v>
      </c>
      <c r="B40" s="1" t="s">
        <v>979</v>
      </c>
      <c r="C40" s="78"/>
      <c r="D40" s="29"/>
      <c r="E40" s="38"/>
      <c r="F40" s="29"/>
      <c r="G40" s="38"/>
      <c r="H40" s="78"/>
      <c r="I40" s="29"/>
      <c r="J40" s="38"/>
      <c r="K40" s="29"/>
      <c r="L40" s="38"/>
      <c r="M40" s="78"/>
      <c r="N40" s="29"/>
      <c r="O40" s="38"/>
      <c r="P40" s="29"/>
      <c r="Q40" s="38"/>
      <c r="R40" s="78"/>
      <c r="S40" s="29"/>
      <c r="T40" s="38"/>
      <c r="U40" s="29"/>
      <c r="V40" s="38"/>
      <c r="W40" s="78" t="s">
        <v>288</v>
      </c>
      <c r="X40" s="29">
        <v>97294</v>
      </c>
      <c r="Y40" s="38">
        <f t="shared" si="0"/>
        <v>3.2499929851940827E-2</v>
      </c>
      <c r="Z40" s="29"/>
      <c r="AA40" s="38"/>
      <c r="AB40" s="78"/>
      <c r="AC40" s="29"/>
      <c r="AD40" s="38"/>
      <c r="AE40" s="29"/>
      <c r="AF40" s="38"/>
      <c r="AG40" s="78"/>
      <c r="AH40" s="29"/>
      <c r="AI40" s="38"/>
      <c r="AJ40" s="29"/>
      <c r="AK40" s="38"/>
      <c r="AL40" s="78"/>
      <c r="AM40" s="29"/>
      <c r="AN40" s="38"/>
      <c r="AO40" s="29"/>
      <c r="AP40" s="38"/>
      <c r="AQ40" s="78"/>
      <c r="AR40" s="29"/>
      <c r="AS40" s="38"/>
      <c r="AT40" s="29"/>
      <c r="AU40" s="38"/>
      <c r="AV40" s="78"/>
      <c r="AW40" s="29"/>
      <c r="AX40" s="38"/>
      <c r="AY40" s="29"/>
      <c r="AZ40" s="38"/>
      <c r="BA40" s="78"/>
      <c r="BB40" s="29"/>
      <c r="BC40" s="38"/>
      <c r="BD40" s="29"/>
      <c r="BE40" s="38"/>
      <c r="BF40" s="78"/>
      <c r="BG40" s="29"/>
      <c r="BH40" s="38"/>
      <c r="BI40" s="29"/>
      <c r="BJ40" s="38"/>
      <c r="BK40" s="78"/>
      <c r="BL40" s="29"/>
      <c r="BM40" s="38"/>
      <c r="BN40" s="29"/>
      <c r="BO40" s="38"/>
      <c r="BP40" s="78"/>
      <c r="BQ40" s="29"/>
      <c r="BR40" s="38"/>
      <c r="BS40" s="29"/>
      <c r="BT40" s="38"/>
      <c r="BU40" s="78"/>
      <c r="BV40" s="29"/>
      <c r="BW40" s="38"/>
      <c r="BX40" s="29"/>
      <c r="BY40" s="38"/>
    </row>
    <row r="41" spans="1:77" ht="13.5" customHeight="1">
      <c r="A41" s="1" t="s">
        <v>983</v>
      </c>
      <c r="B41" s="1" t="s">
        <v>980</v>
      </c>
      <c r="C41" s="78"/>
      <c r="D41" s="29"/>
      <c r="E41" s="38"/>
      <c r="F41" s="29"/>
      <c r="G41" s="38"/>
      <c r="H41" s="78"/>
      <c r="I41" s="29"/>
      <c r="J41" s="38"/>
      <c r="K41" s="29"/>
      <c r="L41" s="38"/>
      <c r="M41" s="78"/>
      <c r="N41" s="29"/>
      <c r="O41" s="38"/>
      <c r="P41" s="29"/>
      <c r="Q41" s="38"/>
      <c r="R41" s="78"/>
      <c r="S41" s="29"/>
      <c r="T41" s="38"/>
      <c r="U41" s="29"/>
      <c r="V41" s="38"/>
      <c r="W41" s="78" t="s">
        <v>294</v>
      </c>
      <c r="X41" s="29">
        <v>44776</v>
      </c>
      <c r="Y41" s="38">
        <f t="shared" si="0"/>
        <v>1.4956902368599324E-2</v>
      </c>
      <c r="Z41" s="29"/>
      <c r="AA41" s="38"/>
      <c r="AB41" s="78"/>
      <c r="AC41" s="29"/>
      <c r="AD41" s="38"/>
      <c r="AE41" s="29"/>
      <c r="AF41" s="38"/>
      <c r="AG41" s="78"/>
      <c r="AH41" s="29"/>
      <c r="AI41" s="38"/>
      <c r="AJ41" s="29"/>
      <c r="AK41" s="38"/>
      <c r="AL41" s="78"/>
      <c r="AM41" s="29"/>
      <c r="AN41" s="38"/>
      <c r="AO41" s="29"/>
      <c r="AP41" s="38"/>
      <c r="AQ41" s="78"/>
      <c r="AR41" s="29"/>
      <c r="AS41" s="38"/>
      <c r="AT41" s="29"/>
      <c r="AU41" s="38"/>
      <c r="AV41" s="78"/>
      <c r="AW41" s="29"/>
      <c r="AX41" s="38"/>
      <c r="AY41" s="29"/>
      <c r="AZ41" s="38"/>
      <c r="BA41" s="78"/>
      <c r="BB41" s="29"/>
      <c r="BC41" s="38"/>
      <c r="BD41" s="29"/>
      <c r="BE41" s="38"/>
      <c r="BF41" s="78"/>
      <c r="BG41" s="29"/>
      <c r="BH41" s="38"/>
      <c r="BI41" s="29"/>
      <c r="BJ41" s="38"/>
      <c r="BK41" s="78"/>
      <c r="BL41" s="29"/>
      <c r="BM41" s="38"/>
      <c r="BN41" s="29"/>
      <c r="BO41" s="38"/>
      <c r="BP41" s="78"/>
      <c r="BQ41" s="29"/>
      <c r="BR41" s="38"/>
      <c r="BS41" s="29"/>
      <c r="BT41" s="38"/>
      <c r="BU41" s="78"/>
      <c r="BV41" s="29"/>
      <c r="BW41" s="38"/>
      <c r="BX41" s="29"/>
      <c r="BY41" s="38"/>
    </row>
    <row r="42" spans="1:77" ht="13.5" customHeight="1">
      <c r="C42" s="78"/>
      <c r="D42" s="29"/>
      <c r="E42" s="38"/>
      <c r="F42" s="29"/>
      <c r="G42" s="38"/>
      <c r="H42" s="78"/>
      <c r="I42" s="29"/>
      <c r="J42" s="38"/>
      <c r="K42" s="29"/>
      <c r="L42" s="38"/>
      <c r="M42" s="78"/>
      <c r="N42" s="29"/>
      <c r="O42" s="38"/>
      <c r="P42" s="29"/>
      <c r="Q42" s="38"/>
      <c r="R42" s="78"/>
      <c r="S42" s="29"/>
      <c r="T42" s="38"/>
      <c r="U42" s="29"/>
      <c r="V42" s="38"/>
      <c r="W42" s="78"/>
      <c r="X42" s="29"/>
      <c r="Y42" s="38"/>
      <c r="Z42" s="29"/>
      <c r="AA42" s="38"/>
      <c r="AB42" s="78"/>
      <c r="AC42" s="29"/>
      <c r="AD42" s="38"/>
      <c r="AE42" s="29"/>
      <c r="AF42" s="38"/>
      <c r="AG42" s="78"/>
      <c r="AH42" s="29"/>
      <c r="AI42" s="38"/>
      <c r="AJ42" s="29"/>
      <c r="AK42" s="38"/>
      <c r="AL42" s="78"/>
      <c r="AM42" s="29"/>
      <c r="AN42" s="38"/>
      <c r="AO42" s="29"/>
      <c r="AP42" s="38"/>
      <c r="AQ42" s="78"/>
      <c r="AR42" s="29"/>
      <c r="AS42" s="38"/>
      <c r="AT42" s="29"/>
      <c r="AU42" s="38"/>
      <c r="AV42" s="78"/>
      <c r="AW42" s="29"/>
      <c r="AX42" s="38"/>
      <c r="AY42" s="29"/>
      <c r="AZ42" s="38"/>
      <c r="BA42" s="78"/>
      <c r="BB42" s="29"/>
      <c r="BC42" s="38"/>
      <c r="BD42" s="29"/>
      <c r="BE42" s="38"/>
      <c r="BF42" s="78"/>
      <c r="BG42" s="29"/>
      <c r="BH42" s="38"/>
      <c r="BI42" s="29"/>
      <c r="BJ42" s="38"/>
      <c r="BK42" s="78"/>
      <c r="BL42" s="29"/>
      <c r="BM42" s="38"/>
      <c r="BN42" s="29"/>
      <c r="BO42" s="38"/>
      <c r="BP42" s="78"/>
      <c r="BQ42" s="29"/>
      <c r="BR42" s="38"/>
      <c r="BS42" s="29"/>
      <c r="BT42" s="38"/>
      <c r="BU42" s="78"/>
      <c r="BV42" s="29"/>
      <c r="BW42" s="38"/>
      <c r="BX42" s="29"/>
      <c r="BY42" s="38"/>
    </row>
    <row r="43" spans="1:77" ht="13.5" customHeight="1">
      <c r="C43" s="78"/>
      <c r="D43" s="29"/>
      <c r="E43" s="38"/>
      <c r="F43" s="29"/>
      <c r="G43" s="38"/>
      <c r="H43" s="78"/>
      <c r="I43" s="29"/>
      <c r="J43" s="38"/>
      <c r="K43" s="29"/>
      <c r="L43" s="38"/>
      <c r="M43" s="78"/>
      <c r="N43" s="29"/>
      <c r="O43" s="38"/>
      <c r="P43" s="29"/>
      <c r="Q43" s="38"/>
      <c r="R43" s="78"/>
      <c r="S43" s="29"/>
      <c r="T43" s="38"/>
      <c r="U43" s="29"/>
      <c r="V43" s="38"/>
      <c r="W43" s="78"/>
      <c r="X43" s="29"/>
      <c r="Y43" s="38"/>
      <c r="Z43" s="29"/>
      <c r="AA43" s="38"/>
      <c r="AB43" s="78"/>
      <c r="AC43" s="29"/>
      <c r="AD43" s="38"/>
      <c r="AE43" s="29"/>
      <c r="AF43" s="38"/>
      <c r="AG43" s="78"/>
      <c r="AH43" s="29"/>
      <c r="AI43" s="38"/>
      <c r="AJ43" s="29"/>
      <c r="AK43" s="38"/>
      <c r="AL43" s="78"/>
      <c r="AM43" s="29"/>
      <c r="AN43" s="38"/>
      <c r="AO43" s="29"/>
      <c r="AP43" s="38"/>
      <c r="AQ43" s="78"/>
      <c r="AR43" s="29"/>
      <c r="AS43" s="38"/>
      <c r="AT43" s="29"/>
      <c r="AU43" s="38"/>
      <c r="AV43" s="78"/>
      <c r="AW43" s="29"/>
      <c r="AX43" s="38"/>
      <c r="AY43" s="29"/>
      <c r="AZ43" s="38"/>
      <c r="BA43" s="78"/>
      <c r="BB43" s="29"/>
      <c r="BC43" s="38"/>
      <c r="BD43" s="29"/>
      <c r="BE43" s="38"/>
      <c r="BF43" s="78"/>
      <c r="BG43" s="29"/>
      <c r="BH43" s="38"/>
      <c r="BI43" s="29"/>
      <c r="BJ43" s="38"/>
      <c r="BK43" s="78"/>
      <c r="BL43" s="29"/>
      <c r="BM43" s="38"/>
      <c r="BN43" s="29"/>
      <c r="BO43" s="38"/>
      <c r="BP43" s="78"/>
      <c r="BQ43" s="29"/>
      <c r="BR43" s="38"/>
      <c r="BS43" s="29"/>
      <c r="BT43" s="38"/>
      <c r="BU43" s="78"/>
      <c r="BV43" s="29"/>
      <c r="BW43" s="38"/>
      <c r="BX43" s="29"/>
      <c r="BY43" s="38"/>
    </row>
    <row r="44" spans="1:77" ht="13.5" customHeight="1">
      <c r="C44" s="78"/>
      <c r="D44" s="29"/>
      <c r="E44" s="38"/>
      <c r="F44" s="29"/>
      <c r="G44" s="38"/>
      <c r="H44" s="78"/>
      <c r="I44" s="29"/>
      <c r="J44" s="38"/>
      <c r="K44" s="29"/>
      <c r="L44" s="38"/>
      <c r="M44" s="78"/>
      <c r="N44" s="29"/>
      <c r="O44" s="38"/>
      <c r="P44" s="29"/>
      <c r="Q44" s="38"/>
      <c r="R44" s="78"/>
      <c r="S44" s="29"/>
      <c r="T44" s="38"/>
      <c r="U44" s="29"/>
      <c r="V44" s="38"/>
      <c r="W44" s="78"/>
      <c r="X44" s="29"/>
      <c r="Y44" s="38"/>
      <c r="Z44" s="29"/>
      <c r="AA44" s="38"/>
      <c r="AB44" s="78"/>
      <c r="AC44" s="29"/>
      <c r="AD44" s="38"/>
      <c r="AE44" s="29"/>
      <c r="AF44" s="38"/>
      <c r="AG44" s="78"/>
      <c r="AH44" s="29"/>
      <c r="AI44" s="38"/>
      <c r="AJ44" s="29"/>
      <c r="AK44" s="38"/>
      <c r="AL44" s="78"/>
      <c r="AM44" s="29"/>
      <c r="AN44" s="38"/>
      <c r="AO44" s="29"/>
      <c r="AP44" s="38"/>
      <c r="AQ44" s="78"/>
      <c r="AR44" s="29"/>
      <c r="AS44" s="38"/>
      <c r="AT44" s="29"/>
      <c r="AU44" s="38"/>
      <c r="AV44" s="78"/>
      <c r="AW44" s="29"/>
      <c r="AX44" s="38"/>
      <c r="AY44" s="29"/>
      <c r="AZ44" s="38"/>
      <c r="BA44" s="78"/>
      <c r="BB44" s="29"/>
      <c r="BC44" s="38"/>
      <c r="BD44" s="29"/>
      <c r="BE44" s="38"/>
      <c r="BF44" s="78"/>
      <c r="BG44" s="29"/>
      <c r="BH44" s="38"/>
      <c r="BI44" s="29"/>
      <c r="BJ44" s="38"/>
      <c r="BK44" s="78"/>
      <c r="BL44" s="29"/>
      <c r="BM44" s="38"/>
      <c r="BN44" s="29"/>
      <c r="BO44" s="38"/>
      <c r="BP44" s="78"/>
      <c r="BQ44" s="29"/>
      <c r="BR44" s="38"/>
      <c r="BS44" s="29"/>
      <c r="BT44" s="38"/>
      <c r="BU44" s="78"/>
      <c r="BV44" s="29"/>
      <c r="BW44" s="38"/>
      <c r="BX44" s="29"/>
      <c r="BY44" s="38"/>
    </row>
    <row r="45" spans="1:77" ht="13.5" customHeight="1">
      <c r="C45" s="78"/>
      <c r="D45" s="29"/>
      <c r="E45" s="38"/>
      <c r="F45" s="29"/>
      <c r="G45" s="38"/>
      <c r="H45" s="78"/>
      <c r="I45" s="29"/>
      <c r="J45" s="38"/>
      <c r="K45" s="29"/>
      <c r="L45" s="38"/>
      <c r="M45" s="78"/>
      <c r="N45" s="29"/>
      <c r="O45" s="38"/>
      <c r="P45" s="29"/>
      <c r="Q45" s="38"/>
      <c r="R45" s="78"/>
      <c r="S45" s="29"/>
      <c r="T45" s="38"/>
      <c r="U45" s="29"/>
      <c r="V45" s="38"/>
      <c r="W45" s="78"/>
      <c r="X45" s="29"/>
      <c r="Y45" s="38"/>
      <c r="Z45" s="29"/>
      <c r="AA45" s="38"/>
      <c r="AB45" s="78"/>
      <c r="AC45" s="29"/>
      <c r="AD45" s="38"/>
      <c r="AE45" s="29"/>
      <c r="AF45" s="38"/>
      <c r="AG45" s="78"/>
      <c r="AH45" s="29"/>
      <c r="AI45" s="38"/>
      <c r="AJ45" s="29"/>
      <c r="AK45" s="38"/>
      <c r="AL45" s="78"/>
      <c r="AM45" s="29"/>
      <c r="AN45" s="38"/>
      <c r="AO45" s="29"/>
      <c r="AP45" s="38"/>
      <c r="AQ45" s="78"/>
      <c r="AR45" s="29"/>
      <c r="AS45" s="38"/>
      <c r="AT45" s="29"/>
      <c r="AU45" s="38"/>
      <c r="AV45" s="78"/>
      <c r="AW45" s="29"/>
      <c r="AX45" s="38"/>
      <c r="AY45" s="29"/>
      <c r="AZ45" s="38"/>
      <c r="BA45" s="78"/>
      <c r="BB45" s="29"/>
      <c r="BC45" s="38"/>
      <c r="BD45" s="29"/>
      <c r="BE45" s="38"/>
      <c r="BF45" s="78"/>
      <c r="BG45" s="29"/>
      <c r="BH45" s="38"/>
      <c r="BI45" s="29"/>
      <c r="BJ45" s="38"/>
      <c r="BK45" s="78"/>
      <c r="BL45" s="29"/>
      <c r="BM45" s="38"/>
      <c r="BN45" s="29"/>
      <c r="BO45" s="38"/>
      <c r="BP45" s="78"/>
      <c r="BQ45" s="29"/>
      <c r="BR45" s="38"/>
      <c r="BS45" s="29"/>
      <c r="BT45" s="38"/>
      <c r="BU45" s="78"/>
      <c r="BV45" s="29"/>
      <c r="BW45" s="38"/>
      <c r="BX45" s="29"/>
      <c r="BY45" s="38"/>
    </row>
    <row r="46" spans="1:77" ht="13.5" customHeight="1">
      <c r="C46" s="78"/>
      <c r="D46" s="29"/>
      <c r="E46" s="38"/>
      <c r="F46" s="29"/>
      <c r="G46" s="38"/>
      <c r="H46" s="78"/>
      <c r="I46" s="29"/>
      <c r="J46" s="38"/>
      <c r="K46" s="29"/>
      <c r="L46" s="38"/>
      <c r="M46" s="78"/>
      <c r="N46" s="29"/>
      <c r="O46" s="38"/>
      <c r="P46" s="29"/>
      <c r="Q46" s="38"/>
      <c r="R46" s="78"/>
      <c r="S46" s="29"/>
      <c r="T46" s="38"/>
      <c r="U46" s="29"/>
      <c r="V46" s="38"/>
      <c r="W46" s="78"/>
      <c r="X46" s="29"/>
      <c r="Y46" s="38"/>
      <c r="Z46" s="29"/>
      <c r="AA46" s="38"/>
      <c r="AB46" s="78"/>
      <c r="AC46" s="29"/>
      <c r="AD46" s="38"/>
      <c r="AE46" s="29"/>
      <c r="AF46" s="38"/>
      <c r="AG46" s="78"/>
      <c r="AH46" s="29"/>
      <c r="AI46" s="38"/>
      <c r="AJ46" s="29"/>
      <c r="AK46" s="38"/>
      <c r="AL46" s="78"/>
      <c r="AM46" s="29"/>
      <c r="AN46" s="38"/>
      <c r="AO46" s="29"/>
      <c r="AP46" s="38"/>
      <c r="AQ46" s="78"/>
      <c r="AR46" s="29"/>
      <c r="AS46" s="38"/>
      <c r="AT46" s="29"/>
      <c r="AU46" s="38"/>
      <c r="AV46" s="78"/>
      <c r="AW46" s="29"/>
      <c r="AX46" s="38"/>
      <c r="AY46" s="29"/>
      <c r="AZ46" s="38"/>
      <c r="BA46" s="78"/>
      <c r="BB46" s="29"/>
      <c r="BC46" s="38"/>
      <c r="BD46" s="29"/>
      <c r="BE46" s="38"/>
      <c r="BF46" s="78"/>
      <c r="BG46" s="29"/>
      <c r="BH46" s="38"/>
      <c r="BI46" s="29"/>
      <c r="BJ46" s="38"/>
      <c r="BK46" s="78"/>
      <c r="BL46" s="29"/>
      <c r="BM46" s="38"/>
      <c r="BN46" s="29"/>
      <c r="BO46" s="38"/>
      <c r="BP46" s="78"/>
      <c r="BQ46" s="29"/>
      <c r="BR46" s="38"/>
      <c r="BS46" s="29"/>
      <c r="BT46" s="38"/>
      <c r="BU46" s="78"/>
      <c r="BV46" s="29"/>
      <c r="BW46" s="38"/>
      <c r="BX46" s="29"/>
      <c r="BY46" s="38"/>
    </row>
    <row r="47" spans="1:77" ht="13.5" customHeight="1">
      <c r="C47" s="78"/>
      <c r="D47" s="29"/>
      <c r="E47" s="38"/>
      <c r="F47" s="29"/>
      <c r="G47" s="38"/>
      <c r="H47" s="78"/>
      <c r="I47" s="29"/>
      <c r="J47" s="38"/>
      <c r="K47" s="29"/>
      <c r="L47" s="38"/>
      <c r="M47" s="78"/>
      <c r="N47" s="29"/>
      <c r="O47" s="38"/>
      <c r="P47" s="29"/>
      <c r="Q47" s="38"/>
      <c r="R47" s="78"/>
      <c r="S47" s="29"/>
      <c r="T47" s="38"/>
      <c r="U47" s="29"/>
      <c r="V47" s="38"/>
      <c r="W47" s="78"/>
      <c r="X47" s="29"/>
      <c r="Y47" s="38"/>
      <c r="Z47" s="29"/>
      <c r="AA47" s="38"/>
      <c r="AB47" s="78"/>
      <c r="AC47" s="29"/>
      <c r="AD47" s="38"/>
      <c r="AE47" s="29"/>
      <c r="AF47" s="38"/>
      <c r="AG47" s="78"/>
      <c r="AH47" s="29"/>
      <c r="AI47" s="38"/>
      <c r="AJ47" s="29"/>
      <c r="AK47" s="38"/>
      <c r="AL47" s="78"/>
      <c r="AM47" s="29"/>
      <c r="AN47" s="38"/>
      <c r="AO47" s="29"/>
      <c r="AP47" s="38"/>
      <c r="AQ47" s="78"/>
      <c r="AR47" s="29"/>
      <c r="AS47" s="38"/>
      <c r="AT47" s="29"/>
      <c r="AU47" s="38"/>
      <c r="AV47" s="78"/>
      <c r="AW47" s="29"/>
      <c r="AX47" s="38"/>
      <c r="AY47" s="29"/>
      <c r="AZ47" s="38"/>
      <c r="BA47" s="78"/>
      <c r="BB47" s="29"/>
      <c r="BC47" s="38"/>
      <c r="BD47" s="29"/>
      <c r="BE47" s="38"/>
      <c r="BF47" s="78"/>
      <c r="BG47" s="29"/>
      <c r="BH47" s="38"/>
      <c r="BI47" s="29"/>
      <c r="BJ47" s="38"/>
      <c r="BK47" s="78"/>
      <c r="BL47" s="29"/>
      <c r="BM47" s="38"/>
      <c r="BN47" s="29"/>
      <c r="BO47" s="38"/>
      <c r="BP47" s="78"/>
      <c r="BQ47" s="29"/>
      <c r="BR47" s="38"/>
      <c r="BS47" s="29"/>
      <c r="BT47" s="38"/>
      <c r="BU47" s="78"/>
      <c r="BV47" s="29"/>
      <c r="BW47" s="38"/>
      <c r="BX47" s="29"/>
      <c r="BY47" s="38"/>
    </row>
    <row r="48" spans="1:77" ht="13.5" customHeight="1">
      <c r="C48" s="78"/>
      <c r="D48" s="29"/>
      <c r="E48" s="38"/>
      <c r="F48" s="29"/>
      <c r="G48" s="38"/>
      <c r="H48" s="78"/>
      <c r="I48" s="29"/>
      <c r="J48" s="38"/>
      <c r="K48" s="29"/>
      <c r="L48" s="38"/>
      <c r="M48" s="78"/>
      <c r="N48" s="29"/>
      <c r="O48" s="38"/>
      <c r="P48" s="29"/>
      <c r="Q48" s="38"/>
      <c r="R48" s="78"/>
      <c r="S48" s="29"/>
      <c r="T48" s="38"/>
      <c r="U48" s="29"/>
      <c r="V48" s="38"/>
      <c r="W48" s="78"/>
      <c r="X48" s="29"/>
      <c r="Y48" s="38"/>
      <c r="Z48" s="29"/>
      <c r="AA48" s="38"/>
      <c r="AB48" s="78"/>
      <c r="AC48" s="29"/>
      <c r="AD48" s="38"/>
      <c r="AE48" s="29"/>
      <c r="AF48" s="38"/>
      <c r="AG48" s="78"/>
      <c r="AH48" s="29"/>
      <c r="AI48" s="38"/>
      <c r="AJ48" s="29"/>
      <c r="AK48" s="38"/>
      <c r="AL48" s="78"/>
      <c r="AM48" s="29"/>
      <c r="AN48" s="38"/>
      <c r="AO48" s="29"/>
      <c r="AP48" s="38"/>
      <c r="AQ48" s="78"/>
      <c r="AR48" s="29"/>
      <c r="AS48" s="38"/>
      <c r="AT48" s="29"/>
      <c r="AU48" s="38"/>
      <c r="AV48" s="78"/>
      <c r="AW48" s="29"/>
      <c r="AX48" s="38"/>
      <c r="AY48" s="29"/>
      <c r="AZ48" s="38"/>
      <c r="BA48" s="78"/>
      <c r="BB48" s="29"/>
      <c r="BC48" s="38"/>
      <c r="BD48" s="29"/>
      <c r="BE48" s="38"/>
      <c r="BF48" s="78"/>
      <c r="BG48" s="29"/>
      <c r="BH48" s="38"/>
      <c r="BI48" s="29"/>
      <c r="BJ48" s="38"/>
      <c r="BK48" s="78"/>
      <c r="BL48" s="29"/>
      <c r="BM48" s="38"/>
      <c r="BN48" s="29"/>
      <c r="BO48" s="38"/>
      <c r="BP48" s="78"/>
      <c r="BQ48" s="29"/>
      <c r="BR48" s="38"/>
      <c r="BS48" s="29"/>
      <c r="BT48" s="38"/>
      <c r="BU48" s="78"/>
      <c r="BV48" s="29"/>
      <c r="BW48" s="38"/>
      <c r="BX48" s="29"/>
      <c r="BY48" s="38"/>
    </row>
    <row r="49" spans="3:77" ht="13.5" customHeight="1">
      <c r="C49" s="78"/>
      <c r="D49" s="29"/>
      <c r="E49" s="38"/>
      <c r="F49" s="29"/>
      <c r="G49" s="38"/>
      <c r="H49" s="78"/>
      <c r="I49" s="29"/>
      <c r="J49" s="38"/>
      <c r="K49" s="29"/>
      <c r="L49" s="38"/>
      <c r="M49" s="78"/>
      <c r="N49" s="29"/>
      <c r="O49" s="38"/>
      <c r="P49" s="29"/>
      <c r="Q49" s="38"/>
      <c r="R49" s="78"/>
      <c r="S49" s="29"/>
      <c r="T49" s="38"/>
      <c r="U49" s="29"/>
      <c r="V49" s="38"/>
      <c r="W49" s="78"/>
      <c r="X49" s="29"/>
      <c r="Y49" s="38"/>
      <c r="Z49" s="29"/>
      <c r="AA49" s="38"/>
      <c r="AB49" s="78"/>
      <c r="AC49" s="29"/>
      <c r="AD49" s="38"/>
      <c r="AE49" s="29"/>
      <c r="AF49" s="38"/>
      <c r="AG49" s="78"/>
      <c r="AH49" s="29"/>
      <c r="AI49" s="38"/>
      <c r="AJ49" s="29"/>
      <c r="AK49" s="38"/>
      <c r="AL49" s="78"/>
      <c r="AM49" s="29"/>
      <c r="AN49" s="38"/>
      <c r="AO49" s="29"/>
      <c r="AP49" s="38"/>
      <c r="AQ49" s="78"/>
      <c r="AR49" s="29"/>
      <c r="AS49" s="38"/>
      <c r="AT49" s="29"/>
      <c r="AU49" s="38"/>
      <c r="AV49" s="78"/>
      <c r="AW49" s="29"/>
      <c r="AX49" s="38"/>
      <c r="AY49" s="29"/>
      <c r="AZ49" s="38"/>
      <c r="BA49" s="78"/>
      <c r="BB49" s="29"/>
      <c r="BC49" s="38"/>
      <c r="BD49" s="29"/>
      <c r="BE49" s="38"/>
      <c r="BF49" s="78"/>
      <c r="BG49" s="29"/>
      <c r="BH49" s="38"/>
      <c r="BI49" s="29"/>
      <c r="BJ49" s="38"/>
      <c r="BK49" s="78"/>
      <c r="BL49" s="29"/>
      <c r="BM49" s="38"/>
      <c r="BN49" s="29"/>
      <c r="BO49" s="38"/>
      <c r="BP49" s="78"/>
      <c r="BQ49" s="29"/>
      <c r="BR49" s="38"/>
      <c r="BS49" s="29"/>
      <c r="BT49" s="38"/>
      <c r="BU49" s="78"/>
      <c r="BV49" s="29"/>
      <c r="BW49" s="38"/>
      <c r="BX49" s="29"/>
      <c r="BY49" s="38"/>
    </row>
    <row r="50" spans="3:77" ht="13.5" customHeight="1">
      <c r="C50" s="78"/>
      <c r="D50" s="29"/>
      <c r="E50" s="38"/>
      <c r="F50" s="29"/>
      <c r="G50" s="38"/>
      <c r="H50" s="78"/>
      <c r="I50" s="29"/>
      <c r="J50" s="38"/>
      <c r="K50" s="29"/>
      <c r="L50" s="38"/>
      <c r="M50" s="78"/>
      <c r="N50" s="29"/>
      <c r="O50" s="38"/>
      <c r="P50" s="29"/>
      <c r="Q50" s="38"/>
      <c r="R50" s="78"/>
      <c r="S50" s="29"/>
      <c r="T50" s="38"/>
      <c r="U50" s="29"/>
      <c r="V50" s="38"/>
      <c r="W50" s="78"/>
      <c r="X50" s="29"/>
      <c r="Y50" s="38"/>
      <c r="Z50" s="29"/>
      <c r="AA50" s="38"/>
      <c r="AB50" s="78"/>
      <c r="AC50" s="29"/>
      <c r="AD50" s="38"/>
      <c r="AE50" s="29"/>
      <c r="AF50" s="38"/>
      <c r="AG50" s="78"/>
      <c r="AH50" s="29"/>
      <c r="AI50" s="38"/>
      <c r="AJ50" s="29"/>
      <c r="AK50" s="38"/>
      <c r="AL50" s="78"/>
      <c r="AM50" s="29"/>
      <c r="AN50" s="38"/>
      <c r="AO50" s="29"/>
      <c r="AP50" s="38"/>
      <c r="AQ50" s="78"/>
      <c r="AR50" s="29"/>
      <c r="AS50" s="38"/>
      <c r="AT50" s="29"/>
      <c r="AU50" s="38"/>
      <c r="AV50" s="78"/>
      <c r="AW50" s="29"/>
      <c r="AX50" s="38"/>
      <c r="AY50" s="29"/>
      <c r="AZ50" s="38"/>
      <c r="BA50" s="78"/>
      <c r="BB50" s="29"/>
      <c r="BC50" s="38"/>
      <c r="BD50" s="29"/>
      <c r="BE50" s="38"/>
      <c r="BF50" s="78"/>
      <c r="BG50" s="29"/>
      <c r="BH50" s="38"/>
      <c r="BI50" s="29"/>
      <c r="BJ50" s="38"/>
      <c r="BK50" s="78"/>
      <c r="BL50" s="29"/>
      <c r="BM50" s="38"/>
      <c r="BN50" s="29"/>
      <c r="BO50" s="38"/>
      <c r="BP50" s="78"/>
      <c r="BQ50" s="29"/>
      <c r="BR50" s="38"/>
      <c r="BS50" s="29"/>
      <c r="BT50" s="38"/>
      <c r="BU50" s="78"/>
      <c r="BV50" s="29"/>
      <c r="BW50" s="38"/>
      <c r="BX50" s="29"/>
      <c r="BY50" s="38"/>
    </row>
    <row r="51" spans="3:77" ht="13.5" customHeight="1">
      <c r="C51" s="78"/>
      <c r="D51" s="29"/>
      <c r="E51" s="38"/>
      <c r="F51" s="29"/>
      <c r="G51" s="38"/>
      <c r="H51" s="78"/>
      <c r="I51" s="29"/>
      <c r="J51" s="38"/>
      <c r="K51" s="29"/>
      <c r="L51" s="38"/>
      <c r="M51" s="78"/>
      <c r="N51" s="29"/>
      <c r="O51" s="38"/>
      <c r="P51" s="29"/>
      <c r="Q51" s="38"/>
      <c r="R51" s="78"/>
      <c r="S51" s="29"/>
      <c r="T51" s="38"/>
      <c r="U51" s="29"/>
      <c r="V51" s="38"/>
      <c r="W51" s="78"/>
      <c r="X51" s="29"/>
      <c r="Y51" s="38"/>
      <c r="Z51" s="29"/>
      <c r="AA51" s="38"/>
      <c r="AB51" s="78"/>
      <c r="AC51" s="29"/>
      <c r="AD51" s="38"/>
      <c r="AE51" s="29"/>
      <c r="AF51" s="38"/>
      <c r="AG51" s="78"/>
      <c r="AH51" s="29"/>
      <c r="AI51" s="38"/>
      <c r="AJ51" s="29"/>
      <c r="AK51" s="38"/>
      <c r="AL51" s="78"/>
      <c r="AM51" s="29"/>
      <c r="AN51" s="38"/>
      <c r="AO51" s="29"/>
      <c r="AP51" s="38"/>
      <c r="AQ51" s="78"/>
      <c r="AR51" s="29"/>
      <c r="AS51" s="38"/>
      <c r="AT51" s="29"/>
      <c r="AU51" s="38"/>
      <c r="AV51" s="78"/>
      <c r="AW51" s="29"/>
      <c r="AX51" s="38"/>
      <c r="AY51" s="29"/>
      <c r="AZ51" s="38"/>
      <c r="BA51" s="78"/>
      <c r="BB51" s="29"/>
      <c r="BC51" s="38"/>
      <c r="BD51" s="29"/>
      <c r="BE51" s="38"/>
      <c r="BF51" s="78"/>
      <c r="BG51" s="29"/>
      <c r="BH51" s="38"/>
      <c r="BI51" s="29"/>
      <c r="BJ51" s="38"/>
      <c r="BK51" s="78"/>
      <c r="BL51" s="29"/>
      <c r="BM51" s="38"/>
      <c r="BN51" s="29"/>
      <c r="BO51" s="38"/>
      <c r="BP51" s="78"/>
      <c r="BQ51" s="29"/>
      <c r="BR51" s="38"/>
      <c r="BS51" s="29"/>
      <c r="BT51" s="38"/>
      <c r="BU51" s="78"/>
      <c r="BV51" s="29"/>
      <c r="BW51" s="38"/>
      <c r="BX51" s="29"/>
      <c r="BY51" s="38"/>
    </row>
    <row r="52" spans="3:77" ht="13.5" customHeight="1">
      <c r="C52" s="78"/>
      <c r="D52" s="29"/>
      <c r="E52" s="38"/>
      <c r="F52" s="29"/>
      <c r="G52" s="38"/>
      <c r="H52" s="78"/>
      <c r="I52" s="29"/>
      <c r="J52" s="38"/>
      <c r="K52" s="29"/>
      <c r="L52" s="38"/>
      <c r="M52" s="78"/>
      <c r="N52" s="29"/>
      <c r="O52" s="38"/>
      <c r="P52" s="29"/>
      <c r="Q52" s="38"/>
      <c r="R52" s="78"/>
      <c r="S52" s="29"/>
      <c r="T52" s="38"/>
      <c r="U52" s="29"/>
      <c r="V52" s="38"/>
      <c r="W52" s="78"/>
      <c r="X52" s="29"/>
      <c r="Y52" s="38"/>
      <c r="Z52" s="29"/>
      <c r="AA52" s="38"/>
      <c r="AB52" s="78"/>
      <c r="AC52" s="29"/>
      <c r="AD52" s="38"/>
      <c r="AE52" s="29"/>
      <c r="AF52" s="38"/>
      <c r="AG52" s="78"/>
      <c r="AH52" s="29"/>
      <c r="AI52" s="38"/>
      <c r="AJ52" s="29"/>
      <c r="AK52" s="38"/>
      <c r="AL52" s="78"/>
      <c r="AM52" s="29"/>
      <c r="AN52" s="38"/>
      <c r="AO52" s="29"/>
      <c r="AP52" s="38"/>
      <c r="AQ52" s="78"/>
      <c r="AR52" s="29"/>
      <c r="AS52" s="38"/>
      <c r="AT52" s="29"/>
      <c r="AU52" s="38"/>
      <c r="AV52" s="78"/>
      <c r="AW52" s="29"/>
      <c r="AX52" s="38"/>
      <c r="AY52" s="29"/>
      <c r="AZ52" s="38"/>
      <c r="BA52" s="78"/>
      <c r="BB52" s="29"/>
      <c r="BC52" s="38"/>
      <c r="BD52" s="29"/>
      <c r="BE52" s="38"/>
      <c r="BF52" s="78"/>
      <c r="BG52" s="29"/>
      <c r="BH52" s="38"/>
      <c r="BI52" s="29"/>
      <c r="BJ52" s="38"/>
      <c r="BK52" s="78"/>
      <c r="BL52" s="29"/>
      <c r="BM52" s="38"/>
      <c r="BN52" s="29"/>
      <c r="BO52" s="38"/>
      <c r="BP52" s="78"/>
      <c r="BQ52" s="29"/>
      <c r="BR52" s="38"/>
      <c r="BS52" s="29"/>
      <c r="BT52" s="38"/>
      <c r="BU52" s="78"/>
      <c r="BV52" s="29"/>
      <c r="BW52" s="38"/>
      <c r="BX52" s="29"/>
      <c r="BY52" s="38"/>
    </row>
    <row r="53" spans="3:77" ht="13.5" customHeight="1">
      <c r="C53" s="78"/>
      <c r="D53" s="29"/>
      <c r="E53" s="38"/>
      <c r="F53" s="29"/>
      <c r="G53" s="38"/>
      <c r="H53" s="78"/>
      <c r="I53" s="29"/>
      <c r="J53" s="38"/>
      <c r="K53" s="29"/>
      <c r="L53" s="38"/>
      <c r="M53" s="78"/>
      <c r="N53" s="29"/>
      <c r="O53" s="38"/>
      <c r="P53" s="29"/>
      <c r="Q53" s="38"/>
      <c r="R53" s="78"/>
      <c r="S53" s="29"/>
      <c r="T53" s="38"/>
      <c r="U53" s="29"/>
      <c r="V53" s="38"/>
      <c r="W53" s="78"/>
      <c r="X53" s="29"/>
      <c r="Y53" s="38"/>
      <c r="Z53" s="29"/>
      <c r="AA53" s="38"/>
      <c r="AB53" s="78"/>
      <c r="AC53" s="29"/>
      <c r="AD53" s="38"/>
      <c r="AE53" s="29"/>
      <c r="AF53" s="38"/>
      <c r="AG53" s="78"/>
      <c r="AH53" s="29"/>
      <c r="AI53" s="38"/>
      <c r="AJ53" s="29"/>
      <c r="AK53" s="38"/>
      <c r="AL53" s="78"/>
      <c r="AM53" s="29"/>
      <c r="AN53" s="38"/>
      <c r="AO53" s="29"/>
      <c r="AP53" s="38"/>
      <c r="AQ53" s="78"/>
      <c r="AR53" s="29"/>
      <c r="AS53" s="38"/>
      <c r="AT53" s="29"/>
      <c r="AU53" s="38"/>
      <c r="AV53" s="78"/>
      <c r="AW53" s="29"/>
      <c r="AX53" s="38"/>
      <c r="AY53" s="29"/>
      <c r="AZ53" s="38"/>
      <c r="BA53" s="78"/>
      <c r="BB53" s="29"/>
      <c r="BC53" s="38"/>
      <c r="BD53" s="29"/>
      <c r="BE53" s="38"/>
      <c r="BF53" s="78"/>
      <c r="BG53" s="29"/>
      <c r="BH53" s="38"/>
      <c r="BI53" s="29"/>
      <c r="BJ53" s="38"/>
      <c r="BK53" s="78"/>
      <c r="BL53" s="29"/>
      <c r="BM53" s="38"/>
      <c r="BN53" s="29"/>
      <c r="BO53" s="38"/>
      <c r="BP53" s="78"/>
      <c r="BQ53" s="29"/>
      <c r="BR53" s="38"/>
      <c r="BS53" s="29"/>
      <c r="BT53" s="38"/>
      <c r="BU53" s="78"/>
      <c r="BV53" s="29"/>
      <c r="BW53" s="38"/>
      <c r="BX53" s="29"/>
      <c r="BY53" s="38"/>
    </row>
    <row r="54" spans="3:77" ht="13.5" customHeight="1">
      <c r="C54" s="78"/>
      <c r="D54" s="29"/>
      <c r="E54" s="38"/>
      <c r="F54" s="29"/>
      <c r="G54" s="38"/>
      <c r="H54" s="78"/>
      <c r="I54" s="29"/>
      <c r="J54" s="38"/>
      <c r="K54" s="29"/>
      <c r="L54" s="38"/>
      <c r="M54" s="78"/>
      <c r="N54" s="29"/>
      <c r="O54" s="38"/>
      <c r="P54" s="29"/>
      <c r="Q54" s="38"/>
      <c r="R54" s="78"/>
      <c r="S54" s="29"/>
      <c r="T54" s="38"/>
      <c r="U54" s="29"/>
      <c r="V54" s="38"/>
      <c r="W54" s="78"/>
      <c r="X54" s="29"/>
      <c r="Y54" s="38"/>
      <c r="Z54" s="29"/>
      <c r="AA54" s="38"/>
      <c r="AB54" s="78"/>
      <c r="AC54" s="29"/>
      <c r="AD54" s="38"/>
      <c r="AE54" s="29"/>
      <c r="AF54" s="38"/>
      <c r="AG54" s="78"/>
      <c r="AH54" s="29"/>
      <c r="AI54" s="38"/>
      <c r="AJ54" s="29"/>
      <c r="AK54" s="38"/>
      <c r="AL54" s="78"/>
      <c r="AM54" s="29"/>
      <c r="AN54" s="38"/>
      <c r="AO54" s="29"/>
      <c r="AP54" s="38"/>
      <c r="AQ54" s="78"/>
      <c r="AR54" s="29"/>
      <c r="AS54" s="38"/>
      <c r="AT54" s="29"/>
      <c r="AU54" s="38"/>
      <c r="AV54" s="78"/>
      <c r="AW54" s="29"/>
      <c r="AX54" s="38"/>
      <c r="AY54" s="29"/>
      <c r="AZ54" s="38"/>
      <c r="BA54" s="78"/>
      <c r="BB54" s="29"/>
      <c r="BC54" s="38"/>
      <c r="BD54" s="29"/>
      <c r="BE54" s="38"/>
      <c r="BF54" s="78"/>
      <c r="BG54" s="29"/>
      <c r="BH54" s="38"/>
      <c r="BI54" s="29"/>
      <c r="BJ54" s="38"/>
      <c r="BK54" s="78"/>
      <c r="BL54" s="29"/>
      <c r="BM54" s="38"/>
      <c r="BN54" s="29"/>
      <c r="BO54" s="38"/>
      <c r="BP54" s="78"/>
      <c r="BQ54" s="29"/>
      <c r="BR54" s="38"/>
      <c r="BS54" s="29"/>
      <c r="BT54" s="38"/>
      <c r="BU54" s="78"/>
      <c r="BV54" s="29"/>
      <c r="BW54" s="38"/>
      <c r="BX54" s="29"/>
      <c r="BY54" s="38"/>
    </row>
    <row r="55" spans="3:77" ht="13.5" customHeight="1">
      <c r="C55" s="78"/>
      <c r="D55" s="29"/>
      <c r="E55" s="38"/>
      <c r="F55" s="29"/>
      <c r="G55" s="38"/>
      <c r="H55" s="78"/>
      <c r="I55" s="29"/>
      <c r="J55" s="38"/>
      <c r="K55" s="29"/>
      <c r="L55" s="38"/>
      <c r="M55" s="78"/>
      <c r="N55" s="29"/>
      <c r="O55" s="38"/>
      <c r="P55" s="29"/>
      <c r="Q55" s="38"/>
      <c r="R55" s="78"/>
      <c r="S55" s="29"/>
      <c r="T55" s="38"/>
      <c r="U55" s="29"/>
      <c r="V55" s="38"/>
      <c r="W55" s="78"/>
      <c r="X55" s="29"/>
      <c r="Y55" s="38"/>
      <c r="Z55" s="29"/>
      <c r="AA55" s="38"/>
      <c r="AB55" s="78"/>
      <c r="AC55" s="29"/>
      <c r="AD55" s="38"/>
      <c r="AE55" s="29"/>
      <c r="AF55" s="38"/>
      <c r="AG55" s="78"/>
      <c r="AH55" s="29"/>
      <c r="AI55" s="38"/>
      <c r="AJ55" s="29"/>
      <c r="AK55" s="38"/>
      <c r="AL55" s="78"/>
      <c r="AM55" s="29"/>
      <c r="AN55" s="38"/>
      <c r="AO55" s="29"/>
      <c r="AP55" s="38"/>
      <c r="AQ55" s="78"/>
      <c r="AR55" s="29"/>
      <c r="AS55" s="38"/>
      <c r="AT55" s="29"/>
      <c r="AU55" s="38"/>
      <c r="AV55" s="78"/>
      <c r="AW55" s="29"/>
      <c r="AX55" s="38"/>
      <c r="AY55" s="29"/>
      <c r="AZ55" s="38"/>
      <c r="BA55" s="78"/>
      <c r="BB55" s="29"/>
      <c r="BC55" s="38"/>
      <c r="BD55" s="29"/>
      <c r="BE55" s="38"/>
      <c r="BF55" s="78"/>
      <c r="BG55" s="29"/>
      <c r="BH55" s="38"/>
      <c r="BI55" s="29"/>
      <c r="BJ55" s="38"/>
      <c r="BK55" s="78"/>
      <c r="BL55" s="29"/>
      <c r="BM55" s="38"/>
      <c r="BN55" s="29"/>
      <c r="BO55" s="38"/>
      <c r="BP55" s="78"/>
      <c r="BQ55" s="29"/>
      <c r="BR55" s="38"/>
      <c r="BS55" s="29"/>
      <c r="BT55" s="38"/>
      <c r="BU55" s="78"/>
      <c r="BV55" s="29"/>
      <c r="BW55" s="38"/>
      <c r="BX55" s="29"/>
      <c r="BY55" s="38"/>
    </row>
    <row r="56" spans="3:77" ht="13.5" customHeight="1">
      <c r="C56" s="78"/>
      <c r="D56" s="29"/>
      <c r="E56" s="38"/>
      <c r="F56" s="29"/>
      <c r="G56" s="38"/>
      <c r="H56" s="78"/>
      <c r="I56" s="29"/>
      <c r="J56" s="38"/>
      <c r="K56" s="29"/>
      <c r="L56" s="38"/>
      <c r="M56" s="78"/>
      <c r="N56" s="29"/>
      <c r="O56" s="38"/>
      <c r="P56" s="29"/>
      <c r="Q56" s="38"/>
      <c r="R56" s="78"/>
      <c r="S56" s="29"/>
      <c r="T56" s="38"/>
      <c r="U56" s="29"/>
      <c r="V56" s="38"/>
      <c r="W56" s="78"/>
      <c r="X56" s="29"/>
      <c r="Y56" s="38"/>
      <c r="Z56" s="29"/>
      <c r="AA56" s="38"/>
      <c r="AB56" s="78"/>
      <c r="AC56" s="29"/>
      <c r="AD56" s="38"/>
      <c r="AE56" s="29"/>
      <c r="AF56" s="38"/>
      <c r="AG56" s="78"/>
      <c r="AH56" s="29"/>
      <c r="AI56" s="38"/>
      <c r="AJ56" s="29"/>
      <c r="AK56" s="38"/>
      <c r="AL56" s="78"/>
      <c r="AM56" s="29"/>
      <c r="AN56" s="38"/>
      <c r="AO56" s="29"/>
      <c r="AP56" s="38"/>
      <c r="AQ56" s="78"/>
      <c r="AR56" s="29"/>
      <c r="AS56" s="38"/>
      <c r="AT56" s="29"/>
      <c r="AU56" s="38"/>
      <c r="AV56" s="78"/>
      <c r="AW56" s="29"/>
      <c r="AX56" s="38"/>
      <c r="AY56" s="29"/>
      <c r="AZ56" s="38"/>
      <c r="BA56" s="78"/>
      <c r="BB56" s="29"/>
      <c r="BC56" s="38"/>
      <c r="BD56" s="29"/>
      <c r="BE56" s="38"/>
      <c r="BF56" s="78"/>
      <c r="BG56" s="29"/>
      <c r="BH56" s="38"/>
      <c r="BI56" s="29"/>
      <c r="BJ56" s="38"/>
      <c r="BK56" s="78"/>
      <c r="BL56" s="29"/>
      <c r="BM56" s="38"/>
      <c r="BN56" s="29"/>
      <c r="BO56" s="38"/>
      <c r="BP56" s="78"/>
      <c r="BQ56" s="29"/>
      <c r="BR56" s="38"/>
      <c r="BS56" s="29"/>
      <c r="BT56" s="38"/>
      <c r="BU56" s="78"/>
      <c r="BV56" s="29"/>
      <c r="BW56" s="38"/>
      <c r="BX56" s="29"/>
      <c r="BY56" s="38"/>
    </row>
    <row r="57" spans="3:77" ht="13.5" customHeight="1">
      <c r="C57" s="78"/>
      <c r="D57" s="29"/>
      <c r="E57" s="38"/>
      <c r="F57" s="29"/>
      <c r="G57" s="38"/>
      <c r="H57" s="78"/>
      <c r="I57" s="29"/>
      <c r="J57" s="38"/>
      <c r="K57" s="29"/>
      <c r="L57" s="38"/>
      <c r="M57" s="78"/>
      <c r="N57" s="29"/>
      <c r="O57" s="38"/>
      <c r="P57" s="29"/>
      <c r="Q57" s="38"/>
      <c r="R57" s="78"/>
      <c r="S57" s="29"/>
      <c r="T57" s="38"/>
      <c r="U57" s="29"/>
      <c r="V57" s="38"/>
      <c r="W57" s="78"/>
      <c r="X57" s="29"/>
      <c r="Y57" s="38"/>
      <c r="Z57" s="29"/>
      <c r="AA57" s="38"/>
      <c r="AB57" s="78"/>
      <c r="AC57" s="29"/>
      <c r="AD57" s="38"/>
      <c r="AE57" s="29"/>
      <c r="AF57" s="38"/>
      <c r="AG57" s="78"/>
      <c r="AH57" s="29"/>
      <c r="AI57" s="38"/>
      <c r="AJ57" s="29"/>
      <c r="AK57" s="38"/>
      <c r="AL57" s="78"/>
      <c r="AM57" s="29"/>
      <c r="AN57" s="38"/>
      <c r="AO57" s="29"/>
      <c r="AP57" s="38"/>
      <c r="AQ57" s="78"/>
      <c r="AR57" s="29"/>
      <c r="AS57" s="38"/>
      <c r="AT57" s="29"/>
      <c r="AU57" s="38"/>
      <c r="AV57" s="78"/>
      <c r="AW57" s="29"/>
      <c r="AX57" s="38"/>
      <c r="AY57" s="29"/>
      <c r="AZ57" s="38"/>
      <c r="BA57" s="78"/>
      <c r="BB57" s="29"/>
      <c r="BC57" s="38"/>
      <c r="BD57" s="29"/>
      <c r="BE57" s="38"/>
      <c r="BF57" s="78"/>
      <c r="BG57" s="29"/>
      <c r="BH57" s="38"/>
      <c r="BI57" s="29"/>
      <c r="BJ57" s="38"/>
      <c r="BK57" s="78"/>
      <c r="BL57" s="29"/>
      <c r="BM57" s="38"/>
      <c r="BN57" s="29"/>
      <c r="BO57" s="38"/>
      <c r="BP57" s="78"/>
      <c r="BQ57" s="29"/>
      <c r="BR57" s="38"/>
      <c r="BS57" s="29"/>
      <c r="BT57" s="38"/>
      <c r="BU57" s="78"/>
      <c r="BV57" s="29"/>
      <c r="BW57" s="38"/>
      <c r="BX57" s="29"/>
      <c r="BY57" s="38"/>
    </row>
    <row r="58" spans="3:77" ht="13.5" customHeight="1">
      <c r="C58" s="78"/>
      <c r="D58" s="29"/>
      <c r="E58" s="38"/>
      <c r="F58" s="29"/>
      <c r="G58" s="38"/>
      <c r="H58" s="78"/>
      <c r="I58" s="29"/>
      <c r="J58" s="38"/>
      <c r="K58" s="29"/>
      <c r="L58" s="38"/>
      <c r="M58" s="78"/>
      <c r="N58" s="29"/>
      <c r="O58" s="38"/>
      <c r="P58" s="29"/>
      <c r="Q58" s="38"/>
      <c r="R58" s="78"/>
      <c r="S58" s="29"/>
      <c r="T58" s="38"/>
      <c r="U58" s="29"/>
      <c r="V58" s="38"/>
      <c r="W58" s="78"/>
      <c r="X58" s="29"/>
      <c r="Y58" s="38"/>
      <c r="Z58" s="29"/>
      <c r="AA58" s="38"/>
      <c r="AB58" s="78"/>
      <c r="AC58" s="29"/>
      <c r="AD58" s="38"/>
      <c r="AE58" s="29"/>
      <c r="AF58" s="38"/>
      <c r="AG58" s="78"/>
      <c r="AH58" s="29"/>
      <c r="AI58" s="38"/>
      <c r="AJ58" s="29"/>
      <c r="AK58" s="38"/>
      <c r="AL58" s="78"/>
      <c r="AM58" s="29"/>
      <c r="AN58" s="38"/>
      <c r="AO58" s="29"/>
      <c r="AP58" s="38"/>
      <c r="AQ58" s="78"/>
      <c r="AR58" s="29"/>
      <c r="AS58" s="38"/>
      <c r="AT58" s="29"/>
      <c r="AU58" s="38"/>
      <c r="AV58" s="78"/>
      <c r="AW58" s="29"/>
      <c r="AX58" s="38"/>
      <c r="AY58" s="29"/>
      <c r="AZ58" s="38"/>
      <c r="BA58" s="78"/>
      <c r="BB58" s="29"/>
      <c r="BC58" s="38"/>
      <c r="BD58" s="29"/>
      <c r="BE58" s="38"/>
      <c r="BF58" s="78"/>
      <c r="BG58" s="29"/>
      <c r="BH58" s="38"/>
      <c r="BI58" s="29"/>
      <c r="BJ58" s="38"/>
      <c r="BK58" s="78"/>
      <c r="BL58" s="29"/>
      <c r="BM58" s="38"/>
      <c r="BN58" s="29"/>
      <c r="BO58" s="38"/>
      <c r="BP58" s="78"/>
      <c r="BQ58" s="29"/>
      <c r="BR58" s="38"/>
      <c r="BS58" s="29"/>
      <c r="BT58" s="38"/>
      <c r="BU58" s="78"/>
      <c r="BV58" s="29"/>
      <c r="BW58" s="38"/>
      <c r="BX58" s="29"/>
      <c r="BY58" s="38"/>
    </row>
    <row r="59" spans="3:77" ht="13.5" customHeight="1">
      <c r="C59" s="78"/>
      <c r="D59" s="29"/>
      <c r="E59" s="38"/>
      <c r="F59" s="29"/>
      <c r="G59" s="38"/>
      <c r="H59" s="78"/>
      <c r="I59" s="29"/>
      <c r="J59" s="38"/>
      <c r="K59" s="29"/>
      <c r="L59" s="38"/>
      <c r="M59" s="78"/>
      <c r="N59" s="29"/>
      <c r="O59" s="38"/>
      <c r="P59" s="29"/>
      <c r="Q59" s="38"/>
      <c r="R59" s="78"/>
      <c r="S59" s="29"/>
      <c r="T59" s="38"/>
      <c r="U59" s="29"/>
      <c r="V59" s="38"/>
      <c r="W59" s="78"/>
      <c r="X59" s="29"/>
      <c r="Y59" s="38"/>
      <c r="Z59" s="29"/>
      <c r="AA59" s="38"/>
      <c r="AB59" s="78"/>
      <c r="AC59" s="29"/>
      <c r="AD59" s="38"/>
      <c r="AE59" s="29"/>
      <c r="AF59" s="38"/>
      <c r="AG59" s="78"/>
      <c r="AH59" s="29"/>
      <c r="AI59" s="38"/>
      <c r="AJ59" s="29"/>
      <c r="AK59" s="38"/>
      <c r="AL59" s="78"/>
      <c r="AM59" s="29"/>
      <c r="AN59" s="38"/>
      <c r="AO59" s="29"/>
      <c r="AP59" s="38"/>
      <c r="AQ59" s="78"/>
      <c r="AR59" s="29"/>
      <c r="AS59" s="38"/>
      <c r="AT59" s="29"/>
      <c r="AU59" s="38"/>
      <c r="AV59" s="78"/>
      <c r="AW59" s="29"/>
      <c r="AX59" s="38"/>
      <c r="AY59" s="29"/>
      <c r="AZ59" s="38"/>
      <c r="BA59" s="78"/>
      <c r="BB59" s="29"/>
      <c r="BC59" s="38"/>
      <c r="BD59" s="29"/>
      <c r="BE59" s="38"/>
      <c r="BF59" s="78"/>
      <c r="BG59" s="29"/>
      <c r="BH59" s="38"/>
      <c r="BI59" s="29"/>
      <c r="BJ59" s="38"/>
      <c r="BK59" s="78"/>
      <c r="BL59" s="29"/>
      <c r="BM59" s="38"/>
      <c r="BN59" s="29"/>
      <c r="BO59" s="38"/>
      <c r="BP59" s="78"/>
      <c r="BQ59" s="29"/>
      <c r="BR59" s="38"/>
      <c r="BS59" s="29"/>
      <c r="BT59" s="38"/>
      <c r="BU59" s="78"/>
      <c r="BV59" s="29"/>
      <c r="BW59" s="38"/>
      <c r="BX59" s="29"/>
      <c r="BY59" s="38"/>
    </row>
    <row r="60" spans="3:77" ht="13.5" customHeight="1">
      <c r="C60" s="78"/>
      <c r="D60" s="29"/>
      <c r="E60" s="38"/>
      <c r="F60" s="29"/>
      <c r="G60" s="38"/>
      <c r="H60" s="78"/>
      <c r="I60" s="29"/>
      <c r="J60" s="38"/>
      <c r="K60" s="29"/>
      <c r="L60" s="38"/>
      <c r="M60" s="78"/>
      <c r="N60" s="29"/>
      <c r="O60" s="38"/>
      <c r="P60" s="29"/>
      <c r="Q60" s="38"/>
      <c r="R60" s="78"/>
      <c r="S60" s="29"/>
      <c r="T60" s="38"/>
      <c r="U60" s="29"/>
      <c r="V60" s="38"/>
      <c r="W60" s="78"/>
      <c r="X60" s="29"/>
      <c r="Y60" s="38"/>
      <c r="Z60" s="29"/>
      <c r="AA60" s="38"/>
      <c r="AB60" s="78"/>
      <c r="AC60" s="29"/>
      <c r="AD60" s="38"/>
      <c r="AE60" s="29"/>
      <c r="AF60" s="38"/>
      <c r="AG60" s="78"/>
      <c r="AH60" s="29"/>
      <c r="AI60" s="38"/>
      <c r="AJ60" s="29"/>
      <c r="AK60" s="38"/>
      <c r="AL60" s="78"/>
      <c r="AM60" s="29"/>
      <c r="AN60" s="38"/>
      <c r="AO60" s="29"/>
      <c r="AP60" s="38"/>
      <c r="AQ60" s="78"/>
      <c r="AR60" s="29"/>
      <c r="AS60" s="38"/>
      <c r="AT60" s="29"/>
      <c r="AU60" s="38"/>
      <c r="AV60" s="78"/>
      <c r="AW60" s="29"/>
      <c r="AX60" s="38"/>
      <c r="AY60" s="29"/>
      <c r="AZ60" s="38"/>
      <c r="BA60" s="78"/>
      <c r="BB60" s="29"/>
      <c r="BC60" s="38"/>
      <c r="BD60" s="29"/>
      <c r="BE60" s="38"/>
      <c r="BF60" s="78"/>
      <c r="BG60" s="29"/>
      <c r="BH60" s="38"/>
      <c r="BI60" s="29"/>
      <c r="BJ60" s="38"/>
      <c r="BK60" s="78"/>
      <c r="BL60" s="29"/>
      <c r="BM60" s="38"/>
      <c r="BN60" s="29"/>
      <c r="BO60" s="38"/>
      <c r="BP60" s="78"/>
      <c r="BQ60" s="29"/>
      <c r="BR60" s="38"/>
      <c r="BS60" s="29"/>
      <c r="BT60" s="38"/>
      <c r="BU60" s="78"/>
      <c r="BV60" s="29"/>
      <c r="BW60" s="38"/>
      <c r="BX60" s="29"/>
      <c r="BY60" s="38"/>
    </row>
    <row r="61" spans="3:77" ht="13.5" customHeight="1">
      <c r="C61" s="78"/>
      <c r="D61" s="29"/>
      <c r="E61" s="38"/>
      <c r="F61" s="29"/>
      <c r="G61" s="38"/>
      <c r="H61" s="78"/>
      <c r="I61" s="29"/>
      <c r="J61" s="38"/>
      <c r="K61" s="29"/>
      <c r="L61" s="38"/>
      <c r="M61" s="78"/>
      <c r="N61" s="29"/>
      <c r="O61" s="38"/>
      <c r="P61" s="29"/>
      <c r="Q61" s="38"/>
      <c r="R61" s="78"/>
      <c r="S61" s="29"/>
      <c r="T61" s="38"/>
      <c r="U61" s="29"/>
      <c r="V61" s="38"/>
      <c r="W61" s="78"/>
      <c r="X61" s="29"/>
      <c r="Y61" s="38"/>
      <c r="Z61" s="29"/>
      <c r="AA61" s="38"/>
      <c r="AB61" s="78"/>
      <c r="AC61" s="29"/>
      <c r="AD61" s="38"/>
      <c r="AE61" s="29"/>
      <c r="AF61" s="38"/>
      <c r="AG61" s="78"/>
      <c r="AH61" s="29"/>
      <c r="AI61" s="38"/>
      <c r="AJ61" s="29"/>
      <c r="AK61" s="38"/>
      <c r="AL61" s="78"/>
      <c r="AM61" s="29"/>
      <c r="AN61" s="38"/>
      <c r="AO61" s="29"/>
      <c r="AP61" s="38"/>
      <c r="AQ61" s="78"/>
      <c r="AR61" s="29"/>
      <c r="AS61" s="38"/>
      <c r="AT61" s="29"/>
      <c r="AU61" s="38"/>
      <c r="AV61" s="78"/>
      <c r="AW61" s="29"/>
      <c r="AX61" s="38"/>
      <c r="AY61" s="29"/>
      <c r="AZ61" s="38"/>
      <c r="BA61" s="78"/>
      <c r="BB61" s="29"/>
      <c r="BC61" s="38"/>
      <c r="BD61" s="29"/>
      <c r="BE61" s="38"/>
      <c r="BF61" s="78"/>
      <c r="BG61" s="29"/>
      <c r="BH61" s="38"/>
      <c r="BI61" s="29"/>
      <c r="BJ61" s="38"/>
      <c r="BK61" s="78"/>
      <c r="BL61" s="29"/>
      <c r="BM61" s="38"/>
      <c r="BN61" s="29"/>
      <c r="BO61" s="38"/>
      <c r="BP61" s="78"/>
      <c r="BQ61" s="29"/>
      <c r="BR61" s="38"/>
      <c r="BS61" s="29"/>
      <c r="BT61" s="38"/>
      <c r="BU61" s="78"/>
      <c r="BV61" s="29"/>
      <c r="BW61" s="38"/>
      <c r="BX61" s="29"/>
      <c r="BY61" s="38"/>
    </row>
    <row r="62" spans="3:77" ht="13.5" customHeight="1">
      <c r="C62" s="78"/>
      <c r="D62" s="29"/>
      <c r="E62" s="38"/>
      <c r="F62" s="29"/>
      <c r="G62" s="38"/>
      <c r="H62" s="78"/>
      <c r="I62" s="29"/>
      <c r="J62" s="38"/>
      <c r="K62" s="29"/>
      <c r="L62" s="38"/>
      <c r="M62" s="78"/>
      <c r="N62" s="29"/>
      <c r="O62" s="38"/>
      <c r="P62" s="29"/>
      <c r="Q62" s="38"/>
      <c r="R62" s="78"/>
      <c r="S62" s="29"/>
      <c r="T62" s="38"/>
      <c r="U62" s="29"/>
      <c r="V62" s="38"/>
      <c r="W62" s="78"/>
      <c r="X62" s="29"/>
      <c r="Y62" s="38"/>
      <c r="Z62" s="29"/>
      <c r="AA62" s="38"/>
      <c r="AB62" s="78"/>
      <c r="AC62" s="29"/>
      <c r="AD62" s="38"/>
      <c r="AE62" s="29"/>
      <c r="AF62" s="38"/>
      <c r="AG62" s="78"/>
      <c r="AH62" s="29"/>
      <c r="AI62" s="38"/>
      <c r="AJ62" s="29"/>
      <c r="AK62" s="38"/>
      <c r="AL62" s="78"/>
      <c r="AM62" s="29"/>
      <c r="AN62" s="38"/>
      <c r="AO62" s="29"/>
      <c r="AP62" s="38"/>
      <c r="AQ62" s="78"/>
      <c r="AR62" s="29"/>
      <c r="AS62" s="38"/>
      <c r="AT62" s="29"/>
      <c r="AU62" s="38"/>
      <c r="AV62" s="78"/>
      <c r="AW62" s="29"/>
      <c r="AX62" s="38"/>
      <c r="AY62" s="29"/>
      <c r="AZ62" s="38"/>
      <c r="BA62" s="78"/>
      <c r="BB62" s="29"/>
      <c r="BC62" s="38"/>
      <c r="BD62" s="29"/>
      <c r="BE62" s="38"/>
      <c r="BF62" s="78"/>
      <c r="BG62" s="29"/>
      <c r="BH62" s="38"/>
      <c r="BI62" s="29"/>
      <c r="BJ62" s="38"/>
      <c r="BK62" s="78"/>
      <c r="BL62" s="29"/>
      <c r="BM62" s="38"/>
      <c r="BN62" s="29"/>
      <c r="BO62" s="38"/>
      <c r="BP62" s="78"/>
      <c r="BQ62" s="29"/>
      <c r="BR62" s="38"/>
      <c r="BS62" s="29"/>
      <c r="BT62" s="38"/>
      <c r="BU62" s="78"/>
      <c r="BV62" s="29"/>
      <c r="BW62" s="38"/>
      <c r="BX62" s="29"/>
      <c r="BY62" s="38"/>
    </row>
    <row r="63" spans="3:77" ht="13.5" customHeight="1">
      <c r="C63" s="78"/>
      <c r="D63" s="29"/>
      <c r="E63" s="38"/>
      <c r="F63" s="29"/>
      <c r="G63" s="38"/>
      <c r="H63" s="78"/>
      <c r="I63" s="29"/>
      <c r="J63" s="38"/>
      <c r="K63" s="29"/>
      <c r="L63" s="38"/>
      <c r="M63" s="78"/>
      <c r="N63" s="29"/>
      <c r="O63" s="38"/>
      <c r="P63" s="29"/>
      <c r="Q63" s="38"/>
      <c r="R63" s="78"/>
      <c r="S63" s="29"/>
      <c r="T63" s="38"/>
      <c r="U63" s="29"/>
      <c r="V63" s="38"/>
      <c r="W63" s="78"/>
      <c r="X63" s="29"/>
      <c r="Y63" s="38"/>
      <c r="Z63" s="29"/>
      <c r="AA63" s="38"/>
      <c r="AB63" s="78"/>
      <c r="AC63" s="29"/>
      <c r="AD63" s="38"/>
      <c r="AE63" s="29"/>
      <c r="AF63" s="38"/>
      <c r="AG63" s="78"/>
      <c r="AH63" s="29"/>
      <c r="AI63" s="38"/>
      <c r="AJ63" s="29"/>
      <c r="AK63" s="38"/>
      <c r="AL63" s="78"/>
      <c r="AM63" s="29"/>
      <c r="AN63" s="38"/>
      <c r="AO63" s="29"/>
      <c r="AP63" s="38"/>
      <c r="AQ63" s="78"/>
      <c r="AR63" s="29"/>
      <c r="AS63" s="38"/>
      <c r="AT63" s="29"/>
      <c r="AU63" s="38"/>
      <c r="AV63" s="78"/>
      <c r="AW63" s="29"/>
      <c r="AX63" s="38"/>
      <c r="AY63" s="29"/>
      <c r="AZ63" s="38"/>
      <c r="BA63" s="78"/>
      <c r="BB63" s="29"/>
      <c r="BC63" s="38"/>
      <c r="BD63" s="29"/>
      <c r="BE63" s="38"/>
      <c r="BF63" s="78"/>
      <c r="BG63" s="29"/>
      <c r="BH63" s="38"/>
      <c r="BI63" s="29"/>
      <c r="BJ63" s="38"/>
      <c r="BK63" s="78"/>
      <c r="BL63" s="29"/>
      <c r="BM63" s="38"/>
      <c r="BN63" s="29"/>
      <c r="BO63" s="38"/>
      <c r="BP63" s="78"/>
      <c r="BQ63" s="29"/>
      <c r="BR63" s="38"/>
      <c r="BS63" s="29"/>
      <c r="BT63" s="38"/>
      <c r="BU63" s="78"/>
      <c r="BV63" s="29"/>
      <c r="BW63" s="38"/>
      <c r="BX63" s="29"/>
      <c r="BY63" s="38"/>
    </row>
    <row r="64" spans="3:77" ht="13.5" customHeight="1">
      <c r="C64" s="78"/>
      <c r="D64" s="29"/>
      <c r="E64" s="38"/>
      <c r="F64" s="29"/>
      <c r="G64" s="38"/>
      <c r="H64" s="78"/>
      <c r="I64" s="29"/>
      <c r="J64" s="38"/>
      <c r="K64" s="29"/>
      <c r="L64" s="38"/>
      <c r="M64" s="78"/>
      <c r="N64" s="29"/>
      <c r="O64" s="38"/>
      <c r="P64" s="29"/>
      <c r="Q64" s="38"/>
      <c r="R64" s="78"/>
      <c r="S64" s="29"/>
      <c r="T64" s="38"/>
      <c r="U64" s="29"/>
      <c r="V64" s="38"/>
      <c r="W64" s="78"/>
      <c r="X64" s="29"/>
      <c r="Y64" s="38"/>
      <c r="Z64" s="29"/>
      <c r="AA64" s="38"/>
      <c r="AB64" s="78"/>
      <c r="AC64" s="29"/>
      <c r="AD64" s="38"/>
      <c r="AE64" s="29"/>
      <c r="AF64" s="38"/>
      <c r="AG64" s="78"/>
      <c r="AH64" s="29"/>
      <c r="AI64" s="38"/>
      <c r="AJ64" s="29"/>
      <c r="AK64" s="38"/>
      <c r="AL64" s="78"/>
      <c r="AM64" s="29"/>
      <c r="AN64" s="38"/>
      <c r="AO64" s="29"/>
      <c r="AP64" s="38"/>
      <c r="AQ64" s="78"/>
      <c r="AR64" s="29"/>
      <c r="AS64" s="38"/>
      <c r="AT64" s="29"/>
      <c r="AU64" s="38"/>
      <c r="AV64" s="78"/>
      <c r="AW64" s="29"/>
      <c r="AX64" s="38"/>
      <c r="AY64" s="29"/>
      <c r="AZ64" s="38"/>
      <c r="BA64" s="78"/>
      <c r="BB64" s="29"/>
      <c r="BC64" s="38"/>
      <c r="BD64" s="29"/>
      <c r="BE64" s="38"/>
      <c r="BF64" s="78"/>
      <c r="BG64" s="29"/>
      <c r="BH64" s="38"/>
      <c r="BI64" s="29"/>
      <c r="BJ64" s="38"/>
      <c r="BK64" s="78"/>
      <c r="BL64" s="29"/>
      <c r="BM64" s="38"/>
      <c r="BN64" s="29"/>
      <c r="BO64" s="38"/>
      <c r="BP64" s="78"/>
      <c r="BQ64" s="29"/>
      <c r="BR64" s="38"/>
      <c r="BS64" s="29"/>
      <c r="BT64" s="38"/>
      <c r="BU64" s="78"/>
      <c r="BV64" s="29"/>
      <c r="BW64" s="38"/>
      <c r="BX64" s="29"/>
      <c r="BY64" s="38"/>
    </row>
    <row r="65" spans="3:77" ht="13.5" customHeight="1">
      <c r="C65" s="78"/>
      <c r="D65" s="29"/>
      <c r="E65" s="38"/>
      <c r="F65" s="29"/>
      <c r="G65" s="38"/>
      <c r="H65" s="78"/>
      <c r="I65" s="29"/>
      <c r="J65" s="38"/>
      <c r="K65" s="29"/>
      <c r="L65" s="38"/>
      <c r="M65" s="78"/>
      <c r="N65" s="29"/>
      <c r="O65" s="38"/>
      <c r="P65" s="29"/>
      <c r="Q65" s="38"/>
      <c r="R65" s="78"/>
      <c r="S65" s="29"/>
      <c r="T65" s="38"/>
      <c r="U65" s="29"/>
      <c r="V65" s="38"/>
      <c r="W65" s="78"/>
      <c r="X65" s="29"/>
      <c r="Y65" s="38"/>
      <c r="Z65" s="29"/>
      <c r="AA65" s="38"/>
      <c r="AB65" s="78"/>
      <c r="AC65" s="29"/>
      <c r="AD65" s="38"/>
      <c r="AE65" s="29"/>
      <c r="AF65" s="38"/>
      <c r="AG65" s="78"/>
      <c r="AH65" s="29"/>
      <c r="AI65" s="38"/>
      <c r="AJ65" s="29"/>
      <c r="AK65" s="38"/>
      <c r="AL65" s="78"/>
      <c r="AM65" s="29"/>
      <c r="AN65" s="38"/>
      <c r="AO65" s="29"/>
      <c r="AP65" s="38"/>
      <c r="AQ65" s="78"/>
      <c r="AR65" s="29"/>
      <c r="AS65" s="38"/>
      <c r="AT65" s="29"/>
      <c r="AU65" s="38"/>
      <c r="AV65" s="78"/>
      <c r="AW65" s="29"/>
      <c r="AX65" s="38"/>
      <c r="AY65" s="29"/>
      <c r="AZ65" s="38"/>
      <c r="BA65" s="78"/>
      <c r="BB65" s="29"/>
      <c r="BC65" s="38"/>
      <c r="BD65" s="29"/>
      <c r="BE65" s="38"/>
      <c r="BF65" s="78"/>
      <c r="BG65" s="29"/>
      <c r="BH65" s="38"/>
      <c r="BI65" s="29"/>
      <c r="BJ65" s="38"/>
      <c r="BK65" s="78"/>
      <c r="BL65" s="29"/>
      <c r="BM65" s="38"/>
      <c r="BN65" s="29"/>
      <c r="BO65" s="38"/>
      <c r="BP65" s="78"/>
      <c r="BQ65" s="29"/>
      <c r="BR65" s="38"/>
      <c r="BS65" s="29"/>
      <c r="BT65" s="38"/>
      <c r="BU65" s="78"/>
      <c r="BV65" s="29"/>
      <c r="BW65" s="38"/>
      <c r="BX65" s="29"/>
      <c r="BY65" s="38"/>
    </row>
    <row r="66" spans="3:77" ht="13.5" customHeight="1">
      <c r="C66" s="78"/>
      <c r="D66" s="29"/>
      <c r="E66" s="38"/>
      <c r="F66" s="29"/>
      <c r="G66" s="38"/>
      <c r="H66" s="78"/>
      <c r="I66" s="29"/>
      <c r="J66" s="38"/>
      <c r="K66" s="29"/>
      <c r="L66" s="38"/>
      <c r="M66" s="78"/>
      <c r="N66" s="29"/>
      <c r="O66" s="38"/>
      <c r="P66" s="29"/>
      <c r="Q66" s="38"/>
      <c r="R66" s="78"/>
      <c r="S66" s="29"/>
      <c r="T66" s="38"/>
      <c r="U66" s="29"/>
      <c r="V66" s="38"/>
      <c r="W66" s="78"/>
      <c r="X66" s="29"/>
      <c r="Y66" s="38"/>
      <c r="Z66" s="29"/>
      <c r="AA66" s="38"/>
      <c r="AB66" s="78"/>
      <c r="AC66" s="29"/>
      <c r="AD66" s="38"/>
      <c r="AE66" s="29"/>
      <c r="AF66" s="38"/>
      <c r="AG66" s="78"/>
      <c r="AH66" s="29"/>
      <c r="AI66" s="38"/>
      <c r="AJ66" s="29"/>
      <c r="AK66" s="38"/>
      <c r="AL66" s="78"/>
      <c r="AM66" s="29"/>
      <c r="AN66" s="38"/>
      <c r="AO66" s="29"/>
      <c r="AP66" s="38"/>
      <c r="AQ66" s="78"/>
      <c r="AR66" s="29"/>
      <c r="AS66" s="38"/>
      <c r="AT66" s="29"/>
      <c r="AU66" s="38"/>
      <c r="AV66" s="78"/>
      <c r="AW66" s="29"/>
      <c r="AX66" s="38"/>
      <c r="AY66" s="29"/>
      <c r="AZ66" s="38"/>
      <c r="BA66" s="78"/>
      <c r="BB66" s="29"/>
      <c r="BC66" s="38"/>
      <c r="BD66" s="29"/>
      <c r="BE66" s="38"/>
      <c r="BF66" s="78"/>
      <c r="BG66" s="29"/>
      <c r="BH66" s="38"/>
      <c r="BI66" s="29"/>
      <c r="BJ66" s="38"/>
      <c r="BK66" s="78"/>
      <c r="BL66" s="29"/>
      <c r="BM66" s="38"/>
      <c r="BN66" s="29"/>
      <c r="BO66" s="38"/>
      <c r="BP66" s="78"/>
      <c r="BQ66" s="29"/>
      <c r="BR66" s="38"/>
      <c r="BS66" s="29"/>
      <c r="BT66" s="38"/>
      <c r="BU66" s="78"/>
      <c r="BV66" s="29"/>
      <c r="BW66" s="38"/>
      <c r="BX66" s="29"/>
      <c r="BY66" s="38"/>
    </row>
    <row r="67" spans="3:77" ht="13.5" customHeight="1">
      <c r="C67" s="78"/>
      <c r="D67" s="29"/>
      <c r="E67" s="38"/>
      <c r="F67" s="29"/>
      <c r="G67" s="38"/>
      <c r="H67" s="78"/>
      <c r="I67" s="29"/>
      <c r="J67" s="38"/>
      <c r="K67" s="29"/>
      <c r="L67" s="38"/>
      <c r="M67" s="78"/>
      <c r="N67" s="29"/>
      <c r="O67" s="38"/>
      <c r="P67" s="29"/>
      <c r="Q67" s="38"/>
      <c r="R67" s="78"/>
      <c r="S67" s="29"/>
      <c r="T67" s="38"/>
      <c r="U67" s="29"/>
      <c r="V67" s="38"/>
      <c r="W67" s="78"/>
      <c r="X67" s="29"/>
      <c r="Y67" s="38"/>
      <c r="Z67" s="29"/>
      <c r="AA67" s="38"/>
      <c r="AB67" s="78"/>
      <c r="AC67" s="29"/>
      <c r="AD67" s="38"/>
      <c r="AE67" s="29"/>
      <c r="AF67" s="38"/>
      <c r="AG67" s="78"/>
      <c r="AH67" s="29"/>
      <c r="AI67" s="38"/>
      <c r="AJ67" s="29"/>
      <c r="AK67" s="38"/>
      <c r="AL67" s="78"/>
      <c r="AM67" s="29"/>
      <c r="AN67" s="38"/>
      <c r="AO67" s="29"/>
      <c r="AP67" s="38"/>
      <c r="AQ67" s="78"/>
      <c r="AR67" s="29"/>
      <c r="AS67" s="38"/>
      <c r="AT67" s="29"/>
      <c r="AU67" s="38"/>
      <c r="AV67" s="78"/>
      <c r="AW67" s="29"/>
      <c r="AX67" s="38"/>
      <c r="AY67" s="29"/>
      <c r="AZ67" s="38"/>
      <c r="BA67" s="78"/>
      <c r="BB67" s="29"/>
      <c r="BC67" s="38"/>
      <c r="BD67" s="29"/>
      <c r="BE67" s="38"/>
      <c r="BF67" s="78"/>
      <c r="BG67" s="29"/>
      <c r="BH67" s="38"/>
      <c r="BI67" s="29"/>
      <c r="BJ67" s="38"/>
      <c r="BK67" s="78"/>
      <c r="BL67" s="29"/>
      <c r="BM67" s="38"/>
      <c r="BN67" s="29"/>
      <c r="BO67" s="38"/>
      <c r="BP67" s="78"/>
      <c r="BQ67" s="29"/>
      <c r="BR67" s="38"/>
      <c r="BS67" s="29"/>
      <c r="BT67" s="38"/>
      <c r="BU67" s="78"/>
      <c r="BV67" s="29"/>
      <c r="BW67" s="38"/>
      <c r="BX67" s="29"/>
      <c r="BY67" s="38"/>
    </row>
    <row r="68" spans="3:77" ht="13.5" customHeight="1">
      <c r="C68" s="78"/>
      <c r="D68" s="29"/>
      <c r="E68" s="38"/>
      <c r="F68" s="29"/>
      <c r="G68" s="38"/>
      <c r="H68" s="78"/>
      <c r="I68" s="29"/>
      <c r="J68" s="38"/>
      <c r="K68" s="29"/>
      <c r="L68" s="38"/>
      <c r="M68" s="78"/>
      <c r="N68" s="29"/>
      <c r="O68" s="38"/>
      <c r="P68" s="29"/>
      <c r="Q68" s="38"/>
      <c r="R68" s="78"/>
      <c r="S68" s="29"/>
      <c r="T68" s="38"/>
      <c r="U68" s="29"/>
      <c r="V68" s="38"/>
      <c r="W68" s="78"/>
      <c r="X68" s="29"/>
      <c r="Y68" s="38"/>
      <c r="Z68" s="29"/>
      <c r="AA68" s="38"/>
      <c r="AB68" s="78"/>
      <c r="AC68" s="29"/>
      <c r="AD68" s="38"/>
      <c r="AE68" s="29"/>
      <c r="AF68" s="38"/>
      <c r="AG68" s="78"/>
      <c r="AH68" s="29"/>
      <c r="AI68" s="38"/>
      <c r="AJ68" s="29"/>
      <c r="AK68" s="38"/>
      <c r="AL68" s="78"/>
      <c r="AM68" s="29"/>
      <c r="AN68" s="38"/>
      <c r="AO68" s="29"/>
      <c r="AP68" s="38"/>
      <c r="AQ68" s="78"/>
      <c r="AR68" s="29"/>
      <c r="AS68" s="38"/>
      <c r="AT68" s="29"/>
      <c r="AU68" s="38"/>
      <c r="AV68" s="78"/>
      <c r="AW68" s="29"/>
      <c r="AX68" s="38"/>
      <c r="AY68" s="29"/>
      <c r="AZ68" s="38"/>
      <c r="BA68" s="78"/>
      <c r="BB68" s="29"/>
      <c r="BC68" s="38"/>
      <c r="BD68" s="29"/>
      <c r="BE68" s="38"/>
      <c r="BF68" s="78"/>
      <c r="BG68" s="29"/>
      <c r="BH68" s="38"/>
      <c r="BI68" s="29"/>
      <c r="BJ68" s="38"/>
      <c r="BK68" s="78"/>
      <c r="BL68" s="29"/>
      <c r="BM68" s="38"/>
      <c r="BN68" s="29"/>
      <c r="BO68" s="38"/>
      <c r="BP68" s="78"/>
      <c r="BQ68" s="29"/>
      <c r="BR68" s="38"/>
      <c r="BS68" s="29"/>
      <c r="BT68" s="38"/>
      <c r="BU68" s="78"/>
      <c r="BV68" s="29"/>
      <c r="BW68" s="38"/>
      <c r="BX68" s="29"/>
      <c r="BY68" s="38"/>
    </row>
    <row r="69" spans="3:77" ht="13.5" customHeight="1">
      <c r="C69" s="78"/>
      <c r="D69" s="29"/>
      <c r="E69" s="38"/>
      <c r="F69" s="29"/>
      <c r="G69" s="38"/>
      <c r="H69" s="78"/>
      <c r="I69" s="29"/>
      <c r="J69" s="38"/>
      <c r="K69" s="29"/>
      <c r="L69" s="38"/>
      <c r="M69" s="78"/>
      <c r="N69" s="29"/>
      <c r="O69" s="38"/>
      <c r="P69" s="29"/>
      <c r="Q69" s="38"/>
      <c r="R69" s="78"/>
      <c r="S69" s="29"/>
      <c r="T69" s="38"/>
      <c r="U69" s="29"/>
      <c r="V69" s="38"/>
      <c r="W69" s="78"/>
      <c r="X69" s="29"/>
      <c r="Y69" s="38"/>
      <c r="Z69" s="29"/>
      <c r="AA69" s="38"/>
      <c r="AB69" s="78"/>
      <c r="AC69" s="29"/>
      <c r="AD69" s="38"/>
      <c r="AE69" s="29"/>
      <c r="AF69" s="38"/>
      <c r="AG69" s="78"/>
      <c r="AH69" s="29"/>
      <c r="AI69" s="38"/>
      <c r="AJ69" s="29"/>
      <c r="AK69" s="38"/>
      <c r="AL69" s="78"/>
      <c r="AM69" s="29"/>
      <c r="AN69" s="38"/>
      <c r="AO69" s="29"/>
      <c r="AP69" s="38"/>
      <c r="AQ69" s="78"/>
      <c r="AR69" s="29"/>
      <c r="AS69" s="38"/>
      <c r="AT69" s="29"/>
      <c r="AU69" s="38"/>
      <c r="AV69" s="78"/>
      <c r="AW69" s="29"/>
      <c r="AX69" s="38"/>
      <c r="AY69" s="29"/>
      <c r="AZ69" s="38"/>
      <c r="BA69" s="78"/>
      <c r="BB69" s="29"/>
      <c r="BC69" s="38"/>
      <c r="BD69" s="29"/>
      <c r="BE69" s="38"/>
      <c r="BF69" s="78"/>
      <c r="BG69" s="29"/>
      <c r="BH69" s="38"/>
      <c r="BI69" s="29"/>
      <c r="BJ69" s="38"/>
      <c r="BK69" s="78"/>
      <c r="BL69" s="29"/>
      <c r="BM69" s="38"/>
      <c r="BN69" s="29"/>
      <c r="BO69" s="38"/>
      <c r="BP69" s="78"/>
      <c r="BQ69" s="29"/>
      <c r="BR69" s="38"/>
      <c r="BS69" s="29"/>
      <c r="BT69" s="38"/>
      <c r="BU69" s="78"/>
      <c r="BV69" s="29"/>
      <c r="BW69" s="38"/>
      <c r="BX69" s="29"/>
      <c r="BY69" s="38"/>
    </row>
    <row r="70" spans="3:77" ht="13.5" customHeight="1">
      <c r="C70" s="78"/>
      <c r="D70" s="29"/>
      <c r="E70" s="38"/>
      <c r="F70" s="29"/>
      <c r="G70" s="38"/>
      <c r="H70" s="78"/>
      <c r="I70" s="29"/>
      <c r="J70" s="38"/>
      <c r="K70" s="29"/>
      <c r="L70" s="38"/>
      <c r="M70" s="78"/>
      <c r="N70" s="29"/>
      <c r="O70" s="38"/>
      <c r="P70" s="29"/>
      <c r="Q70" s="38"/>
      <c r="R70" s="78"/>
      <c r="S70" s="29"/>
      <c r="T70" s="38"/>
      <c r="U70" s="29"/>
      <c r="V70" s="38"/>
      <c r="W70" s="78"/>
      <c r="X70" s="29"/>
      <c r="Y70" s="38"/>
      <c r="Z70" s="29"/>
      <c r="AA70" s="38"/>
      <c r="AB70" s="78"/>
      <c r="AC70" s="29"/>
      <c r="AD70" s="38"/>
      <c r="AE70" s="29"/>
      <c r="AF70" s="38"/>
      <c r="AG70" s="78"/>
      <c r="AH70" s="29"/>
      <c r="AI70" s="38"/>
      <c r="AJ70" s="29"/>
      <c r="AK70" s="38"/>
      <c r="AL70" s="78"/>
      <c r="AM70" s="29"/>
      <c r="AN70" s="38"/>
      <c r="AO70" s="29"/>
      <c r="AP70" s="38"/>
      <c r="AQ70" s="78"/>
      <c r="AR70" s="29"/>
      <c r="AS70" s="38"/>
      <c r="AT70" s="29"/>
      <c r="AU70" s="38"/>
      <c r="AV70" s="78"/>
      <c r="AW70" s="29"/>
      <c r="AX70" s="38"/>
      <c r="AY70" s="29"/>
      <c r="AZ70" s="38"/>
      <c r="BA70" s="78"/>
      <c r="BB70" s="29"/>
      <c r="BC70" s="38"/>
      <c r="BD70" s="29"/>
      <c r="BE70" s="38"/>
      <c r="BF70" s="78"/>
      <c r="BG70" s="29"/>
      <c r="BH70" s="38"/>
      <c r="BI70" s="29"/>
      <c r="BJ70" s="38"/>
      <c r="BK70" s="78"/>
      <c r="BL70" s="29"/>
      <c r="BM70" s="38"/>
      <c r="BN70" s="29"/>
      <c r="BO70" s="38"/>
      <c r="BP70" s="78"/>
      <c r="BQ70" s="29"/>
      <c r="BR70" s="38"/>
      <c r="BS70" s="29"/>
      <c r="BT70" s="38"/>
      <c r="BU70" s="78"/>
      <c r="BV70" s="29"/>
      <c r="BW70" s="38"/>
      <c r="BX70" s="29"/>
      <c r="BY70" s="38"/>
    </row>
    <row r="71" spans="3:77" ht="13.5" customHeight="1">
      <c r="C71" s="78"/>
      <c r="D71" s="29"/>
      <c r="E71" s="38"/>
      <c r="F71" s="29"/>
      <c r="G71" s="38"/>
      <c r="H71" s="78"/>
      <c r="I71" s="29"/>
      <c r="J71" s="38"/>
      <c r="K71" s="29"/>
      <c r="L71" s="38"/>
      <c r="M71" s="78"/>
      <c r="N71" s="29"/>
      <c r="O71" s="38"/>
      <c r="P71" s="29"/>
      <c r="Q71" s="38"/>
      <c r="R71" s="78"/>
      <c r="S71" s="29"/>
      <c r="T71" s="38"/>
      <c r="U71" s="29"/>
      <c r="V71" s="38"/>
      <c r="W71" s="78"/>
      <c r="X71" s="29"/>
      <c r="Y71" s="38"/>
      <c r="Z71" s="29"/>
      <c r="AA71" s="38"/>
      <c r="AB71" s="78"/>
      <c r="AC71" s="29"/>
      <c r="AD71" s="38"/>
      <c r="AE71" s="29"/>
      <c r="AF71" s="38"/>
      <c r="AG71" s="78"/>
      <c r="AH71" s="29"/>
      <c r="AI71" s="38"/>
      <c r="AJ71" s="29"/>
      <c r="AK71" s="38"/>
      <c r="AL71" s="78"/>
      <c r="AM71" s="29"/>
      <c r="AN71" s="38"/>
      <c r="AO71" s="29"/>
      <c r="AP71" s="38"/>
      <c r="AQ71" s="78"/>
      <c r="AR71" s="29"/>
      <c r="AS71" s="38"/>
      <c r="AT71" s="29"/>
      <c r="AU71" s="38"/>
      <c r="AV71" s="78"/>
      <c r="AW71" s="29"/>
      <c r="AX71" s="38"/>
      <c r="AY71" s="29"/>
      <c r="AZ71" s="38"/>
      <c r="BA71" s="78"/>
      <c r="BB71" s="29"/>
      <c r="BC71" s="38"/>
      <c r="BD71" s="29"/>
      <c r="BE71" s="38"/>
      <c r="BF71" s="78"/>
      <c r="BG71" s="29"/>
      <c r="BH71" s="38"/>
      <c r="BI71" s="29"/>
      <c r="BJ71" s="38"/>
      <c r="BK71" s="78"/>
      <c r="BL71" s="29"/>
      <c r="BM71" s="38"/>
      <c r="BN71" s="29"/>
      <c r="BO71" s="38"/>
      <c r="BP71" s="78"/>
      <c r="BQ71" s="29"/>
      <c r="BR71" s="38"/>
      <c r="BS71" s="29"/>
      <c r="BT71" s="38"/>
      <c r="BU71" s="78"/>
      <c r="BV71" s="29"/>
      <c r="BW71" s="38"/>
      <c r="BX71" s="29"/>
      <c r="BY71" s="38"/>
    </row>
    <row r="72" spans="3:77" ht="13.5" customHeight="1">
      <c r="C72" s="78"/>
      <c r="D72" s="29"/>
      <c r="E72" s="38"/>
      <c r="F72" s="29"/>
      <c r="G72" s="38"/>
      <c r="H72" s="78"/>
      <c r="I72" s="29"/>
      <c r="J72" s="38"/>
      <c r="K72" s="29"/>
      <c r="L72" s="38"/>
      <c r="M72" s="78"/>
      <c r="N72" s="29"/>
      <c r="O72" s="38"/>
      <c r="P72" s="29"/>
      <c r="Q72" s="38"/>
      <c r="R72" s="78"/>
      <c r="S72" s="29"/>
      <c r="T72" s="38"/>
      <c r="U72" s="29"/>
      <c r="V72" s="38"/>
      <c r="W72" s="78"/>
      <c r="X72" s="29"/>
      <c r="Y72" s="38"/>
      <c r="Z72" s="29"/>
      <c r="AA72" s="38"/>
      <c r="AB72" s="78"/>
      <c r="AC72" s="29"/>
      <c r="AD72" s="38"/>
      <c r="AE72" s="29"/>
      <c r="AF72" s="38"/>
      <c r="AG72" s="78"/>
      <c r="AH72" s="29"/>
      <c r="AI72" s="38"/>
      <c r="AJ72" s="29"/>
      <c r="AK72" s="38"/>
      <c r="AL72" s="78"/>
      <c r="AM72" s="29"/>
      <c r="AN72" s="38"/>
      <c r="AO72" s="29"/>
      <c r="AP72" s="38"/>
      <c r="AQ72" s="78"/>
      <c r="AR72" s="29"/>
      <c r="AS72" s="38"/>
      <c r="AT72" s="29"/>
      <c r="AU72" s="38"/>
      <c r="AV72" s="78"/>
      <c r="AW72" s="29"/>
      <c r="AX72" s="38"/>
      <c r="AY72" s="29"/>
      <c r="AZ72" s="38"/>
      <c r="BA72" s="78"/>
      <c r="BB72" s="29"/>
      <c r="BC72" s="38"/>
      <c r="BD72" s="29"/>
      <c r="BE72" s="38"/>
      <c r="BF72" s="78"/>
      <c r="BG72" s="29"/>
      <c r="BH72" s="38"/>
      <c r="BI72" s="29"/>
      <c r="BJ72" s="38"/>
      <c r="BK72" s="78"/>
      <c r="BL72" s="29"/>
      <c r="BM72" s="38"/>
      <c r="BN72" s="29"/>
      <c r="BO72" s="38"/>
      <c r="BP72" s="78"/>
      <c r="BQ72" s="29"/>
      <c r="BR72" s="38"/>
      <c r="BS72" s="29"/>
      <c r="BT72" s="38"/>
      <c r="BU72" s="78"/>
      <c r="BV72" s="29"/>
      <c r="BW72" s="38"/>
      <c r="BX72" s="29"/>
      <c r="BY72" s="38"/>
    </row>
    <row r="73" spans="3:77" ht="13.5" customHeight="1">
      <c r="C73" s="78"/>
      <c r="D73" s="29"/>
      <c r="E73" s="38"/>
      <c r="F73" s="29"/>
      <c r="G73" s="38"/>
      <c r="H73" s="78"/>
      <c r="I73" s="29"/>
      <c r="J73" s="38"/>
      <c r="K73" s="29"/>
      <c r="L73" s="38"/>
      <c r="M73" s="78"/>
      <c r="N73" s="29"/>
      <c r="O73" s="38"/>
      <c r="P73" s="29"/>
      <c r="Q73" s="38"/>
      <c r="R73" s="78"/>
      <c r="S73" s="29"/>
      <c r="T73" s="38"/>
      <c r="U73" s="29"/>
      <c r="V73" s="38"/>
      <c r="W73" s="78"/>
      <c r="X73" s="29"/>
      <c r="Y73" s="38"/>
      <c r="Z73" s="29"/>
      <c r="AA73" s="38"/>
      <c r="AB73" s="78"/>
      <c r="AC73" s="29"/>
      <c r="AD73" s="38"/>
      <c r="AE73" s="29"/>
      <c r="AF73" s="38"/>
      <c r="AG73" s="78"/>
      <c r="AH73" s="29"/>
      <c r="AI73" s="38"/>
      <c r="AJ73" s="29"/>
      <c r="AK73" s="38"/>
      <c r="AL73" s="78"/>
      <c r="AM73" s="29"/>
      <c r="AN73" s="38"/>
      <c r="AO73" s="29"/>
      <c r="AP73" s="38"/>
      <c r="AQ73" s="78"/>
      <c r="AR73" s="29"/>
      <c r="AS73" s="38"/>
      <c r="AT73" s="29"/>
      <c r="AU73" s="38"/>
      <c r="AV73" s="78"/>
      <c r="AW73" s="29"/>
      <c r="AX73" s="38"/>
      <c r="AY73" s="29"/>
      <c r="AZ73" s="38"/>
      <c r="BA73" s="78"/>
      <c r="BB73" s="29"/>
      <c r="BC73" s="38"/>
      <c r="BD73" s="29"/>
      <c r="BE73" s="38"/>
      <c r="BF73" s="78"/>
      <c r="BG73" s="29"/>
      <c r="BH73" s="38"/>
      <c r="BI73" s="29"/>
      <c r="BJ73" s="38"/>
      <c r="BK73" s="78"/>
      <c r="BL73" s="29"/>
      <c r="BM73" s="38"/>
      <c r="BN73" s="29"/>
      <c r="BO73" s="38"/>
      <c r="BP73" s="78"/>
      <c r="BQ73" s="29"/>
      <c r="BR73" s="38"/>
      <c r="BS73" s="29"/>
      <c r="BT73" s="38"/>
      <c r="BU73" s="78"/>
      <c r="BV73" s="29"/>
      <c r="BW73" s="38"/>
      <c r="BX73" s="29"/>
      <c r="BY73" s="38"/>
    </row>
    <row r="74" spans="3:77" ht="13.5" customHeight="1">
      <c r="C74" s="78"/>
      <c r="D74" s="29"/>
      <c r="E74" s="38"/>
      <c r="F74" s="29"/>
      <c r="G74" s="38"/>
      <c r="H74" s="78"/>
      <c r="I74" s="29"/>
      <c r="J74" s="38"/>
      <c r="K74" s="29"/>
      <c r="L74" s="38"/>
      <c r="M74" s="78"/>
      <c r="N74" s="29"/>
      <c r="O74" s="38"/>
      <c r="P74" s="29"/>
      <c r="Q74" s="38"/>
      <c r="R74" s="78"/>
      <c r="S74" s="29"/>
      <c r="T74" s="38"/>
      <c r="U74" s="29"/>
      <c r="V74" s="38"/>
      <c r="W74" s="78"/>
      <c r="X74" s="29"/>
      <c r="Y74" s="38"/>
      <c r="Z74" s="29"/>
      <c r="AA74" s="38"/>
      <c r="AB74" s="78"/>
      <c r="AC74" s="29"/>
      <c r="AD74" s="38"/>
      <c r="AE74" s="29"/>
      <c r="AF74" s="38"/>
      <c r="AG74" s="78"/>
      <c r="AH74" s="29"/>
      <c r="AI74" s="38"/>
      <c r="AJ74" s="29"/>
      <c r="AK74" s="38"/>
      <c r="AL74" s="78"/>
      <c r="AM74" s="29"/>
      <c r="AN74" s="38"/>
      <c r="AO74" s="29"/>
      <c r="AP74" s="38"/>
      <c r="AQ74" s="78"/>
      <c r="AR74" s="29"/>
      <c r="AS74" s="38"/>
      <c r="AT74" s="29"/>
      <c r="AU74" s="38"/>
      <c r="AV74" s="78"/>
      <c r="AW74" s="29"/>
      <c r="AX74" s="38"/>
      <c r="AY74" s="29"/>
      <c r="AZ74" s="38"/>
      <c r="BA74" s="78"/>
      <c r="BB74" s="29"/>
      <c r="BC74" s="38"/>
      <c r="BD74" s="29"/>
      <c r="BE74" s="38"/>
      <c r="BF74" s="78"/>
      <c r="BG74" s="29"/>
      <c r="BH74" s="38"/>
      <c r="BI74" s="29"/>
      <c r="BJ74" s="38"/>
      <c r="BK74" s="78"/>
      <c r="BL74" s="29"/>
      <c r="BM74" s="38"/>
      <c r="BN74" s="29"/>
      <c r="BO74" s="38"/>
      <c r="BP74" s="78"/>
      <c r="BQ74" s="29"/>
      <c r="BR74" s="38"/>
      <c r="BS74" s="29"/>
      <c r="BT74" s="38"/>
      <c r="BU74" s="78"/>
      <c r="BV74" s="29"/>
      <c r="BW74" s="38"/>
      <c r="BX74" s="29"/>
      <c r="BY74" s="38"/>
    </row>
    <row r="75" spans="3:77" ht="13.5" customHeight="1">
      <c r="C75" s="78"/>
      <c r="D75" s="29"/>
      <c r="E75" s="38"/>
      <c r="F75" s="29"/>
      <c r="G75" s="38"/>
      <c r="H75" s="78"/>
      <c r="I75" s="29"/>
      <c r="J75" s="38"/>
      <c r="K75" s="29"/>
      <c r="L75" s="38"/>
      <c r="M75" s="78"/>
      <c r="N75" s="29"/>
      <c r="O75" s="38"/>
      <c r="P75" s="29"/>
      <c r="Q75" s="38"/>
      <c r="R75" s="78"/>
      <c r="S75" s="29"/>
      <c r="T75" s="38"/>
      <c r="U75" s="29"/>
      <c r="V75" s="38"/>
      <c r="W75" s="78"/>
      <c r="X75" s="29"/>
      <c r="Y75" s="38"/>
      <c r="Z75" s="29"/>
      <c r="AA75" s="38"/>
      <c r="AB75" s="78"/>
      <c r="AC75" s="29"/>
      <c r="AD75" s="38"/>
      <c r="AE75" s="29"/>
      <c r="AF75" s="38"/>
      <c r="AG75" s="78"/>
      <c r="AH75" s="29"/>
      <c r="AI75" s="38"/>
      <c r="AJ75" s="29"/>
      <c r="AK75" s="38"/>
      <c r="AL75" s="78"/>
      <c r="AM75" s="29"/>
      <c r="AN75" s="38"/>
      <c r="AO75" s="29"/>
      <c r="AP75" s="38"/>
      <c r="AQ75" s="78"/>
      <c r="AR75" s="29"/>
      <c r="AS75" s="38"/>
      <c r="AT75" s="29"/>
      <c r="AU75" s="38"/>
      <c r="AV75" s="78"/>
      <c r="AW75" s="29"/>
      <c r="AX75" s="38"/>
      <c r="AY75" s="29"/>
      <c r="AZ75" s="38"/>
      <c r="BA75" s="78"/>
      <c r="BB75" s="29"/>
      <c r="BC75" s="38"/>
      <c r="BD75" s="29"/>
      <c r="BE75" s="38"/>
      <c r="BF75" s="78"/>
      <c r="BG75" s="29"/>
      <c r="BH75" s="38"/>
      <c r="BI75" s="29"/>
      <c r="BJ75" s="38"/>
      <c r="BK75" s="78"/>
      <c r="BL75" s="29"/>
      <c r="BM75" s="38"/>
      <c r="BN75" s="29"/>
      <c r="BO75" s="38"/>
      <c r="BP75" s="78"/>
      <c r="BQ75" s="29"/>
      <c r="BR75" s="38"/>
      <c r="BS75" s="29"/>
      <c r="BT75" s="38"/>
      <c r="BU75" s="78"/>
      <c r="BV75" s="29"/>
      <c r="BW75" s="38"/>
      <c r="BX75" s="29"/>
      <c r="BY75" s="38"/>
    </row>
    <row r="76" spans="3:77" ht="13.5" customHeight="1">
      <c r="C76" s="78"/>
      <c r="D76" s="29"/>
      <c r="E76" s="38"/>
      <c r="F76" s="29"/>
      <c r="G76" s="38"/>
      <c r="H76" s="78"/>
      <c r="I76" s="29"/>
      <c r="J76" s="38"/>
      <c r="K76" s="29"/>
      <c r="L76" s="38"/>
      <c r="M76" s="78"/>
      <c r="N76" s="29"/>
      <c r="O76" s="38"/>
      <c r="P76" s="29"/>
      <c r="Q76" s="38"/>
      <c r="R76" s="78"/>
      <c r="S76" s="29"/>
      <c r="T76" s="38"/>
      <c r="U76" s="29"/>
      <c r="V76" s="38"/>
      <c r="W76" s="78"/>
      <c r="X76" s="29"/>
      <c r="Y76" s="38"/>
      <c r="Z76" s="29"/>
      <c r="AA76" s="38"/>
      <c r="AB76" s="78"/>
      <c r="AC76" s="29"/>
      <c r="AD76" s="38"/>
      <c r="AE76" s="29"/>
      <c r="AF76" s="38"/>
      <c r="AG76" s="78"/>
      <c r="AH76" s="29"/>
      <c r="AI76" s="38"/>
      <c r="AJ76" s="29"/>
      <c r="AK76" s="38"/>
      <c r="AL76" s="78"/>
      <c r="AM76" s="29"/>
      <c r="AN76" s="38"/>
      <c r="AO76" s="29"/>
      <c r="AP76" s="38"/>
      <c r="AQ76" s="78"/>
      <c r="AR76" s="29"/>
      <c r="AS76" s="38"/>
      <c r="AT76" s="29"/>
      <c r="AU76" s="38"/>
      <c r="AV76" s="78"/>
      <c r="AW76" s="29"/>
      <c r="AX76" s="38"/>
      <c r="AY76" s="29"/>
      <c r="AZ76" s="38"/>
      <c r="BA76" s="78"/>
      <c r="BB76" s="29"/>
      <c r="BC76" s="38"/>
      <c r="BD76" s="29"/>
      <c r="BE76" s="38"/>
      <c r="BF76" s="78"/>
      <c r="BG76" s="29"/>
      <c r="BH76" s="38"/>
      <c r="BI76" s="29"/>
      <c r="BJ76" s="38"/>
      <c r="BK76" s="78"/>
      <c r="BL76" s="29"/>
      <c r="BM76" s="38"/>
      <c r="BN76" s="29"/>
      <c r="BO76" s="38"/>
      <c r="BP76" s="78"/>
      <c r="BQ76" s="29"/>
      <c r="BR76" s="38"/>
      <c r="BS76" s="29"/>
      <c r="BT76" s="38"/>
      <c r="BU76" s="78"/>
      <c r="BV76" s="29"/>
      <c r="BW76" s="38"/>
      <c r="BX76" s="29"/>
      <c r="BY76" s="38"/>
    </row>
    <row r="77" spans="3:77" ht="13.5" customHeight="1">
      <c r="C77" s="78"/>
      <c r="D77" s="29"/>
      <c r="E77" s="38"/>
      <c r="F77" s="29"/>
      <c r="G77" s="38"/>
      <c r="H77" s="78"/>
      <c r="I77" s="29"/>
      <c r="J77" s="38"/>
      <c r="K77" s="29"/>
      <c r="L77" s="38"/>
      <c r="M77" s="78"/>
      <c r="N77" s="29"/>
      <c r="O77" s="38"/>
      <c r="P77" s="29"/>
      <c r="Q77" s="38"/>
      <c r="R77" s="78"/>
      <c r="S77" s="29"/>
      <c r="T77" s="38"/>
      <c r="U77" s="29"/>
      <c r="V77" s="38"/>
      <c r="W77" s="78"/>
      <c r="X77" s="29"/>
      <c r="Y77" s="38"/>
      <c r="Z77" s="29"/>
      <c r="AA77" s="38"/>
      <c r="AB77" s="78"/>
      <c r="AC77" s="29"/>
      <c r="AD77" s="38"/>
      <c r="AE77" s="29"/>
      <c r="AF77" s="38"/>
      <c r="AG77" s="78"/>
      <c r="AH77" s="29"/>
      <c r="AI77" s="38"/>
      <c r="AJ77" s="29"/>
      <c r="AK77" s="38"/>
      <c r="AL77" s="78"/>
      <c r="AM77" s="29"/>
      <c r="AN77" s="38"/>
      <c r="AO77" s="29"/>
      <c r="AP77" s="38"/>
      <c r="AQ77" s="78"/>
      <c r="AR77" s="29"/>
      <c r="AS77" s="38"/>
      <c r="AT77" s="29"/>
      <c r="AU77" s="38"/>
      <c r="AV77" s="78"/>
      <c r="AW77" s="29"/>
      <c r="AX77" s="38"/>
      <c r="AY77" s="29"/>
      <c r="AZ77" s="38"/>
      <c r="BA77" s="78"/>
      <c r="BB77" s="29"/>
      <c r="BC77" s="38"/>
      <c r="BD77" s="29"/>
      <c r="BE77" s="38"/>
      <c r="BF77" s="78"/>
      <c r="BG77" s="29"/>
      <c r="BH77" s="38"/>
      <c r="BI77" s="29"/>
      <c r="BJ77" s="38"/>
      <c r="BK77" s="78"/>
      <c r="BL77" s="29"/>
      <c r="BM77" s="38"/>
      <c r="BN77" s="29"/>
      <c r="BO77" s="38"/>
      <c r="BP77" s="78"/>
      <c r="BQ77" s="29"/>
      <c r="BR77" s="38"/>
      <c r="BS77" s="29"/>
      <c r="BT77" s="38"/>
      <c r="BU77" s="78"/>
      <c r="BV77" s="29"/>
      <c r="BW77" s="38"/>
      <c r="BX77" s="29"/>
      <c r="BY77" s="38"/>
    </row>
    <row r="78" spans="3:77" ht="13.5" customHeight="1">
      <c r="C78" s="78"/>
      <c r="D78" s="29"/>
      <c r="E78" s="38"/>
      <c r="F78" s="29"/>
      <c r="G78" s="38"/>
      <c r="H78" s="78"/>
      <c r="I78" s="29"/>
      <c r="J78" s="38"/>
      <c r="K78" s="29"/>
      <c r="L78" s="38"/>
      <c r="M78" s="78"/>
      <c r="N78" s="29"/>
      <c r="O78" s="38"/>
      <c r="P78" s="29"/>
      <c r="Q78" s="38"/>
      <c r="R78" s="78"/>
      <c r="S78" s="29"/>
      <c r="T78" s="38"/>
      <c r="U78" s="29"/>
      <c r="V78" s="38"/>
      <c r="W78" s="78"/>
      <c r="X78" s="29"/>
      <c r="Y78" s="38"/>
      <c r="Z78" s="29"/>
      <c r="AA78" s="38"/>
      <c r="AB78" s="78"/>
      <c r="AC78" s="29"/>
      <c r="AD78" s="38"/>
      <c r="AE78" s="29"/>
      <c r="AF78" s="38"/>
      <c r="AG78" s="78"/>
      <c r="AH78" s="29"/>
      <c r="AI78" s="38"/>
      <c r="AJ78" s="29"/>
      <c r="AK78" s="38"/>
      <c r="AL78" s="78"/>
      <c r="AM78" s="29"/>
      <c r="AN78" s="38"/>
      <c r="AO78" s="29"/>
      <c r="AP78" s="38"/>
      <c r="AQ78" s="78"/>
      <c r="AR78" s="29"/>
      <c r="AS78" s="38"/>
      <c r="AT78" s="29"/>
      <c r="AU78" s="38"/>
      <c r="AV78" s="78"/>
      <c r="AW78" s="29"/>
      <c r="AX78" s="38"/>
      <c r="AY78" s="29"/>
      <c r="AZ78" s="38"/>
      <c r="BA78" s="78"/>
      <c r="BB78" s="29"/>
      <c r="BC78" s="38"/>
      <c r="BD78" s="29"/>
      <c r="BE78" s="38"/>
      <c r="BF78" s="78"/>
      <c r="BG78" s="29"/>
      <c r="BH78" s="38"/>
      <c r="BI78" s="29"/>
      <c r="BJ78" s="38"/>
      <c r="BK78" s="78"/>
      <c r="BL78" s="29"/>
      <c r="BM78" s="38"/>
      <c r="BN78" s="29"/>
      <c r="BO78" s="38"/>
      <c r="BP78" s="78"/>
      <c r="BQ78" s="29"/>
      <c r="BR78" s="38"/>
      <c r="BS78" s="29"/>
      <c r="BT78" s="38"/>
      <c r="BU78" s="78"/>
      <c r="BV78" s="29"/>
      <c r="BW78" s="38"/>
      <c r="BX78" s="29"/>
      <c r="BY78" s="38"/>
    </row>
    <row r="79" spans="3:77" ht="13.5" customHeight="1">
      <c r="C79" s="78"/>
      <c r="D79" s="29"/>
      <c r="E79" s="38"/>
      <c r="F79" s="29"/>
      <c r="G79" s="38"/>
      <c r="H79" s="78"/>
      <c r="I79" s="29"/>
      <c r="J79" s="38"/>
      <c r="K79" s="29"/>
      <c r="L79" s="38"/>
      <c r="M79" s="78"/>
      <c r="N79" s="29"/>
      <c r="O79" s="38"/>
      <c r="P79" s="29"/>
      <c r="Q79" s="38"/>
      <c r="R79" s="78"/>
      <c r="S79" s="29"/>
      <c r="T79" s="38"/>
      <c r="U79" s="29"/>
      <c r="V79" s="38"/>
      <c r="W79" s="78"/>
      <c r="X79" s="29"/>
      <c r="Y79" s="38"/>
      <c r="Z79" s="29"/>
      <c r="AA79" s="38"/>
      <c r="AB79" s="78"/>
      <c r="AC79" s="29"/>
      <c r="AD79" s="38"/>
      <c r="AE79" s="29"/>
      <c r="AF79" s="38"/>
      <c r="AG79" s="78"/>
      <c r="AH79" s="29"/>
      <c r="AI79" s="38"/>
      <c r="AJ79" s="29"/>
      <c r="AK79" s="38"/>
      <c r="AL79" s="78"/>
      <c r="AM79" s="29"/>
      <c r="AN79" s="38"/>
      <c r="AO79" s="29"/>
      <c r="AP79" s="38"/>
      <c r="AQ79" s="78"/>
      <c r="AR79" s="29"/>
      <c r="AS79" s="38"/>
      <c r="AT79" s="29"/>
      <c r="AU79" s="38"/>
      <c r="AV79" s="78"/>
      <c r="AW79" s="29"/>
      <c r="AX79" s="38"/>
      <c r="AY79" s="29"/>
      <c r="AZ79" s="38"/>
      <c r="BA79" s="78"/>
      <c r="BB79" s="29"/>
      <c r="BC79" s="38"/>
      <c r="BD79" s="29"/>
      <c r="BE79" s="38"/>
      <c r="BF79" s="78"/>
      <c r="BG79" s="29"/>
      <c r="BH79" s="38"/>
      <c r="BI79" s="29"/>
      <c r="BJ79" s="38"/>
      <c r="BK79" s="78"/>
      <c r="BL79" s="29"/>
      <c r="BM79" s="38"/>
      <c r="BN79" s="29"/>
      <c r="BO79" s="38"/>
      <c r="BP79" s="78"/>
      <c r="BQ79" s="29"/>
      <c r="BR79" s="38"/>
      <c r="BS79" s="29"/>
      <c r="BT79" s="38"/>
      <c r="BU79" s="78"/>
      <c r="BV79" s="29"/>
      <c r="BW79" s="38"/>
      <c r="BX79" s="29"/>
      <c r="BY79" s="38"/>
    </row>
    <row r="80" spans="3:77" ht="13.5" customHeight="1">
      <c r="C80" s="78"/>
      <c r="D80" s="29"/>
      <c r="E80" s="38"/>
      <c r="F80" s="29"/>
      <c r="G80" s="38"/>
      <c r="H80" s="78"/>
      <c r="I80" s="29"/>
      <c r="J80" s="38"/>
      <c r="K80" s="29"/>
      <c r="L80" s="38"/>
      <c r="M80" s="78"/>
      <c r="N80" s="29"/>
      <c r="O80" s="38"/>
      <c r="P80" s="29"/>
      <c r="Q80" s="38"/>
      <c r="R80" s="78"/>
      <c r="S80" s="29"/>
      <c r="T80" s="38"/>
      <c r="U80" s="29"/>
      <c r="V80" s="38"/>
      <c r="W80" s="78"/>
      <c r="X80" s="29"/>
      <c r="Y80" s="38"/>
      <c r="Z80" s="29"/>
      <c r="AA80" s="38"/>
      <c r="AB80" s="78"/>
      <c r="AC80" s="29"/>
      <c r="AD80" s="38"/>
      <c r="AE80" s="29"/>
      <c r="AF80" s="38"/>
      <c r="AG80" s="78"/>
      <c r="AH80" s="29"/>
      <c r="AI80" s="38"/>
      <c r="AJ80" s="29"/>
      <c r="AK80" s="38"/>
      <c r="AL80" s="78"/>
      <c r="AM80" s="29"/>
      <c r="AN80" s="38"/>
      <c r="AO80" s="29"/>
      <c r="AP80" s="38"/>
      <c r="AQ80" s="78"/>
      <c r="AR80" s="29"/>
      <c r="AS80" s="38"/>
      <c r="AT80" s="29"/>
      <c r="AU80" s="38"/>
      <c r="AV80" s="78"/>
      <c r="AW80" s="29"/>
      <c r="AX80" s="38"/>
      <c r="AY80" s="29"/>
      <c r="AZ80" s="38"/>
      <c r="BA80" s="78"/>
      <c r="BB80" s="29"/>
      <c r="BC80" s="38"/>
      <c r="BD80" s="29"/>
      <c r="BE80" s="38"/>
      <c r="BF80" s="78"/>
      <c r="BG80" s="29"/>
      <c r="BH80" s="38"/>
      <c r="BI80" s="29"/>
      <c r="BJ80" s="38"/>
      <c r="BK80" s="78"/>
      <c r="BL80" s="29"/>
      <c r="BM80" s="38"/>
      <c r="BN80" s="29"/>
      <c r="BO80" s="38"/>
      <c r="BP80" s="78"/>
      <c r="BQ80" s="29"/>
      <c r="BR80" s="38"/>
      <c r="BS80" s="29"/>
      <c r="BT80" s="38"/>
      <c r="BU80" s="78"/>
      <c r="BV80" s="29"/>
      <c r="BW80" s="38"/>
      <c r="BX80" s="29"/>
      <c r="BY80" s="38"/>
    </row>
    <row r="81" spans="3:77" ht="13.5" customHeight="1">
      <c r="C81" s="78"/>
      <c r="D81" s="29"/>
      <c r="E81" s="38"/>
      <c r="F81" s="29"/>
      <c r="G81" s="38"/>
      <c r="H81" s="78"/>
      <c r="I81" s="29"/>
      <c r="J81" s="38"/>
      <c r="K81" s="29"/>
      <c r="L81" s="38"/>
      <c r="M81" s="78"/>
      <c r="N81" s="29"/>
      <c r="O81" s="38"/>
      <c r="P81" s="29"/>
      <c r="Q81" s="38"/>
      <c r="R81" s="78"/>
      <c r="S81" s="29"/>
      <c r="T81" s="38"/>
      <c r="U81" s="29"/>
      <c r="V81" s="38"/>
      <c r="W81" s="78"/>
      <c r="X81" s="29"/>
      <c r="Y81" s="38"/>
      <c r="Z81" s="29"/>
      <c r="AA81" s="38"/>
      <c r="AB81" s="78"/>
      <c r="AC81" s="29"/>
      <c r="AD81" s="38"/>
      <c r="AE81" s="29"/>
      <c r="AF81" s="38"/>
      <c r="AG81" s="78"/>
      <c r="AH81" s="29"/>
      <c r="AI81" s="38"/>
      <c r="AJ81" s="29"/>
      <c r="AK81" s="38"/>
      <c r="AL81" s="78"/>
      <c r="AM81" s="29"/>
      <c r="AN81" s="38"/>
      <c r="AO81" s="29"/>
      <c r="AP81" s="38"/>
      <c r="AQ81" s="78"/>
      <c r="AR81" s="29"/>
      <c r="AS81" s="38"/>
      <c r="AT81" s="29"/>
      <c r="AU81" s="38"/>
      <c r="AV81" s="78"/>
      <c r="AW81" s="29"/>
      <c r="AX81" s="38"/>
      <c r="AY81" s="29"/>
      <c r="AZ81" s="38"/>
      <c r="BA81" s="78"/>
      <c r="BB81" s="29"/>
      <c r="BC81" s="38"/>
      <c r="BD81" s="29"/>
      <c r="BE81" s="38"/>
      <c r="BF81" s="78"/>
      <c r="BG81" s="29"/>
      <c r="BH81" s="38"/>
      <c r="BI81" s="29"/>
      <c r="BJ81" s="38"/>
      <c r="BK81" s="78"/>
      <c r="BL81" s="29"/>
      <c r="BM81" s="38"/>
      <c r="BN81" s="29"/>
      <c r="BO81" s="38"/>
      <c r="BP81" s="78"/>
      <c r="BQ81" s="29"/>
      <c r="BR81" s="38"/>
      <c r="BS81" s="29"/>
      <c r="BT81" s="38"/>
      <c r="BU81" s="78"/>
      <c r="BV81" s="29"/>
      <c r="BW81" s="38"/>
      <c r="BX81" s="29"/>
      <c r="BY81" s="38"/>
    </row>
    <row r="82" spans="3:77" ht="13.5" customHeight="1">
      <c r="C82" s="78"/>
      <c r="D82" s="29"/>
      <c r="E82" s="38"/>
      <c r="F82" s="29"/>
      <c r="G82" s="38"/>
      <c r="H82" s="78"/>
      <c r="I82" s="29"/>
      <c r="J82" s="38"/>
      <c r="K82" s="29"/>
      <c r="L82" s="38"/>
      <c r="M82" s="78"/>
      <c r="N82" s="29"/>
      <c r="O82" s="38"/>
      <c r="P82" s="29"/>
      <c r="Q82" s="38"/>
      <c r="R82" s="78"/>
      <c r="S82" s="29"/>
      <c r="T82" s="38"/>
      <c r="U82" s="29"/>
      <c r="V82" s="38"/>
      <c r="W82" s="78"/>
      <c r="X82" s="29"/>
      <c r="Y82" s="38"/>
      <c r="Z82" s="29"/>
      <c r="AA82" s="38"/>
      <c r="AB82" s="78"/>
      <c r="AC82" s="29"/>
      <c r="AD82" s="38"/>
      <c r="AE82" s="29"/>
      <c r="AF82" s="38"/>
      <c r="AG82" s="78"/>
      <c r="AH82" s="29"/>
      <c r="AI82" s="38"/>
      <c r="AJ82" s="29"/>
      <c r="AK82" s="38"/>
      <c r="AL82" s="78"/>
      <c r="AM82" s="29"/>
      <c r="AN82" s="38"/>
      <c r="AO82" s="29"/>
      <c r="AP82" s="38"/>
      <c r="AQ82" s="78"/>
      <c r="AR82" s="29"/>
      <c r="AS82" s="38"/>
      <c r="AT82" s="29"/>
      <c r="AU82" s="38"/>
      <c r="AV82" s="78"/>
      <c r="AW82" s="29"/>
      <c r="AX82" s="38"/>
      <c r="AY82" s="29"/>
      <c r="AZ82" s="38"/>
      <c r="BA82" s="78"/>
      <c r="BB82" s="29"/>
      <c r="BC82" s="38"/>
      <c r="BD82" s="29"/>
      <c r="BE82" s="38"/>
      <c r="BF82" s="78"/>
      <c r="BG82" s="29"/>
      <c r="BH82" s="38"/>
      <c r="BI82" s="29"/>
      <c r="BJ82" s="38"/>
      <c r="BK82" s="78"/>
      <c r="BL82" s="29"/>
      <c r="BM82" s="38"/>
      <c r="BN82" s="29"/>
      <c r="BO82" s="38"/>
      <c r="BP82" s="78"/>
      <c r="BQ82" s="29"/>
      <c r="BR82" s="38"/>
      <c r="BS82" s="29"/>
      <c r="BT82" s="38"/>
      <c r="BU82" s="78"/>
      <c r="BV82" s="29"/>
      <c r="BW82" s="38"/>
      <c r="BX82" s="29"/>
      <c r="BY82" s="38"/>
    </row>
    <row r="83" spans="3:77" ht="13.5" customHeight="1">
      <c r="C83" s="78"/>
      <c r="D83" s="29"/>
      <c r="E83" s="38"/>
      <c r="F83" s="29"/>
      <c r="G83" s="38"/>
      <c r="H83" s="78"/>
      <c r="I83" s="29"/>
      <c r="J83" s="38"/>
      <c r="K83" s="29"/>
      <c r="L83" s="38"/>
      <c r="M83" s="78"/>
      <c r="N83" s="29"/>
      <c r="O83" s="38"/>
      <c r="P83" s="29"/>
      <c r="Q83" s="38"/>
      <c r="R83" s="78"/>
      <c r="S83" s="29"/>
      <c r="T83" s="38"/>
      <c r="U83" s="29"/>
      <c r="V83" s="38"/>
      <c r="W83" s="78"/>
      <c r="X83" s="29"/>
      <c r="Y83" s="38"/>
      <c r="Z83" s="29"/>
      <c r="AA83" s="38"/>
      <c r="AB83" s="78"/>
      <c r="AC83" s="29"/>
      <c r="AD83" s="38"/>
      <c r="AE83" s="29"/>
      <c r="AF83" s="38"/>
      <c r="AG83" s="78"/>
      <c r="AH83" s="29"/>
      <c r="AI83" s="38"/>
      <c r="AJ83" s="29"/>
      <c r="AK83" s="38"/>
      <c r="AL83" s="78"/>
      <c r="AM83" s="29"/>
      <c r="AN83" s="38"/>
      <c r="AO83" s="29"/>
      <c r="AP83" s="38"/>
      <c r="AQ83" s="78"/>
      <c r="AR83" s="29"/>
      <c r="AS83" s="38"/>
      <c r="AT83" s="29"/>
      <c r="AU83" s="38"/>
      <c r="AV83" s="78"/>
      <c r="AW83" s="29"/>
      <c r="AX83" s="38"/>
      <c r="AY83" s="29"/>
      <c r="AZ83" s="38"/>
      <c r="BA83" s="78"/>
      <c r="BB83" s="29"/>
      <c r="BC83" s="38"/>
      <c r="BD83" s="29"/>
      <c r="BE83" s="38"/>
      <c r="BF83" s="78"/>
      <c r="BG83" s="29"/>
      <c r="BH83" s="38"/>
      <c r="BI83" s="29"/>
      <c r="BJ83" s="38"/>
      <c r="BK83" s="78"/>
      <c r="BL83" s="29"/>
      <c r="BM83" s="38"/>
      <c r="BN83" s="29"/>
      <c r="BO83" s="38"/>
      <c r="BP83" s="78"/>
      <c r="BQ83" s="29"/>
      <c r="BR83" s="38"/>
      <c r="BS83" s="29"/>
      <c r="BT83" s="38"/>
      <c r="BU83" s="78"/>
      <c r="BV83" s="29"/>
      <c r="BW83" s="38"/>
      <c r="BX83" s="29"/>
      <c r="BY83" s="38"/>
    </row>
    <row r="84" spans="3:77" ht="13.5" customHeight="1">
      <c r="C84" s="78"/>
      <c r="D84" s="29"/>
      <c r="E84" s="38"/>
      <c r="F84" s="29"/>
      <c r="G84" s="38"/>
      <c r="H84" s="78"/>
      <c r="I84" s="29"/>
      <c r="J84" s="38"/>
      <c r="K84" s="29"/>
      <c r="L84" s="38"/>
      <c r="M84" s="78"/>
      <c r="N84" s="29"/>
      <c r="O84" s="38"/>
      <c r="P84" s="29"/>
      <c r="Q84" s="38"/>
      <c r="R84" s="78"/>
      <c r="S84" s="29"/>
      <c r="T84" s="38"/>
      <c r="U84" s="29"/>
      <c r="V84" s="38"/>
      <c r="W84" s="78"/>
      <c r="X84" s="29"/>
      <c r="Y84" s="38"/>
      <c r="Z84" s="29"/>
      <c r="AA84" s="38"/>
      <c r="AB84" s="78"/>
      <c r="AC84" s="29"/>
      <c r="AD84" s="38"/>
      <c r="AE84" s="29"/>
      <c r="AF84" s="38"/>
      <c r="AG84" s="78"/>
      <c r="AH84" s="29"/>
      <c r="AI84" s="38"/>
      <c r="AJ84" s="29"/>
      <c r="AK84" s="38"/>
      <c r="AL84" s="78"/>
      <c r="AM84" s="29"/>
      <c r="AN84" s="38"/>
      <c r="AO84" s="29"/>
      <c r="AP84" s="38"/>
      <c r="AQ84" s="78"/>
      <c r="AR84" s="29"/>
      <c r="AS84" s="38"/>
      <c r="AT84" s="29"/>
      <c r="AU84" s="38"/>
      <c r="AV84" s="78"/>
      <c r="AW84" s="29"/>
      <c r="AX84" s="38"/>
      <c r="AY84" s="29"/>
      <c r="AZ84" s="38"/>
      <c r="BA84" s="78"/>
      <c r="BB84" s="29"/>
      <c r="BC84" s="38"/>
      <c r="BD84" s="29"/>
      <c r="BE84" s="38"/>
      <c r="BF84" s="78"/>
      <c r="BG84" s="29"/>
      <c r="BH84" s="38"/>
      <c r="BI84" s="29"/>
      <c r="BJ84" s="38"/>
      <c r="BK84" s="78"/>
      <c r="BL84" s="29"/>
      <c r="BM84" s="38"/>
      <c r="BN84" s="29"/>
      <c r="BO84" s="38"/>
      <c r="BP84" s="78"/>
      <c r="BQ84" s="29"/>
      <c r="BR84" s="38"/>
      <c r="BS84" s="29"/>
      <c r="BT84" s="38"/>
      <c r="BU84" s="78"/>
      <c r="BV84" s="29"/>
      <c r="BW84" s="38"/>
      <c r="BX84" s="29"/>
      <c r="BY84" s="38"/>
    </row>
    <row r="85" spans="3:77" ht="13.5" customHeight="1">
      <c r="C85" s="78"/>
      <c r="D85" s="29"/>
      <c r="E85" s="38"/>
      <c r="F85" s="29"/>
      <c r="G85" s="38"/>
      <c r="H85" s="78"/>
      <c r="I85" s="29"/>
      <c r="J85" s="38"/>
      <c r="K85" s="29"/>
      <c r="L85" s="38"/>
      <c r="M85" s="78"/>
      <c r="N85" s="29"/>
      <c r="O85" s="38"/>
      <c r="P85" s="29"/>
      <c r="Q85" s="38"/>
      <c r="R85" s="78"/>
      <c r="S85" s="29"/>
      <c r="T85" s="38"/>
      <c r="U85" s="29"/>
      <c r="V85" s="38"/>
      <c r="W85" s="78"/>
      <c r="X85" s="29"/>
      <c r="Y85" s="38"/>
      <c r="Z85" s="29"/>
      <c r="AA85" s="38"/>
      <c r="AB85" s="78"/>
      <c r="AC85" s="29"/>
      <c r="AD85" s="38"/>
      <c r="AE85" s="29"/>
      <c r="AF85" s="38"/>
      <c r="AG85" s="78"/>
      <c r="AH85" s="29"/>
      <c r="AI85" s="38"/>
      <c r="AJ85" s="29"/>
      <c r="AK85" s="38"/>
      <c r="AL85" s="78"/>
      <c r="AM85" s="29"/>
      <c r="AN85" s="38"/>
      <c r="AO85" s="29"/>
      <c r="AP85" s="38"/>
      <c r="AQ85" s="78"/>
      <c r="AR85" s="29"/>
      <c r="AS85" s="38"/>
      <c r="AT85" s="29"/>
      <c r="AU85" s="38"/>
      <c r="AV85" s="78"/>
      <c r="AW85" s="29"/>
      <c r="AX85" s="38"/>
      <c r="AY85" s="29"/>
      <c r="AZ85" s="38"/>
      <c r="BA85" s="78"/>
      <c r="BB85" s="29"/>
      <c r="BC85" s="38"/>
      <c r="BD85" s="29"/>
      <c r="BE85" s="38"/>
      <c r="BF85" s="78"/>
      <c r="BG85" s="29"/>
      <c r="BH85" s="38"/>
      <c r="BI85" s="29"/>
      <c r="BJ85" s="38"/>
      <c r="BK85" s="78"/>
      <c r="BL85" s="29"/>
      <c r="BM85" s="38"/>
      <c r="BN85" s="29"/>
      <c r="BO85" s="38"/>
      <c r="BP85" s="78"/>
      <c r="BQ85" s="29"/>
      <c r="BR85" s="38"/>
      <c r="BS85" s="29"/>
      <c r="BT85" s="38"/>
      <c r="BU85" s="78"/>
      <c r="BV85" s="29"/>
      <c r="BW85" s="38"/>
      <c r="BX85" s="29"/>
      <c r="BY85" s="38"/>
    </row>
    <row r="86" spans="3:77" ht="13.5" customHeight="1">
      <c r="C86" s="78"/>
      <c r="D86" s="29"/>
      <c r="E86" s="38"/>
      <c r="F86" s="29"/>
      <c r="G86" s="38"/>
      <c r="H86" s="78"/>
      <c r="I86" s="29"/>
      <c r="J86" s="38"/>
      <c r="K86" s="29"/>
      <c r="L86" s="38"/>
      <c r="M86" s="78"/>
      <c r="N86" s="29"/>
      <c r="O86" s="38"/>
      <c r="P86" s="29"/>
      <c r="Q86" s="38"/>
      <c r="R86" s="78"/>
      <c r="S86" s="29"/>
      <c r="T86" s="38"/>
      <c r="U86" s="29"/>
      <c r="V86" s="38"/>
      <c r="W86" s="78"/>
      <c r="X86" s="29"/>
      <c r="Y86" s="38"/>
      <c r="Z86" s="29"/>
      <c r="AA86" s="38"/>
      <c r="AB86" s="78"/>
      <c r="AC86" s="29"/>
      <c r="AD86" s="38"/>
      <c r="AE86" s="29"/>
      <c r="AF86" s="38"/>
      <c r="AG86" s="78"/>
      <c r="AH86" s="29"/>
      <c r="AI86" s="38"/>
      <c r="AJ86" s="29"/>
      <c r="AK86" s="38"/>
      <c r="AL86" s="78"/>
      <c r="AM86" s="29"/>
      <c r="AN86" s="38"/>
      <c r="AO86" s="29"/>
      <c r="AP86" s="38"/>
      <c r="AQ86" s="78"/>
      <c r="AR86" s="29"/>
      <c r="AS86" s="38"/>
      <c r="AT86" s="29"/>
      <c r="AU86" s="38"/>
      <c r="AV86" s="78"/>
      <c r="AW86" s="29"/>
      <c r="AX86" s="38"/>
      <c r="AY86" s="29"/>
      <c r="AZ86" s="38"/>
      <c r="BA86" s="78"/>
      <c r="BB86" s="29"/>
      <c r="BC86" s="38"/>
      <c r="BD86" s="29"/>
      <c r="BE86" s="38"/>
      <c r="BF86" s="78"/>
      <c r="BG86" s="29"/>
      <c r="BH86" s="38"/>
      <c r="BI86" s="29"/>
      <c r="BJ86" s="38"/>
      <c r="BK86" s="78"/>
      <c r="BL86" s="29"/>
      <c r="BM86" s="38"/>
      <c r="BN86" s="29"/>
      <c r="BO86" s="38"/>
      <c r="BP86" s="78"/>
      <c r="BQ86" s="29"/>
      <c r="BR86" s="38"/>
      <c r="BS86" s="29"/>
      <c r="BT86" s="38"/>
      <c r="BU86" s="78"/>
      <c r="BV86" s="29"/>
      <c r="BW86" s="38"/>
      <c r="BX86" s="29"/>
      <c r="BY86" s="38"/>
    </row>
    <row r="87" spans="3:77" ht="13.5" customHeight="1">
      <c r="C87" s="78"/>
      <c r="D87" s="29"/>
      <c r="E87" s="38"/>
      <c r="F87" s="29"/>
      <c r="G87" s="38"/>
      <c r="H87" s="78"/>
      <c r="I87" s="29"/>
      <c r="J87" s="38"/>
      <c r="K87" s="29"/>
      <c r="L87" s="38"/>
      <c r="M87" s="78"/>
      <c r="N87" s="29"/>
      <c r="O87" s="38"/>
      <c r="P87" s="29"/>
      <c r="Q87" s="38"/>
      <c r="R87" s="78"/>
      <c r="S87" s="29"/>
      <c r="T87" s="38"/>
      <c r="U87" s="29"/>
      <c r="V87" s="38"/>
      <c r="W87" s="78"/>
      <c r="X87" s="29"/>
      <c r="Y87" s="38"/>
      <c r="Z87" s="29"/>
      <c r="AA87" s="38"/>
      <c r="AB87" s="78"/>
      <c r="AC87" s="29"/>
      <c r="AD87" s="38"/>
      <c r="AE87" s="29"/>
      <c r="AF87" s="38"/>
      <c r="AG87" s="78"/>
      <c r="AH87" s="29"/>
      <c r="AI87" s="38"/>
      <c r="AJ87" s="29"/>
      <c r="AK87" s="38"/>
      <c r="AL87" s="78"/>
      <c r="AM87" s="29"/>
      <c r="AN87" s="38"/>
      <c r="AO87" s="29"/>
      <c r="AP87" s="38"/>
      <c r="AQ87" s="78"/>
      <c r="AR87" s="29"/>
      <c r="AS87" s="38"/>
      <c r="AT87" s="29"/>
      <c r="AU87" s="38"/>
      <c r="AV87" s="78"/>
      <c r="AW87" s="29"/>
      <c r="AX87" s="38"/>
      <c r="AY87" s="29"/>
      <c r="AZ87" s="38"/>
      <c r="BA87" s="78"/>
      <c r="BB87" s="29"/>
      <c r="BC87" s="38"/>
      <c r="BD87" s="29"/>
      <c r="BE87" s="38"/>
      <c r="BF87" s="78"/>
      <c r="BG87" s="29"/>
      <c r="BH87" s="38"/>
      <c r="BI87" s="29"/>
      <c r="BJ87" s="38"/>
      <c r="BK87" s="78"/>
      <c r="BL87" s="29"/>
      <c r="BM87" s="38"/>
      <c r="BN87" s="29"/>
      <c r="BO87" s="38"/>
      <c r="BP87" s="78"/>
      <c r="BQ87" s="29"/>
      <c r="BR87" s="38"/>
      <c r="BS87" s="29"/>
      <c r="BT87" s="38"/>
      <c r="BU87" s="78"/>
      <c r="BV87" s="29"/>
      <c r="BW87" s="38"/>
      <c r="BX87" s="29"/>
      <c r="BY87" s="38"/>
    </row>
    <row r="88" spans="3:77" ht="13.5" customHeight="1">
      <c r="C88" s="78"/>
      <c r="D88" s="29"/>
      <c r="E88" s="38"/>
      <c r="F88" s="29"/>
      <c r="G88" s="38"/>
      <c r="H88" s="78"/>
      <c r="I88" s="29"/>
      <c r="J88" s="38"/>
      <c r="K88" s="29"/>
      <c r="L88" s="38"/>
      <c r="M88" s="78"/>
      <c r="N88" s="29"/>
      <c r="O88" s="38"/>
      <c r="P88" s="29"/>
      <c r="Q88" s="38"/>
      <c r="R88" s="78"/>
      <c r="S88" s="29"/>
      <c r="T88" s="38"/>
      <c r="U88" s="29"/>
      <c r="V88" s="38"/>
      <c r="W88" s="78"/>
      <c r="X88" s="29"/>
      <c r="Y88" s="38"/>
      <c r="Z88" s="29"/>
      <c r="AA88" s="38"/>
      <c r="AB88" s="78"/>
      <c r="AC88" s="29"/>
      <c r="AD88" s="38"/>
      <c r="AE88" s="29"/>
      <c r="AF88" s="38"/>
      <c r="AG88" s="78"/>
      <c r="AH88" s="29"/>
      <c r="AI88" s="38"/>
      <c r="AJ88" s="29"/>
      <c r="AK88" s="38"/>
      <c r="AL88" s="78"/>
      <c r="AM88" s="29"/>
      <c r="AN88" s="38"/>
      <c r="AO88" s="29"/>
      <c r="AP88" s="38"/>
      <c r="AQ88" s="78"/>
      <c r="AR88" s="29"/>
      <c r="AS88" s="38"/>
      <c r="AT88" s="29"/>
      <c r="AU88" s="38"/>
      <c r="AV88" s="78"/>
      <c r="AW88" s="29"/>
      <c r="AX88" s="38"/>
      <c r="AY88" s="29"/>
      <c r="AZ88" s="38"/>
      <c r="BA88" s="78"/>
      <c r="BB88" s="29"/>
      <c r="BC88" s="38"/>
      <c r="BD88" s="29"/>
      <c r="BE88" s="38"/>
      <c r="BF88" s="78"/>
      <c r="BG88" s="29"/>
      <c r="BH88" s="38"/>
      <c r="BI88" s="29"/>
      <c r="BJ88" s="38"/>
      <c r="BK88" s="78"/>
      <c r="BL88" s="29"/>
      <c r="BM88" s="38"/>
      <c r="BN88" s="29"/>
      <c r="BO88" s="38"/>
      <c r="BP88" s="78"/>
      <c r="BQ88" s="29"/>
      <c r="BR88" s="38"/>
      <c r="BS88" s="29"/>
      <c r="BT88" s="38"/>
      <c r="BU88" s="78"/>
      <c r="BV88" s="29"/>
      <c r="BW88" s="38"/>
      <c r="BX88" s="29"/>
      <c r="BY88" s="38"/>
    </row>
    <row r="89" spans="3:77" ht="13.5" customHeight="1">
      <c r="C89" s="78"/>
      <c r="D89" s="29"/>
      <c r="E89" s="38"/>
      <c r="F89" s="29"/>
      <c r="G89" s="38"/>
      <c r="H89" s="78"/>
      <c r="I89" s="29"/>
      <c r="J89" s="38"/>
      <c r="K89" s="29"/>
      <c r="L89" s="38"/>
      <c r="M89" s="78"/>
      <c r="N89" s="29"/>
      <c r="O89" s="38"/>
      <c r="P89" s="29"/>
      <c r="Q89" s="38"/>
      <c r="R89" s="78"/>
      <c r="S89" s="29"/>
      <c r="T89" s="38"/>
      <c r="U89" s="29"/>
      <c r="V89" s="38"/>
      <c r="W89" s="78"/>
      <c r="X89" s="29"/>
      <c r="Y89" s="38"/>
      <c r="Z89" s="29"/>
      <c r="AA89" s="38"/>
      <c r="AB89" s="78"/>
      <c r="AC89" s="29"/>
      <c r="AD89" s="38"/>
      <c r="AE89" s="29"/>
      <c r="AF89" s="38"/>
      <c r="AG89" s="78"/>
      <c r="AH89" s="29"/>
      <c r="AI89" s="38"/>
      <c r="AJ89" s="29"/>
      <c r="AK89" s="38"/>
      <c r="AL89" s="78"/>
      <c r="AM89" s="29"/>
      <c r="AN89" s="38"/>
      <c r="AO89" s="29"/>
      <c r="AP89" s="38"/>
      <c r="AQ89" s="78"/>
      <c r="AR89" s="29"/>
      <c r="AS89" s="38"/>
      <c r="AT89" s="29"/>
      <c r="AU89" s="38"/>
      <c r="AV89" s="78"/>
      <c r="AW89" s="29"/>
      <c r="AX89" s="38"/>
      <c r="AY89" s="29"/>
      <c r="AZ89" s="38"/>
      <c r="BA89" s="78"/>
      <c r="BB89" s="29"/>
      <c r="BC89" s="38"/>
      <c r="BD89" s="29"/>
      <c r="BE89" s="38"/>
      <c r="BF89" s="78"/>
      <c r="BG89" s="29"/>
      <c r="BH89" s="38"/>
      <c r="BI89" s="29"/>
      <c r="BJ89" s="38"/>
      <c r="BK89" s="78"/>
      <c r="BL89" s="29"/>
      <c r="BM89" s="38"/>
      <c r="BN89" s="29"/>
      <c r="BO89" s="38"/>
      <c r="BP89" s="78"/>
      <c r="BQ89" s="29"/>
      <c r="BR89" s="38"/>
      <c r="BS89" s="29"/>
      <c r="BT89" s="38"/>
      <c r="BU89" s="78"/>
      <c r="BV89" s="29"/>
      <c r="BW89" s="38"/>
      <c r="BX89" s="29"/>
      <c r="BY89" s="38"/>
    </row>
    <row r="90" spans="3:77" ht="13.5" customHeight="1">
      <c r="C90" s="78"/>
      <c r="D90" s="29"/>
      <c r="E90" s="38"/>
      <c r="F90" s="29"/>
      <c r="G90" s="38"/>
      <c r="H90" s="78"/>
      <c r="I90" s="29"/>
      <c r="J90" s="38"/>
      <c r="K90" s="29"/>
      <c r="L90" s="38"/>
      <c r="M90" s="78"/>
      <c r="N90" s="29"/>
      <c r="O90" s="38"/>
      <c r="P90" s="29"/>
      <c r="Q90" s="38"/>
      <c r="R90" s="78"/>
      <c r="S90" s="29"/>
      <c r="T90" s="38"/>
      <c r="U90" s="29"/>
      <c r="V90" s="38"/>
      <c r="W90" s="78"/>
      <c r="X90" s="29"/>
      <c r="Y90" s="38"/>
      <c r="Z90" s="29"/>
      <c r="AA90" s="38"/>
      <c r="AB90" s="78"/>
      <c r="AC90" s="29"/>
      <c r="AD90" s="38"/>
      <c r="AE90" s="29"/>
      <c r="AF90" s="38"/>
      <c r="AG90" s="78"/>
      <c r="AH90" s="29"/>
      <c r="AI90" s="38"/>
      <c r="AJ90" s="29"/>
      <c r="AK90" s="38"/>
      <c r="AL90" s="78"/>
      <c r="AM90" s="29"/>
      <c r="AN90" s="38"/>
      <c r="AO90" s="29"/>
      <c r="AP90" s="38"/>
      <c r="AQ90" s="78"/>
      <c r="AR90" s="29"/>
      <c r="AS90" s="38"/>
      <c r="AT90" s="29"/>
      <c r="AU90" s="38"/>
      <c r="AV90" s="78"/>
      <c r="AW90" s="29"/>
      <c r="AX90" s="38"/>
      <c r="AY90" s="29"/>
      <c r="AZ90" s="38"/>
      <c r="BA90" s="78"/>
      <c r="BB90" s="29"/>
      <c r="BC90" s="38"/>
      <c r="BD90" s="29"/>
      <c r="BE90" s="38"/>
      <c r="BF90" s="78"/>
      <c r="BG90" s="29"/>
      <c r="BH90" s="38"/>
      <c r="BI90" s="29"/>
      <c r="BJ90" s="38"/>
      <c r="BK90" s="78"/>
      <c r="BL90" s="29"/>
      <c r="BM90" s="38"/>
      <c r="BN90" s="29"/>
      <c r="BO90" s="38"/>
      <c r="BP90" s="78"/>
      <c r="BQ90" s="29"/>
      <c r="BR90" s="38"/>
      <c r="BS90" s="29"/>
      <c r="BT90" s="38"/>
      <c r="BU90" s="78"/>
      <c r="BV90" s="29"/>
      <c r="BW90" s="38"/>
      <c r="BX90" s="29"/>
      <c r="BY90" s="38"/>
    </row>
    <row r="91" spans="3:77" ht="13.5" customHeight="1">
      <c r="C91" s="78"/>
      <c r="D91" s="29"/>
      <c r="E91" s="38"/>
      <c r="F91" s="29"/>
      <c r="G91" s="38"/>
      <c r="H91" s="78"/>
      <c r="I91" s="29"/>
      <c r="J91" s="38"/>
      <c r="K91" s="29"/>
      <c r="L91" s="38"/>
      <c r="M91" s="78"/>
      <c r="N91" s="29"/>
      <c r="O91" s="38"/>
      <c r="P91" s="29"/>
      <c r="Q91" s="38"/>
      <c r="R91" s="78"/>
      <c r="S91" s="29"/>
      <c r="T91" s="38"/>
      <c r="U91" s="29"/>
      <c r="V91" s="38"/>
      <c r="W91" s="78"/>
      <c r="X91" s="29"/>
      <c r="Y91" s="38"/>
      <c r="Z91" s="29"/>
      <c r="AA91" s="38"/>
      <c r="AB91" s="78"/>
      <c r="AC91" s="29"/>
      <c r="AD91" s="38"/>
      <c r="AE91" s="29"/>
      <c r="AF91" s="38"/>
      <c r="AG91" s="78"/>
      <c r="AH91" s="29"/>
      <c r="AI91" s="38"/>
      <c r="AJ91" s="29"/>
      <c r="AK91" s="38"/>
      <c r="AL91" s="78"/>
      <c r="AM91" s="29"/>
      <c r="AN91" s="38"/>
      <c r="AO91" s="29"/>
      <c r="AP91" s="38"/>
      <c r="AQ91" s="78"/>
      <c r="AR91" s="29"/>
      <c r="AS91" s="38"/>
      <c r="AT91" s="29"/>
      <c r="AU91" s="38"/>
      <c r="AV91" s="78"/>
      <c r="AW91" s="29"/>
      <c r="AX91" s="38"/>
      <c r="AY91" s="29"/>
      <c r="AZ91" s="38"/>
      <c r="BA91" s="78"/>
      <c r="BB91" s="29"/>
      <c r="BC91" s="38"/>
      <c r="BD91" s="29"/>
      <c r="BE91" s="38"/>
      <c r="BF91" s="78"/>
      <c r="BG91" s="29"/>
      <c r="BH91" s="38"/>
      <c r="BI91" s="29"/>
      <c r="BJ91" s="38"/>
      <c r="BK91" s="78"/>
      <c r="BL91" s="29"/>
      <c r="BM91" s="38"/>
      <c r="BN91" s="29"/>
      <c r="BO91" s="38"/>
      <c r="BP91" s="78"/>
      <c r="BQ91" s="29"/>
      <c r="BR91" s="38"/>
      <c r="BS91" s="29"/>
      <c r="BT91" s="38"/>
      <c r="BU91" s="78"/>
      <c r="BV91" s="29"/>
      <c r="BW91" s="38"/>
      <c r="BX91" s="29"/>
      <c r="BY91" s="38"/>
    </row>
    <row r="92" spans="3:77" ht="13.5" customHeight="1">
      <c r="C92" s="78"/>
      <c r="D92" s="29"/>
      <c r="E92" s="38"/>
      <c r="F92" s="29"/>
      <c r="G92" s="38"/>
      <c r="H92" s="78"/>
      <c r="I92" s="29"/>
      <c r="J92" s="38"/>
      <c r="K92" s="29"/>
      <c r="L92" s="38"/>
      <c r="M92" s="78"/>
      <c r="N92" s="29"/>
      <c r="O92" s="38"/>
      <c r="P92" s="29"/>
      <c r="Q92" s="38"/>
      <c r="R92" s="78"/>
      <c r="S92" s="29"/>
      <c r="T92" s="38"/>
      <c r="U92" s="29"/>
      <c r="V92" s="38"/>
      <c r="W92" s="78"/>
      <c r="X92" s="29"/>
      <c r="Y92" s="38"/>
      <c r="Z92" s="29"/>
      <c r="AA92" s="38"/>
      <c r="AB92" s="78"/>
      <c r="AC92" s="29"/>
      <c r="AD92" s="38"/>
      <c r="AE92" s="29"/>
      <c r="AF92" s="38"/>
      <c r="AG92" s="78"/>
      <c r="AH92" s="29"/>
      <c r="AI92" s="38"/>
      <c r="AJ92" s="29"/>
      <c r="AK92" s="38"/>
      <c r="AL92" s="78"/>
      <c r="AM92" s="29"/>
      <c r="AN92" s="38"/>
      <c r="AO92" s="29"/>
      <c r="AP92" s="38"/>
      <c r="AQ92" s="78"/>
      <c r="AR92" s="29"/>
      <c r="AS92" s="38"/>
      <c r="AT92" s="29"/>
      <c r="AU92" s="38"/>
      <c r="AV92" s="78"/>
      <c r="AW92" s="29"/>
      <c r="AX92" s="38"/>
      <c r="AY92" s="29"/>
      <c r="AZ92" s="38"/>
      <c r="BA92" s="78"/>
      <c r="BB92" s="29"/>
      <c r="BC92" s="38"/>
      <c r="BD92" s="29"/>
      <c r="BE92" s="38"/>
      <c r="BF92" s="78"/>
      <c r="BG92" s="29"/>
      <c r="BH92" s="38"/>
      <c r="BI92" s="29"/>
      <c r="BJ92" s="38"/>
      <c r="BK92" s="78"/>
      <c r="BL92" s="29"/>
      <c r="BM92" s="38"/>
      <c r="BN92" s="29"/>
      <c r="BO92" s="38"/>
      <c r="BP92" s="78"/>
      <c r="BQ92" s="29"/>
      <c r="BR92" s="38"/>
      <c r="BS92" s="29"/>
      <c r="BT92" s="38"/>
      <c r="BU92" s="78"/>
      <c r="BV92" s="29"/>
      <c r="BW92" s="38"/>
      <c r="BX92" s="29"/>
      <c r="BY92" s="38"/>
    </row>
    <row r="93" spans="3:77" ht="13.5" customHeight="1">
      <c r="C93" s="78"/>
      <c r="D93" s="29"/>
      <c r="E93" s="38"/>
      <c r="F93" s="29"/>
      <c r="G93" s="38"/>
      <c r="H93" s="78"/>
      <c r="I93" s="29"/>
      <c r="J93" s="38"/>
      <c r="K93" s="29"/>
      <c r="L93" s="38"/>
      <c r="M93" s="78"/>
      <c r="N93" s="29"/>
      <c r="O93" s="38"/>
      <c r="P93" s="29"/>
      <c r="Q93" s="38"/>
      <c r="R93" s="78"/>
      <c r="S93" s="29"/>
      <c r="T93" s="38"/>
      <c r="U93" s="29"/>
      <c r="V93" s="38"/>
      <c r="W93" s="78"/>
      <c r="X93" s="29"/>
      <c r="Y93" s="38"/>
      <c r="Z93" s="29"/>
      <c r="AA93" s="38"/>
      <c r="AB93" s="78"/>
      <c r="AC93" s="29"/>
      <c r="AD93" s="38"/>
      <c r="AE93" s="29"/>
      <c r="AF93" s="38"/>
      <c r="AG93" s="78"/>
      <c r="AH93" s="29"/>
      <c r="AI93" s="38"/>
      <c r="AJ93" s="29"/>
      <c r="AK93" s="38"/>
      <c r="AL93" s="78"/>
      <c r="AM93" s="29"/>
      <c r="AN93" s="38"/>
      <c r="AO93" s="29"/>
      <c r="AP93" s="38"/>
      <c r="AQ93" s="78"/>
      <c r="AR93" s="29"/>
      <c r="AS93" s="38"/>
      <c r="AT93" s="29"/>
      <c r="AU93" s="38"/>
      <c r="AV93" s="78"/>
      <c r="AW93" s="29"/>
      <c r="AX93" s="38"/>
      <c r="AY93" s="29"/>
      <c r="AZ93" s="38"/>
      <c r="BA93" s="78"/>
      <c r="BB93" s="29"/>
      <c r="BC93" s="38"/>
      <c r="BD93" s="29"/>
      <c r="BE93" s="38"/>
      <c r="BF93" s="78"/>
      <c r="BG93" s="29"/>
      <c r="BH93" s="38"/>
      <c r="BI93" s="29"/>
      <c r="BJ93" s="38"/>
      <c r="BK93" s="78"/>
      <c r="BL93" s="29"/>
      <c r="BM93" s="38"/>
      <c r="BN93" s="29"/>
      <c r="BO93" s="38"/>
      <c r="BP93" s="78"/>
      <c r="BQ93" s="29"/>
      <c r="BR93" s="38"/>
      <c r="BS93" s="29"/>
      <c r="BT93" s="38"/>
      <c r="BU93" s="78"/>
      <c r="BV93" s="29"/>
      <c r="BW93" s="38"/>
      <c r="BX93" s="29"/>
      <c r="BY93" s="38"/>
    </row>
    <row r="94" spans="3:77" ht="13.5" customHeight="1">
      <c r="C94" s="78"/>
      <c r="D94" s="29"/>
      <c r="E94" s="38"/>
      <c r="F94" s="29"/>
      <c r="G94" s="38"/>
      <c r="H94" s="78"/>
      <c r="I94" s="29"/>
      <c r="J94" s="38"/>
      <c r="K94" s="29"/>
      <c r="L94" s="38"/>
      <c r="M94" s="78"/>
      <c r="N94" s="29"/>
      <c r="O94" s="38"/>
      <c r="P94" s="29"/>
      <c r="Q94" s="38"/>
      <c r="R94" s="78"/>
      <c r="S94" s="29"/>
      <c r="T94" s="38"/>
      <c r="U94" s="29"/>
      <c r="V94" s="38"/>
      <c r="W94" s="78"/>
      <c r="X94" s="29"/>
      <c r="Y94" s="38"/>
      <c r="Z94" s="29"/>
      <c r="AA94" s="38"/>
      <c r="AB94" s="78"/>
      <c r="AC94" s="29"/>
      <c r="AD94" s="38"/>
      <c r="AE94" s="29"/>
      <c r="AF94" s="38"/>
      <c r="AG94" s="78"/>
      <c r="AH94" s="29"/>
      <c r="AI94" s="38"/>
      <c r="AJ94" s="29"/>
      <c r="AK94" s="38"/>
      <c r="AL94" s="78"/>
      <c r="AM94" s="29"/>
      <c r="AN94" s="38"/>
      <c r="AO94" s="29"/>
      <c r="AP94" s="38"/>
      <c r="AQ94" s="78"/>
      <c r="AR94" s="29"/>
      <c r="AS94" s="38"/>
      <c r="AT94" s="29"/>
      <c r="AU94" s="38"/>
      <c r="AV94" s="78"/>
      <c r="AW94" s="29"/>
      <c r="AX94" s="38"/>
      <c r="AY94" s="29"/>
      <c r="AZ94" s="38"/>
      <c r="BA94" s="78"/>
      <c r="BB94" s="29"/>
      <c r="BC94" s="38"/>
      <c r="BD94" s="29"/>
      <c r="BE94" s="38"/>
      <c r="BF94" s="78"/>
      <c r="BG94" s="29"/>
      <c r="BH94" s="38"/>
      <c r="BI94" s="29"/>
      <c r="BJ94" s="38"/>
      <c r="BK94" s="78"/>
      <c r="BL94" s="29"/>
      <c r="BM94" s="38"/>
      <c r="BN94" s="29"/>
      <c r="BO94" s="38"/>
      <c r="BP94" s="78"/>
      <c r="BQ94" s="29"/>
      <c r="BR94" s="38"/>
      <c r="BS94" s="29"/>
      <c r="BT94" s="38"/>
      <c r="BU94" s="78"/>
      <c r="BV94" s="29"/>
      <c r="BW94" s="38"/>
      <c r="BX94" s="29"/>
      <c r="BY94" s="38"/>
    </row>
    <row r="95" spans="3:77" ht="13.5" customHeight="1">
      <c r="C95" s="78"/>
      <c r="D95" s="29"/>
      <c r="E95" s="38"/>
      <c r="F95" s="29"/>
      <c r="G95" s="38"/>
      <c r="H95" s="78"/>
      <c r="I95" s="29"/>
      <c r="J95" s="38"/>
      <c r="K95" s="29"/>
      <c r="L95" s="38"/>
      <c r="M95" s="78"/>
      <c r="N95" s="29"/>
      <c r="O95" s="38"/>
      <c r="P95" s="29"/>
      <c r="Q95" s="38"/>
      <c r="R95" s="78"/>
      <c r="S95" s="29"/>
      <c r="T95" s="38"/>
      <c r="U95" s="29"/>
      <c r="V95" s="38"/>
      <c r="W95" s="78"/>
      <c r="X95" s="29"/>
      <c r="Y95" s="38"/>
      <c r="Z95" s="29"/>
      <c r="AA95" s="38"/>
      <c r="AB95" s="78"/>
      <c r="AC95" s="29"/>
      <c r="AD95" s="38"/>
      <c r="AE95" s="29"/>
      <c r="AF95" s="38"/>
      <c r="AG95" s="78"/>
      <c r="AH95" s="29"/>
      <c r="AI95" s="38"/>
      <c r="AJ95" s="29"/>
      <c r="AK95" s="38"/>
      <c r="AL95" s="78"/>
      <c r="AM95" s="29"/>
      <c r="AN95" s="38"/>
      <c r="AO95" s="29"/>
      <c r="AP95" s="38"/>
      <c r="AQ95" s="78"/>
      <c r="AR95" s="29"/>
      <c r="AS95" s="38"/>
      <c r="AT95" s="29"/>
      <c r="AU95" s="38"/>
      <c r="AV95" s="78"/>
      <c r="AW95" s="29"/>
      <c r="AX95" s="38"/>
      <c r="AY95" s="29"/>
      <c r="AZ95" s="38"/>
      <c r="BA95" s="78"/>
      <c r="BB95" s="29"/>
      <c r="BC95" s="38"/>
      <c r="BD95" s="29"/>
      <c r="BE95" s="38"/>
      <c r="BF95" s="78"/>
      <c r="BG95" s="29"/>
      <c r="BH95" s="38"/>
      <c r="BI95" s="29"/>
      <c r="BJ95" s="38"/>
      <c r="BK95" s="78"/>
      <c r="BL95" s="29"/>
      <c r="BM95" s="38"/>
      <c r="BN95" s="29"/>
      <c r="BO95" s="38"/>
      <c r="BP95" s="78"/>
      <c r="BQ95" s="29"/>
      <c r="BR95" s="38"/>
      <c r="BS95" s="29"/>
      <c r="BT95" s="38"/>
      <c r="BU95" s="78"/>
      <c r="BV95" s="29"/>
      <c r="BW95" s="38"/>
      <c r="BX95" s="29"/>
      <c r="BY95" s="38"/>
    </row>
    <row r="96" spans="3:77" ht="13.5" customHeight="1">
      <c r="C96" s="78"/>
      <c r="D96" s="29"/>
      <c r="E96" s="38"/>
      <c r="F96" s="29"/>
      <c r="G96" s="38"/>
      <c r="H96" s="78"/>
      <c r="I96" s="29"/>
      <c r="J96" s="38"/>
      <c r="K96" s="29"/>
      <c r="L96" s="38"/>
      <c r="M96" s="78"/>
      <c r="N96" s="29"/>
      <c r="O96" s="38"/>
      <c r="P96" s="29"/>
      <c r="Q96" s="38"/>
      <c r="R96" s="78"/>
      <c r="S96" s="29"/>
      <c r="T96" s="38"/>
      <c r="U96" s="29"/>
      <c r="V96" s="38"/>
      <c r="W96" s="78"/>
      <c r="X96" s="29"/>
      <c r="Y96" s="38"/>
      <c r="Z96" s="29"/>
      <c r="AA96" s="38"/>
      <c r="AB96" s="78"/>
      <c r="AC96" s="29"/>
      <c r="AD96" s="38"/>
      <c r="AE96" s="29"/>
      <c r="AF96" s="38"/>
      <c r="AG96" s="78"/>
      <c r="AH96" s="29"/>
      <c r="AI96" s="38"/>
      <c r="AJ96" s="29"/>
      <c r="AK96" s="38"/>
      <c r="AL96" s="78"/>
      <c r="AM96" s="29"/>
      <c r="AN96" s="38"/>
      <c r="AO96" s="29"/>
      <c r="AP96" s="38"/>
      <c r="AQ96" s="78"/>
      <c r="AR96" s="29"/>
      <c r="AS96" s="38"/>
      <c r="AT96" s="29"/>
      <c r="AU96" s="38"/>
      <c r="AV96" s="78"/>
      <c r="AW96" s="29"/>
      <c r="AX96" s="38"/>
      <c r="AY96" s="29"/>
      <c r="AZ96" s="38"/>
      <c r="BA96" s="78"/>
      <c r="BB96" s="29"/>
      <c r="BC96" s="38"/>
      <c r="BD96" s="29"/>
      <c r="BE96" s="38"/>
      <c r="BF96" s="78"/>
      <c r="BG96" s="29"/>
      <c r="BH96" s="38"/>
      <c r="BI96" s="29"/>
      <c r="BJ96" s="38"/>
      <c r="BK96" s="78"/>
      <c r="BL96" s="29"/>
      <c r="BM96" s="38"/>
      <c r="BN96" s="29"/>
      <c r="BO96" s="38"/>
      <c r="BP96" s="78"/>
      <c r="BQ96" s="29"/>
      <c r="BR96" s="38"/>
      <c r="BS96" s="29"/>
      <c r="BT96" s="38"/>
      <c r="BU96" s="78"/>
      <c r="BV96" s="29"/>
      <c r="BW96" s="38"/>
      <c r="BX96" s="29"/>
      <c r="BY96" s="38"/>
    </row>
    <row r="97" spans="3:77" ht="13.5" customHeight="1">
      <c r="C97" s="78"/>
      <c r="D97" s="29"/>
      <c r="E97" s="38"/>
      <c r="F97" s="29"/>
      <c r="G97" s="38"/>
      <c r="H97" s="78"/>
      <c r="I97" s="29"/>
      <c r="J97" s="38"/>
      <c r="K97" s="29"/>
      <c r="L97" s="38"/>
      <c r="M97" s="78"/>
      <c r="N97" s="29"/>
      <c r="O97" s="38"/>
      <c r="P97" s="29"/>
      <c r="Q97" s="38"/>
      <c r="R97" s="78"/>
      <c r="S97" s="29"/>
      <c r="T97" s="38"/>
      <c r="U97" s="29"/>
      <c r="V97" s="38"/>
      <c r="W97" s="78"/>
      <c r="X97" s="29"/>
      <c r="Y97" s="38"/>
      <c r="Z97" s="29"/>
      <c r="AA97" s="38"/>
      <c r="AB97" s="78"/>
      <c r="AC97" s="29"/>
      <c r="AD97" s="38"/>
      <c r="AE97" s="29"/>
      <c r="AF97" s="38"/>
      <c r="AG97" s="78"/>
      <c r="AH97" s="29"/>
      <c r="AI97" s="38"/>
      <c r="AJ97" s="29"/>
      <c r="AK97" s="38"/>
      <c r="AL97" s="78"/>
      <c r="AM97" s="29"/>
      <c r="AN97" s="38"/>
      <c r="AO97" s="29"/>
      <c r="AP97" s="38"/>
      <c r="AQ97" s="78"/>
      <c r="AR97" s="29"/>
      <c r="AS97" s="38"/>
      <c r="AT97" s="29"/>
      <c r="AU97" s="38"/>
      <c r="AV97" s="78"/>
      <c r="AW97" s="29"/>
      <c r="AX97" s="38"/>
      <c r="AY97" s="29"/>
      <c r="AZ97" s="38"/>
      <c r="BA97" s="78"/>
      <c r="BB97" s="29"/>
      <c r="BC97" s="38"/>
      <c r="BD97" s="29"/>
      <c r="BE97" s="38"/>
      <c r="BF97" s="78"/>
      <c r="BG97" s="29"/>
      <c r="BH97" s="38"/>
      <c r="BI97" s="29"/>
      <c r="BJ97" s="38"/>
      <c r="BK97" s="78"/>
      <c r="BL97" s="29"/>
      <c r="BM97" s="38"/>
      <c r="BN97" s="29"/>
      <c r="BO97" s="38"/>
      <c r="BP97" s="78"/>
      <c r="BQ97" s="29"/>
      <c r="BR97" s="38"/>
      <c r="BS97" s="29"/>
      <c r="BT97" s="38"/>
      <c r="BU97" s="78"/>
      <c r="BV97" s="29"/>
      <c r="BW97" s="38"/>
      <c r="BX97" s="29"/>
      <c r="BY97" s="38"/>
    </row>
    <row r="98" spans="3:77" ht="13.5" customHeight="1">
      <c r="C98" s="78"/>
      <c r="D98" s="29"/>
      <c r="E98" s="38"/>
      <c r="F98" s="29"/>
      <c r="G98" s="38"/>
      <c r="H98" s="78"/>
      <c r="I98" s="29"/>
      <c r="J98" s="38"/>
      <c r="K98" s="29"/>
      <c r="L98" s="38"/>
      <c r="M98" s="78"/>
      <c r="N98" s="29"/>
      <c r="O98" s="38"/>
      <c r="P98" s="29"/>
      <c r="Q98" s="38"/>
      <c r="R98" s="78"/>
      <c r="S98" s="29"/>
      <c r="T98" s="38"/>
      <c r="U98" s="29"/>
      <c r="V98" s="38"/>
      <c r="W98" s="78"/>
      <c r="X98" s="29"/>
      <c r="Y98" s="38"/>
      <c r="Z98" s="29"/>
      <c r="AA98" s="38"/>
      <c r="AB98" s="78"/>
      <c r="AC98" s="29"/>
      <c r="AD98" s="38"/>
      <c r="AE98" s="29"/>
      <c r="AF98" s="38"/>
      <c r="AG98" s="78"/>
      <c r="AH98" s="29"/>
      <c r="AI98" s="38"/>
      <c r="AJ98" s="29"/>
      <c r="AK98" s="38"/>
      <c r="AL98" s="78"/>
      <c r="AM98" s="29"/>
      <c r="AN98" s="38"/>
      <c r="AO98" s="29"/>
      <c r="AP98" s="38"/>
      <c r="AQ98" s="78"/>
      <c r="AR98" s="29"/>
      <c r="AS98" s="38"/>
      <c r="AT98" s="29"/>
      <c r="AU98" s="38"/>
      <c r="AV98" s="78"/>
      <c r="AW98" s="29"/>
      <c r="AX98" s="38"/>
      <c r="AY98" s="29"/>
      <c r="AZ98" s="38"/>
      <c r="BA98" s="78"/>
      <c r="BB98" s="29"/>
      <c r="BC98" s="38"/>
      <c r="BD98" s="29"/>
      <c r="BE98" s="38"/>
      <c r="BF98" s="78"/>
      <c r="BG98" s="29"/>
      <c r="BH98" s="38"/>
      <c r="BI98" s="29"/>
      <c r="BJ98" s="38"/>
      <c r="BK98" s="78"/>
      <c r="BL98" s="29"/>
      <c r="BM98" s="38"/>
      <c r="BN98" s="29"/>
      <c r="BO98" s="38"/>
      <c r="BP98" s="78"/>
      <c r="BQ98" s="29"/>
      <c r="BR98" s="38"/>
      <c r="BS98" s="29"/>
      <c r="BT98" s="38"/>
      <c r="BU98" s="78"/>
      <c r="BV98" s="29"/>
      <c r="BW98" s="38"/>
      <c r="BX98" s="29"/>
      <c r="BY98" s="38"/>
    </row>
    <row r="99" spans="3:77" ht="13.5" customHeight="1">
      <c r="C99" s="78"/>
      <c r="D99" s="29"/>
      <c r="E99" s="38"/>
      <c r="F99" s="29"/>
      <c r="G99" s="38"/>
      <c r="H99" s="78"/>
      <c r="I99" s="29"/>
      <c r="J99" s="38"/>
      <c r="K99" s="29"/>
      <c r="L99" s="38"/>
      <c r="M99" s="78"/>
      <c r="N99" s="29"/>
      <c r="O99" s="38"/>
      <c r="P99" s="29"/>
      <c r="Q99" s="38"/>
      <c r="R99" s="78"/>
      <c r="S99" s="29"/>
      <c r="T99" s="38"/>
      <c r="U99" s="29"/>
      <c r="V99" s="38"/>
      <c r="W99" s="78"/>
      <c r="X99" s="29"/>
      <c r="Y99" s="38"/>
      <c r="Z99" s="29"/>
      <c r="AA99" s="38"/>
      <c r="AB99" s="78"/>
      <c r="AC99" s="29"/>
      <c r="AD99" s="38"/>
      <c r="AE99" s="29"/>
      <c r="AF99" s="38"/>
      <c r="AG99" s="78"/>
      <c r="AH99" s="29"/>
      <c r="AI99" s="38"/>
      <c r="AJ99" s="29"/>
      <c r="AK99" s="38"/>
      <c r="AL99" s="78"/>
      <c r="AM99" s="29"/>
      <c r="AN99" s="38"/>
      <c r="AO99" s="29"/>
      <c r="AP99" s="38"/>
      <c r="AQ99" s="78"/>
      <c r="AR99" s="29"/>
      <c r="AS99" s="38"/>
      <c r="AT99" s="29"/>
      <c r="AU99" s="38"/>
      <c r="AV99" s="78"/>
      <c r="AW99" s="29"/>
      <c r="AX99" s="38"/>
      <c r="AY99" s="29"/>
      <c r="AZ99" s="38"/>
      <c r="BA99" s="78"/>
      <c r="BB99" s="29"/>
      <c r="BC99" s="38"/>
      <c r="BD99" s="29"/>
      <c r="BE99" s="38"/>
      <c r="BF99" s="78"/>
      <c r="BG99" s="29"/>
      <c r="BH99" s="38"/>
      <c r="BI99" s="29"/>
      <c r="BJ99" s="38"/>
      <c r="BK99" s="78"/>
      <c r="BL99" s="29"/>
      <c r="BM99" s="38"/>
      <c r="BN99" s="29"/>
      <c r="BO99" s="38"/>
      <c r="BP99" s="78"/>
      <c r="BQ99" s="29"/>
      <c r="BR99" s="38"/>
      <c r="BS99" s="29"/>
      <c r="BT99" s="38"/>
      <c r="BU99" s="78"/>
      <c r="BV99" s="29"/>
      <c r="BW99" s="38"/>
      <c r="BX99" s="29"/>
      <c r="BY99" s="38"/>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dataValidations count="2">
    <dataValidation type="list" allowBlank="1" showInputMessage="1" showErrorMessage="1" sqref="W46:W99 M42:M99 R39:R99 R14:R28 R11:R12 BU46:BU99 BP46:BP99 BK46:BK99 BF46:BF99 BA46:BA99 AV46:AV99 AQ46:AQ99 AL46:AL99 AG46:AG99 AB46:AB99 H42:H99" xr:uid="{00000000-0002-0000-0A00-000000000000}">
      <formula1>$A$1:$A$105</formula1>
    </dataValidation>
    <dataValidation type="list" allowBlank="1" showInputMessage="1" showErrorMessage="1" sqref="BZ11:BZ99" xr:uid="{00000000-0002-0000-0A00-000001000000}">
      <formula1>$A$1:$A$104</formula1>
    </dataValidation>
  </dataValidations>
  <hyperlinks>
    <hyperlink ref="X9" r:id="rId2" xr:uid="{00000000-0004-0000-0A00-000000000000}"/>
  </hyperlinks>
  <pageMargins left="0.75" right="0.75" top="1" bottom="1" header="0.5" footer="0.5"/>
  <pageSetup orientation="portrait" horizontalDpi="4294967292" verticalDpi="4294967292" r:id="rId3"/>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2000000}">
          <x14:formula1>
            <xm:f>info_parties!$A$1:$A$107</xm:f>
          </x14:formula1>
          <xm:sqref>R13 R29:R38</xm:sqref>
        </x14:dataValidation>
        <x14:dataValidation type="list" allowBlank="1" showInputMessage="1" showErrorMessage="1" xr:uid="{00000000-0002-0000-0A00-000003000000}">
          <x14:formula1>
            <xm:f>info_parties!$A$1:$A$116</xm:f>
          </x14:formula1>
          <xm:sqref>C11:C99</xm:sqref>
        </x14:dataValidation>
        <x14:dataValidation type="list" allowBlank="1" showInputMessage="1" showErrorMessage="1" xr:uid="{00000000-0002-0000-0A00-000004000000}">
          <x14:formula1>
            <xm:f>info_parties!$A$2:$A$42</xm:f>
          </x14:formula1>
          <xm:sqref>W11:W45 BP11:BP45 BK11:BK45 BF11:BF45 BA11:BA45 AV11:AV45 AQ11:AQ45 AL11:AL45 AG11:AG45 AB11:AB45 BU11:BU45 M11:M41 H11:H41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BED2BE"/>
  </sheetPr>
  <dimension ref="A1:BB200"/>
  <sheetViews>
    <sheetView zoomScaleNormal="100" workbookViewId="0">
      <pane xSplit="4" ySplit="11" topLeftCell="E12" activePane="bottomRight" state="frozen"/>
      <selection activeCell="I6" sqref="I6"/>
      <selection pane="topRight" activeCell="I6" sqref="I6"/>
      <selection pane="bottomLeft" activeCell="I6" sqref="I6"/>
      <selection pane="bottomRight" activeCell="H17" sqref="H17"/>
    </sheetView>
  </sheetViews>
  <sheetFormatPr defaultRowHeight="12.5"/>
  <cols>
    <col min="5" max="5" width="10" bestFit="1" customWidth="1"/>
  </cols>
  <sheetData>
    <row r="1" spans="1:54">
      <c r="A1" s="18" t="s">
        <v>19</v>
      </c>
      <c r="B1" s="20"/>
      <c r="C1" s="20"/>
      <c r="D1" s="20"/>
      <c r="E1" s="7">
        <v>34623</v>
      </c>
      <c r="F1" s="20"/>
      <c r="G1" s="7"/>
      <c r="H1" s="20"/>
      <c r="I1" s="7"/>
      <c r="J1" s="20"/>
      <c r="K1" s="7"/>
      <c r="L1" s="20"/>
      <c r="M1" s="7"/>
      <c r="N1" s="20"/>
      <c r="O1" s="7"/>
      <c r="P1" s="20"/>
      <c r="Q1" s="7"/>
      <c r="R1" s="20"/>
      <c r="S1" s="7"/>
      <c r="T1" s="20"/>
      <c r="U1" s="7"/>
      <c r="V1" s="20"/>
      <c r="W1" s="7"/>
      <c r="X1" s="20"/>
      <c r="Y1" s="7"/>
      <c r="Z1" s="20"/>
      <c r="AA1" s="7"/>
      <c r="AB1" s="20"/>
      <c r="AC1" s="7"/>
      <c r="AD1" s="20"/>
      <c r="AE1" s="7"/>
      <c r="AF1" s="20"/>
      <c r="AG1" s="7"/>
      <c r="AH1" s="20"/>
      <c r="AI1" s="7"/>
      <c r="AJ1" s="20"/>
      <c r="AK1" s="7"/>
      <c r="AL1" s="20"/>
      <c r="AM1" s="7"/>
      <c r="AN1" s="20"/>
      <c r="AO1" s="7"/>
      <c r="AP1" s="20"/>
      <c r="AQ1" s="7"/>
      <c r="AR1" s="20"/>
      <c r="AS1" s="7"/>
      <c r="AT1" s="20"/>
      <c r="AU1" s="7"/>
      <c r="AV1" s="20"/>
      <c r="AW1" s="7"/>
      <c r="AX1" s="20"/>
      <c r="AY1" s="7"/>
      <c r="AZ1" s="20"/>
      <c r="BA1" s="7"/>
      <c r="BB1" s="20"/>
    </row>
    <row r="2" spans="1:54">
      <c r="A2" s="18" t="s">
        <v>20</v>
      </c>
      <c r="B2" s="20"/>
      <c r="C2" s="20"/>
      <c r="D2" s="20"/>
      <c r="E2" s="7">
        <v>34623</v>
      </c>
      <c r="F2" s="20"/>
      <c r="G2" s="7"/>
      <c r="H2" s="20"/>
      <c r="I2" s="7"/>
      <c r="J2" s="20"/>
      <c r="K2" s="7"/>
      <c r="L2" s="20"/>
      <c r="M2" s="7"/>
      <c r="N2" s="20"/>
      <c r="O2" s="7"/>
      <c r="P2" s="20"/>
      <c r="Q2" s="7"/>
      <c r="R2" s="20"/>
      <c r="S2" s="7"/>
      <c r="T2" s="20"/>
      <c r="U2" s="7"/>
      <c r="V2" s="20"/>
      <c r="W2" s="7"/>
      <c r="X2" s="20"/>
      <c r="Y2" s="7"/>
      <c r="Z2" s="20"/>
      <c r="AA2" s="7"/>
      <c r="AB2" s="20"/>
      <c r="AC2" s="7"/>
      <c r="AD2" s="20"/>
      <c r="AE2" s="7"/>
      <c r="AF2" s="20"/>
      <c r="AG2" s="7"/>
      <c r="AH2" s="20"/>
      <c r="AI2" s="7"/>
      <c r="AJ2" s="20"/>
      <c r="AK2" s="7"/>
      <c r="AL2" s="20"/>
      <c r="AM2" s="7"/>
      <c r="AN2" s="20"/>
      <c r="AO2" s="7"/>
      <c r="AP2" s="20"/>
      <c r="AQ2" s="7"/>
      <c r="AR2" s="20"/>
      <c r="AS2" s="7"/>
      <c r="AT2" s="20"/>
      <c r="AU2" s="7"/>
      <c r="AV2" s="20"/>
      <c r="AW2" s="7"/>
      <c r="AX2" s="20"/>
      <c r="AY2" s="7"/>
      <c r="AZ2" s="20"/>
      <c r="BA2" s="7"/>
      <c r="BB2" s="20"/>
    </row>
    <row r="3" spans="1:54">
      <c r="A3" s="70" t="s">
        <v>22</v>
      </c>
      <c r="B3" s="82"/>
      <c r="C3" s="20"/>
      <c r="D3" s="20"/>
      <c r="E3" s="83">
        <v>4042607</v>
      </c>
      <c r="F3" s="20"/>
      <c r="G3" s="83"/>
      <c r="H3" s="20"/>
      <c r="I3" s="83"/>
      <c r="J3" s="20"/>
      <c r="K3" s="83"/>
      <c r="L3" s="20"/>
      <c r="M3" s="83"/>
      <c r="N3" s="20"/>
      <c r="O3" s="83"/>
      <c r="P3" s="20"/>
      <c r="Q3" s="83"/>
      <c r="R3" s="20"/>
      <c r="S3" s="83"/>
      <c r="T3" s="20"/>
      <c r="U3" s="83"/>
      <c r="V3" s="20"/>
      <c r="W3" s="83"/>
      <c r="X3" s="20"/>
      <c r="Y3" s="83"/>
      <c r="Z3" s="20"/>
      <c r="AA3" s="83"/>
      <c r="AB3" s="20"/>
      <c r="AC3" s="83"/>
      <c r="AD3" s="20"/>
      <c r="AE3" s="83"/>
      <c r="AF3" s="20"/>
      <c r="AG3" s="83"/>
      <c r="AH3" s="20"/>
      <c r="AI3" s="83"/>
      <c r="AJ3" s="20"/>
      <c r="AK3" s="83"/>
      <c r="AL3" s="20"/>
      <c r="AM3" s="83"/>
      <c r="AN3" s="20"/>
      <c r="AO3" s="83"/>
      <c r="AP3" s="20"/>
      <c r="AQ3" s="83"/>
      <c r="AR3" s="20"/>
      <c r="AS3" s="83"/>
      <c r="AT3" s="20"/>
      <c r="AU3" s="83"/>
      <c r="AV3" s="20"/>
      <c r="AW3" s="83"/>
      <c r="AX3" s="20"/>
      <c r="AY3" s="83"/>
      <c r="AZ3" s="20"/>
      <c r="BA3" s="83"/>
      <c r="BB3" s="20"/>
    </row>
    <row r="4" spans="1:54">
      <c r="A4" s="70" t="s">
        <v>62</v>
      </c>
      <c r="B4" s="82"/>
      <c r="C4" s="20"/>
      <c r="D4" s="20"/>
      <c r="E4" s="83">
        <f>E6</f>
        <v>2861841</v>
      </c>
      <c r="F4" s="20"/>
      <c r="G4" s="83"/>
      <c r="H4" s="20"/>
      <c r="I4" s="83"/>
      <c r="J4" s="20"/>
      <c r="K4" s="83"/>
      <c r="L4" s="20"/>
      <c r="M4" s="83"/>
      <c r="N4" s="20"/>
      <c r="O4" s="83"/>
      <c r="P4" s="20"/>
      <c r="Q4" s="83"/>
      <c r="R4" s="20"/>
      <c r="S4" s="83"/>
      <c r="T4" s="20"/>
      <c r="U4" s="83"/>
      <c r="V4" s="20"/>
      <c r="W4" s="83"/>
      <c r="X4" s="20"/>
      <c r="Y4" s="83"/>
      <c r="Z4" s="20"/>
      <c r="AA4" s="83"/>
      <c r="AB4" s="20"/>
      <c r="AC4" s="83"/>
      <c r="AD4" s="20"/>
      <c r="AE4" s="83"/>
      <c r="AF4" s="20"/>
      <c r="AG4" s="83"/>
      <c r="AH4" s="20"/>
      <c r="AI4" s="83"/>
      <c r="AJ4" s="20"/>
      <c r="AK4" s="83"/>
      <c r="AL4" s="20"/>
      <c r="AM4" s="83"/>
      <c r="AN4" s="20"/>
      <c r="AO4" s="83"/>
      <c r="AP4" s="20"/>
      <c r="AQ4" s="83"/>
      <c r="AR4" s="20"/>
      <c r="AS4" s="83"/>
      <c r="AT4" s="20"/>
      <c r="AU4" s="83"/>
      <c r="AV4" s="20"/>
      <c r="AW4" s="83"/>
      <c r="AX4" s="20"/>
      <c r="AY4" s="83"/>
      <c r="AZ4" s="20"/>
      <c r="BA4" s="83"/>
      <c r="BB4" s="20"/>
    </row>
    <row r="5" spans="1:54">
      <c r="A5" s="70" t="s">
        <v>63</v>
      </c>
      <c r="B5" s="82"/>
      <c r="C5" s="20"/>
      <c r="D5" s="20"/>
      <c r="E5" s="36">
        <f>E7</f>
        <v>0.70799999999999996</v>
      </c>
      <c r="F5" s="20"/>
      <c r="G5" s="36"/>
      <c r="H5" s="20"/>
      <c r="I5" s="36"/>
      <c r="J5" s="20"/>
      <c r="K5" s="83"/>
      <c r="L5" s="20"/>
      <c r="M5" s="83"/>
      <c r="N5" s="20"/>
      <c r="O5" s="83"/>
      <c r="P5" s="20"/>
      <c r="Q5" s="83"/>
      <c r="R5" s="20"/>
      <c r="S5" s="83"/>
      <c r="T5" s="20"/>
      <c r="U5" s="83"/>
      <c r="V5" s="20"/>
      <c r="W5" s="83"/>
      <c r="X5" s="20"/>
      <c r="Y5" s="83"/>
      <c r="Z5" s="20"/>
      <c r="AA5" s="83"/>
      <c r="AB5" s="20"/>
      <c r="AC5" s="83"/>
      <c r="AD5" s="20"/>
      <c r="AE5" s="83"/>
      <c r="AF5" s="20"/>
      <c r="AG5" s="83"/>
      <c r="AH5" s="20"/>
      <c r="AI5" s="83"/>
      <c r="AJ5" s="20"/>
      <c r="AK5" s="83"/>
      <c r="AL5" s="20"/>
      <c r="AM5" s="83"/>
      <c r="AN5" s="20"/>
      <c r="AO5" s="83"/>
      <c r="AP5" s="20"/>
      <c r="AQ5" s="83"/>
      <c r="AR5" s="20"/>
      <c r="AS5" s="83"/>
      <c r="AT5" s="20"/>
      <c r="AU5" s="83"/>
      <c r="AV5" s="20"/>
      <c r="AW5" s="83"/>
      <c r="AX5" s="20"/>
      <c r="AY5" s="83"/>
      <c r="AZ5" s="20"/>
      <c r="BA5" s="83"/>
      <c r="BB5" s="20"/>
    </row>
    <row r="6" spans="1:54">
      <c r="A6" s="70" t="s">
        <v>23</v>
      </c>
      <c r="B6" s="82"/>
      <c r="C6" s="20"/>
      <c r="D6" s="20"/>
      <c r="E6" s="83">
        <v>2861841</v>
      </c>
      <c r="F6" s="20"/>
      <c r="G6" s="4"/>
      <c r="H6" s="20"/>
      <c r="I6" s="8"/>
      <c r="J6" s="20"/>
      <c r="K6" s="4"/>
      <c r="L6" s="20"/>
      <c r="M6" s="4"/>
      <c r="N6" s="20"/>
      <c r="O6" s="4"/>
      <c r="P6" s="20"/>
      <c r="Q6" s="4"/>
      <c r="R6" s="20"/>
      <c r="S6" s="4"/>
      <c r="T6" s="20"/>
      <c r="U6" s="4"/>
      <c r="V6" s="20"/>
      <c r="W6" s="4"/>
      <c r="X6" s="20"/>
      <c r="Y6" s="4"/>
      <c r="Z6" s="20"/>
      <c r="AA6" s="4"/>
      <c r="AB6" s="20"/>
      <c r="AC6" s="4"/>
      <c r="AD6" s="20"/>
      <c r="AE6" s="4"/>
      <c r="AF6" s="20"/>
      <c r="AG6" s="4"/>
      <c r="AH6" s="20"/>
      <c r="AI6" s="4"/>
      <c r="AJ6" s="20"/>
      <c r="AK6" s="4"/>
      <c r="AL6" s="20"/>
      <c r="AM6" s="4"/>
      <c r="AN6" s="20"/>
      <c r="AO6" s="4"/>
      <c r="AP6" s="20"/>
      <c r="AQ6" s="4"/>
      <c r="AR6" s="20"/>
      <c r="AS6" s="4"/>
      <c r="AT6" s="20"/>
      <c r="AU6" s="4"/>
      <c r="AV6" s="20"/>
      <c r="AW6" s="4"/>
      <c r="AX6" s="20"/>
      <c r="AY6" s="4"/>
      <c r="AZ6" s="20"/>
      <c r="BA6" s="4"/>
      <c r="BB6" s="20"/>
    </row>
    <row r="7" spans="1:54">
      <c r="A7" s="70" t="s">
        <v>60</v>
      </c>
      <c r="B7" s="82"/>
      <c r="C7" s="20"/>
      <c r="D7" s="20"/>
      <c r="E7" s="36">
        <v>0.70799999999999996</v>
      </c>
      <c r="F7" s="20"/>
      <c r="G7" s="120"/>
      <c r="H7" s="20"/>
      <c r="I7" s="9"/>
      <c r="J7" s="20"/>
      <c r="K7" s="4"/>
      <c r="L7" s="20"/>
      <c r="M7" s="4"/>
      <c r="N7" s="20"/>
      <c r="O7" s="4"/>
      <c r="P7" s="20"/>
      <c r="Q7" s="4"/>
      <c r="R7" s="20"/>
      <c r="S7" s="4"/>
      <c r="T7" s="20"/>
      <c r="U7" s="4"/>
      <c r="V7" s="20"/>
      <c r="W7" s="4"/>
      <c r="X7" s="20"/>
      <c r="Y7" s="4"/>
      <c r="Z7" s="20"/>
      <c r="AA7" s="4"/>
      <c r="AB7" s="20"/>
      <c r="AC7" s="4"/>
      <c r="AD7" s="20"/>
      <c r="AE7" s="4"/>
      <c r="AF7" s="20"/>
      <c r="AG7" s="4"/>
      <c r="AH7" s="20"/>
      <c r="AI7" s="4"/>
      <c r="AJ7" s="20"/>
      <c r="AK7" s="4"/>
      <c r="AL7" s="20"/>
      <c r="AM7" s="4"/>
      <c r="AN7" s="20"/>
      <c r="AO7" s="4"/>
      <c r="AP7" s="20"/>
      <c r="AQ7" s="4"/>
      <c r="AR7" s="20"/>
      <c r="AS7" s="4"/>
      <c r="AT7" s="20"/>
      <c r="AU7" s="4"/>
      <c r="AV7" s="20"/>
      <c r="AW7" s="4"/>
      <c r="AX7" s="20"/>
      <c r="AY7" s="4"/>
      <c r="AZ7" s="20"/>
      <c r="BA7" s="4"/>
      <c r="BB7" s="20"/>
    </row>
    <row r="8" spans="1:54">
      <c r="A8" s="70" t="s">
        <v>24</v>
      </c>
      <c r="B8" s="82"/>
      <c r="C8" s="20"/>
      <c r="D8" s="20"/>
      <c r="E8" s="83">
        <v>2848987</v>
      </c>
      <c r="F8" s="20"/>
      <c r="G8" s="4"/>
      <c r="H8" s="20"/>
      <c r="I8" s="8"/>
      <c r="J8" s="20"/>
      <c r="K8" s="4"/>
      <c r="L8" s="20"/>
      <c r="M8" s="4"/>
      <c r="N8" s="20"/>
      <c r="O8" s="4"/>
      <c r="P8" s="20"/>
      <c r="Q8" s="4"/>
      <c r="R8" s="20"/>
      <c r="S8" s="4"/>
      <c r="T8" s="20"/>
      <c r="U8" s="4"/>
      <c r="V8" s="20"/>
      <c r="W8" s="4"/>
      <c r="X8" s="20"/>
      <c r="Y8" s="4"/>
      <c r="Z8" s="20"/>
      <c r="AA8" s="4"/>
      <c r="AB8" s="20"/>
      <c r="AC8" s="4"/>
      <c r="AD8" s="20"/>
      <c r="AE8" s="4"/>
      <c r="AF8" s="20"/>
      <c r="AG8" s="4"/>
      <c r="AH8" s="20"/>
      <c r="AI8" s="4"/>
      <c r="AJ8" s="20"/>
      <c r="AK8" s="4"/>
      <c r="AL8" s="20"/>
      <c r="AM8" s="4"/>
      <c r="AN8" s="20"/>
      <c r="AO8" s="4"/>
      <c r="AP8" s="20"/>
      <c r="AQ8" s="4"/>
      <c r="AR8" s="20"/>
      <c r="AS8" s="4"/>
      <c r="AT8" s="20"/>
      <c r="AU8" s="4"/>
      <c r="AV8" s="20"/>
      <c r="AW8" s="4"/>
      <c r="AX8" s="20"/>
      <c r="AY8" s="4"/>
      <c r="AZ8" s="20"/>
      <c r="BA8" s="4"/>
      <c r="BB8" s="20"/>
    </row>
    <row r="9" spans="1:54">
      <c r="A9" s="70" t="s">
        <v>61</v>
      </c>
      <c r="B9" s="82"/>
      <c r="C9" s="20"/>
      <c r="D9" s="20"/>
      <c r="E9" s="120">
        <v>0.99550848562166805</v>
      </c>
      <c r="F9" s="20"/>
      <c r="G9" s="120"/>
      <c r="H9" s="20"/>
      <c r="I9" s="4"/>
      <c r="J9" s="20"/>
      <c r="K9" s="4"/>
      <c r="L9" s="20"/>
      <c r="M9" s="4"/>
      <c r="N9" s="20"/>
      <c r="O9" s="4"/>
      <c r="P9" s="20"/>
      <c r="Q9" s="4"/>
      <c r="R9" s="20"/>
      <c r="S9" s="4"/>
      <c r="T9" s="20"/>
      <c r="U9" s="4"/>
      <c r="V9" s="20"/>
      <c r="W9" s="4"/>
      <c r="X9" s="20"/>
      <c r="Y9" s="4"/>
      <c r="Z9" s="20"/>
      <c r="AA9" s="4"/>
      <c r="AB9" s="20"/>
      <c r="AC9" s="4"/>
      <c r="AD9" s="20"/>
      <c r="AE9" s="4"/>
      <c r="AF9" s="20"/>
      <c r="AG9" s="4"/>
      <c r="AH9" s="20"/>
      <c r="AI9" s="4"/>
      <c r="AJ9" s="20"/>
      <c r="AK9" s="4"/>
      <c r="AL9" s="20"/>
      <c r="AM9" s="4"/>
      <c r="AN9" s="20"/>
      <c r="AO9" s="4"/>
      <c r="AP9" s="20"/>
      <c r="AQ9" s="4"/>
      <c r="AR9" s="20"/>
      <c r="AS9" s="4"/>
      <c r="AT9" s="20"/>
      <c r="AU9" s="4"/>
      <c r="AV9" s="20"/>
      <c r="AW9" s="4"/>
      <c r="AX9" s="20"/>
      <c r="AY9" s="4"/>
      <c r="AZ9" s="20"/>
      <c r="BA9" s="4"/>
      <c r="BB9" s="20"/>
    </row>
    <row r="10" spans="1:54">
      <c r="A10" s="40" t="s">
        <v>6</v>
      </c>
      <c r="B10" s="84"/>
      <c r="C10" s="84"/>
      <c r="D10" s="84"/>
      <c r="E10" s="85"/>
      <c r="F10" s="84"/>
      <c r="G10" s="4"/>
      <c r="H10" s="84"/>
      <c r="I10" s="4"/>
      <c r="J10" s="84"/>
      <c r="K10" s="4"/>
      <c r="L10" s="84"/>
      <c r="M10" s="4"/>
      <c r="N10" s="84"/>
      <c r="O10" s="4"/>
      <c r="P10" s="84"/>
      <c r="Q10" s="4"/>
      <c r="R10" s="84"/>
      <c r="S10" s="4"/>
      <c r="T10" s="84"/>
      <c r="U10" s="4"/>
      <c r="V10" s="84"/>
      <c r="W10" s="4"/>
      <c r="X10" s="84"/>
      <c r="Y10" s="4"/>
      <c r="Z10" s="84"/>
      <c r="AA10" s="4"/>
      <c r="AB10" s="84"/>
      <c r="AC10" s="4"/>
      <c r="AD10" s="84"/>
      <c r="AE10" s="4"/>
      <c r="AF10" s="84"/>
      <c r="AG10" s="4"/>
      <c r="AH10" s="84"/>
      <c r="AI10" s="4"/>
      <c r="AJ10" s="84"/>
      <c r="AK10" s="4"/>
      <c r="AL10" s="84"/>
      <c r="AM10" s="4"/>
      <c r="AN10" s="84"/>
      <c r="AO10" s="4"/>
      <c r="AP10" s="84"/>
      <c r="AQ10" s="4"/>
      <c r="AR10" s="84"/>
      <c r="AS10" s="4"/>
      <c r="AT10" s="84"/>
      <c r="AU10" s="4"/>
      <c r="AV10" s="84"/>
      <c r="AW10" s="4"/>
      <c r="AX10" s="84"/>
      <c r="AY10" s="4"/>
      <c r="AZ10" s="84"/>
      <c r="BA10" s="4"/>
      <c r="BB10" s="84"/>
    </row>
    <row r="11" spans="1:54">
      <c r="A11" s="40" t="s">
        <v>407</v>
      </c>
      <c r="B11" s="40" t="s">
        <v>408</v>
      </c>
      <c r="C11" s="40" t="s">
        <v>409</v>
      </c>
      <c r="D11" s="40" t="s">
        <v>410</v>
      </c>
      <c r="E11" s="86" t="s">
        <v>41</v>
      </c>
      <c r="F11" s="87" t="s">
        <v>26</v>
      </c>
      <c r="G11" s="68" t="s">
        <v>41</v>
      </c>
      <c r="H11" s="87" t="s">
        <v>26</v>
      </c>
      <c r="I11" s="68" t="s">
        <v>41</v>
      </c>
      <c r="J11" s="87" t="s">
        <v>26</v>
      </c>
      <c r="K11" s="68" t="s">
        <v>41</v>
      </c>
      <c r="L11" s="87" t="s">
        <v>26</v>
      </c>
      <c r="M11" s="68" t="s">
        <v>41</v>
      </c>
      <c r="N11" s="87" t="s">
        <v>26</v>
      </c>
      <c r="O11" s="68" t="s">
        <v>41</v>
      </c>
      <c r="P11" s="87" t="s">
        <v>26</v>
      </c>
      <c r="Q11" s="68" t="s">
        <v>41</v>
      </c>
      <c r="R11" s="87" t="s">
        <v>26</v>
      </c>
      <c r="S11" s="68" t="s">
        <v>41</v>
      </c>
      <c r="T11" s="87" t="s">
        <v>26</v>
      </c>
      <c r="U11" s="68" t="s">
        <v>41</v>
      </c>
      <c r="V11" s="87" t="s">
        <v>26</v>
      </c>
      <c r="W11" s="68" t="s">
        <v>41</v>
      </c>
      <c r="X11" s="87" t="s">
        <v>26</v>
      </c>
      <c r="Y11" s="68" t="s">
        <v>41</v>
      </c>
      <c r="Z11" s="87" t="s">
        <v>26</v>
      </c>
      <c r="AA11" s="68" t="s">
        <v>41</v>
      </c>
      <c r="AB11" s="87" t="s">
        <v>26</v>
      </c>
      <c r="AC11" s="68" t="s">
        <v>41</v>
      </c>
      <c r="AD11" s="87" t="s">
        <v>26</v>
      </c>
      <c r="AE11" s="68" t="s">
        <v>41</v>
      </c>
      <c r="AF11" s="87" t="s">
        <v>26</v>
      </c>
      <c r="AG11" s="68" t="s">
        <v>41</v>
      </c>
      <c r="AH11" s="87" t="s">
        <v>26</v>
      </c>
      <c r="AI11" s="68" t="s">
        <v>41</v>
      </c>
      <c r="AJ11" s="87" t="s">
        <v>26</v>
      </c>
      <c r="AK11" s="68" t="s">
        <v>41</v>
      </c>
      <c r="AL11" s="87" t="s">
        <v>26</v>
      </c>
      <c r="AM11" s="68" t="s">
        <v>41</v>
      </c>
      <c r="AN11" s="87" t="s">
        <v>26</v>
      </c>
      <c r="AO11" s="68" t="s">
        <v>41</v>
      </c>
      <c r="AP11" s="87" t="s">
        <v>26</v>
      </c>
      <c r="AQ11" s="68" t="s">
        <v>41</v>
      </c>
      <c r="AR11" s="87" t="s">
        <v>26</v>
      </c>
      <c r="AS11" s="68" t="s">
        <v>41</v>
      </c>
      <c r="AT11" s="87" t="s">
        <v>26</v>
      </c>
      <c r="AU11" s="68" t="s">
        <v>41</v>
      </c>
      <c r="AV11" s="87" t="s">
        <v>26</v>
      </c>
      <c r="AW11" s="68" t="s">
        <v>41</v>
      </c>
      <c r="AX11" s="87" t="s">
        <v>26</v>
      </c>
      <c r="AY11" s="68" t="s">
        <v>41</v>
      </c>
      <c r="AZ11" s="87" t="s">
        <v>26</v>
      </c>
      <c r="BA11" s="68" t="s">
        <v>41</v>
      </c>
      <c r="BB11" s="87" t="s">
        <v>26</v>
      </c>
    </row>
    <row r="12" spans="1:54">
      <c r="A12" s="1" t="s">
        <v>415</v>
      </c>
      <c r="B12" s="11" t="s">
        <v>411</v>
      </c>
      <c r="C12" s="1" t="s">
        <v>412</v>
      </c>
      <c r="D12" s="1" t="s">
        <v>413</v>
      </c>
      <c r="E12" s="83">
        <v>1620726</v>
      </c>
      <c r="F12" s="152">
        <v>0.56899999999999995</v>
      </c>
      <c r="G12" s="4"/>
      <c r="H12" s="5"/>
      <c r="I12" s="4"/>
      <c r="J12" s="5"/>
      <c r="K12" s="4"/>
      <c r="L12" s="5"/>
      <c r="M12" s="4"/>
      <c r="N12" s="5"/>
      <c r="O12" s="4"/>
      <c r="P12" s="5"/>
      <c r="Q12" s="4"/>
      <c r="R12" s="5"/>
      <c r="S12" s="4"/>
      <c r="T12" s="5"/>
      <c r="U12" s="4"/>
      <c r="V12" s="5"/>
      <c r="W12" s="4"/>
      <c r="X12" s="5"/>
      <c r="Y12" s="4"/>
      <c r="Z12" s="5"/>
      <c r="AA12" s="4"/>
      <c r="AB12" s="5"/>
      <c r="AC12" s="4"/>
      <c r="AD12" s="5"/>
      <c r="AE12" s="4"/>
      <c r="AF12" s="5"/>
      <c r="AG12" s="4"/>
      <c r="AH12" s="5"/>
      <c r="AI12" s="4"/>
      <c r="AJ12" s="5"/>
      <c r="AK12" s="4"/>
      <c r="AL12" s="5"/>
      <c r="AM12" s="4"/>
      <c r="AN12" s="5"/>
      <c r="AO12" s="4"/>
      <c r="AP12" s="5"/>
      <c r="AQ12" s="4"/>
      <c r="AR12" s="5"/>
      <c r="AS12" s="4"/>
      <c r="AT12" s="5"/>
      <c r="AU12" s="4"/>
      <c r="AV12" s="5"/>
      <c r="AW12" s="4"/>
      <c r="AX12" s="5"/>
      <c r="AY12" s="4"/>
      <c r="AZ12" s="5"/>
      <c r="BA12" s="4"/>
      <c r="BB12" s="5"/>
    </row>
    <row r="13" spans="1:54">
      <c r="A13" s="1" t="s">
        <v>415</v>
      </c>
      <c r="B13" s="11" t="s">
        <v>411</v>
      </c>
      <c r="C13" s="1" t="s">
        <v>412</v>
      </c>
      <c r="D13" s="1" t="s">
        <v>414</v>
      </c>
      <c r="E13" s="83">
        <v>1228261</v>
      </c>
      <c r="F13" s="88">
        <v>0.43099999999999999</v>
      </c>
      <c r="G13" s="4"/>
      <c r="H13" s="5"/>
      <c r="I13" s="4"/>
      <c r="J13" s="5"/>
      <c r="K13" s="4"/>
      <c r="L13" s="5"/>
      <c r="M13" s="4"/>
      <c r="N13" s="5"/>
      <c r="O13" s="4"/>
      <c r="P13" s="5"/>
      <c r="Q13" s="4"/>
      <c r="R13" s="5"/>
      <c r="S13" s="4"/>
      <c r="T13" s="5"/>
      <c r="U13" s="4"/>
      <c r="V13" s="5"/>
      <c r="W13" s="4"/>
      <c r="X13" s="5"/>
      <c r="Y13" s="4"/>
      <c r="Z13" s="5"/>
      <c r="AA13" s="4"/>
      <c r="AB13" s="5"/>
      <c r="AC13" s="4"/>
      <c r="AD13" s="5"/>
      <c r="AE13" s="4"/>
      <c r="AF13" s="5"/>
      <c r="AG13" s="4"/>
      <c r="AH13" s="5"/>
      <c r="AI13" s="4"/>
      <c r="AJ13" s="5"/>
      <c r="AK13" s="4"/>
      <c r="AL13" s="5"/>
      <c r="AM13" s="4"/>
      <c r="AN13" s="5"/>
      <c r="AO13" s="4"/>
      <c r="AP13" s="5"/>
      <c r="AQ13" s="4"/>
      <c r="AR13" s="5"/>
      <c r="AS13" s="4"/>
      <c r="AT13" s="5"/>
      <c r="AU13" s="4"/>
      <c r="AV13" s="5"/>
      <c r="AW13" s="4"/>
      <c r="AX13" s="5"/>
      <c r="AY13" s="4"/>
      <c r="AZ13" s="5"/>
      <c r="BA13" s="4"/>
      <c r="BB13" s="5"/>
    </row>
    <row r="14" spans="1:54">
      <c r="A14" s="1"/>
      <c r="B14" s="1"/>
      <c r="C14" s="1"/>
      <c r="D14" s="1"/>
      <c r="E14" s="6"/>
      <c r="F14" s="65"/>
      <c r="G14" s="1"/>
      <c r="H14" s="38"/>
      <c r="I14" s="6"/>
      <c r="J14" s="3"/>
      <c r="K14" s="6"/>
      <c r="L14" s="3"/>
      <c r="M14" s="6"/>
      <c r="N14" s="3"/>
      <c r="O14" s="6"/>
      <c r="P14" s="3"/>
      <c r="Q14" s="6"/>
      <c r="R14" s="3"/>
      <c r="S14" s="6"/>
      <c r="T14" s="3"/>
      <c r="U14" s="6"/>
      <c r="V14" s="3"/>
      <c r="W14" s="6"/>
      <c r="X14" s="3"/>
      <c r="Y14" s="6"/>
      <c r="Z14" s="3"/>
      <c r="AA14" s="6"/>
      <c r="AB14" s="3"/>
      <c r="AC14" s="6"/>
      <c r="AD14" s="3"/>
      <c r="AE14" s="6"/>
      <c r="AF14" s="3"/>
      <c r="AG14" s="6"/>
      <c r="AH14" s="3"/>
      <c r="AI14" s="6"/>
      <c r="AJ14" s="3"/>
      <c r="AK14" s="6"/>
      <c r="AL14" s="3"/>
      <c r="AM14" s="6"/>
      <c r="AN14" s="3"/>
      <c r="AO14" s="6"/>
      <c r="AP14" s="3"/>
      <c r="AQ14" s="6"/>
      <c r="AR14" s="3"/>
      <c r="AS14" s="6"/>
      <c r="AT14" s="3"/>
      <c r="AU14" s="6"/>
      <c r="AV14" s="3"/>
      <c r="AW14" s="6"/>
      <c r="AX14" s="3"/>
      <c r="AY14" s="6"/>
      <c r="AZ14" s="3"/>
      <c r="BA14" s="6"/>
      <c r="BB14" s="3"/>
    </row>
    <row r="15" spans="1:54">
      <c r="A15" s="1"/>
      <c r="B15" s="1"/>
      <c r="C15" s="1"/>
      <c r="D15" s="1"/>
      <c r="E15" s="6"/>
      <c r="F15" s="65"/>
      <c r="G15" s="1"/>
      <c r="H15" s="38"/>
      <c r="I15" s="6"/>
      <c r="J15" s="3"/>
      <c r="K15" s="6"/>
      <c r="L15" s="3"/>
      <c r="M15" s="6"/>
      <c r="N15" s="3"/>
      <c r="O15" s="6"/>
      <c r="P15" s="3"/>
      <c r="Q15" s="6"/>
      <c r="R15" s="3"/>
      <c r="S15" s="6"/>
      <c r="T15" s="3"/>
      <c r="U15" s="6"/>
      <c r="V15" s="3"/>
      <c r="W15" s="6"/>
      <c r="X15" s="3"/>
      <c r="Y15" s="6"/>
      <c r="Z15" s="3"/>
      <c r="AA15" s="6"/>
      <c r="AB15" s="3"/>
      <c r="AC15" s="6"/>
      <c r="AD15" s="3"/>
      <c r="AE15" s="6"/>
      <c r="AF15" s="3"/>
      <c r="AG15" s="6"/>
      <c r="AH15" s="3"/>
      <c r="AI15" s="6"/>
      <c r="AJ15" s="3"/>
      <c r="AK15" s="6"/>
      <c r="AL15" s="3"/>
      <c r="AM15" s="6"/>
      <c r="AN15" s="3"/>
      <c r="AO15" s="6"/>
      <c r="AP15" s="3"/>
      <c r="AQ15" s="6"/>
      <c r="AR15" s="3"/>
      <c r="AS15" s="6"/>
      <c r="AT15" s="3"/>
      <c r="AU15" s="6"/>
      <c r="AV15" s="3"/>
      <c r="AW15" s="6"/>
      <c r="AX15" s="3"/>
      <c r="AY15" s="6"/>
      <c r="AZ15" s="3"/>
      <c r="BA15" s="6"/>
      <c r="BB15" s="3"/>
    </row>
    <row r="16" spans="1:54">
      <c r="A16" s="1"/>
      <c r="B16" s="1"/>
      <c r="C16" s="1"/>
      <c r="D16" s="1"/>
      <c r="E16" s="6"/>
      <c r="F16" s="3"/>
      <c r="G16" s="6"/>
      <c r="H16" s="3"/>
      <c r="I16" s="6"/>
      <c r="J16" s="3"/>
      <c r="K16" s="6"/>
      <c r="L16" s="3"/>
      <c r="M16" s="6"/>
      <c r="N16" s="3"/>
      <c r="O16" s="6"/>
      <c r="P16" s="3"/>
      <c r="Q16" s="6"/>
      <c r="R16" s="3"/>
      <c r="S16" s="6"/>
      <c r="T16" s="3"/>
      <c r="U16" s="6"/>
      <c r="V16" s="3"/>
      <c r="W16" s="6"/>
      <c r="X16" s="3"/>
      <c r="Y16" s="6"/>
      <c r="Z16" s="3"/>
      <c r="AA16" s="6"/>
      <c r="AB16" s="3"/>
      <c r="AC16" s="6"/>
      <c r="AD16" s="3"/>
      <c r="AE16" s="6"/>
      <c r="AF16" s="3"/>
      <c r="AG16" s="6"/>
      <c r="AH16" s="3"/>
      <c r="AI16" s="6"/>
      <c r="AJ16" s="3"/>
      <c r="AK16" s="6"/>
      <c r="AL16" s="3"/>
      <c r="AM16" s="6"/>
      <c r="AN16" s="3"/>
      <c r="AO16" s="6"/>
      <c r="AP16" s="3"/>
      <c r="AQ16" s="6"/>
      <c r="AR16" s="3"/>
      <c r="AS16" s="6"/>
      <c r="AT16" s="3"/>
      <c r="AU16" s="6"/>
      <c r="AV16" s="3"/>
      <c r="AW16" s="6"/>
      <c r="AX16" s="3"/>
      <c r="AY16" s="6"/>
      <c r="AZ16" s="3"/>
      <c r="BA16" s="6"/>
      <c r="BB16" s="3"/>
    </row>
    <row r="17" spans="1:54">
      <c r="A17" s="1"/>
      <c r="B17" s="1"/>
      <c r="C17" s="1"/>
      <c r="D17" s="1"/>
      <c r="E17" s="6"/>
      <c r="F17" s="3"/>
      <c r="G17" s="6"/>
      <c r="H17" s="3"/>
      <c r="I17" s="6"/>
      <c r="J17" s="3"/>
      <c r="K17" s="6"/>
      <c r="L17" s="3"/>
      <c r="M17" s="6"/>
      <c r="N17" s="3"/>
      <c r="O17" s="6"/>
      <c r="P17" s="3"/>
      <c r="Q17" s="6"/>
      <c r="R17" s="3"/>
      <c r="S17" s="6"/>
      <c r="T17" s="3"/>
      <c r="U17" s="6"/>
      <c r="V17" s="3"/>
      <c r="W17" s="6"/>
      <c r="X17" s="3"/>
      <c r="Y17" s="6"/>
      <c r="Z17" s="3"/>
      <c r="AA17" s="6"/>
      <c r="AB17" s="3"/>
      <c r="AC17" s="6"/>
      <c r="AD17" s="3"/>
      <c r="AE17" s="6"/>
      <c r="AF17" s="3"/>
      <c r="AG17" s="6"/>
      <c r="AH17" s="3"/>
      <c r="AI17" s="6"/>
      <c r="AJ17" s="3"/>
      <c r="AK17" s="6"/>
      <c r="AL17" s="3"/>
      <c r="AM17" s="6"/>
      <c r="AN17" s="3"/>
      <c r="AO17" s="6"/>
      <c r="AP17" s="3"/>
      <c r="AQ17" s="6"/>
      <c r="AR17" s="3"/>
      <c r="AS17" s="6"/>
      <c r="AT17" s="3"/>
      <c r="AU17" s="6"/>
      <c r="AV17" s="3"/>
      <c r="AW17" s="6"/>
      <c r="AX17" s="3"/>
      <c r="AY17" s="6"/>
      <c r="AZ17" s="3"/>
      <c r="BA17" s="6"/>
      <c r="BB17" s="3"/>
    </row>
    <row r="18" spans="1:54">
      <c r="A18" s="1"/>
      <c r="B18" s="1"/>
      <c r="C18" s="1"/>
      <c r="D18" s="1"/>
      <c r="E18" s="6"/>
      <c r="F18" s="3"/>
      <c r="G18" s="6"/>
      <c r="H18" s="3"/>
      <c r="I18" s="6"/>
      <c r="J18" s="3"/>
      <c r="K18" s="6"/>
      <c r="L18" s="3"/>
      <c r="M18" s="6"/>
      <c r="N18" s="3"/>
      <c r="O18" s="6"/>
      <c r="P18" s="3"/>
      <c r="Q18" s="6"/>
      <c r="R18" s="3"/>
      <c r="S18" s="6"/>
      <c r="T18" s="3"/>
      <c r="U18" s="6"/>
      <c r="V18" s="3"/>
      <c r="W18" s="6"/>
      <c r="X18" s="3"/>
      <c r="Y18" s="6"/>
      <c r="Z18" s="3"/>
      <c r="AA18" s="6"/>
      <c r="AB18" s="3"/>
      <c r="AC18" s="6"/>
      <c r="AD18" s="3"/>
      <c r="AE18" s="6"/>
      <c r="AF18" s="3"/>
      <c r="AG18" s="6"/>
      <c r="AH18" s="3"/>
      <c r="AI18" s="6"/>
      <c r="AJ18" s="3"/>
      <c r="AK18" s="6"/>
      <c r="AL18" s="3"/>
      <c r="AM18" s="6"/>
      <c r="AN18" s="3"/>
      <c r="AO18" s="6"/>
      <c r="AP18" s="3"/>
      <c r="AQ18" s="6"/>
      <c r="AR18" s="3"/>
      <c r="AS18" s="6"/>
      <c r="AT18" s="3"/>
      <c r="AU18" s="6"/>
      <c r="AV18" s="3"/>
      <c r="AW18" s="6"/>
      <c r="AX18" s="3"/>
      <c r="AY18" s="6"/>
      <c r="AZ18" s="3"/>
      <c r="BA18" s="6"/>
      <c r="BB18" s="3"/>
    </row>
    <row r="19" spans="1:54">
      <c r="A19" s="1"/>
      <c r="B19" s="1"/>
      <c r="C19" s="11"/>
      <c r="D19" s="11"/>
      <c r="E19" s="6"/>
      <c r="F19" s="3"/>
      <c r="G19" s="6"/>
      <c r="H19" s="3"/>
      <c r="I19" s="6"/>
      <c r="J19" s="3"/>
      <c r="K19" s="6"/>
      <c r="L19" s="3"/>
      <c r="M19" s="6"/>
      <c r="N19" s="3"/>
      <c r="O19" s="6"/>
      <c r="P19" s="3"/>
      <c r="Q19" s="6"/>
      <c r="R19" s="3"/>
      <c r="S19" s="6"/>
      <c r="T19" s="3"/>
      <c r="U19" s="6"/>
      <c r="V19" s="3"/>
      <c r="W19" s="6"/>
      <c r="X19" s="3"/>
      <c r="Y19" s="6"/>
      <c r="Z19" s="3"/>
      <c r="AA19" s="6"/>
      <c r="AB19" s="3"/>
      <c r="AC19" s="6"/>
      <c r="AD19" s="3"/>
      <c r="AE19" s="6"/>
      <c r="AF19" s="3"/>
      <c r="AG19" s="6"/>
      <c r="AH19" s="3"/>
      <c r="AI19" s="6"/>
      <c r="AJ19" s="3"/>
      <c r="AK19" s="6"/>
      <c r="AL19" s="3"/>
      <c r="AM19" s="6"/>
      <c r="AN19" s="3"/>
      <c r="AO19" s="6"/>
      <c r="AP19" s="3"/>
      <c r="AQ19" s="6"/>
      <c r="AR19" s="3"/>
      <c r="AS19" s="6"/>
      <c r="AT19" s="3"/>
      <c r="AU19" s="6"/>
      <c r="AV19" s="3"/>
      <c r="AW19" s="6"/>
      <c r="AX19" s="3"/>
      <c r="AY19" s="6"/>
      <c r="AZ19" s="3"/>
      <c r="BA19" s="6"/>
      <c r="BB19" s="3"/>
    </row>
    <row r="20" spans="1:54">
      <c r="A20" s="1"/>
      <c r="B20" s="1"/>
      <c r="C20" s="1"/>
      <c r="D20" s="1"/>
      <c r="E20" s="6"/>
      <c r="F20" s="3"/>
      <c r="G20" s="6"/>
      <c r="H20" s="3"/>
      <c r="I20" s="6"/>
      <c r="J20" s="3"/>
      <c r="K20" s="6"/>
      <c r="L20" s="3"/>
      <c r="M20" s="6"/>
      <c r="N20" s="3"/>
      <c r="O20" s="6"/>
      <c r="P20" s="3"/>
      <c r="Q20" s="6"/>
      <c r="R20" s="3"/>
      <c r="S20" s="6"/>
      <c r="T20" s="3"/>
      <c r="U20" s="6"/>
      <c r="V20" s="3"/>
      <c r="W20" s="6"/>
      <c r="X20" s="3"/>
      <c r="Y20" s="6"/>
      <c r="Z20" s="3"/>
      <c r="AA20" s="6"/>
      <c r="AB20" s="3"/>
      <c r="AC20" s="6"/>
      <c r="AD20" s="3"/>
      <c r="AE20" s="6"/>
      <c r="AF20" s="3"/>
      <c r="AG20" s="6"/>
      <c r="AH20" s="3"/>
      <c r="AI20" s="6"/>
      <c r="AJ20" s="3"/>
      <c r="AK20" s="6"/>
      <c r="AL20" s="3"/>
      <c r="AM20" s="6"/>
      <c r="AN20" s="3"/>
      <c r="AO20" s="6"/>
      <c r="AP20" s="3"/>
      <c r="AQ20" s="6"/>
      <c r="AR20" s="3"/>
      <c r="AS20" s="6"/>
      <c r="AT20" s="3"/>
      <c r="AU20" s="6"/>
      <c r="AV20" s="3"/>
      <c r="AW20" s="6"/>
      <c r="AX20" s="3"/>
      <c r="AY20" s="6"/>
      <c r="AZ20" s="3"/>
      <c r="BA20" s="6"/>
      <c r="BB20" s="3"/>
    </row>
    <row r="21" spans="1:54">
      <c r="A21" s="1"/>
      <c r="B21" s="1"/>
      <c r="C21" s="11"/>
      <c r="D21" s="11"/>
      <c r="E21" s="6"/>
      <c r="F21" s="3"/>
      <c r="G21" s="6"/>
      <c r="H21" s="3"/>
      <c r="I21" s="6"/>
      <c r="J21" s="3"/>
      <c r="K21" s="6"/>
      <c r="L21" s="3"/>
      <c r="M21" s="6"/>
      <c r="N21" s="3"/>
      <c r="O21" s="6"/>
      <c r="P21" s="3"/>
      <c r="Q21" s="6"/>
      <c r="R21" s="3"/>
      <c r="S21" s="6"/>
      <c r="T21" s="3"/>
      <c r="U21" s="6"/>
      <c r="V21" s="3"/>
      <c r="W21" s="6"/>
      <c r="X21" s="3"/>
      <c r="Y21" s="6"/>
      <c r="Z21" s="3"/>
      <c r="AA21" s="6"/>
      <c r="AB21" s="3"/>
      <c r="AC21" s="6"/>
      <c r="AD21" s="3"/>
      <c r="AE21" s="6"/>
      <c r="AF21" s="3"/>
      <c r="AG21" s="6"/>
      <c r="AH21" s="3"/>
      <c r="AI21" s="6"/>
      <c r="AJ21" s="3"/>
      <c r="AK21" s="6"/>
      <c r="AL21" s="3"/>
      <c r="AM21" s="6"/>
      <c r="AN21" s="3"/>
      <c r="AO21" s="6"/>
      <c r="AP21" s="3"/>
      <c r="AQ21" s="6"/>
      <c r="AR21" s="3"/>
      <c r="AS21" s="6"/>
      <c r="AT21" s="3"/>
      <c r="AU21" s="6"/>
      <c r="AV21" s="3"/>
      <c r="AW21" s="6"/>
      <c r="AX21" s="3"/>
      <c r="AY21" s="6"/>
      <c r="AZ21" s="3"/>
      <c r="BA21" s="6"/>
      <c r="BB21" s="3"/>
    </row>
    <row r="22" spans="1:54">
      <c r="A22" s="1"/>
      <c r="B22" s="1"/>
      <c r="C22" s="11"/>
      <c r="D22" s="11"/>
      <c r="E22" s="6"/>
      <c r="F22" s="3"/>
      <c r="G22" s="6"/>
      <c r="H22" s="3"/>
      <c r="I22" s="6"/>
      <c r="J22" s="3"/>
      <c r="K22" s="6"/>
      <c r="L22" s="3"/>
      <c r="M22" s="6"/>
      <c r="N22" s="3"/>
      <c r="O22" s="6"/>
      <c r="P22" s="3"/>
      <c r="Q22" s="6"/>
      <c r="R22" s="3"/>
      <c r="S22" s="6"/>
      <c r="T22" s="3"/>
      <c r="U22" s="6"/>
      <c r="V22" s="3"/>
      <c r="W22" s="6"/>
      <c r="X22" s="3"/>
      <c r="Y22" s="6"/>
      <c r="Z22" s="3"/>
      <c r="AA22" s="6"/>
      <c r="AB22" s="3"/>
      <c r="AC22" s="6"/>
      <c r="AD22" s="3"/>
      <c r="AE22" s="6"/>
      <c r="AF22" s="3"/>
      <c r="AG22" s="6"/>
      <c r="AH22" s="3"/>
      <c r="AI22" s="6"/>
      <c r="AJ22" s="3"/>
      <c r="AK22" s="6"/>
      <c r="AL22" s="3"/>
      <c r="AM22" s="6"/>
      <c r="AN22" s="3"/>
      <c r="AO22" s="6"/>
      <c r="AP22" s="3"/>
      <c r="AQ22" s="6"/>
      <c r="AR22" s="3"/>
      <c r="AS22" s="6"/>
      <c r="AT22" s="3"/>
      <c r="AU22" s="6"/>
      <c r="AV22" s="3"/>
      <c r="AW22" s="6"/>
      <c r="AX22" s="3"/>
      <c r="AY22" s="6"/>
      <c r="AZ22" s="3"/>
      <c r="BA22" s="6"/>
      <c r="BB22" s="3"/>
    </row>
    <row r="23" spans="1:54">
      <c r="A23" s="1"/>
      <c r="B23" s="1"/>
      <c r="C23" s="11"/>
      <c r="D23" s="11"/>
      <c r="E23" s="6"/>
      <c r="F23" s="3"/>
      <c r="G23" s="6"/>
      <c r="H23" s="3"/>
      <c r="I23" s="6"/>
      <c r="J23" s="3"/>
      <c r="K23" s="6"/>
      <c r="L23" s="3"/>
      <c r="M23" s="6"/>
      <c r="N23" s="3"/>
      <c r="O23" s="6"/>
      <c r="P23" s="3"/>
      <c r="Q23" s="6"/>
      <c r="R23" s="3"/>
      <c r="S23" s="6"/>
      <c r="T23" s="3"/>
      <c r="U23" s="6"/>
      <c r="V23" s="3"/>
      <c r="W23" s="6"/>
      <c r="X23" s="3"/>
      <c r="Y23" s="6"/>
      <c r="Z23" s="3"/>
      <c r="AA23" s="6"/>
      <c r="AB23" s="3"/>
      <c r="AC23" s="6"/>
      <c r="AD23" s="3"/>
      <c r="AE23" s="6"/>
      <c r="AF23" s="3"/>
      <c r="AG23" s="6"/>
      <c r="AH23" s="3"/>
      <c r="AI23" s="6"/>
      <c r="AJ23" s="3"/>
      <c r="AK23" s="6"/>
      <c r="AL23" s="3"/>
      <c r="AM23" s="6"/>
      <c r="AN23" s="3"/>
      <c r="AO23" s="6"/>
      <c r="AP23" s="3"/>
      <c r="AQ23" s="6"/>
      <c r="AR23" s="3"/>
      <c r="AS23" s="6"/>
      <c r="AT23" s="3"/>
      <c r="AU23" s="6"/>
      <c r="AV23" s="3"/>
      <c r="AW23" s="6"/>
      <c r="AX23" s="3"/>
      <c r="AY23" s="6"/>
      <c r="AZ23" s="3"/>
      <c r="BA23" s="6"/>
      <c r="BB23" s="3"/>
    </row>
    <row r="24" spans="1:54">
      <c r="A24" s="1"/>
      <c r="B24" s="1"/>
      <c r="C24" s="1"/>
      <c r="D24" s="1"/>
      <c r="E24" s="6"/>
      <c r="F24" s="3"/>
      <c r="G24" s="6"/>
      <c r="H24" s="3"/>
      <c r="I24" s="6"/>
      <c r="J24" s="3"/>
      <c r="K24" s="6"/>
      <c r="L24" s="3"/>
      <c r="M24" s="6"/>
      <c r="N24" s="3"/>
      <c r="O24" s="6"/>
      <c r="P24" s="3"/>
      <c r="Q24" s="6"/>
      <c r="R24" s="3"/>
      <c r="S24" s="6"/>
      <c r="T24" s="3"/>
      <c r="U24" s="6"/>
      <c r="V24" s="3"/>
      <c r="W24" s="6"/>
      <c r="X24" s="3"/>
      <c r="Y24" s="6"/>
      <c r="Z24" s="3"/>
      <c r="AA24" s="6"/>
      <c r="AB24" s="3"/>
      <c r="AC24" s="6"/>
      <c r="AD24" s="3"/>
      <c r="AE24" s="6"/>
      <c r="AF24" s="3"/>
      <c r="AG24" s="6"/>
      <c r="AH24" s="3"/>
      <c r="AI24" s="6"/>
      <c r="AJ24" s="3"/>
      <c r="AK24" s="6"/>
      <c r="AL24" s="3"/>
      <c r="AM24" s="6"/>
      <c r="AN24" s="3"/>
      <c r="AO24" s="6"/>
      <c r="AP24" s="3"/>
      <c r="AQ24" s="6"/>
      <c r="AR24" s="3"/>
      <c r="AS24" s="6"/>
      <c r="AT24" s="3"/>
      <c r="AU24" s="6"/>
      <c r="AV24" s="3"/>
      <c r="AW24" s="6"/>
      <c r="AX24" s="3"/>
      <c r="AY24" s="6"/>
      <c r="AZ24" s="3"/>
      <c r="BA24" s="6"/>
      <c r="BB24" s="3"/>
    </row>
    <row r="25" spans="1:54">
      <c r="A25" s="1"/>
      <c r="B25" s="1"/>
      <c r="C25" s="1"/>
      <c r="D25" s="1"/>
      <c r="E25" s="6"/>
      <c r="F25" s="3"/>
      <c r="G25" s="6"/>
      <c r="H25" s="3"/>
      <c r="I25" s="6"/>
      <c r="J25" s="3"/>
      <c r="K25" s="6"/>
      <c r="L25" s="3"/>
      <c r="M25" s="6"/>
      <c r="N25" s="3"/>
      <c r="O25" s="6"/>
      <c r="P25" s="3"/>
      <c r="Q25" s="6"/>
      <c r="R25" s="3"/>
      <c r="S25" s="6"/>
      <c r="T25" s="3"/>
      <c r="U25" s="6"/>
      <c r="V25" s="3"/>
      <c r="W25" s="6"/>
      <c r="X25" s="3"/>
      <c r="Y25" s="6"/>
      <c r="Z25" s="3"/>
      <c r="AA25" s="6"/>
      <c r="AB25" s="3"/>
      <c r="AC25" s="6"/>
      <c r="AD25" s="3"/>
      <c r="AE25" s="6"/>
      <c r="AF25" s="3"/>
      <c r="AG25" s="6"/>
      <c r="AH25" s="3"/>
      <c r="AI25" s="6"/>
      <c r="AJ25" s="3"/>
      <c r="AK25" s="6"/>
      <c r="AL25" s="3"/>
      <c r="AM25" s="6"/>
      <c r="AN25" s="3"/>
      <c r="AO25" s="6"/>
      <c r="AP25" s="3"/>
      <c r="AQ25" s="6"/>
      <c r="AR25" s="3"/>
      <c r="AS25" s="6"/>
      <c r="AT25" s="3"/>
      <c r="AU25" s="6"/>
      <c r="AV25" s="3"/>
      <c r="AW25" s="6"/>
      <c r="AX25" s="3"/>
      <c r="AY25" s="6"/>
      <c r="AZ25" s="3"/>
      <c r="BA25" s="6"/>
      <c r="BB25" s="3"/>
    </row>
    <row r="26" spans="1:54">
      <c r="A26" s="1"/>
      <c r="B26" s="1"/>
      <c r="C26" s="1"/>
      <c r="D26" s="1"/>
      <c r="E26" s="6"/>
      <c r="F26" s="3"/>
      <c r="G26" s="6"/>
      <c r="H26" s="3"/>
      <c r="I26" s="6"/>
      <c r="J26" s="3"/>
      <c r="K26" s="6"/>
      <c r="L26" s="3"/>
      <c r="M26" s="6"/>
      <c r="N26" s="3"/>
      <c r="O26" s="6"/>
      <c r="P26" s="3"/>
      <c r="Q26" s="6"/>
      <c r="R26" s="3"/>
      <c r="S26" s="6"/>
      <c r="T26" s="3"/>
      <c r="U26" s="6"/>
      <c r="V26" s="3"/>
      <c r="W26" s="6"/>
      <c r="X26" s="3"/>
      <c r="Y26" s="6"/>
      <c r="Z26" s="3"/>
      <c r="AA26" s="6"/>
      <c r="AB26" s="3"/>
      <c r="AC26" s="6"/>
      <c r="AD26" s="3"/>
      <c r="AE26" s="6"/>
      <c r="AF26" s="3"/>
      <c r="AG26" s="6"/>
      <c r="AH26" s="3"/>
      <c r="AI26" s="6"/>
      <c r="AJ26" s="3"/>
      <c r="AK26" s="6"/>
      <c r="AL26" s="3"/>
      <c r="AM26" s="6"/>
      <c r="AN26" s="3"/>
      <c r="AO26" s="6"/>
      <c r="AP26" s="3"/>
      <c r="AQ26" s="6"/>
      <c r="AR26" s="3"/>
      <c r="AS26" s="6"/>
      <c r="AT26" s="3"/>
      <c r="AU26" s="6"/>
      <c r="AV26" s="3"/>
      <c r="AW26" s="6"/>
      <c r="AX26" s="3"/>
      <c r="AY26" s="6"/>
      <c r="AZ26" s="3"/>
      <c r="BA26" s="6"/>
      <c r="BB26" s="3"/>
    </row>
    <row r="27" spans="1:54">
      <c r="A27" s="1"/>
      <c r="B27" s="1"/>
      <c r="C27" s="1"/>
      <c r="D27" s="1"/>
      <c r="E27" s="6"/>
      <c r="F27" s="3"/>
      <c r="G27" s="6"/>
      <c r="H27" s="3"/>
      <c r="I27" s="6"/>
      <c r="J27" s="3"/>
      <c r="K27" s="6"/>
      <c r="L27" s="3"/>
      <c r="M27" s="6"/>
      <c r="N27" s="3"/>
      <c r="O27" s="6"/>
      <c r="P27" s="3"/>
      <c r="Q27" s="6"/>
      <c r="R27" s="3"/>
      <c r="S27" s="6"/>
      <c r="T27" s="3"/>
      <c r="U27" s="6"/>
      <c r="V27" s="3"/>
      <c r="W27" s="6"/>
      <c r="X27" s="3"/>
      <c r="Y27" s="6"/>
      <c r="Z27" s="3"/>
      <c r="AA27" s="6"/>
      <c r="AB27" s="3"/>
      <c r="AC27" s="6"/>
      <c r="AD27" s="3"/>
      <c r="AE27" s="6"/>
      <c r="AF27" s="3"/>
      <c r="AG27" s="6"/>
      <c r="AH27" s="3"/>
      <c r="AI27" s="6"/>
      <c r="AJ27" s="3"/>
      <c r="AK27" s="6"/>
      <c r="AL27" s="3"/>
      <c r="AM27" s="6"/>
      <c r="AN27" s="3"/>
      <c r="AO27" s="6"/>
      <c r="AP27" s="3"/>
      <c r="AQ27" s="6"/>
      <c r="AR27" s="3"/>
      <c r="AS27" s="6"/>
      <c r="AT27" s="3"/>
      <c r="AU27" s="6"/>
      <c r="AV27" s="3"/>
      <c r="AW27" s="6"/>
      <c r="AX27" s="3"/>
      <c r="AY27" s="6"/>
      <c r="AZ27" s="3"/>
      <c r="BA27" s="6"/>
      <c r="BB27" s="3"/>
    </row>
    <row r="28" spans="1:54">
      <c r="A28" s="1"/>
      <c r="B28" s="1"/>
      <c r="C28" s="1"/>
      <c r="D28" s="1"/>
      <c r="E28" s="6"/>
      <c r="F28" s="3"/>
      <c r="G28" s="6"/>
      <c r="H28" s="3"/>
      <c r="I28" s="6"/>
      <c r="J28" s="3"/>
      <c r="K28" s="6"/>
      <c r="L28" s="3"/>
      <c r="M28" s="6"/>
      <c r="N28" s="3"/>
      <c r="O28" s="6"/>
      <c r="P28" s="3"/>
      <c r="Q28" s="6"/>
      <c r="R28" s="3"/>
      <c r="S28" s="6"/>
      <c r="T28" s="3"/>
      <c r="U28" s="6"/>
      <c r="V28" s="3"/>
      <c r="W28" s="6"/>
      <c r="X28" s="3"/>
      <c r="Y28" s="6"/>
      <c r="Z28" s="3"/>
      <c r="AA28" s="6"/>
      <c r="AB28" s="3"/>
      <c r="AC28" s="6"/>
      <c r="AD28" s="3"/>
      <c r="AE28" s="6"/>
      <c r="AF28" s="3"/>
      <c r="AG28" s="6"/>
      <c r="AH28" s="3"/>
      <c r="AI28" s="6"/>
      <c r="AJ28" s="3"/>
      <c r="AK28" s="6"/>
      <c r="AL28" s="3"/>
      <c r="AM28" s="6"/>
      <c r="AN28" s="3"/>
      <c r="AO28" s="6"/>
      <c r="AP28" s="3"/>
      <c r="AQ28" s="6"/>
      <c r="AR28" s="3"/>
      <c r="AS28" s="6"/>
      <c r="AT28" s="3"/>
      <c r="AU28" s="6"/>
      <c r="AV28" s="3"/>
      <c r="AW28" s="6"/>
      <c r="AX28" s="3"/>
      <c r="AY28" s="6"/>
      <c r="AZ28" s="3"/>
      <c r="BA28" s="6"/>
      <c r="BB28" s="3"/>
    </row>
    <row r="29" spans="1:54">
      <c r="A29" s="1"/>
      <c r="B29" s="1"/>
      <c r="C29" s="1"/>
      <c r="D29" s="1"/>
      <c r="E29" s="6"/>
      <c r="F29" s="3"/>
      <c r="G29" s="6"/>
      <c r="H29" s="3"/>
      <c r="I29" s="6"/>
      <c r="J29" s="3"/>
      <c r="K29" s="6"/>
      <c r="L29" s="3"/>
      <c r="M29" s="6"/>
      <c r="N29" s="3"/>
      <c r="O29" s="6"/>
      <c r="P29" s="3"/>
      <c r="Q29" s="6"/>
      <c r="R29" s="3"/>
      <c r="S29" s="6"/>
      <c r="T29" s="3"/>
      <c r="U29" s="6"/>
      <c r="V29" s="3"/>
      <c r="W29" s="6"/>
      <c r="X29" s="3"/>
      <c r="Y29" s="6"/>
      <c r="Z29" s="3"/>
      <c r="AA29" s="6"/>
      <c r="AB29" s="3"/>
      <c r="AC29" s="6"/>
      <c r="AD29" s="3"/>
      <c r="AE29" s="6"/>
      <c r="AF29" s="3"/>
      <c r="AG29" s="6"/>
      <c r="AH29" s="3"/>
      <c r="AI29" s="6"/>
      <c r="AJ29" s="3"/>
      <c r="AK29" s="6"/>
      <c r="AL29" s="3"/>
      <c r="AM29" s="6"/>
      <c r="AN29" s="3"/>
      <c r="AO29" s="6"/>
      <c r="AP29" s="3"/>
      <c r="AQ29" s="6"/>
      <c r="AR29" s="3"/>
      <c r="AS29" s="6"/>
      <c r="AT29" s="3"/>
      <c r="AU29" s="6"/>
      <c r="AV29" s="3"/>
      <c r="AW29" s="6"/>
      <c r="AX29" s="3"/>
      <c r="AY29" s="6"/>
      <c r="AZ29" s="3"/>
      <c r="BA29" s="6"/>
      <c r="BB29" s="3"/>
    </row>
    <row r="30" spans="1:54">
      <c r="A30" s="1"/>
      <c r="B30" s="1"/>
      <c r="C30" s="1"/>
      <c r="D30" s="1"/>
      <c r="E30" s="6"/>
      <c r="F30" s="3"/>
      <c r="G30" s="6"/>
      <c r="H30" s="3"/>
      <c r="I30" s="6"/>
      <c r="J30" s="3"/>
      <c r="K30" s="6"/>
      <c r="L30" s="3"/>
      <c r="M30" s="6"/>
      <c r="N30" s="3"/>
      <c r="O30" s="6"/>
      <c r="P30" s="3"/>
      <c r="Q30" s="6"/>
      <c r="R30" s="3"/>
      <c r="S30" s="6"/>
      <c r="T30" s="3"/>
      <c r="U30" s="6"/>
      <c r="V30" s="3"/>
      <c r="W30" s="6"/>
      <c r="X30" s="3"/>
      <c r="Y30" s="6"/>
      <c r="Z30" s="3"/>
      <c r="AA30" s="6"/>
      <c r="AB30" s="3"/>
      <c r="AC30" s="6"/>
      <c r="AD30" s="3"/>
      <c r="AE30" s="6"/>
      <c r="AF30" s="3"/>
      <c r="AG30" s="6"/>
      <c r="AH30" s="3"/>
      <c r="AI30" s="6"/>
      <c r="AJ30" s="3"/>
      <c r="AK30" s="6"/>
      <c r="AL30" s="3"/>
      <c r="AM30" s="6"/>
      <c r="AN30" s="3"/>
      <c r="AO30" s="6"/>
      <c r="AP30" s="3"/>
      <c r="AQ30" s="6"/>
      <c r="AR30" s="3"/>
      <c r="AS30" s="6"/>
      <c r="AT30" s="3"/>
      <c r="AU30" s="6"/>
      <c r="AV30" s="3"/>
      <c r="AW30" s="6"/>
      <c r="AX30" s="3"/>
      <c r="AY30" s="6"/>
      <c r="AZ30" s="3"/>
      <c r="BA30" s="6"/>
      <c r="BB30" s="3"/>
    </row>
    <row r="31" spans="1:54">
      <c r="A31" s="1"/>
      <c r="B31" s="1"/>
      <c r="C31" s="1"/>
      <c r="D31" s="1"/>
      <c r="E31" s="6"/>
      <c r="F31" s="3"/>
      <c r="G31" s="6"/>
      <c r="H31" s="3"/>
      <c r="I31" s="6"/>
      <c r="J31" s="3"/>
      <c r="K31" s="6"/>
      <c r="L31" s="3"/>
      <c r="M31" s="6"/>
      <c r="N31" s="3"/>
      <c r="O31" s="6"/>
      <c r="P31" s="3"/>
      <c r="Q31" s="6"/>
      <c r="R31" s="3"/>
      <c r="S31" s="6"/>
      <c r="T31" s="3"/>
      <c r="U31" s="6"/>
      <c r="V31" s="3"/>
      <c r="W31" s="6"/>
      <c r="X31" s="3"/>
      <c r="Y31" s="6"/>
      <c r="Z31" s="3"/>
      <c r="AA31" s="6"/>
      <c r="AB31" s="3"/>
      <c r="AC31" s="6"/>
      <c r="AD31" s="3"/>
      <c r="AE31" s="6"/>
      <c r="AF31" s="3"/>
      <c r="AG31" s="6"/>
      <c r="AH31" s="3"/>
      <c r="AI31" s="6"/>
      <c r="AJ31" s="3"/>
      <c r="AK31" s="6"/>
      <c r="AL31" s="3"/>
      <c r="AM31" s="6"/>
      <c r="AN31" s="3"/>
      <c r="AO31" s="6"/>
      <c r="AP31" s="3"/>
      <c r="AQ31" s="6"/>
      <c r="AR31" s="3"/>
      <c r="AS31" s="6"/>
      <c r="AT31" s="3"/>
      <c r="AU31" s="6"/>
      <c r="AV31" s="3"/>
      <c r="AW31" s="6"/>
      <c r="AX31" s="3"/>
      <c r="AY31" s="6"/>
      <c r="AZ31" s="3"/>
      <c r="BA31" s="6"/>
      <c r="BB31" s="3"/>
    </row>
    <row r="32" spans="1:54">
      <c r="A32" s="1"/>
      <c r="B32" s="1"/>
      <c r="C32" s="1"/>
      <c r="D32" s="1"/>
      <c r="E32" s="6"/>
      <c r="F32" s="3"/>
      <c r="G32" s="6"/>
      <c r="H32" s="3"/>
      <c r="I32" s="6"/>
      <c r="J32" s="3"/>
      <c r="K32" s="6"/>
      <c r="L32" s="3"/>
      <c r="M32" s="6"/>
      <c r="N32" s="3"/>
      <c r="O32" s="6"/>
      <c r="P32" s="3"/>
      <c r="Q32" s="6"/>
      <c r="R32" s="3"/>
      <c r="S32" s="6"/>
      <c r="T32" s="3"/>
      <c r="U32" s="6"/>
      <c r="V32" s="3"/>
      <c r="W32" s="6"/>
      <c r="X32" s="3"/>
      <c r="Y32" s="6"/>
      <c r="Z32" s="3"/>
      <c r="AA32" s="6"/>
      <c r="AB32" s="3"/>
      <c r="AC32" s="6"/>
      <c r="AD32" s="3"/>
      <c r="AE32" s="6"/>
      <c r="AF32" s="3"/>
      <c r="AG32" s="6"/>
      <c r="AH32" s="3"/>
      <c r="AI32" s="6"/>
      <c r="AJ32" s="3"/>
      <c r="AK32" s="6"/>
      <c r="AL32" s="3"/>
      <c r="AM32" s="6"/>
      <c r="AN32" s="3"/>
      <c r="AO32" s="6"/>
      <c r="AP32" s="3"/>
      <c r="AQ32" s="6"/>
      <c r="AR32" s="3"/>
      <c r="AS32" s="6"/>
      <c r="AT32" s="3"/>
      <c r="AU32" s="6"/>
      <c r="AV32" s="3"/>
      <c r="AW32" s="6"/>
      <c r="AX32" s="3"/>
      <c r="AY32" s="6"/>
      <c r="AZ32" s="3"/>
      <c r="BA32" s="6"/>
      <c r="BB32" s="3"/>
    </row>
    <row r="33" spans="1:54">
      <c r="A33" s="1"/>
      <c r="B33" s="1"/>
      <c r="C33" s="1"/>
      <c r="D33" s="1"/>
      <c r="E33" s="6"/>
      <c r="F33" s="3"/>
      <c r="G33" s="6"/>
      <c r="H33" s="3"/>
      <c r="I33" s="6"/>
      <c r="J33" s="3"/>
      <c r="K33" s="6"/>
      <c r="L33" s="3"/>
      <c r="M33" s="6"/>
      <c r="N33" s="3"/>
      <c r="O33" s="6"/>
      <c r="P33" s="3"/>
      <c r="Q33" s="6"/>
      <c r="R33" s="3"/>
      <c r="S33" s="6"/>
      <c r="T33" s="3"/>
      <c r="U33" s="6"/>
      <c r="V33" s="3"/>
      <c r="W33" s="6"/>
      <c r="X33" s="3"/>
      <c r="Y33" s="6"/>
      <c r="Z33" s="3"/>
      <c r="AA33" s="6"/>
      <c r="AB33" s="3"/>
      <c r="AC33" s="6"/>
      <c r="AD33" s="3"/>
      <c r="AE33" s="6"/>
      <c r="AF33" s="3"/>
      <c r="AG33" s="6"/>
      <c r="AH33" s="3"/>
      <c r="AI33" s="6"/>
      <c r="AJ33" s="3"/>
      <c r="AK33" s="6"/>
      <c r="AL33" s="3"/>
      <c r="AM33" s="6"/>
      <c r="AN33" s="3"/>
      <c r="AO33" s="6"/>
      <c r="AP33" s="3"/>
      <c r="AQ33" s="6"/>
      <c r="AR33" s="3"/>
      <c r="AS33" s="6"/>
      <c r="AT33" s="3"/>
      <c r="AU33" s="6"/>
      <c r="AV33" s="3"/>
      <c r="AW33" s="6"/>
      <c r="AX33" s="3"/>
      <c r="AY33" s="6"/>
      <c r="AZ33" s="3"/>
      <c r="BA33" s="6"/>
      <c r="BB33" s="3"/>
    </row>
    <row r="34" spans="1:54">
      <c r="A34" s="1"/>
      <c r="B34" s="1"/>
      <c r="C34" s="1"/>
      <c r="D34" s="1"/>
      <c r="E34" s="6"/>
      <c r="F34" s="3"/>
      <c r="G34" s="6"/>
      <c r="H34" s="3"/>
      <c r="I34" s="6"/>
      <c r="J34" s="3"/>
      <c r="K34" s="6"/>
      <c r="L34" s="3"/>
      <c r="M34" s="6"/>
      <c r="N34" s="3"/>
      <c r="O34" s="6"/>
      <c r="P34" s="3"/>
      <c r="Q34" s="6"/>
      <c r="R34" s="3"/>
      <c r="S34" s="6"/>
      <c r="T34" s="3"/>
      <c r="U34" s="6"/>
      <c r="V34" s="3"/>
      <c r="W34" s="6"/>
      <c r="X34" s="3"/>
      <c r="Y34" s="6"/>
      <c r="Z34" s="3"/>
      <c r="AA34" s="6"/>
      <c r="AB34" s="3"/>
      <c r="AC34" s="6"/>
      <c r="AD34" s="3"/>
      <c r="AE34" s="6"/>
      <c r="AF34" s="3"/>
      <c r="AG34" s="6"/>
      <c r="AH34" s="3"/>
      <c r="AI34" s="6"/>
      <c r="AJ34" s="3"/>
      <c r="AK34" s="6"/>
      <c r="AL34" s="3"/>
      <c r="AM34" s="6"/>
      <c r="AN34" s="3"/>
      <c r="AO34" s="6"/>
      <c r="AP34" s="3"/>
      <c r="AQ34" s="6"/>
      <c r="AR34" s="3"/>
      <c r="AS34" s="6"/>
      <c r="AT34" s="3"/>
      <c r="AU34" s="6"/>
      <c r="AV34" s="3"/>
      <c r="AW34" s="6"/>
      <c r="AX34" s="3"/>
      <c r="AY34" s="6"/>
      <c r="AZ34" s="3"/>
      <c r="BA34" s="6"/>
      <c r="BB34" s="3"/>
    </row>
    <row r="35" spans="1:54">
      <c r="A35" s="1"/>
      <c r="B35" s="1"/>
      <c r="C35" s="1"/>
      <c r="D35" s="1"/>
      <c r="E35" s="6"/>
      <c r="F35" s="3"/>
      <c r="G35" s="6"/>
      <c r="H35" s="3"/>
      <c r="I35" s="6"/>
      <c r="J35" s="3"/>
      <c r="K35" s="6"/>
      <c r="L35" s="3"/>
      <c r="M35" s="6"/>
      <c r="N35" s="3"/>
      <c r="O35" s="6"/>
      <c r="P35" s="3"/>
      <c r="Q35" s="6"/>
      <c r="R35" s="3"/>
      <c r="S35" s="6"/>
      <c r="T35" s="3"/>
      <c r="U35" s="6"/>
      <c r="V35" s="3"/>
      <c r="W35" s="6"/>
      <c r="X35" s="3"/>
      <c r="Y35" s="6"/>
      <c r="Z35" s="3"/>
      <c r="AA35" s="6"/>
      <c r="AB35" s="3"/>
      <c r="AC35" s="6"/>
      <c r="AD35" s="3"/>
      <c r="AE35" s="6"/>
      <c r="AF35" s="3"/>
      <c r="AG35" s="6"/>
      <c r="AH35" s="3"/>
      <c r="AI35" s="6"/>
      <c r="AJ35" s="3"/>
      <c r="AK35" s="6"/>
      <c r="AL35" s="3"/>
      <c r="AM35" s="6"/>
      <c r="AN35" s="3"/>
      <c r="AO35" s="6"/>
      <c r="AP35" s="3"/>
      <c r="AQ35" s="6"/>
      <c r="AR35" s="3"/>
      <c r="AS35" s="6"/>
      <c r="AT35" s="3"/>
      <c r="AU35" s="6"/>
      <c r="AV35" s="3"/>
      <c r="AW35" s="6"/>
      <c r="AX35" s="3"/>
      <c r="AY35" s="6"/>
      <c r="AZ35" s="3"/>
      <c r="BA35" s="6"/>
      <c r="BB35" s="3"/>
    </row>
    <row r="36" spans="1:54">
      <c r="A36" s="1"/>
      <c r="B36" s="1"/>
      <c r="C36" s="1"/>
      <c r="D36" s="1"/>
      <c r="E36" s="6"/>
      <c r="F36" s="3"/>
      <c r="G36" s="6"/>
      <c r="H36" s="3"/>
      <c r="I36" s="6"/>
      <c r="J36" s="3"/>
      <c r="K36" s="6"/>
      <c r="L36" s="3"/>
      <c r="M36" s="6"/>
      <c r="N36" s="3"/>
      <c r="O36" s="6"/>
      <c r="P36" s="3"/>
      <c r="Q36" s="6"/>
      <c r="R36" s="3"/>
      <c r="S36" s="6"/>
      <c r="T36" s="3"/>
      <c r="U36" s="6"/>
      <c r="V36" s="3"/>
      <c r="W36" s="6"/>
      <c r="X36" s="3"/>
      <c r="Y36" s="6"/>
      <c r="Z36" s="3"/>
      <c r="AA36" s="6"/>
      <c r="AB36" s="3"/>
      <c r="AC36" s="6"/>
      <c r="AD36" s="3"/>
      <c r="AE36" s="6"/>
      <c r="AF36" s="3"/>
      <c r="AG36" s="6"/>
      <c r="AH36" s="3"/>
      <c r="AI36" s="6"/>
      <c r="AJ36" s="3"/>
      <c r="AK36" s="6"/>
      <c r="AL36" s="3"/>
      <c r="AM36" s="6"/>
      <c r="AN36" s="3"/>
      <c r="AO36" s="6"/>
      <c r="AP36" s="3"/>
      <c r="AQ36" s="6"/>
      <c r="AR36" s="3"/>
      <c r="AS36" s="6"/>
      <c r="AT36" s="3"/>
      <c r="AU36" s="6"/>
      <c r="AV36" s="3"/>
      <c r="AW36" s="6"/>
      <c r="AX36" s="3"/>
      <c r="AY36" s="6"/>
      <c r="AZ36" s="3"/>
      <c r="BA36" s="6"/>
      <c r="BB36" s="3"/>
    </row>
    <row r="37" spans="1:54">
      <c r="A37" s="1"/>
      <c r="B37" s="1"/>
      <c r="C37" s="1"/>
      <c r="D37" s="1"/>
      <c r="E37" s="6"/>
      <c r="F37" s="3"/>
      <c r="G37" s="6"/>
      <c r="H37" s="3"/>
      <c r="I37" s="6"/>
      <c r="J37" s="3"/>
      <c r="K37" s="6"/>
      <c r="L37" s="3"/>
      <c r="M37" s="6"/>
      <c r="N37" s="3"/>
      <c r="O37" s="6"/>
      <c r="P37" s="3"/>
      <c r="Q37" s="6"/>
      <c r="R37" s="3"/>
      <c r="S37" s="6"/>
      <c r="T37" s="3"/>
      <c r="U37" s="6"/>
      <c r="V37" s="3"/>
      <c r="W37" s="6"/>
      <c r="X37" s="3"/>
      <c r="Y37" s="6"/>
      <c r="Z37" s="3"/>
      <c r="AA37" s="6"/>
      <c r="AB37" s="3"/>
      <c r="AC37" s="6"/>
      <c r="AD37" s="3"/>
      <c r="AE37" s="6"/>
      <c r="AF37" s="3"/>
      <c r="AG37" s="6"/>
      <c r="AH37" s="3"/>
      <c r="AI37" s="6"/>
      <c r="AJ37" s="3"/>
      <c r="AK37" s="6"/>
      <c r="AL37" s="3"/>
      <c r="AM37" s="6"/>
      <c r="AN37" s="3"/>
      <c r="AO37" s="6"/>
      <c r="AP37" s="3"/>
      <c r="AQ37" s="6"/>
      <c r="AR37" s="3"/>
      <c r="AS37" s="6"/>
      <c r="AT37" s="3"/>
      <c r="AU37" s="6"/>
      <c r="AV37" s="3"/>
      <c r="AW37" s="6"/>
      <c r="AX37" s="3"/>
      <c r="AY37" s="6"/>
      <c r="AZ37" s="3"/>
      <c r="BA37" s="6"/>
      <c r="BB37" s="3"/>
    </row>
    <row r="38" spans="1:54">
      <c r="A38" s="1"/>
      <c r="B38" s="1"/>
      <c r="C38" s="1"/>
      <c r="D38" s="1"/>
      <c r="E38" s="6"/>
      <c r="F38" s="3"/>
      <c r="G38" s="6"/>
      <c r="H38" s="3"/>
      <c r="I38" s="6"/>
      <c r="J38" s="3"/>
      <c r="K38" s="6"/>
      <c r="L38" s="3"/>
      <c r="M38" s="6"/>
      <c r="N38" s="3"/>
      <c r="O38" s="6"/>
      <c r="P38" s="3"/>
      <c r="Q38" s="6"/>
      <c r="R38" s="3"/>
      <c r="S38" s="6"/>
      <c r="T38" s="3"/>
      <c r="U38" s="6"/>
      <c r="V38" s="3"/>
      <c r="W38" s="6"/>
      <c r="X38" s="3"/>
      <c r="Y38" s="6"/>
      <c r="Z38" s="3"/>
      <c r="AA38" s="6"/>
      <c r="AB38" s="3"/>
      <c r="AC38" s="6"/>
      <c r="AD38" s="3"/>
      <c r="AE38" s="6"/>
      <c r="AF38" s="3"/>
      <c r="AG38" s="6"/>
      <c r="AH38" s="3"/>
      <c r="AI38" s="6"/>
      <c r="AJ38" s="3"/>
      <c r="AK38" s="6"/>
      <c r="AL38" s="3"/>
      <c r="AM38" s="6"/>
      <c r="AN38" s="3"/>
      <c r="AO38" s="6"/>
      <c r="AP38" s="3"/>
      <c r="AQ38" s="6"/>
      <c r="AR38" s="3"/>
      <c r="AS38" s="6"/>
      <c r="AT38" s="3"/>
      <c r="AU38" s="6"/>
      <c r="AV38" s="3"/>
      <c r="AW38" s="6"/>
      <c r="AX38" s="3"/>
      <c r="AY38" s="6"/>
      <c r="AZ38" s="3"/>
      <c r="BA38" s="6"/>
      <c r="BB38" s="3"/>
    </row>
    <row r="39" spans="1:54">
      <c r="A39" s="1"/>
      <c r="B39" s="1"/>
      <c r="C39" s="1"/>
      <c r="D39" s="1"/>
      <c r="E39" s="6"/>
      <c r="F39" s="3"/>
      <c r="G39" s="6"/>
      <c r="H39" s="3"/>
      <c r="I39" s="6"/>
      <c r="J39" s="3"/>
      <c r="K39" s="6"/>
      <c r="L39" s="3"/>
      <c r="M39" s="6"/>
      <c r="N39" s="3"/>
      <c r="O39" s="6"/>
      <c r="P39" s="3"/>
      <c r="Q39" s="6"/>
      <c r="R39" s="3"/>
      <c r="S39" s="6"/>
      <c r="T39" s="3"/>
      <c r="U39" s="6"/>
      <c r="V39" s="3"/>
      <c r="W39" s="6"/>
      <c r="X39" s="3"/>
      <c r="Y39" s="6"/>
      <c r="Z39" s="3"/>
      <c r="AA39" s="6"/>
      <c r="AB39" s="3"/>
      <c r="AC39" s="6"/>
      <c r="AD39" s="3"/>
      <c r="AE39" s="6"/>
      <c r="AF39" s="3"/>
      <c r="AG39" s="6"/>
      <c r="AH39" s="3"/>
      <c r="AI39" s="6"/>
      <c r="AJ39" s="3"/>
      <c r="AK39" s="6"/>
      <c r="AL39" s="3"/>
      <c r="AM39" s="6"/>
      <c r="AN39" s="3"/>
      <c r="AO39" s="6"/>
      <c r="AP39" s="3"/>
      <c r="AQ39" s="6"/>
      <c r="AR39" s="3"/>
      <c r="AS39" s="6"/>
      <c r="AT39" s="3"/>
      <c r="AU39" s="6"/>
      <c r="AV39" s="3"/>
      <c r="AW39" s="6"/>
      <c r="AX39" s="3"/>
      <c r="AY39" s="6"/>
      <c r="AZ39" s="3"/>
      <c r="BA39" s="6"/>
      <c r="BB39" s="3"/>
    </row>
    <row r="40" spans="1:54">
      <c r="A40" s="1"/>
      <c r="B40" s="1"/>
      <c r="C40" s="1"/>
      <c r="D40" s="1"/>
      <c r="E40" s="6"/>
      <c r="F40" s="3"/>
      <c r="G40" s="6"/>
      <c r="H40" s="3"/>
      <c r="I40" s="6"/>
      <c r="J40" s="3"/>
      <c r="K40" s="6"/>
      <c r="L40" s="3"/>
      <c r="M40" s="6"/>
      <c r="N40" s="3"/>
      <c r="O40" s="6"/>
      <c r="P40" s="3"/>
      <c r="Q40" s="6"/>
      <c r="R40" s="3"/>
      <c r="S40" s="6"/>
      <c r="T40" s="3"/>
      <c r="U40" s="6"/>
      <c r="V40" s="3"/>
      <c r="W40" s="6"/>
      <c r="X40" s="3"/>
      <c r="Y40" s="6"/>
      <c r="Z40" s="3"/>
      <c r="AA40" s="6"/>
      <c r="AB40" s="3"/>
      <c r="AC40" s="6"/>
      <c r="AD40" s="3"/>
      <c r="AE40" s="6"/>
      <c r="AF40" s="3"/>
      <c r="AG40" s="6"/>
      <c r="AH40" s="3"/>
      <c r="AI40" s="6"/>
      <c r="AJ40" s="3"/>
      <c r="AK40" s="6"/>
      <c r="AL40" s="3"/>
      <c r="AM40" s="6"/>
      <c r="AN40" s="3"/>
      <c r="AO40" s="6"/>
      <c r="AP40" s="3"/>
      <c r="AQ40" s="6"/>
      <c r="AR40" s="3"/>
      <c r="AS40" s="6"/>
      <c r="AT40" s="3"/>
      <c r="AU40" s="6"/>
      <c r="AV40" s="3"/>
      <c r="AW40" s="6"/>
      <c r="AX40" s="3"/>
      <c r="AY40" s="6"/>
      <c r="AZ40" s="3"/>
      <c r="BA40" s="6"/>
      <c r="BB40" s="3"/>
    </row>
    <row r="41" spans="1:54">
      <c r="A41" s="1"/>
      <c r="B41" s="1"/>
      <c r="C41" s="1"/>
      <c r="D41" s="1"/>
      <c r="E41" s="6"/>
      <c r="F41" s="3"/>
      <c r="G41" s="6"/>
      <c r="H41" s="3"/>
      <c r="I41" s="6"/>
      <c r="J41" s="3"/>
      <c r="K41" s="6"/>
      <c r="L41" s="3"/>
      <c r="M41" s="6"/>
      <c r="N41" s="3"/>
      <c r="O41" s="6"/>
      <c r="P41" s="3"/>
      <c r="Q41" s="6"/>
      <c r="R41" s="3"/>
      <c r="S41" s="6"/>
      <c r="T41" s="3"/>
      <c r="U41" s="6"/>
      <c r="V41" s="3"/>
      <c r="W41" s="6"/>
      <c r="X41" s="3"/>
      <c r="Y41" s="6"/>
      <c r="Z41" s="3"/>
      <c r="AA41" s="6"/>
      <c r="AB41" s="3"/>
      <c r="AC41" s="6"/>
      <c r="AD41" s="3"/>
      <c r="AE41" s="6"/>
      <c r="AF41" s="3"/>
      <c r="AG41" s="6"/>
      <c r="AH41" s="3"/>
      <c r="AI41" s="6"/>
      <c r="AJ41" s="3"/>
      <c r="AK41" s="6"/>
      <c r="AL41" s="3"/>
      <c r="AM41" s="6"/>
      <c r="AN41" s="3"/>
      <c r="AO41" s="6"/>
      <c r="AP41" s="3"/>
      <c r="AQ41" s="6"/>
      <c r="AR41" s="3"/>
      <c r="AS41" s="6"/>
      <c r="AT41" s="3"/>
      <c r="AU41" s="6"/>
      <c r="AV41" s="3"/>
      <c r="AW41" s="6"/>
      <c r="AX41" s="3"/>
      <c r="AY41" s="6"/>
      <c r="AZ41" s="3"/>
      <c r="BA41" s="6"/>
      <c r="BB41" s="3"/>
    </row>
    <row r="42" spans="1:54">
      <c r="A42" s="1"/>
      <c r="B42" s="1"/>
      <c r="C42" s="1"/>
      <c r="D42" s="1"/>
      <c r="E42" s="6"/>
      <c r="F42" s="3"/>
      <c r="G42" s="6"/>
      <c r="H42" s="3"/>
      <c r="I42" s="6"/>
      <c r="J42" s="3"/>
      <c r="K42" s="6"/>
      <c r="L42" s="3"/>
      <c r="M42" s="6"/>
      <c r="N42" s="3"/>
      <c r="O42" s="6"/>
      <c r="P42" s="3"/>
      <c r="Q42" s="6"/>
      <c r="R42" s="3"/>
      <c r="S42" s="6"/>
      <c r="T42" s="3"/>
      <c r="U42" s="6"/>
      <c r="V42" s="3"/>
      <c r="W42" s="6"/>
      <c r="X42" s="3"/>
      <c r="Y42" s="6"/>
      <c r="Z42" s="3"/>
      <c r="AA42" s="6"/>
      <c r="AB42" s="3"/>
      <c r="AC42" s="6"/>
      <c r="AD42" s="3"/>
      <c r="AE42" s="6"/>
      <c r="AF42" s="3"/>
      <c r="AG42" s="6"/>
      <c r="AH42" s="3"/>
      <c r="AI42" s="6"/>
      <c r="AJ42" s="3"/>
      <c r="AK42" s="6"/>
      <c r="AL42" s="3"/>
      <c r="AM42" s="6"/>
      <c r="AN42" s="3"/>
      <c r="AO42" s="6"/>
      <c r="AP42" s="3"/>
      <c r="AQ42" s="6"/>
      <c r="AR42" s="3"/>
      <c r="AS42" s="6"/>
      <c r="AT42" s="3"/>
      <c r="AU42" s="6"/>
      <c r="AV42" s="3"/>
      <c r="AW42" s="6"/>
      <c r="AX42" s="3"/>
      <c r="AY42" s="6"/>
      <c r="AZ42" s="3"/>
      <c r="BA42" s="6"/>
      <c r="BB42" s="3"/>
    </row>
    <row r="43" spans="1:54">
      <c r="A43" s="1"/>
      <c r="B43" s="1"/>
      <c r="C43" s="1"/>
      <c r="D43" s="1"/>
      <c r="E43" s="6"/>
      <c r="F43" s="3"/>
      <c r="G43" s="6"/>
      <c r="H43" s="3"/>
      <c r="I43" s="6"/>
      <c r="J43" s="3"/>
      <c r="K43" s="6"/>
      <c r="L43" s="3"/>
      <c r="M43" s="6"/>
      <c r="N43" s="3"/>
      <c r="O43" s="6"/>
      <c r="P43" s="3"/>
      <c r="Q43" s="6"/>
      <c r="R43" s="3"/>
      <c r="S43" s="6"/>
      <c r="T43" s="3"/>
      <c r="U43" s="6"/>
      <c r="V43" s="3"/>
      <c r="W43" s="6"/>
      <c r="X43" s="3"/>
      <c r="Y43" s="6"/>
      <c r="Z43" s="3"/>
      <c r="AA43" s="6"/>
      <c r="AB43" s="3"/>
      <c r="AC43" s="6"/>
      <c r="AD43" s="3"/>
      <c r="AE43" s="6"/>
      <c r="AF43" s="3"/>
      <c r="AG43" s="6"/>
      <c r="AH43" s="3"/>
      <c r="AI43" s="6"/>
      <c r="AJ43" s="3"/>
      <c r="AK43" s="6"/>
      <c r="AL43" s="3"/>
      <c r="AM43" s="6"/>
      <c r="AN43" s="3"/>
      <c r="AO43" s="6"/>
      <c r="AP43" s="3"/>
      <c r="AQ43" s="6"/>
      <c r="AR43" s="3"/>
      <c r="AS43" s="6"/>
      <c r="AT43" s="3"/>
      <c r="AU43" s="6"/>
      <c r="AV43" s="3"/>
      <c r="AW43" s="6"/>
      <c r="AX43" s="3"/>
      <c r="AY43" s="6"/>
      <c r="AZ43" s="3"/>
      <c r="BA43" s="6"/>
      <c r="BB43" s="3"/>
    </row>
    <row r="44" spans="1:54">
      <c r="A44" s="1"/>
      <c r="B44" s="1"/>
      <c r="C44" s="1"/>
      <c r="D44" s="1"/>
      <c r="E44" s="6"/>
      <c r="F44" s="3"/>
      <c r="G44" s="6"/>
      <c r="H44" s="3"/>
      <c r="I44" s="6"/>
      <c r="J44" s="3"/>
      <c r="K44" s="6"/>
      <c r="L44" s="3"/>
      <c r="M44" s="6"/>
      <c r="N44" s="3"/>
      <c r="O44" s="6"/>
      <c r="P44" s="3"/>
      <c r="Q44" s="6"/>
      <c r="R44" s="3"/>
      <c r="S44" s="6"/>
      <c r="T44" s="3"/>
      <c r="U44" s="6"/>
      <c r="V44" s="3"/>
      <c r="W44" s="6"/>
      <c r="X44" s="3"/>
      <c r="Y44" s="6"/>
      <c r="Z44" s="3"/>
      <c r="AA44" s="6"/>
      <c r="AB44" s="3"/>
      <c r="AC44" s="6"/>
      <c r="AD44" s="3"/>
      <c r="AE44" s="6"/>
      <c r="AF44" s="3"/>
      <c r="AG44" s="6"/>
      <c r="AH44" s="3"/>
      <c r="AI44" s="6"/>
      <c r="AJ44" s="3"/>
      <c r="AK44" s="6"/>
      <c r="AL44" s="3"/>
      <c r="AM44" s="6"/>
      <c r="AN44" s="3"/>
      <c r="AO44" s="6"/>
      <c r="AP44" s="3"/>
      <c r="AQ44" s="6"/>
      <c r="AR44" s="3"/>
      <c r="AS44" s="6"/>
      <c r="AT44" s="3"/>
      <c r="AU44" s="6"/>
      <c r="AV44" s="3"/>
      <c r="AW44" s="6"/>
      <c r="AX44" s="3"/>
      <c r="AY44" s="6"/>
      <c r="AZ44" s="3"/>
      <c r="BA44" s="6"/>
      <c r="BB44" s="3"/>
    </row>
    <row r="45" spans="1:54">
      <c r="A45" s="1"/>
      <c r="B45" s="1"/>
      <c r="C45" s="1"/>
      <c r="D45" s="1"/>
      <c r="E45" s="6"/>
      <c r="F45" s="3"/>
      <c r="G45" s="6"/>
      <c r="H45" s="3"/>
      <c r="I45" s="6"/>
      <c r="J45" s="3"/>
      <c r="K45" s="6"/>
      <c r="L45" s="3"/>
      <c r="M45" s="6"/>
      <c r="N45" s="3"/>
      <c r="O45" s="6"/>
      <c r="P45" s="3"/>
      <c r="Q45" s="6"/>
      <c r="R45" s="3"/>
      <c r="S45" s="6"/>
      <c r="T45" s="3"/>
      <c r="U45" s="6"/>
      <c r="V45" s="3"/>
      <c r="W45" s="6"/>
      <c r="X45" s="3"/>
      <c r="Y45" s="6"/>
      <c r="Z45" s="3"/>
      <c r="AA45" s="6"/>
      <c r="AB45" s="3"/>
      <c r="AC45" s="6"/>
      <c r="AD45" s="3"/>
      <c r="AE45" s="6"/>
      <c r="AF45" s="3"/>
      <c r="AG45" s="6"/>
      <c r="AH45" s="3"/>
      <c r="AI45" s="6"/>
      <c r="AJ45" s="3"/>
      <c r="AK45" s="6"/>
      <c r="AL45" s="3"/>
      <c r="AM45" s="6"/>
      <c r="AN45" s="3"/>
      <c r="AO45" s="6"/>
      <c r="AP45" s="3"/>
      <c r="AQ45" s="6"/>
      <c r="AR45" s="3"/>
      <c r="AS45" s="6"/>
      <c r="AT45" s="3"/>
      <c r="AU45" s="6"/>
      <c r="AV45" s="3"/>
      <c r="AW45" s="6"/>
      <c r="AX45" s="3"/>
      <c r="AY45" s="6"/>
      <c r="AZ45" s="3"/>
      <c r="BA45" s="6"/>
      <c r="BB45" s="3"/>
    </row>
    <row r="46" spans="1:54">
      <c r="A46" s="1"/>
      <c r="B46" s="1"/>
      <c r="C46" s="1"/>
      <c r="D46" s="1"/>
      <c r="E46" s="6"/>
      <c r="F46" s="3"/>
      <c r="G46" s="6"/>
      <c r="H46" s="3"/>
      <c r="I46" s="6"/>
      <c r="J46" s="3"/>
      <c r="K46" s="6"/>
      <c r="L46" s="3"/>
      <c r="M46" s="6"/>
      <c r="N46" s="3"/>
      <c r="O46" s="6"/>
      <c r="P46" s="3"/>
      <c r="Q46" s="6"/>
      <c r="R46" s="3"/>
      <c r="S46" s="6"/>
      <c r="T46" s="3"/>
      <c r="U46" s="6"/>
      <c r="V46" s="3"/>
      <c r="W46" s="6"/>
      <c r="X46" s="3"/>
      <c r="Y46" s="6"/>
      <c r="Z46" s="3"/>
      <c r="AA46" s="6"/>
      <c r="AB46" s="3"/>
      <c r="AC46" s="6"/>
      <c r="AD46" s="3"/>
      <c r="AE46" s="6"/>
      <c r="AF46" s="3"/>
      <c r="AG46" s="6"/>
      <c r="AH46" s="3"/>
      <c r="AI46" s="6"/>
      <c r="AJ46" s="3"/>
      <c r="AK46" s="6"/>
      <c r="AL46" s="3"/>
      <c r="AM46" s="6"/>
      <c r="AN46" s="3"/>
      <c r="AO46" s="6"/>
      <c r="AP46" s="3"/>
      <c r="AQ46" s="6"/>
      <c r="AR46" s="3"/>
      <c r="AS46" s="6"/>
      <c r="AT46" s="3"/>
      <c r="AU46" s="6"/>
      <c r="AV46" s="3"/>
      <c r="AW46" s="6"/>
      <c r="AX46" s="3"/>
      <c r="AY46" s="6"/>
      <c r="AZ46" s="3"/>
      <c r="BA46" s="6"/>
      <c r="BB46" s="3"/>
    </row>
    <row r="47" spans="1:54">
      <c r="A47" s="1"/>
      <c r="B47" s="1"/>
      <c r="C47" s="1"/>
      <c r="D47" s="1"/>
      <c r="E47" s="6"/>
      <c r="F47" s="3"/>
      <c r="G47" s="6"/>
      <c r="H47" s="3"/>
      <c r="I47" s="6"/>
      <c r="J47" s="3"/>
      <c r="K47" s="6"/>
      <c r="L47" s="3"/>
      <c r="M47" s="6"/>
      <c r="N47" s="3"/>
      <c r="O47" s="6"/>
      <c r="P47" s="3"/>
      <c r="Q47" s="6"/>
      <c r="R47" s="3"/>
      <c r="S47" s="6"/>
      <c r="T47" s="3"/>
      <c r="U47" s="6"/>
      <c r="V47" s="3"/>
      <c r="W47" s="6"/>
      <c r="X47" s="3"/>
      <c r="Y47" s="6"/>
      <c r="Z47" s="3"/>
      <c r="AA47" s="6"/>
      <c r="AB47" s="3"/>
      <c r="AC47" s="6"/>
      <c r="AD47" s="3"/>
      <c r="AE47" s="6"/>
      <c r="AF47" s="3"/>
      <c r="AG47" s="6"/>
      <c r="AH47" s="3"/>
      <c r="AI47" s="6"/>
      <c r="AJ47" s="3"/>
      <c r="AK47" s="6"/>
      <c r="AL47" s="3"/>
      <c r="AM47" s="6"/>
      <c r="AN47" s="3"/>
      <c r="AO47" s="6"/>
      <c r="AP47" s="3"/>
      <c r="AQ47" s="6"/>
      <c r="AR47" s="3"/>
      <c r="AS47" s="6"/>
      <c r="AT47" s="3"/>
      <c r="AU47" s="6"/>
      <c r="AV47" s="3"/>
      <c r="AW47" s="6"/>
      <c r="AX47" s="3"/>
      <c r="AY47" s="6"/>
      <c r="AZ47" s="3"/>
      <c r="BA47" s="6"/>
      <c r="BB47" s="3"/>
    </row>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5A5A5A"/>
  </sheetPr>
  <dimension ref="A1:AF30"/>
  <sheetViews>
    <sheetView zoomScaleNormal="100" workbookViewId="0">
      <pane xSplit="1" ySplit="2" topLeftCell="N3" activePane="bottomRight" state="frozen"/>
      <selection activeCell="B3" sqref="B3"/>
      <selection pane="topRight" activeCell="B3" sqref="B3"/>
      <selection pane="bottomLeft" activeCell="B3" sqref="B3"/>
      <selection pane="bottomRight" activeCell="X1" sqref="X1:AF1048576"/>
    </sheetView>
  </sheetViews>
  <sheetFormatPr defaultColWidth="9.08984375" defaultRowHeight="13.5" customHeight="1"/>
  <cols>
    <col min="1" max="2" width="9.08984375" style="2"/>
    <col min="3" max="4" width="10.1796875" style="2" customWidth="1"/>
    <col min="5" max="8" width="9.08984375" style="2"/>
    <col min="9" max="10" width="11.08984375" style="2" customWidth="1"/>
    <col min="11" max="23" width="9.08984375" style="2"/>
    <col min="24" max="32" width="9.08984375" style="254"/>
    <col min="33" max="16384" width="9.08984375" style="2"/>
  </cols>
  <sheetData>
    <row r="1" spans="1:32" ht="13.5" customHeight="1">
      <c r="A1" s="70" t="s">
        <v>64</v>
      </c>
      <c r="B1" s="70"/>
      <c r="C1" s="82">
        <f>VALUE(RIGHT(C20,4))</f>
        <v>1992</v>
      </c>
      <c r="D1" s="82">
        <f t="shared" ref="D1:X1" si="0">VALUE(RIGHT(D20,4))</f>
        <v>1993</v>
      </c>
      <c r="E1" s="82">
        <f t="shared" si="0"/>
        <v>1994</v>
      </c>
      <c r="F1" s="82">
        <f t="shared" si="0"/>
        <v>1995</v>
      </c>
      <c r="G1" s="82">
        <f t="shared" si="0"/>
        <v>1996</v>
      </c>
      <c r="H1" s="82">
        <f t="shared" si="0"/>
        <v>1997</v>
      </c>
      <c r="I1" s="82">
        <f t="shared" si="0"/>
        <v>1998</v>
      </c>
      <c r="J1" s="82">
        <v>1999</v>
      </c>
      <c r="K1" s="82">
        <f t="shared" si="0"/>
        <v>2000</v>
      </c>
      <c r="L1" s="82">
        <f t="shared" si="0"/>
        <v>2001</v>
      </c>
      <c r="M1" s="82">
        <f t="shared" si="0"/>
        <v>2002</v>
      </c>
      <c r="N1" s="82">
        <f t="shared" si="0"/>
        <v>2003</v>
      </c>
      <c r="O1" s="82">
        <f t="shared" si="0"/>
        <v>2004</v>
      </c>
      <c r="P1" s="82">
        <f t="shared" si="0"/>
        <v>2005</v>
      </c>
      <c r="Q1" s="82">
        <f t="shared" si="0"/>
        <v>2006</v>
      </c>
      <c r="R1" s="82">
        <f t="shared" si="0"/>
        <v>2007</v>
      </c>
      <c r="S1" s="82">
        <f t="shared" si="0"/>
        <v>2008</v>
      </c>
      <c r="T1" s="82">
        <f t="shared" si="0"/>
        <v>2009</v>
      </c>
      <c r="U1" s="82">
        <f t="shared" si="0"/>
        <v>2010</v>
      </c>
      <c r="V1" s="82">
        <f t="shared" si="0"/>
        <v>2011</v>
      </c>
      <c r="W1" s="82">
        <f t="shared" ref="W1:AF1" si="1">VALUE(RIGHT(W20,4))</f>
        <v>2012</v>
      </c>
      <c r="X1" s="82">
        <f t="shared" si="1"/>
        <v>2013</v>
      </c>
      <c r="Y1" s="82">
        <f t="shared" si="1"/>
        <v>2014</v>
      </c>
      <c r="Z1" s="82">
        <f t="shared" si="1"/>
        <v>2015</v>
      </c>
      <c r="AA1" s="82">
        <f t="shared" si="1"/>
        <v>2016</v>
      </c>
      <c r="AB1" s="82">
        <f t="shared" si="1"/>
        <v>2017</v>
      </c>
      <c r="AC1" s="82">
        <f t="shared" si="1"/>
        <v>2018</v>
      </c>
      <c r="AD1" s="82">
        <f t="shared" si="1"/>
        <v>2019</v>
      </c>
      <c r="AE1" s="82">
        <f t="shared" si="1"/>
        <v>2020</v>
      </c>
      <c r="AF1" s="82">
        <f t="shared" si="1"/>
        <v>2021</v>
      </c>
    </row>
    <row r="2" spans="1:32" ht="13.5" customHeight="1">
      <c r="A2" s="70" t="s">
        <v>65</v>
      </c>
      <c r="B2" s="70"/>
      <c r="C2" s="82">
        <f>C1-1</f>
        <v>1991</v>
      </c>
      <c r="D2" s="82">
        <f t="shared" ref="D2:X2" si="2">D1-1</f>
        <v>1992</v>
      </c>
      <c r="E2" s="82">
        <f t="shared" si="2"/>
        <v>1993</v>
      </c>
      <c r="F2" s="82">
        <f t="shared" si="2"/>
        <v>1994</v>
      </c>
      <c r="G2" s="82">
        <f t="shared" si="2"/>
        <v>1995</v>
      </c>
      <c r="H2" s="82">
        <f t="shared" si="2"/>
        <v>1996</v>
      </c>
      <c r="I2" s="82">
        <f t="shared" si="2"/>
        <v>1997</v>
      </c>
      <c r="J2" s="82">
        <v>1998</v>
      </c>
      <c r="K2" s="82">
        <f t="shared" si="2"/>
        <v>1999</v>
      </c>
      <c r="L2" s="82">
        <f t="shared" si="2"/>
        <v>2000</v>
      </c>
      <c r="M2" s="82">
        <f t="shared" si="2"/>
        <v>2001</v>
      </c>
      <c r="N2" s="82">
        <f t="shared" si="2"/>
        <v>2002</v>
      </c>
      <c r="O2" s="82">
        <f t="shared" si="2"/>
        <v>2003</v>
      </c>
      <c r="P2" s="82">
        <f t="shared" si="2"/>
        <v>2004</v>
      </c>
      <c r="Q2" s="82">
        <f t="shared" si="2"/>
        <v>2005</v>
      </c>
      <c r="R2" s="82">
        <f t="shared" si="2"/>
        <v>2006</v>
      </c>
      <c r="S2" s="82">
        <f t="shared" si="2"/>
        <v>2007</v>
      </c>
      <c r="T2" s="82">
        <f t="shared" si="2"/>
        <v>2008</v>
      </c>
      <c r="U2" s="82">
        <f t="shared" si="2"/>
        <v>2009</v>
      </c>
      <c r="V2" s="82">
        <f t="shared" si="2"/>
        <v>2010</v>
      </c>
      <c r="W2" s="82">
        <f t="shared" ref="W2:AF2" si="3">W1-1</f>
        <v>2011</v>
      </c>
      <c r="X2" s="82">
        <f t="shared" si="3"/>
        <v>2012</v>
      </c>
      <c r="Y2" s="82">
        <f t="shared" si="3"/>
        <v>2013</v>
      </c>
      <c r="Z2" s="82">
        <f t="shared" si="3"/>
        <v>2014</v>
      </c>
      <c r="AA2" s="82">
        <f t="shared" si="3"/>
        <v>2015</v>
      </c>
      <c r="AB2" s="82">
        <f t="shared" si="3"/>
        <v>2016</v>
      </c>
      <c r="AC2" s="82">
        <f t="shared" si="3"/>
        <v>2017</v>
      </c>
      <c r="AD2" s="82">
        <f t="shared" si="3"/>
        <v>2018</v>
      </c>
      <c r="AE2" s="82">
        <f t="shared" si="3"/>
        <v>2019</v>
      </c>
      <c r="AF2" s="82">
        <f t="shared" si="3"/>
        <v>2020</v>
      </c>
    </row>
    <row r="3" spans="1:32" ht="13.5" customHeight="1">
      <c r="A3" s="70" t="s">
        <v>66</v>
      </c>
      <c r="B3" s="70"/>
      <c r="C3" s="140" t="s">
        <v>416</v>
      </c>
      <c r="D3" s="140" t="s">
        <v>416</v>
      </c>
      <c r="E3" s="140" t="s">
        <v>416</v>
      </c>
      <c r="F3" s="140" t="s">
        <v>416</v>
      </c>
      <c r="G3" s="140" t="s">
        <v>416</v>
      </c>
      <c r="H3" s="140" t="s">
        <v>416</v>
      </c>
      <c r="I3" s="140" t="s">
        <v>416</v>
      </c>
      <c r="J3" s="140" t="s">
        <v>416</v>
      </c>
      <c r="K3" s="140" t="s">
        <v>416</v>
      </c>
      <c r="L3" s="140" t="s">
        <v>416</v>
      </c>
      <c r="M3" s="140" t="s">
        <v>416</v>
      </c>
      <c r="N3" s="140" t="s">
        <v>416</v>
      </c>
      <c r="O3" s="140" t="s">
        <v>416</v>
      </c>
      <c r="P3" s="140" t="s">
        <v>416</v>
      </c>
      <c r="Q3" s="140" t="s">
        <v>416</v>
      </c>
      <c r="R3" s="140" t="s">
        <v>416</v>
      </c>
      <c r="S3" s="140" t="s">
        <v>416</v>
      </c>
      <c r="T3" s="140" t="s">
        <v>416</v>
      </c>
      <c r="U3" s="140" t="s">
        <v>416</v>
      </c>
      <c r="V3" s="140" t="s">
        <v>416</v>
      </c>
      <c r="W3" s="140" t="s">
        <v>416</v>
      </c>
      <c r="X3" s="254" t="s">
        <v>416</v>
      </c>
      <c r="Y3" s="254" t="s">
        <v>416</v>
      </c>
      <c r="Z3" s="254" t="s">
        <v>416</v>
      </c>
      <c r="AA3" s="254" t="s">
        <v>416</v>
      </c>
      <c r="AB3" s="254" t="s">
        <v>416</v>
      </c>
      <c r="AC3" s="254" t="s">
        <v>416</v>
      </c>
      <c r="AD3" s="254" t="s">
        <v>416</v>
      </c>
      <c r="AE3" s="254" t="s">
        <v>416</v>
      </c>
      <c r="AF3" s="254" t="s">
        <v>416</v>
      </c>
    </row>
    <row r="4" spans="1:32" ht="13.5" customHeight="1">
      <c r="A4" s="70" t="s">
        <v>67</v>
      </c>
      <c r="B4" s="70"/>
      <c r="C4" s="140" t="s">
        <v>417</v>
      </c>
      <c r="D4" s="140" t="s">
        <v>417</v>
      </c>
      <c r="E4" s="140" t="s">
        <v>417</v>
      </c>
      <c r="F4" s="140" t="s">
        <v>417</v>
      </c>
      <c r="G4" s="140" t="s">
        <v>417</v>
      </c>
      <c r="H4" s="140" t="s">
        <v>417</v>
      </c>
      <c r="I4" s="140" t="s">
        <v>417</v>
      </c>
      <c r="J4" s="140" t="s">
        <v>417</v>
      </c>
      <c r="K4" s="140" t="s">
        <v>417</v>
      </c>
      <c r="L4" s="140" t="s">
        <v>417</v>
      </c>
      <c r="M4" s="140" t="s">
        <v>417</v>
      </c>
      <c r="N4" s="140" t="s">
        <v>417</v>
      </c>
      <c r="O4" s="140" t="s">
        <v>417</v>
      </c>
      <c r="P4" s="140" t="s">
        <v>417</v>
      </c>
      <c r="Q4" s="140" t="s">
        <v>417</v>
      </c>
      <c r="R4" s="140" t="s">
        <v>417</v>
      </c>
      <c r="S4" s="140" t="s">
        <v>417</v>
      </c>
      <c r="T4" s="140" t="s">
        <v>417</v>
      </c>
      <c r="U4" s="140" t="s">
        <v>417</v>
      </c>
      <c r="V4" s="140" t="s">
        <v>548</v>
      </c>
      <c r="W4" s="140" t="s">
        <v>417</v>
      </c>
      <c r="X4" s="254" t="s">
        <v>417</v>
      </c>
      <c r="Y4" s="254" t="s">
        <v>417</v>
      </c>
      <c r="Z4" s="254" t="s">
        <v>417</v>
      </c>
      <c r="AA4" s="254" t="s">
        <v>417</v>
      </c>
      <c r="AB4" s="254" t="s">
        <v>968</v>
      </c>
      <c r="AC4" s="254" t="s">
        <v>968</v>
      </c>
      <c r="AD4" s="254" t="s">
        <v>968</v>
      </c>
      <c r="AE4" s="254" t="s">
        <v>968</v>
      </c>
      <c r="AF4" s="254" t="s">
        <v>968</v>
      </c>
    </row>
    <row r="5" spans="1:32" ht="13.5" customHeight="1">
      <c r="A5" s="70" t="s">
        <v>68</v>
      </c>
      <c r="B5" s="70"/>
      <c r="C5" s="140"/>
      <c r="D5" s="140"/>
      <c r="E5" s="140"/>
      <c r="F5" s="140"/>
      <c r="G5" s="140"/>
      <c r="H5" s="140"/>
      <c r="I5" s="140"/>
      <c r="J5" s="140"/>
      <c r="K5" s="140"/>
      <c r="L5" s="140"/>
      <c r="M5" s="140"/>
      <c r="N5" s="140"/>
      <c r="O5" s="140"/>
      <c r="P5" s="140"/>
      <c r="Q5" s="140"/>
      <c r="R5" s="140"/>
      <c r="S5" s="140"/>
      <c r="T5" s="140"/>
      <c r="U5" s="140"/>
      <c r="V5" s="140"/>
      <c r="W5" s="140"/>
    </row>
    <row r="6" spans="1:32" ht="13.5" customHeight="1">
      <c r="A6" s="70" t="s">
        <v>69</v>
      </c>
      <c r="B6" s="70"/>
      <c r="C6" s="140"/>
      <c r="D6" s="140"/>
      <c r="E6" s="140"/>
      <c r="F6" s="140"/>
      <c r="G6" s="140"/>
      <c r="H6" s="140"/>
      <c r="I6" s="140"/>
      <c r="J6" s="140"/>
      <c r="K6" s="140"/>
      <c r="L6" s="140"/>
      <c r="M6" s="140"/>
      <c r="N6" s="140"/>
      <c r="O6" s="140"/>
      <c r="P6" s="140"/>
      <c r="Q6" s="140"/>
      <c r="R6" s="140"/>
      <c r="S6" s="140"/>
      <c r="T6" s="140"/>
      <c r="U6" s="140"/>
      <c r="V6" s="140"/>
      <c r="W6" s="140"/>
    </row>
    <row r="7" spans="1:32" ht="13.5" customHeight="1">
      <c r="A7" s="70" t="s">
        <v>82</v>
      </c>
      <c r="B7" s="70"/>
      <c r="C7" s="140"/>
      <c r="D7" s="140"/>
      <c r="E7" s="140"/>
      <c r="F7" s="140"/>
      <c r="G7" s="140"/>
      <c r="H7" s="140"/>
      <c r="I7" s="140"/>
      <c r="J7" s="140"/>
      <c r="K7" s="140"/>
      <c r="L7" s="140"/>
      <c r="M7" s="140"/>
      <c r="N7" s="140"/>
      <c r="O7" s="140"/>
      <c r="P7" s="140"/>
      <c r="Q7" s="140"/>
      <c r="R7" s="140"/>
      <c r="S7" s="140"/>
      <c r="T7" s="140"/>
      <c r="U7" s="140"/>
      <c r="V7" s="140"/>
      <c r="W7" s="140"/>
    </row>
    <row r="8" spans="1:32" ht="13.5" customHeight="1">
      <c r="A8" s="70" t="s">
        <v>70</v>
      </c>
      <c r="B8" s="70"/>
      <c r="C8" s="140"/>
      <c r="D8" s="140"/>
      <c r="E8" s="140"/>
      <c r="F8" s="140"/>
      <c r="G8" s="140"/>
      <c r="H8" s="140"/>
      <c r="I8" s="140"/>
      <c r="J8" s="140"/>
      <c r="K8" s="140"/>
      <c r="L8" s="140"/>
      <c r="M8" s="140"/>
      <c r="N8" s="140"/>
      <c r="O8" s="140"/>
      <c r="P8" s="140"/>
      <c r="Q8" s="140"/>
      <c r="R8" s="140"/>
      <c r="S8" s="140"/>
      <c r="T8" s="140"/>
      <c r="U8" s="140"/>
      <c r="V8" s="140"/>
      <c r="W8" s="140"/>
    </row>
    <row r="9" spans="1:32" ht="13.5" customHeight="1">
      <c r="A9" s="70" t="s">
        <v>71</v>
      </c>
      <c r="B9" s="70"/>
      <c r="C9" s="140"/>
      <c r="D9" s="140"/>
      <c r="E9" s="140"/>
      <c r="F9" s="140"/>
      <c r="G9" s="140"/>
      <c r="H9" s="140"/>
      <c r="I9" s="140"/>
      <c r="J9" s="140"/>
      <c r="K9" s="140"/>
      <c r="L9" s="140"/>
      <c r="M9" s="140"/>
      <c r="N9" s="140"/>
      <c r="O9" s="140"/>
      <c r="P9" s="140"/>
      <c r="Q9" s="140"/>
      <c r="R9" s="140"/>
      <c r="S9" s="140"/>
      <c r="T9" s="140"/>
      <c r="U9" s="140"/>
      <c r="V9" s="140"/>
      <c r="W9" s="140"/>
    </row>
    <row r="10" spans="1:32" ht="15" customHeight="1">
      <c r="A10" s="141" t="s">
        <v>126</v>
      </c>
      <c r="B10" s="141"/>
      <c r="C10" s="140" t="s">
        <v>418</v>
      </c>
      <c r="D10" s="140" t="s">
        <v>418</v>
      </c>
      <c r="E10" s="140" t="s">
        <v>418</v>
      </c>
      <c r="F10" s="140" t="s">
        <v>418</v>
      </c>
      <c r="G10" s="140" t="s">
        <v>418</v>
      </c>
      <c r="H10" s="140" t="s">
        <v>418</v>
      </c>
      <c r="I10" s="140" t="s">
        <v>418</v>
      </c>
      <c r="J10" s="140" t="s">
        <v>418</v>
      </c>
      <c r="K10" s="140" t="s">
        <v>418</v>
      </c>
      <c r="L10" s="140" t="s">
        <v>418</v>
      </c>
      <c r="M10" s="140" t="s">
        <v>418</v>
      </c>
      <c r="N10" s="140" t="s">
        <v>418</v>
      </c>
      <c r="O10" s="140" t="s">
        <v>418</v>
      </c>
      <c r="P10" s="140" t="s">
        <v>418</v>
      </c>
      <c r="Q10" s="140" t="s">
        <v>418</v>
      </c>
      <c r="R10" s="140" t="s">
        <v>418</v>
      </c>
      <c r="S10" s="140" t="s">
        <v>418</v>
      </c>
      <c r="T10" s="140" t="s">
        <v>418</v>
      </c>
      <c r="U10" s="140" t="s">
        <v>418</v>
      </c>
      <c r="V10" s="140" t="s">
        <v>418</v>
      </c>
      <c r="W10" s="140" t="s">
        <v>418</v>
      </c>
      <c r="X10" s="254" t="s">
        <v>418</v>
      </c>
      <c r="Y10" s="254" t="s">
        <v>418</v>
      </c>
      <c r="Z10" s="254" t="s">
        <v>418</v>
      </c>
      <c r="AA10" s="254" t="s">
        <v>418</v>
      </c>
      <c r="AB10" s="254" t="s">
        <v>418</v>
      </c>
      <c r="AC10" s="254" t="s">
        <v>1083</v>
      </c>
      <c r="AD10" s="254" t="s">
        <v>1084</v>
      </c>
      <c r="AE10" s="254" t="s">
        <v>1085</v>
      </c>
      <c r="AF10" s="254" t="s">
        <v>1086</v>
      </c>
    </row>
    <row r="11" spans="1:32" ht="13.5" customHeight="1">
      <c r="A11" s="70" t="s">
        <v>72</v>
      </c>
      <c r="B11" s="70"/>
      <c r="C11" s="140" t="s">
        <v>419</v>
      </c>
      <c r="D11" s="140" t="s">
        <v>419</v>
      </c>
      <c r="E11" s="140" t="s">
        <v>419</v>
      </c>
      <c r="F11" s="140" t="s">
        <v>419</v>
      </c>
      <c r="G11" s="140" t="s">
        <v>419</v>
      </c>
      <c r="H11" s="140" t="s">
        <v>419</v>
      </c>
      <c r="I11" s="140" t="s">
        <v>419</v>
      </c>
      <c r="J11" s="140" t="s">
        <v>419</v>
      </c>
      <c r="K11" s="140" t="s">
        <v>419</v>
      </c>
      <c r="L11" s="140" t="s">
        <v>419</v>
      </c>
      <c r="M11" s="140" t="s">
        <v>419</v>
      </c>
      <c r="N11" s="140" t="s">
        <v>419</v>
      </c>
      <c r="O11" s="140" t="s">
        <v>419</v>
      </c>
      <c r="P11" s="140" t="s">
        <v>419</v>
      </c>
      <c r="Q11" s="140" t="s">
        <v>419</v>
      </c>
      <c r="R11" s="140" t="s">
        <v>419</v>
      </c>
      <c r="S11" s="140" t="s">
        <v>419</v>
      </c>
      <c r="T11" s="140" t="s">
        <v>419</v>
      </c>
      <c r="U11" s="140" t="s">
        <v>419</v>
      </c>
      <c r="V11" s="140" t="s">
        <v>419</v>
      </c>
      <c r="W11" s="140" t="s">
        <v>549</v>
      </c>
      <c r="X11" s="254" t="s">
        <v>1087</v>
      </c>
      <c r="Y11" s="254" t="s">
        <v>1087</v>
      </c>
      <c r="Z11" s="254" t="s">
        <v>1087</v>
      </c>
      <c r="AA11" s="254" t="s">
        <v>1087</v>
      </c>
      <c r="AB11" s="254" t="s">
        <v>1087</v>
      </c>
      <c r="AC11" s="254" t="s">
        <v>1087</v>
      </c>
      <c r="AD11" s="254" t="s">
        <v>1087</v>
      </c>
      <c r="AE11" s="254" t="s">
        <v>1087</v>
      </c>
      <c r="AF11" s="254" t="s">
        <v>1087</v>
      </c>
    </row>
    <row r="12" spans="1:32" ht="13.5" customHeight="1">
      <c r="A12" s="70" t="s">
        <v>73</v>
      </c>
      <c r="B12" s="70"/>
      <c r="C12" s="140" t="s">
        <v>420</v>
      </c>
      <c r="D12" s="140" t="s">
        <v>421</v>
      </c>
      <c r="E12" s="140" t="s">
        <v>422</v>
      </c>
      <c r="F12" s="140" t="s">
        <v>423</v>
      </c>
      <c r="G12" s="140" t="s">
        <v>424</v>
      </c>
      <c r="H12" s="140" t="s">
        <v>425</v>
      </c>
      <c r="I12" s="140" t="s">
        <v>426</v>
      </c>
      <c r="J12" s="140" t="s">
        <v>427</v>
      </c>
      <c r="K12" s="140" t="s">
        <v>428</v>
      </c>
      <c r="L12" s="140" t="s">
        <v>429</v>
      </c>
      <c r="M12" s="140" t="s">
        <v>430</v>
      </c>
      <c r="N12" s="140" t="s">
        <v>431</v>
      </c>
      <c r="O12" s="140" t="s">
        <v>432</v>
      </c>
      <c r="P12" s="140" t="s">
        <v>433</v>
      </c>
      <c r="Q12" s="140" t="s">
        <v>434</v>
      </c>
      <c r="R12" s="140" t="s">
        <v>435</v>
      </c>
      <c r="S12" s="140" t="s">
        <v>436</v>
      </c>
      <c r="T12" s="140" t="s">
        <v>437</v>
      </c>
      <c r="U12" s="140" t="s">
        <v>438</v>
      </c>
      <c r="V12" s="140" t="s">
        <v>550</v>
      </c>
      <c r="W12" s="140" t="s">
        <v>551</v>
      </c>
      <c r="X12" s="254" t="s">
        <v>814</v>
      </c>
      <c r="Y12" s="254" t="s">
        <v>1088</v>
      </c>
      <c r="Z12" s="254" t="s">
        <v>1089</v>
      </c>
      <c r="AA12" s="254" t="s">
        <v>1090</v>
      </c>
      <c r="AB12" s="254" t="s">
        <v>966</v>
      </c>
      <c r="AC12" s="254" t="s">
        <v>1091</v>
      </c>
      <c r="AD12" s="254" t="s">
        <v>1092</v>
      </c>
      <c r="AE12" s="254" t="s">
        <v>1093</v>
      </c>
      <c r="AF12" s="254" t="s">
        <v>1094</v>
      </c>
    </row>
    <row r="13" spans="1:32" ht="13.5" customHeight="1">
      <c r="A13" s="142" t="s">
        <v>74</v>
      </c>
      <c r="B13" s="142"/>
      <c r="C13" s="140" t="s">
        <v>439</v>
      </c>
      <c r="D13" s="140" t="s">
        <v>439</v>
      </c>
      <c r="E13" s="140" t="s">
        <v>440</v>
      </c>
      <c r="F13" s="140" t="s">
        <v>440</v>
      </c>
      <c r="G13" s="140" t="s">
        <v>440</v>
      </c>
      <c r="H13" s="140" t="s">
        <v>440</v>
      </c>
      <c r="I13" s="140" t="s">
        <v>440</v>
      </c>
      <c r="J13" s="140" t="s">
        <v>440</v>
      </c>
      <c r="K13" s="140" t="s">
        <v>440</v>
      </c>
      <c r="L13" s="140" t="s">
        <v>440</v>
      </c>
      <c r="M13" s="140" t="s">
        <v>441</v>
      </c>
      <c r="N13" s="140" t="s">
        <v>441</v>
      </c>
      <c r="O13" s="140" t="s">
        <v>441</v>
      </c>
      <c r="P13" s="140" t="s">
        <v>441</v>
      </c>
      <c r="Q13" s="140" t="s">
        <v>441</v>
      </c>
      <c r="R13" s="140" t="s">
        <v>441</v>
      </c>
      <c r="S13" s="140" t="s">
        <v>441</v>
      </c>
      <c r="T13" s="140" t="s">
        <v>441</v>
      </c>
      <c r="U13" s="140" t="s">
        <v>441</v>
      </c>
      <c r="V13" s="140" t="s">
        <v>441</v>
      </c>
      <c r="W13" s="140" t="s">
        <v>552</v>
      </c>
      <c r="X13" s="254" t="s">
        <v>552</v>
      </c>
      <c r="Y13" s="254" t="s">
        <v>552</v>
      </c>
      <c r="Z13" s="254" t="s">
        <v>552</v>
      </c>
      <c r="AA13" s="254" t="s">
        <v>552</v>
      </c>
      <c r="AB13" s="254" t="s">
        <v>552</v>
      </c>
      <c r="AC13" s="254" t="s">
        <v>552</v>
      </c>
      <c r="AD13" s="254" t="s">
        <v>552</v>
      </c>
      <c r="AE13" s="254" t="s">
        <v>552</v>
      </c>
      <c r="AF13" s="254" t="s">
        <v>552</v>
      </c>
    </row>
    <row r="14" spans="1:32" ht="13.5" customHeight="1">
      <c r="A14" s="70" t="s">
        <v>83</v>
      </c>
      <c r="B14" s="70"/>
      <c r="C14" s="140" t="s">
        <v>442</v>
      </c>
      <c r="D14" s="140" t="s">
        <v>442</v>
      </c>
      <c r="E14" s="140" t="s">
        <v>442</v>
      </c>
      <c r="F14" s="140" t="s">
        <v>442</v>
      </c>
      <c r="G14" s="140" t="s">
        <v>442</v>
      </c>
      <c r="H14" s="140" t="s">
        <v>442</v>
      </c>
      <c r="I14" s="140" t="s">
        <v>442</v>
      </c>
      <c r="J14" s="140" t="s">
        <v>442</v>
      </c>
      <c r="K14" s="140" t="s">
        <v>442</v>
      </c>
      <c r="L14" s="140" t="s">
        <v>442</v>
      </c>
      <c r="M14" s="140" t="s">
        <v>442</v>
      </c>
      <c r="N14" s="140" t="s">
        <v>443</v>
      </c>
      <c r="O14" s="140" t="s">
        <v>443</v>
      </c>
      <c r="P14" s="140" t="s">
        <v>443</v>
      </c>
      <c r="Q14" s="140" t="s">
        <v>442</v>
      </c>
      <c r="R14" s="140" t="s">
        <v>442</v>
      </c>
      <c r="S14" s="140" t="s">
        <v>442</v>
      </c>
      <c r="T14" s="140" t="s">
        <v>442</v>
      </c>
      <c r="U14" s="140" t="s">
        <v>442</v>
      </c>
      <c r="V14" s="140" t="s">
        <v>442</v>
      </c>
      <c r="W14" s="140" t="s">
        <v>442</v>
      </c>
      <c r="X14" s="254" t="s">
        <v>1095</v>
      </c>
      <c r="Y14" s="254" t="s">
        <v>1095</v>
      </c>
      <c r="Z14" s="254" t="s">
        <v>1095</v>
      </c>
      <c r="AA14" s="254" t="s">
        <v>1095</v>
      </c>
      <c r="AB14" s="254" t="s">
        <v>1095</v>
      </c>
      <c r="AC14" s="254" t="s">
        <v>1095</v>
      </c>
      <c r="AD14" s="254" t="s">
        <v>1095</v>
      </c>
      <c r="AE14" s="254" t="s">
        <v>1095</v>
      </c>
      <c r="AF14" s="254" t="s">
        <v>1095</v>
      </c>
    </row>
    <row r="15" spans="1:32" ht="13.5" customHeight="1">
      <c r="A15" s="70" t="s">
        <v>75</v>
      </c>
      <c r="B15" s="70"/>
      <c r="C15" s="140" t="s">
        <v>444</v>
      </c>
      <c r="D15" s="140" t="s">
        <v>444</v>
      </c>
      <c r="E15" s="140" t="s">
        <v>444</v>
      </c>
      <c r="F15" s="140" t="s">
        <v>444</v>
      </c>
      <c r="G15" s="140" t="s">
        <v>444</v>
      </c>
      <c r="H15" s="140" t="s">
        <v>444</v>
      </c>
      <c r="I15" s="140" t="s">
        <v>444</v>
      </c>
      <c r="J15" s="140" t="s">
        <v>444</v>
      </c>
      <c r="K15" s="140" t="s">
        <v>444</v>
      </c>
      <c r="L15" s="140" t="s">
        <v>444</v>
      </c>
      <c r="M15" s="140" t="s">
        <v>444</v>
      </c>
      <c r="N15" s="140" t="s">
        <v>444</v>
      </c>
      <c r="O15" s="140" t="s">
        <v>444</v>
      </c>
      <c r="P15" s="140" t="s">
        <v>444</v>
      </c>
      <c r="Q15" s="140" t="s">
        <v>444</v>
      </c>
      <c r="R15" s="140" t="s">
        <v>444</v>
      </c>
      <c r="S15" s="140" t="s">
        <v>444</v>
      </c>
      <c r="T15" s="140" t="s">
        <v>444</v>
      </c>
      <c r="U15" s="140" t="s">
        <v>444</v>
      </c>
      <c r="V15" s="140" t="s">
        <v>444</v>
      </c>
      <c r="W15" s="140" t="s">
        <v>553</v>
      </c>
      <c r="X15" s="254" t="s">
        <v>1096</v>
      </c>
      <c r="Y15" s="254" t="s">
        <v>1096</v>
      </c>
      <c r="Z15" s="254" t="s">
        <v>1096</v>
      </c>
      <c r="AA15" s="254" t="s">
        <v>1096</v>
      </c>
      <c r="AB15" s="254" t="s">
        <v>1096</v>
      </c>
      <c r="AC15" s="254" t="s">
        <v>1096</v>
      </c>
      <c r="AD15" s="254" t="s">
        <v>1096</v>
      </c>
      <c r="AE15" s="254" t="s">
        <v>1096</v>
      </c>
      <c r="AF15" s="254" t="s">
        <v>1096</v>
      </c>
    </row>
    <row r="16" spans="1:32" ht="13.5" customHeight="1">
      <c r="A16" s="70" t="s">
        <v>76</v>
      </c>
      <c r="B16" s="70"/>
      <c r="C16" s="140" t="s">
        <v>445</v>
      </c>
      <c r="D16" s="140" t="s">
        <v>446</v>
      </c>
      <c r="E16" s="140" t="s">
        <v>447</v>
      </c>
      <c r="F16" s="140" t="s">
        <v>448</v>
      </c>
      <c r="G16" s="140" t="s">
        <v>449</v>
      </c>
      <c r="H16" s="140" t="s">
        <v>450</v>
      </c>
      <c r="I16" s="140" t="s">
        <v>451</v>
      </c>
      <c r="J16" s="140" t="s">
        <v>452</v>
      </c>
      <c r="K16" s="140" t="s">
        <v>453</v>
      </c>
      <c r="L16" s="140" t="s">
        <v>454</v>
      </c>
      <c r="M16" s="140" t="s">
        <v>455</v>
      </c>
      <c r="N16" s="140" t="s">
        <v>456</v>
      </c>
      <c r="O16" s="140" t="s">
        <v>457</v>
      </c>
      <c r="P16" s="140" t="s">
        <v>458</v>
      </c>
      <c r="Q16" s="140" t="s">
        <v>459</v>
      </c>
      <c r="R16" s="140" t="s">
        <v>460</v>
      </c>
      <c r="S16" s="140" t="s">
        <v>461</v>
      </c>
      <c r="T16" s="140" t="s">
        <v>462</v>
      </c>
      <c r="U16" s="140" t="s">
        <v>463</v>
      </c>
      <c r="V16" s="140" t="s">
        <v>554</v>
      </c>
      <c r="W16" s="140" t="s">
        <v>555</v>
      </c>
      <c r="X16" s="254" t="s">
        <v>1097</v>
      </c>
      <c r="Y16" s="254" t="s">
        <v>1098</v>
      </c>
      <c r="Z16" s="254" t="s">
        <v>1099</v>
      </c>
      <c r="AA16" s="254" t="s">
        <v>1100</v>
      </c>
      <c r="AB16" s="254" t="s">
        <v>1101</v>
      </c>
      <c r="AC16" s="254" t="s">
        <v>1102</v>
      </c>
      <c r="AD16" s="254" t="s">
        <v>1103</v>
      </c>
      <c r="AE16" s="254" t="s">
        <v>1104</v>
      </c>
      <c r="AF16" s="254" t="s">
        <v>1105</v>
      </c>
    </row>
    <row r="17" spans="1:32" ht="13.5" customHeight="1">
      <c r="A17" s="70" t="s">
        <v>77</v>
      </c>
      <c r="B17" s="70"/>
      <c r="C17" s="140" t="s">
        <v>464</v>
      </c>
      <c r="D17" s="140" t="s">
        <v>465</v>
      </c>
      <c r="E17" s="140" t="s">
        <v>466</v>
      </c>
      <c r="F17" s="140" t="s">
        <v>467</v>
      </c>
      <c r="G17" s="140" t="s">
        <v>468</v>
      </c>
      <c r="H17" s="140" t="s">
        <v>469</v>
      </c>
      <c r="I17" s="140" t="s">
        <v>470</v>
      </c>
      <c r="J17" s="140" t="s">
        <v>471</v>
      </c>
      <c r="K17" s="140" t="s">
        <v>472</v>
      </c>
      <c r="L17" s="140" t="s">
        <v>473</v>
      </c>
      <c r="M17" s="140" t="s">
        <v>474</v>
      </c>
      <c r="N17" s="140" t="s">
        <v>475</v>
      </c>
      <c r="O17" s="140" t="s">
        <v>476</v>
      </c>
      <c r="P17" s="140" t="s">
        <v>477</v>
      </c>
      <c r="Q17" s="140" t="s">
        <v>478</v>
      </c>
      <c r="R17" s="140" t="s">
        <v>479</v>
      </c>
      <c r="S17" s="140" t="s">
        <v>480</v>
      </c>
      <c r="T17" s="140" t="s">
        <v>481</v>
      </c>
      <c r="U17" s="140" t="s">
        <v>482</v>
      </c>
      <c r="V17" s="140" t="s">
        <v>556</v>
      </c>
      <c r="W17" s="140" t="s">
        <v>557</v>
      </c>
      <c r="X17" s="254" t="s">
        <v>1106</v>
      </c>
      <c r="Y17" s="254" t="s">
        <v>1107</v>
      </c>
      <c r="Z17" s="254" t="s">
        <v>1108</v>
      </c>
      <c r="AA17" s="254" t="s">
        <v>1109</v>
      </c>
      <c r="AB17" s="254" t="s">
        <v>969</v>
      </c>
      <c r="AC17" s="254" t="s">
        <v>1110</v>
      </c>
      <c r="AD17" s="254" t="s">
        <v>1111</v>
      </c>
      <c r="AE17" s="254" t="s">
        <v>1112</v>
      </c>
      <c r="AF17" s="254" t="s">
        <v>1113</v>
      </c>
    </row>
    <row r="18" spans="1:32" ht="13.5" customHeight="1">
      <c r="A18" s="70" t="s">
        <v>78</v>
      </c>
      <c r="B18" s="70"/>
      <c r="C18" s="140" t="s">
        <v>483</v>
      </c>
      <c r="D18" s="140" t="s">
        <v>484</v>
      </c>
      <c r="E18" s="140" t="s">
        <v>485</v>
      </c>
      <c r="F18" s="140" t="s">
        <v>486</v>
      </c>
      <c r="G18" s="140" t="s">
        <v>487</v>
      </c>
      <c r="H18" s="140" t="s">
        <v>488</v>
      </c>
      <c r="I18" s="140" t="s">
        <v>489</v>
      </c>
      <c r="J18" s="140" t="s">
        <v>490</v>
      </c>
      <c r="K18" s="140" t="s">
        <v>491</v>
      </c>
      <c r="L18" s="140" t="s">
        <v>492</v>
      </c>
      <c r="M18" s="140" t="s">
        <v>493</v>
      </c>
      <c r="N18" s="140" t="s">
        <v>494</v>
      </c>
      <c r="O18" s="140" t="s">
        <v>495</v>
      </c>
      <c r="P18" s="140" t="s">
        <v>496</v>
      </c>
      <c r="Q18" s="140" t="s">
        <v>497</v>
      </c>
      <c r="R18" s="140" t="s">
        <v>498</v>
      </c>
      <c r="S18" s="140" t="s">
        <v>499</v>
      </c>
      <c r="T18" s="140" t="s">
        <v>500</v>
      </c>
      <c r="U18" s="140" t="s">
        <v>501</v>
      </c>
      <c r="V18" s="140" t="s">
        <v>558</v>
      </c>
      <c r="W18" s="140" t="s">
        <v>559</v>
      </c>
      <c r="X18" s="254" t="s">
        <v>815</v>
      </c>
      <c r="Y18" s="254" t="s">
        <v>1114</v>
      </c>
      <c r="Z18" s="254" t="s">
        <v>1115</v>
      </c>
      <c r="AA18" s="254" t="s">
        <v>1116</v>
      </c>
      <c r="AB18" s="254" t="s">
        <v>970</v>
      </c>
      <c r="AC18" s="254" t="s">
        <v>970</v>
      </c>
      <c r="AD18" s="254" t="s">
        <v>1117</v>
      </c>
      <c r="AE18" s="254" t="s">
        <v>1118</v>
      </c>
      <c r="AF18" s="254" t="s">
        <v>1119</v>
      </c>
    </row>
    <row r="19" spans="1:32" ht="13.5" customHeight="1">
      <c r="A19" s="70" t="s">
        <v>79</v>
      </c>
      <c r="B19" s="70"/>
      <c r="C19" s="140" t="s">
        <v>502</v>
      </c>
      <c r="D19" s="140" t="s">
        <v>503</v>
      </c>
      <c r="E19" s="140" t="s">
        <v>504</v>
      </c>
      <c r="F19" s="140" t="s">
        <v>505</v>
      </c>
      <c r="G19" s="140" t="s">
        <v>506</v>
      </c>
      <c r="H19" s="140" t="s">
        <v>507</v>
      </c>
      <c r="I19" s="140" t="s">
        <v>508</v>
      </c>
      <c r="J19" s="140" t="s">
        <v>509</v>
      </c>
      <c r="K19" s="140" t="s">
        <v>510</v>
      </c>
      <c r="L19" s="140" t="s">
        <v>511</v>
      </c>
      <c r="M19" s="140" t="s">
        <v>512</v>
      </c>
      <c r="N19" s="140" t="s">
        <v>513</v>
      </c>
      <c r="O19" s="140" t="s">
        <v>514</v>
      </c>
      <c r="P19" s="140" t="s">
        <v>515</v>
      </c>
      <c r="Q19" s="140" t="s">
        <v>516</v>
      </c>
      <c r="R19" s="140" t="s">
        <v>517</v>
      </c>
      <c r="S19" s="140" t="s">
        <v>518</v>
      </c>
      <c r="T19" s="140" t="s">
        <v>519</v>
      </c>
      <c r="U19" s="140" t="s">
        <v>520</v>
      </c>
      <c r="V19" s="140" t="s">
        <v>520</v>
      </c>
      <c r="W19" s="140" t="s">
        <v>560</v>
      </c>
      <c r="X19" s="254" t="s">
        <v>816</v>
      </c>
      <c r="Y19" s="254" t="s">
        <v>1120</v>
      </c>
      <c r="Z19" s="254" t="s">
        <v>1121</v>
      </c>
      <c r="AA19" s="254" t="s">
        <v>971</v>
      </c>
      <c r="AB19" s="254" t="s">
        <v>971</v>
      </c>
      <c r="AC19" s="254" t="s">
        <v>1122</v>
      </c>
      <c r="AD19" s="254" t="s">
        <v>1122</v>
      </c>
      <c r="AE19" s="254" t="s">
        <v>1123</v>
      </c>
      <c r="AF19" s="254" t="s">
        <v>1124</v>
      </c>
    </row>
    <row r="20" spans="1:32" ht="13.5" customHeight="1">
      <c r="A20" s="70" t="s">
        <v>80</v>
      </c>
      <c r="B20" s="70"/>
      <c r="C20" s="140" t="s">
        <v>521</v>
      </c>
      <c r="D20" s="140" t="s">
        <v>522</v>
      </c>
      <c r="E20" s="140" t="s">
        <v>523</v>
      </c>
      <c r="F20" s="140" t="s">
        <v>524</v>
      </c>
      <c r="G20" s="140" t="s">
        <v>525</v>
      </c>
      <c r="H20" s="140" t="s">
        <v>526</v>
      </c>
      <c r="I20" s="140" t="s">
        <v>527</v>
      </c>
      <c r="J20" s="140" t="s">
        <v>528</v>
      </c>
      <c r="K20" s="140" t="s">
        <v>529</v>
      </c>
      <c r="L20" s="140" t="s">
        <v>530</v>
      </c>
      <c r="M20" s="140" t="s">
        <v>531</v>
      </c>
      <c r="N20" s="140" t="s">
        <v>532</v>
      </c>
      <c r="O20" s="140" t="s">
        <v>533</v>
      </c>
      <c r="P20" s="140" t="s">
        <v>534</v>
      </c>
      <c r="Q20" s="140" t="s">
        <v>535</v>
      </c>
      <c r="R20" s="140" t="s">
        <v>536</v>
      </c>
      <c r="S20" s="140" t="s">
        <v>537</v>
      </c>
      <c r="T20" s="140" t="s">
        <v>538</v>
      </c>
      <c r="U20" s="140" t="s">
        <v>539</v>
      </c>
      <c r="V20" s="140" t="s">
        <v>561</v>
      </c>
      <c r="W20" s="140" t="s">
        <v>562</v>
      </c>
      <c r="X20" s="254" t="s">
        <v>813</v>
      </c>
      <c r="Y20" s="254" t="s">
        <v>1125</v>
      </c>
      <c r="Z20" s="254" t="s">
        <v>1126</v>
      </c>
      <c r="AA20" s="254" t="s">
        <v>1127</v>
      </c>
      <c r="AB20" s="254" t="s">
        <v>967</v>
      </c>
      <c r="AC20" s="254" t="s">
        <v>1128</v>
      </c>
      <c r="AD20" s="254" t="s">
        <v>1129</v>
      </c>
      <c r="AE20" s="254" t="s">
        <v>1130</v>
      </c>
      <c r="AF20" s="254" t="s">
        <v>1131</v>
      </c>
    </row>
    <row r="21" spans="1:32" ht="13.5" customHeight="1">
      <c r="A21" s="70" t="s">
        <v>81</v>
      </c>
      <c r="B21" s="70"/>
      <c r="C21" s="140" t="s">
        <v>540</v>
      </c>
      <c r="D21" s="140" t="s">
        <v>540</v>
      </c>
      <c r="E21" s="140" t="s">
        <v>540</v>
      </c>
      <c r="F21" s="140" t="s">
        <v>540</v>
      </c>
      <c r="G21" s="140" t="s">
        <v>540</v>
      </c>
      <c r="H21" s="140" t="s">
        <v>540</v>
      </c>
      <c r="I21" s="140" t="s">
        <v>540</v>
      </c>
      <c r="J21" s="140" t="s">
        <v>540</v>
      </c>
      <c r="K21" s="140" t="s">
        <v>540</v>
      </c>
      <c r="L21" s="140" t="s">
        <v>540</v>
      </c>
      <c r="M21" s="140" t="s">
        <v>540</v>
      </c>
      <c r="N21" s="140" t="s">
        <v>540</v>
      </c>
      <c r="O21" s="140" t="s">
        <v>540</v>
      </c>
      <c r="P21" s="140" t="s">
        <v>540</v>
      </c>
      <c r="Q21" s="140" t="s">
        <v>540</v>
      </c>
      <c r="R21" s="140" t="s">
        <v>540</v>
      </c>
      <c r="S21" s="140" t="s">
        <v>540</v>
      </c>
      <c r="T21" s="140" t="s">
        <v>540</v>
      </c>
      <c r="U21" s="140" t="s">
        <v>540</v>
      </c>
      <c r="V21" s="140" t="s">
        <v>540</v>
      </c>
      <c r="W21" s="140" t="s">
        <v>540</v>
      </c>
      <c r="X21" s="254" t="s">
        <v>540</v>
      </c>
      <c r="Y21" s="254" t="s">
        <v>540</v>
      </c>
      <c r="Z21" s="254" t="s">
        <v>540</v>
      </c>
      <c r="AA21" s="254" t="s">
        <v>540</v>
      </c>
      <c r="AB21" s="254" t="s">
        <v>540</v>
      </c>
      <c r="AC21" s="254" t="s">
        <v>540</v>
      </c>
      <c r="AD21" s="254" t="s">
        <v>540</v>
      </c>
      <c r="AE21" s="254" t="s">
        <v>540</v>
      </c>
      <c r="AF21" s="254" t="s">
        <v>540</v>
      </c>
    </row>
    <row r="22" spans="1:32" ht="13.5" customHeight="1">
      <c r="A22" s="70" t="s">
        <v>207</v>
      </c>
      <c r="B22" s="70"/>
      <c r="C22" s="20" t="str">
        <f>MID(C4,7,FIND(",",C4)-4)&amp;IF(C5="","",IF(C6="",". &amp; "&amp;MID(C5,7,FIND(",",C5)-4),". et al"))&amp;". ("&amp;C1&amp;"). "&amp;PROPER(MID(C10,7,99))&amp;".  [[journalName]]. "&amp;MID(C12,7,99)&amp;"("&amp;MID(C13,7,99)&amp;")"&amp;": "&amp;MID(C18,7,99)&amp;"-"&amp;MID(C19,7,99)&amp;"."</f>
        <v>Sundberg, J. (1992). Finland.  [[journalName]]. 22(4): 391-399.</v>
      </c>
      <c r="D22" s="20" t="str">
        <f t="shared" ref="D22:S22" si="4">MID(D4,7,FIND(",",D4)-4)&amp;IF(D5="","",IF(D6="",". &amp; "&amp;MID(D5,7,FIND(",",D5)-4),". et al"))&amp;". ("&amp;D1&amp;"). "&amp;PROPER(MID(D10,7,99))&amp;".  [[journalName]]. "&amp;MID(D12,7,99)&amp;"("&amp;MID(D13,7,99)&amp;")"&amp;": "&amp;MID(D18,7,99)&amp;"-"&amp;MID(D19,7,99)&amp;"."</f>
        <v>Sundberg, J. (1993). Finland.  [[journalName]]. 24(4): 419-423.</v>
      </c>
      <c r="E22" s="20" t="str">
        <f t="shared" si="4"/>
        <v>Sundberg, J. (1994). Finland.  [[journalName]]. 26(3-4): 289-292.</v>
      </c>
      <c r="F22" s="20" t="str">
        <f t="shared" si="4"/>
        <v>Sundberg, J. (1995). Finland.  [[journalName]]. 28(3-4): 323-331.</v>
      </c>
      <c r="G22" s="20" t="str">
        <f t="shared" si="4"/>
        <v>Sundberg, J. (1996). Finland.  [[journalName]]. 30(3-4): 321-330.</v>
      </c>
      <c r="H22" s="20" t="str">
        <f t="shared" si="4"/>
        <v>Sundberg, J. (1997). Finland.  [[journalName]]. 32(3-4): 357-361.</v>
      </c>
      <c r="I22" s="20" t="str">
        <f t="shared" si="4"/>
        <v>Sundberg, J. (1998). Finland.  [[journalName]]. 34(3-4): 389-391.</v>
      </c>
      <c r="J22" s="20" t="str">
        <f t="shared" si="4"/>
        <v>Sundberg, J. (1999). Finland.  [[journalName]]. 36(3-4): 383-386.</v>
      </c>
      <c r="K22" s="20" t="str">
        <f t="shared" si="4"/>
        <v>Sundberg, J. (2000). Finland.  [[journalName]]. 38(3-4): 374-381.</v>
      </c>
      <c r="L22" s="20" t="str">
        <f t="shared" si="4"/>
        <v>Sundberg, J. (2001). Finland.  [[journalName]]. 40(3-4): 291-299.</v>
      </c>
      <c r="M22" s="20" t="str">
        <f t="shared" si="4"/>
        <v>Sundberg, J. (2002). Finland.  [[journalName]]. 41(7-8): 952-954.</v>
      </c>
      <c r="N22" s="20" t="str">
        <f t="shared" si="4"/>
        <v>Sundberg, J. (2003). Finland.  [[journalName]]. 42(7-8): 940-942.</v>
      </c>
      <c r="O22" s="20" t="str">
        <f t="shared" si="4"/>
        <v>Sundberg, J. (2004). Finland.  [[journalName]]. 43(7-8): 1000-1005.</v>
      </c>
      <c r="P22" s="20" t="str">
        <f t="shared" si="4"/>
        <v>Sundberg, J. (2005). Finland.  [[journalName]]. 44(7-8): 1008-1011.</v>
      </c>
      <c r="Q22" s="20" t="str">
        <f t="shared" si="4"/>
        <v>Sundberg, J. (2006). Finland.  [[journalName]]. 45(7-8): 1101-1103.</v>
      </c>
      <c r="R22" s="20" t="str">
        <f t="shared" si="4"/>
        <v>Sundberg, J. (2007). Finland.  [[journalName]]. 46(7-8): 949-952.</v>
      </c>
      <c r="S22" s="20" t="str">
        <f t="shared" si="4"/>
        <v>Sundberg, J. (2008). Finland.  [[journalName]]. 47(7-8): 969-975.</v>
      </c>
      <c r="T22" s="20" t="str">
        <f>MID(T4,7,FIND(",",T4)-4)&amp;IF(T5="","",IF(T6="",". &amp; "&amp;MID(T5,7,FIND(",",T5)-4),". et al"))&amp;". ("&amp;T1&amp;"). "&amp;PROPER(MID(T10,7,99))&amp;".  [[journalName]]. "&amp;MID(T12,7,99)&amp;"("&amp;MID(T13,7,99)&amp;")"&amp;": "&amp;MID(T18,7,99)&amp;"-"&amp;MID(T19,7,99)&amp;"."</f>
        <v>Sundberg, J. (2009). Finland.  [[journalName]]. 48(7-8): 956-958.</v>
      </c>
      <c r="U22" s="20" t="str">
        <f>MID(U4,7,FIND(",",U4)-4)&amp;IF(U5="","",IF(U6="",". &amp; "&amp;MID(U5,7,FIND(",",U5)-4),". et al"))&amp;". ("&amp;U1&amp;"). "&amp;PROPER(MID(U10,7,99))&amp;".  [[journalName]]. "&amp;MID(U12,7,99)&amp;"("&amp;MID(U13,7,99)&amp;")"&amp;": "&amp;MID(U18,7,99)&amp;"-"&amp;MID(U19,7,99)&amp;"."</f>
        <v>Sundberg, J. (2010). Finland.  [[journalName]]. 49(7-8): 964-969.</v>
      </c>
      <c r="V22" s="20" t="str">
        <f>MID(V4,7,FIND(",",V4)-4)&amp;IF(V5="","",IF(V6="",". &amp; "&amp;MID(V5,7,FIND(",",V5)-4),". et al"))&amp;". ("&amp;V1&amp;"). "&amp;PROPER(MID(V10,7,99))&amp;".  [[journalName]]. "&amp;MID(V12,7,99)&amp;"("&amp;MID(V13,7,99)&amp;")"&amp;": "&amp;MID(V18,7,99)&amp;"-"&amp;MID(V19,7,99)&amp;"."</f>
        <v>SUNDBERG, J. (2011). Finland.  [[journalName]]. 50(7-8): 965-969.</v>
      </c>
      <c r="W22" s="20" t="str">
        <f>MID(W4,7,FIND(",",W4)-4)&amp;IF(W5="","",IF(W6="",". &amp; "&amp;MID(W5,7,FIND(",",W5)-4),". et al"))&amp;". ("&amp;W1&amp;"). "&amp;PROPER(MID(W10,7,99))&amp;".  [[journalName]]. "&amp;MID(W12,7,99)&amp;"("&amp;MID(W13,7,99)&amp;")"&amp;": "&amp;MID(W18,7,99)&amp;"-"&amp;MID(W19,7,99)&amp;"."</f>
        <v>Sundberg, J. (2012). Finland.  [[journalName]]. 51(1): 96-102.</v>
      </c>
      <c r="X22" s="20" t="str">
        <f t="shared" ref="X22:AF22" si="5">MID(X4,7,FIND(",",X4)-4)&amp;IF(X5="","",IF(X6="",". &amp; "&amp;MID(X5,7,FIND(",",X5)-4),". et al"))&amp;". ("&amp;X1&amp;"). "&amp;PROPER(MID(X10,7,99))&amp;".  [[journalName]]. "&amp;MID(X12,7,99)&amp;"("&amp;MID(X13,7,99)&amp;")"&amp;": "&amp;MID(X18,7,99)&amp;"-"&amp;MID(X19,7,99)&amp;"."</f>
        <v>Sundberg, J. (2013). Finland.  [[journalName]]. 52(1): 65-69.</v>
      </c>
      <c r="Y22" s="20" t="str">
        <f t="shared" si="5"/>
        <v>Sundberg, J. (2014). Finland.  [[journalName]]. 53(1): 117-123.</v>
      </c>
      <c r="Z22" s="20" t="str">
        <f t="shared" si="5"/>
        <v>Sundberg, J. (2015). Finland.  [[journalName]]. 54(1): 101-107.</v>
      </c>
      <c r="AA22" s="20" t="str">
        <f t="shared" si="5"/>
        <v>Sundberg, J. (2016). Finland.  [[journalName]]. 55(1): 91-98.</v>
      </c>
      <c r="AB22" s="20" t="str">
        <f t="shared" si="5"/>
        <v>PALONEN, E. (2017). Finland.  [[journalName]]. 56(1): 92-98.</v>
      </c>
      <c r="AC22" s="20" t="str">
        <f t="shared" si="5"/>
        <v>PALONEN, E. (2018). Finland: Political Development And Data For 2017.  [[journalName]]. 57(1): 92-97.</v>
      </c>
      <c r="AD22" s="20" t="str">
        <f t="shared" si="5"/>
        <v>PALONEN, E. (2019). Finland: Political Developments And Data In 2018.  [[journalName]]. 58(1): 90-97.</v>
      </c>
      <c r="AE22" s="20" t="str">
        <f t="shared" si="5"/>
        <v>PALONEN, E. (2020). Finland: Political Developments And Data In 2019.  [[journalName]]. 59(1): 130-141.</v>
      </c>
      <c r="AF22" s="20" t="str">
        <f t="shared" si="5"/>
        <v>PALONEN, E. (2021). Finland: Political Developments And Data In 2020.  [[journalName]]. 60(1): 132-140.</v>
      </c>
    </row>
    <row r="23" spans="1:32" ht="13.5" customHeight="1">
      <c r="A23" s="141" t="s">
        <v>208</v>
      </c>
      <c r="B23" s="141"/>
      <c r="C23" s="143"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Finland
AU  - Sundberg, Jan
VL  - 22
JO  - European Journal of Political Research
IS  - 4
SP  - 391
EP  - 399
PY  - 1992
PB  - Blackwell Publishing Ltd
UR  - http://onlinelibrary.wiley.com/doi/10.1111/j.1475-6765.1992.tb00324.x/full</v>
      </c>
      <c r="D23" s="143" t="str">
        <f t="shared" ref="D23:X23" si="6">"TY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Finland
AU  - Sundberg, Jan
VL  - 24
JO  - European Journal of Political Research
IS  - 4
SP  - 419
EP  - 423
PY  - 1993
PB  - Blackwell Publishing Ltd
UR  - http://onlinelibrary.wiley.com/doi/10.1111/j.1475-6765.1993.tb00392.x/full</v>
      </c>
      <c r="E23" s="143" t="str">
        <f t="shared" si="6"/>
        <v>TY  - JOUR
TI  - Finland
AU  - Sundberg, Jan
VL  - 26
JO  - European Journal of Political Research
IS  - 3-4
SP  - 289
EP  - 292
PY  - 1994
PB  - Blackwell Publishing Ltd
UR  - http://onlinelibrary.wiley.com/doi/10.1111/j.1475-6765.1994.tb00448.x/full</v>
      </c>
      <c r="F23" s="143" t="str">
        <f t="shared" si="6"/>
        <v>TY  - JOUR
TI  - Finland
AU  - Sundberg, Jan
VL  - 28
JO  - European Journal of Political Research
IS  - 3-4
SP  - 323
EP  - 331
PY  - 1995
PB  - Blackwell Publishing Ltd
UR  - http://onlinelibrary.wiley.com/doi/10.1111/j.1475-6765.1995.tb00497.x/full</v>
      </c>
      <c r="G23" s="143" t="str">
        <f t="shared" si="6"/>
        <v>TY  - JOUR
TI  - Finland
AU  - Sundberg, Jan
VL  - 30
JO  - European Journal of Political Research
IS  - 3-4
SP  - 321
EP  - 330
PY  - 1996
PB  - Blackwell Publishing Ltd
UR  - http://onlinelibrary.wiley.com/doi/10.1111/j.1475-6765.1996.tb00684.x/full</v>
      </c>
      <c r="H23" s="143" t="str">
        <f t="shared" si="6"/>
        <v>TY  - JOUR
TI  - Finland
AU  - Sundberg, Jan
VL  - 32
JO  - European Journal of Political Research
IS  - 3-4
SP  - 357
EP  - 361
PY  - 1997
PB  - Blackwell Publishing Ltd
UR  - http://onlinelibrary.wiley.com/doi/10.1111/1475-6765.00046/full</v>
      </c>
      <c r="I23" s="143" t="str">
        <f t="shared" si="6"/>
        <v>TY  - JOUR
TI  - Finland
AU  - Sundberg, Jan
VL  - 34
JO  - European Journal of Political Research
IS  - 3-4
SP  - 389
EP  - 391
PY  - 1998
PB  - Blackwell Publishing Ltd
UR  - http://onlinelibrary.wiley.com/doi/10.1111/1475-6765.00046-i5/full</v>
      </c>
      <c r="J23" s="143" t="str">
        <f t="shared" si="6"/>
        <v>TY  - JOUR
TI  - Finland
AU  - Sundberg, Jan
VL  - 36
JO  - European Journal of Political Research
IS  - 3-4
SP  - 383
EP  - 386
PY  - 1999
PB  - Blackwell Publishing Ltd
UR  - http://onlinelibrary.wiley.com/doi/10.1111/j.1475-6765.1999.tb00714.x/full</v>
      </c>
      <c r="K23" s="143" t="str">
        <f t="shared" si="6"/>
        <v>TY  - JOUR
TI  - Finland
AU  - Sundberg, Jan
VL  - 38
JO  - European Journal of Political Research
IS  - 3-4
SP  - 374
EP  - 381
PY  - 2000
PB  - Blackwell Publishing Ltd
UR  - http://onlinelibrary.wiley.com/doi/10.1111/j.1475-6765.2000.tb01143.x/full</v>
      </c>
      <c r="L23" s="143" t="str">
        <f t="shared" si="6"/>
        <v>TY  - JOUR
TI  - Finland
AU  - Sundberg, Jan
VL  - 40
JO  - European Journal of Political Research
IS  - 3-4
SP  - 291
EP  - 299
PY  - 2001
PB  - Blackwell Publishing Ltd
UR  - http://onlinelibrary.wiley.com/doi/10.1111/1475-6765.00046-i2/full</v>
      </c>
      <c r="M23" s="143" t="str">
        <f t="shared" si="6"/>
        <v>TY  - JOUR
TI  - Finland
AU  - Sundberg, Jan
VL  - 41
JO  - European Journal of Political Research
IS  - 7-8
SP  - 952
EP  - 954
PY  - 2002
PB  - Blackwell Publishing Ltd
UR  - http://onlinelibrary.wiley.com/doi/10.1111/1475-6765.00044-i1/full</v>
      </c>
      <c r="N23" s="143" t="str">
        <f t="shared" si="6"/>
        <v>TY  - JOUR
TI  - Finland
AU  - Sundberg, Jan
VL  - 42
JO  - European Journal of Political Research
IS  - 7-8
SP  - 940
EP  - 942
PY  - 2003
PB  - Blackwell Publishing Ltd.
UR  - http://onlinelibrary.wiley.com/doi/10.1111/j.0304-4130.2003.00117.x/full</v>
      </c>
      <c r="O23" s="143" t="str">
        <f t="shared" si="6"/>
        <v>TY  - JOUR
TI  - Finland
AU  - Sundberg, Jan
VL  - 43
JO  - European Journal of Political Research
IS  - 7-8
SP  - 1000
EP  - 1005
PY  - 2004
PB  - Blackwell Publishing Ltd.
UR  - http://onlinelibrary.wiley.com/doi/10.1111/j.1475-6765.2004.00190.x/full</v>
      </c>
      <c r="P23" s="143" t="str">
        <f t="shared" si="6"/>
        <v>TY  - JOUR
TI  - Finland
AU  - Sundberg, Jan
VL  - 44
JO  - European Journal of Political Research
IS  - 7-8
SP  - 1008
EP  - 1011
PY  - 2005
PB  - Blackwell Publishing Ltd.
UR  - http://onlinelibrary.wiley.com/doi/10.1111/j.1475-6765.2005.00262.x/full</v>
      </c>
      <c r="Q23" s="143" t="str">
        <f t="shared" si="6"/>
        <v>TY  - JOUR
TI  - Finland
AU  - Sundberg, Jan
VL  - 45
JO  - European Journal of Political Research
IS  - 7-8
SP  - 1101
EP  - 1103
PY  - 2006
PB  - Blackwell Publishing Ltd
UR  - http://onlinelibrary.wiley.com/doi/10.1111/j.1475-6765.2006.00662.x/full</v>
      </c>
      <c r="R23" s="143" t="str">
        <f>"TY  - JOUR"&amp;CHAR(10)&amp;""&amp;R10&amp;CHAR(10)&amp;R4&amp;CHAR(10)&amp;IF(R5="","",R5&amp;CHAR(10))&amp;IF(R6="","",R6&amp;CHAR(10))&amp;IF(R7="","",R7&amp;CHAR(10))&amp;R11&amp;CHAR(10)&amp;R12&amp;CHAR(10)&amp;R13&amp;CHAR(10)&amp;R18&amp;CHAR(10)&amp;R19&amp;CHAR(10)&amp;R20&amp;CHAR(10)&amp;R14&amp;CHAR(10)&amp;LEFT(R16,13)&amp;"onlinelibrary.wiley.com/doi/"&amp;MID(R17,7,999)&amp;"/full"</f>
        <v>TY  - JOUR
TI  - Finland
AU  - Sundberg, Jan
JO  - European Journal of Political Research
VL  - 46
IS  - 7-8
SP  - 949
EP  - 952
PY  - 2007
PB  - Blackwell Publishing Ltd
UR  - http://onlinelibrary.wiley.com/doi/10.1111/j.1475-6765.2007.00737.x/full</v>
      </c>
      <c r="S23" s="143" t="str">
        <f t="shared" si="6"/>
        <v>TY  - JOUR
TI  - Finland
AU  - Sundberg, Jan
VL  - 47
JO  - European Journal of Political Research
IS  - 7-8
SP  - 969
EP  - 975
PY  - 2008
PB  - Blackwell Publishing Ltd
UR  - http://onlinelibrary.wiley.com/doi/10.1111/j.1475-6765.2008.00792.x/full</v>
      </c>
      <c r="T23" s="143" t="str">
        <f t="shared" si="6"/>
        <v>TY  - JOUR
TI  - Finland
AU  - Sundberg, Jan
VL  - 48
JO  - European Journal of Political Research
IS  - 7-8
SP  - 956
EP  - 958
PY  - 2009
PB  - Blackwell Publishing Ltd
UR  - http://onlinelibrary.wiley.com/doi/10.1111/j.1475-6765.2009.01856.x/full</v>
      </c>
      <c r="U23" s="143" t="str">
        <f t="shared" si="6"/>
        <v>TY  - JOUR
TI  - Finland
AU  - Sundberg, Jan
VL  - 49
JO  - European Journal of Political Research
IS  - 7-8
SP  - 964
EP  - 969
PY  - 2010
PB  - Blackwell Publishing Ltd
UR  - http://onlinelibrary.wiley.com/doi/10.1111/j.1475-6765.2010.01951.x/full</v>
      </c>
      <c r="V23" s="143" t="str">
        <f t="shared" si="6"/>
        <v>TY  - JOUR
TI  - Finland
AU  - SUNDBERG, JAN
VL  - 50
JO  - European Journal of Political Research
IS  - 7-8
SP  - 965
EP  - 969
PY  - 2011
PB  - Blackwell Publishing Ltd
UR  - http://onlinelibrary.wiley.com/doi/10.1111/j.1475-6765.2011.02020.x/full</v>
      </c>
      <c r="W23" s="143" t="str">
        <f t="shared" ref="W23:AF23" si="7">"TY  - JOUR"&amp;CHAR(10)&amp;""&amp;W10&amp;CHAR(10)&amp;W4&amp;CHAR(10)&amp;IF(W5="","",W5&amp;CHAR(10))&amp;IF(W6="","",W6&amp;CHAR(10))&amp;IF(W7="","",W7&amp;CHAR(10))&amp;W12&amp;CHAR(10)&amp;W11&amp;CHAR(10)&amp;W13&amp;CHAR(10)&amp;W18&amp;CHAR(10)&amp;W19&amp;CHAR(10)&amp;W20&amp;CHAR(10)&amp;W14&amp;CHAR(10)&amp;LEFT(W16,13)&amp;"onlinelibrary.wiley.com/doi/"&amp;MID(W17,7,999)&amp;"/full"</f>
        <v>TY  - JOUR
TI  - Finland
AU  - Sundberg, Jan
VL  - 51
JO  - European Journal of Political Research Political Data Yearbook
IS  - 1
SP  - 96
EP  - 102
PY  - 2012
PB  - Blackwell Publishing Ltd
UR  - http://onlinelibrary.wiley.com/doi/10.1111/j.2047-8852.2012.00010.x/full</v>
      </c>
      <c r="X23" s="143" t="str">
        <f t="shared" si="7"/>
        <v>TY  - JOUR
TI  - Finland
AU  - Sundberg, Jan
VL  - 52
JO  - EUROPEAN JOURNAL OF POLITICAL RESEARCH POLITICAL DATA YEARBOOK
IS  - 1
SP  - 65
EP  - 69
PY  - 2013
PB  - John Wiley &amp; Sons, Ltd
UR  - https:/onlinelibrary.wiley.com/doi/10.1111/2047-8852.12009/full</v>
      </c>
      <c r="Y23" s="143" t="str">
        <f t="shared" si="7"/>
        <v>TY  - JOUR
TI  - Finland
AU  - Sundberg, Jan
VL  - 53
JO  - EUROPEAN JOURNAL OF POLITICAL RESEARCH POLITICAL DATA YEARBOOK
IS  - 1
SP  - 117
EP  - 123
PY  - 2014
PB  - John Wiley &amp; Sons, Ltd
UR  - https:/onlinelibrary.wiley.com/doi/10.1111/2047-8852.12046/full</v>
      </c>
      <c r="Z23" s="143" t="str">
        <f t="shared" si="7"/>
        <v>TY  - JOUR
TI  - Finland
AU  - Sundberg, Jan
VL  - 54
JO  - EUROPEAN JOURNAL OF POLITICAL RESEARCH POLITICAL DATA YEARBOOK
IS  - 1
SP  - 101
EP  - 107
PY  - 2015
PB  - John Wiley &amp; Sons, Ltd
UR  - https:/onlinelibrary.wiley.com/doi/10.1111/2047-8852.12085/full</v>
      </c>
      <c r="AA23" s="143" t="str">
        <f t="shared" si="7"/>
        <v>TY  - JOUR
TI  - Finland
AU  - Sundberg, Jan
VL  - 55
JO  - EUROPEAN JOURNAL OF POLITICAL RESEARCH POLITICAL DATA YEARBOOK
IS  - 1
SP  - 91
EP  - 98
PY  - 2016
PB  - John Wiley &amp; Sons, Ltd
UR  - https:/onlinelibrary.wiley.com/doi/10.1111/2047-8852.12121/full</v>
      </c>
      <c r="AB23" s="143" t="str">
        <f t="shared" si="7"/>
        <v>TY  - JOUR
TI  - Finland
AU  - PALONEN, EMILIA
VL  - 56
JO  - EUROPEAN JOURNAL OF POLITICAL RESEARCH POLITICAL DATA YEARBOOK
IS  - 1
SP  - 92
EP  - 98
PY  - 2017
PB  - John Wiley &amp; Sons, Ltd
UR  - https:/onlinelibrary.wiley.com/doi/10.1111/2047-8852.12170/full</v>
      </c>
      <c r="AC23" s="143" t="str">
        <f t="shared" si="7"/>
        <v>TY  - JOUR
TI  - Finland: Political development and data for 2017
AU  - PALONEN, EMILIA
VL  - 57
JO  - EUROPEAN JOURNAL OF POLITICAL RESEARCH POLITICAL DATA YEARBOOK
IS  - 1
SP  - 92
EP  - 97
PY  - 2018
PB  - John Wiley &amp; Sons, Ltd
UR  - https:/onlinelibrary.wiley.com/doi/10.1111/2047-8852.12219/full</v>
      </c>
      <c r="AD23" s="143" t="str">
        <f t="shared" si="7"/>
        <v>TY  - JOUR
TI  - Finland: Political Developments and Data in 2018
AU  - PALONEN, EMILIA
VL  - 58
JO  - EUROPEAN JOURNAL OF POLITICAL RESEARCH POLITICAL DATA YEARBOOK
IS  - 1
SP  - 90
EP  - 97
PY  - 2019
PB  - John Wiley &amp; Sons, Ltd
UR  - https:/onlinelibrary.wiley.com/doi/10.1111/2047-8852.12263/full</v>
      </c>
      <c r="AE23" s="143" t="str">
        <f t="shared" si="7"/>
        <v>TY  - JOUR
TI  - Finland: Political Developments and Data in 2019
AU  - PALONEN, EMILIA
VL  - 59
JO  - EUROPEAN JOURNAL OF POLITICAL RESEARCH POLITICAL DATA YEARBOOK
IS  - 1
SP  - 130
EP  - 141
PY  - 2020
PB  - John Wiley &amp; Sons, Ltd
UR  - https:/onlinelibrary.wiley.com/doi/10.1111/2047-8852.12297/full</v>
      </c>
      <c r="AF23" s="143" t="str">
        <f t="shared" si="7"/>
        <v>TY  - JOUR
TI  - Finland: Political Developments and Data in 2020
AU  - PALONEN, EMILIA
VL  - 60
JO  - EUROPEAN JOURNAL OF POLITICAL RESEARCH POLITICAL DATA YEARBOOK
IS  - 1
SP  - 132
EP  - 140
PY  - 2021
PB  - John Wiley &amp; Sons, Ltd
UR  - https:/onlinelibrary.wiley.com/doi/10.1111/2047-8852.12344/full</v>
      </c>
    </row>
    <row r="24" spans="1:32" ht="13.5" customHeight="1">
      <c r="A24" s="141" t="s">
        <v>209</v>
      </c>
      <c r="B24" s="141"/>
      <c r="C24" s="143"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{ecprPDY_1992_finland,
title = "Finland",
author = "Sundberg, Jan",
journal = "European Journal of Political Research",
volume = 22,
number = 4,
pages = "391--399",
year = 1992,
publisher = "Blackwell Publishing Ltd"
}</v>
      </c>
      <c r="D24" s="143" t="str">
        <f t="shared" ref="D24:X24" si="8">"@article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{ecprPDY_1993_finland,
title = "Finland",
author = "Sundberg, Jan",
journal = "European Journal of Political Research",
volume = 24,
number = 4,
pages = "419--423",
year = 1993,
publisher = "Blackwell Publishing Ltd"
}</v>
      </c>
      <c r="E24" s="143" t="str">
        <f t="shared" si="8"/>
        <v>@article {ecprPDY_1994_finland,
title = "Finland",
author = "Sundberg, Jan",
journal = "European Journal of Political Research",
volume = 26,
number = 3-4,
pages = "289--292",
year = 1994,
publisher = "Blackwell Publishing Ltd"
}</v>
      </c>
      <c r="F24" s="143" t="str">
        <f t="shared" si="8"/>
        <v>@article {ecprPDY_1995_finland,
title = "Finland",
author = "Sundberg, Jan",
journal = "European Journal of Political Research",
volume = 28,
number = 3-4,
pages = "323--331",
year = 1995,
publisher = "Blackwell Publishing Ltd"
}</v>
      </c>
      <c r="G24" s="143" t="str">
        <f t="shared" si="8"/>
        <v>@article {ecprPDY_1996_finland,
title = "Finland",
author = "Sundberg, Jan",
journal = "European Journal of Political Research",
volume = 30,
number = 3-4,
pages = "321--330",
year = 1996,
publisher = "Blackwell Publishing Ltd"
}</v>
      </c>
      <c r="H24" s="143" t="str">
        <f t="shared" si="8"/>
        <v>@article {ecprPDY_1997_finland,
title = "Finland",
author = "Sundberg, Jan",
journal = "European Journal of Political Research",
volume = 32,
number = 3-4,
pages = "357--361",
year = 1997,
publisher = "Blackwell Publishing Ltd"
}</v>
      </c>
      <c r="I24" s="143" t="str">
        <f t="shared" si="8"/>
        <v>@article {ecprPDY_1998_finland,
title = "Finland",
author = "Sundberg, Jan",
journal = "European Journal of Political Research",
volume = 34,
number = 3-4,
pages = "389--391",
year = 1998,
publisher = "Blackwell Publishing Ltd"
}</v>
      </c>
      <c r="J24" s="143" t="str">
        <f t="shared" si="8"/>
        <v>@article {ecprPDY_1999_finland,
title = "Finland",
author = "Sundberg, Jan",
journal = "European Journal of Political Research",
volume = 36,
number = 3-4,
pages = "383--386",
year = 1999,
publisher = "Blackwell Publishing Ltd"
}</v>
      </c>
      <c r="K24" s="143" t="str">
        <f t="shared" si="8"/>
        <v>@article {ecprPDY_2000_finland,
title = "Finland",
author = "Sundberg, Jan",
journal = "European Journal of Political Research",
volume = 38,
number = 3-4,
pages = "374--381",
year = 2000,
publisher = "Blackwell Publishing Ltd"
}</v>
      </c>
      <c r="L24" s="143" t="str">
        <f t="shared" si="8"/>
        <v>@article {ecprPDY_2001_finland,
title = "Finland",
author = "Sundberg, Jan",
journal = "European Journal of Political Research",
volume = 40,
number = 3-4,
pages = "291--299",
year = 2001,
publisher = "Blackwell Publishing Ltd"
}</v>
      </c>
      <c r="M24" s="143" t="str">
        <f t="shared" si="8"/>
        <v>@article {ecprPDY_2002_finland,
title = "Finland",
author = "Sundberg, Jan",
journal = "European Journal of Political Research",
volume = 41,
number = 7-8,
pages = "952--954",
year = 2002,
publisher = "Blackwell Publishing Ltd"
}</v>
      </c>
      <c r="N24" s="143" t="str">
        <f t="shared" si="8"/>
        <v>@article {ecprPDY_2003_finland,
title = "Finland",
author = "Sundberg, Jan",
journal = "European Journal of Political Research",
volume = 42,
number = 7-8,
pages = "940--942",
year = 2003,
publisher = "Blackwell Publishing Ltd."
}</v>
      </c>
      <c r="O24" s="143" t="str">
        <f t="shared" si="8"/>
        <v>@article {ecprPDY_2004_finland,
title = "Finland",
author = "Sundberg, Jan",
journal = "European Journal of Political Research",
volume = 43,
number = 7-8,
pages = "1000--1005",
year = 2004,
publisher = "Blackwell Publishing Ltd."
}</v>
      </c>
      <c r="P24" s="143" t="str">
        <f t="shared" si="8"/>
        <v>@article {ecprPDY_2005_finland,
title = "Finland",
author = "Sundberg, Jan",
journal = "European Journal of Political Research",
volume = 44,
number = 7-8,
pages = "1008--1011",
year = 2005,
publisher = "Blackwell Publishing Ltd."
}</v>
      </c>
      <c r="Q24" s="143" t="str">
        <f t="shared" si="8"/>
        <v>@article {ecprPDY_2006_finland,
title = "Finland",
author = "Sundberg, Jan",
journal = "European Journal of Political Research",
volume = 45,
number = 7-8,
pages = "1101--1103",
year = 2006,
publisher = "Blackwell Publishing Ltd"
}</v>
      </c>
      <c r="R24" s="143" t="str">
        <f t="shared" si="8"/>
        <v>@article {ecprPDY_2007_finland,
title = "Finland",
author = "Sundberg, Jan",
journal = "European Journal of Political Research",
volume = 46,
number = 7-8,
pages = "949--952",
year = 2007,
publisher = "Blackwell Publishing Ltd"
}</v>
      </c>
      <c r="S24" s="143" t="str">
        <f t="shared" si="8"/>
        <v>@article {ecprPDY_2008_finland,
title = "Finland",
author = "Sundberg, Jan",
journal = "European Journal of Political Research",
volume = 47,
number = 7-8,
pages = "969--975",
year = 2008,
publisher = "Blackwell Publishing Ltd"
}</v>
      </c>
      <c r="T24" s="143" t="str">
        <f t="shared" si="8"/>
        <v>@article {ecprPDY_2009_finland,
title = "Finland",
author = "Sundberg, Jan",
journal = "European Journal of Political Research",
volume = 48,
number = 7-8,
pages = "956--958",
year = 2009,
publisher = "Blackwell Publishing Ltd"
}</v>
      </c>
      <c r="U24" s="143" t="str">
        <f t="shared" si="8"/>
        <v>@article {ecprPDY_2010_finland,
title = "Finland",
author = "Sundberg, Jan",
journal = "European Journal of Political Research",
volume = 49,
number = 7-8,
pages = "964--969",
year = 2010,
publisher = "Blackwell Publishing Ltd"
}</v>
      </c>
      <c r="V24" s="143" t="str">
        <f t="shared" si="8"/>
        <v>@article {ecprPDY_2011_finland,
title = "Finland",
author = "SUNDBERG, JAN",
journal = "European Journal of Political Research",
volume = 50,
number = 7-8,
pages = "965--969",
year = 2011,
publisher = "Blackwell Publishing Ltd"
}</v>
      </c>
      <c r="W24" s="143" t="str">
        <f t="shared" ref="W24:AF24" si="9">"@article {ecprPDY_"&amp;W1&amp;"_"&amp;LOWER(MID(W10,FIND("- ",W10)+2,999))&amp;","&amp;CHAR(10)&amp;"title = """&amp;MID(W10,FIND("- ",W10)+2,999)&amp;""","&amp;CHAR(10)&amp;"author = """&amp;IF(W25&lt;&gt;"",W25&amp;".",MID(W4,FIND("- ",W4)+2,999))&amp;IF(W26&lt;&gt;""," and "&amp;W26&amp;".",IF(W5 = "",""," and "&amp;MID(W5,FIND("- ",W5)+2,999)))&amp;IF(W27&lt;&gt;""," and "&amp;W27&amp;".",IF(W6 = "",""," and "&amp;MID(W6,FIND("- ",W6)+2,999)))&amp;IF(W28&lt;&gt;""," and "&amp;W28&amp;".",IF(W7 = "",""," and "&amp;MID(W7,FIND("- ",W7)+2,999)))&amp;""","&amp;CHAR(10)&amp;"journal = """&amp;MID(W11,FIND("- ",W11)+2,999)&amp;""","&amp;CHAR(10)&amp;"volume = "&amp;MID(W12,FIND("- ",W12)+2,999)&amp;","&amp;CHAR(10)&amp;"number = "&amp;MID(W13,FIND("- ",W13)+2,999)&amp;","&amp;CHAR(10)&amp;"pages = """&amp;MID(W18,FIND("- ",W18)+2,999)&amp;"--"&amp;MID(W19,FIND("- ",W19)+2,999)&amp;""","&amp;CHAR(10)&amp;"year = "&amp;W1&amp;","&amp;CHAR(10)&amp;"publisher = """&amp;MID(W14,FIND("- ",W14)+2,999)&amp;""""&amp;CHAR(10)&amp;"}"</f>
        <v>@article {ecprPDY_2012_finland,
title = "Finland",
author = "Sundberg, Jan",
journal = "European Journal of Political Research Political Data Yearbook",
volume = 51,
number = 1,
pages = "96--102",
year = 2012,
publisher = "Blackwell Publishing Ltd"
}</v>
      </c>
      <c r="X24" s="143" t="str">
        <f t="shared" si="9"/>
        <v>@article {ecprPDY_2013_finland,
title = "Finland",
author = "Sundberg, Jan",
journal = "EUROPEAN JOURNAL OF POLITICAL RESEARCH POLITICAL DATA YEARBOOK",
volume = 52,
number = 1,
pages = "65--69",
year = 2013,
publisher = "John Wiley &amp; Sons, Ltd"
}</v>
      </c>
      <c r="Y24" s="143" t="str">
        <f t="shared" si="9"/>
        <v>@article {ecprPDY_2014_finland,
title = "Finland",
author = "Sundberg, Jan",
journal = "EUROPEAN JOURNAL OF POLITICAL RESEARCH POLITICAL DATA YEARBOOK",
volume = 53,
number = 1,
pages = "117--123",
year = 2014,
publisher = "John Wiley &amp; Sons, Ltd"
}</v>
      </c>
      <c r="Z24" s="143" t="str">
        <f t="shared" si="9"/>
        <v>@article {ecprPDY_2015_finland,
title = "Finland",
author = "Sundberg, Jan",
journal = "EUROPEAN JOURNAL OF POLITICAL RESEARCH POLITICAL DATA YEARBOOK",
volume = 54,
number = 1,
pages = "101--107",
year = 2015,
publisher = "John Wiley &amp; Sons, Ltd"
}</v>
      </c>
      <c r="AA24" s="143" t="str">
        <f t="shared" si="9"/>
        <v>@article {ecprPDY_2016_finland,
title = "Finland",
author = "Sundberg, Jan",
journal = "EUROPEAN JOURNAL OF POLITICAL RESEARCH POLITICAL DATA YEARBOOK",
volume = 55,
number = 1,
pages = "91--98",
year = 2016,
publisher = "John Wiley &amp; Sons, Ltd"
}</v>
      </c>
      <c r="AB24" s="143" t="str">
        <f t="shared" si="9"/>
        <v>@article {ecprPDY_2017_finland,
title = "Finland",
author = "PALONEN, EMILIA",
journal = "EUROPEAN JOURNAL OF POLITICAL RESEARCH POLITICAL DATA YEARBOOK",
volume = 56,
number = 1,
pages = "92--98",
year = 2017,
publisher = "John Wiley &amp; Sons, Ltd"
}</v>
      </c>
      <c r="AC24" s="143" t="str">
        <f t="shared" si="9"/>
        <v>@article {ecprPDY_2018_finland: political development and data for 2017,
title = "Finland: Political development and data for 2017",
author = "PALONEN, EMILIA",
journal = "EUROPEAN JOURNAL OF POLITICAL RESEARCH POLITICAL DATA YEARBOOK",
volume = 57,
number = 1,
pages = "92--97",
year = 2018,
publisher = "John Wiley &amp; Sons, Ltd"
}</v>
      </c>
      <c r="AD24" s="143" t="str">
        <f t="shared" si="9"/>
        <v>@article {ecprPDY_2019_finland: political developments and data in 2018,
title = "Finland: Political Developments and Data in 2018",
author = "PALONEN, EMILIA",
journal = "EUROPEAN JOURNAL OF POLITICAL RESEARCH POLITICAL DATA YEARBOOK",
volume = 58,
number = 1,
pages = "90--97",
year = 2019,
publisher = "John Wiley &amp; Sons, Ltd"
}</v>
      </c>
      <c r="AE24" s="143" t="str">
        <f t="shared" si="9"/>
        <v>@article {ecprPDY_2020_finland: political developments and data in 2019,
title = "Finland: Political Developments and Data in 2019",
author = "PALONEN, EMILIA",
journal = "EUROPEAN JOURNAL OF POLITICAL RESEARCH POLITICAL DATA YEARBOOK",
volume = 59,
number = 1,
pages = "130--141",
year = 2020,
publisher = "John Wiley &amp; Sons, Ltd"
}</v>
      </c>
      <c r="AF24" s="143" t="str">
        <f t="shared" si="9"/>
        <v>@article {ecprPDY_2021_finland: political developments and data in 2020,
title = "Finland: Political Developments and Data in 2020",
author = "PALONEN, EMILIA",
journal = "EUROPEAN JOURNAL OF POLITICAL RESEARCH POLITICAL DATA YEARBOOK",
volume = 60,
number = 1,
pages = "132--140",
year = 2021,
publisher = "John Wiley &amp; Sons, Ltd"
}</v>
      </c>
    </row>
    <row r="25" spans="1:32" ht="13.5" customHeight="1">
      <c r="A25" s="70" t="s">
        <v>210</v>
      </c>
      <c r="B25" s="70"/>
      <c r="C25" s="144"/>
      <c r="D25" s="144"/>
      <c r="E25" s="144"/>
      <c r="F25" s="144"/>
      <c r="G25" s="144"/>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row>
    <row r="26" spans="1:32" ht="13.5" customHeight="1">
      <c r="A26" s="70" t="s">
        <v>211</v>
      </c>
      <c r="B26" s="70"/>
      <c r="C26" s="144"/>
      <c r="D26" s="144"/>
      <c r="E26" s="144"/>
      <c r="F26" s="144"/>
      <c r="G26" s="144"/>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row>
    <row r="27" spans="1:32" ht="13.5" customHeight="1">
      <c r="A27" s="70" t="s">
        <v>212</v>
      </c>
      <c r="B27" s="70"/>
      <c r="C27" s="144"/>
      <c r="D27" s="144"/>
      <c r="E27" s="144"/>
      <c r="F27" s="144"/>
      <c r="G27" s="144"/>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row>
    <row r="28" spans="1:32" ht="13.5" customHeight="1">
      <c r="A28" s="70" t="s">
        <v>213</v>
      </c>
      <c r="B28" s="70"/>
      <c r="C28" s="144"/>
      <c r="D28" s="144"/>
      <c r="E28" s="144"/>
      <c r="F28" s="144"/>
      <c r="G28" s="144"/>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row>
    <row r="29" spans="1:32" ht="13.5" customHeight="1">
      <c r="A29" s="70" t="s">
        <v>214</v>
      </c>
      <c r="B29" s="70"/>
      <c r="C29" s="144" t="str">
        <f>"TY  - JOUR"&amp;CHAR(10)&amp;""&amp;C10&amp;CHAR(10)&amp;C4&amp;CHAR(10)&amp;IF(C5="","",C5&amp;CHAR(10))&amp;IF(C6="","",C6&amp;CHAR(10))&amp;IF(C7="","",C7&amp;CHAR(10))&amp;C11&amp;CHAR(10)&amp;C12&amp;CHAR(10)&amp;C13&amp;CHAR(10)&amp;C18&amp;CHAR(10)&amp;C19&amp;CHAR(10)&amp;C20&amp;CHAR(10)&amp;C14&amp;CHAR(10)&amp;LEFT(C16,13)&amp;"onlinelibrary.wiley.com/doi/"&amp;MID(C17,7,999)&amp;"/full"</f>
        <v>TY  - JOUR
TI  - Finland
AU  - Sundberg, Jan
JO  - European Journal of Political Research
VL  - 22
IS  - 4
SP  - 391
EP  - 399
PY  - 1992
PB  - Blackwell Publishing Ltd
UR  - http://onlinelibrary.wiley.com/doi/10.1111/j.1475-6765.1992.tb00324.x/full</v>
      </c>
      <c r="D29" s="144"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Finland
AU  - Sundberg, Jan
VL  - 24
JO  - European Journal of Political Research
IS  - 4
SP  - 419
EP  - 423
PY  - 1993
PB  - Blackwell Publishing Ltd
UR  - http://onlinelibrary.wiley.com/doi/10.1111/j.1475-6765.1993.tb00392.x/full</v>
      </c>
      <c r="E29" s="144" t="str">
        <f>"TY  - JOUR"&amp;CHAR(10)&amp;""&amp;E10&amp;CHAR(10)&amp;E4&amp;CHAR(10)&amp;IF(E5="","",E5&amp;CHAR(10))&amp;IF(E6="","",E6&amp;CHAR(10))&amp;IF(E7="","",E7&amp;CHAR(10))&amp;E12&amp;CHAR(10)&amp;E11&amp;CHAR(10)&amp;E13&amp;CHAR(10)&amp;E18&amp;CHAR(10)&amp;E19&amp;CHAR(10)&amp;E20&amp;CHAR(10)&amp;E14&amp;CHAR(10)&amp;LEFT(E16,13)&amp;"onlinelibrary.wiley.com/doi/"&amp;MID(E17,7,999)&amp;"/full"</f>
        <v>TY  - JOUR
TI  - Finland
AU  - Sundberg, Jan
VL  - 26
JO  - European Journal of Political Research
IS  - 3-4
SP  - 289
EP  - 292
PY  - 1994
PB  - Blackwell Publishing Ltd
UR  - http://onlinelibrary.wiley.com/doi/10.1111/j.1475-6765.1994.tb00448.x/full</v>
      </c>
      <c r="F29" s="144" t="str">
        <f>"TY  - JOUR"&amp;REPT("@",3)&amp;""&amp;F10&amp;REPT("@",3)&amp;F4&amp;REPT("@",3)&amp;IF(F5="","",F5&amp;REPT("@",3))&amp;IF(F6="","",F6&amp;REPT("@",3))&amp;IF(F7="","",F7&amp;REPT("@",3))&amp;F12&amp;REPT("@",3)&amp;F11&amp;REPT("@",3)&amp;F13&amp;REPT("@",3)&amp;F18&amp;REPT("@",3)&amp;F19&amp;REPT("@",3)&amp;F20&amp;REPT("@",3)&amp;F14&amp;REPT("@",3)&amp;LEFT(F16,13)&amp;"onlinelibrary.wiley.com/doi/"&amp;MID(F17,7,999)&amp;"/full"</f>
        <v>TY  - JOUR@@@TI  - Finland@@@AU  - Sundberg, Jan@@@VL  - 28@@@JO  - European Journal of Political Research@@@IS  - 3-4@@@SP  - 323@@@EP  - 331@@@PY  - 1995@@@PB  - Blackwell Publishing Ltd@@@UR  - http://onlinelibrary.wiley.com/doi/10.1111/j.1475-6765.1995.tb00497.x/full</v>
      </c>
      <c r="G29" s="144" t="str">
        <f t="shared" ref="G29:X29" si="10">"TY  - JOUR"&amp;REPT("@",3)&amp;""&amp;G10&amp;REPT("@",3)&amp;G4&amp;REPT("@",3)&amp;IF(G5="","",G5&amp;REPT("@",3))&amp;IF(G6="","",G6&amp;REPT("@",3))&amp;IF(G7="","",G7&amp;REPT("@",3))&amp;G12&amp;REPT("@",3)&amp;G11&amp;REPT("@",3)&amp;G13&amp;REPT("@",3)&amp;G18&amp;REPT("@",3)&amp;G19&amp;REPT("@",3)&amp;G20&amp;REPT("@",3)&amp;G14&amp;REPT("@",3)&amp;LEFT(G16,13)&amp;"onlinelibrary.wiley.com/doi/"&amp;MID(G17,7,999)&amp;"/full"</f>
        <v>TY  - JOUR@@@TI  - Finland@@@AU  - Sundberg, Jan@@@VL  - 30@@@JO  - European Journal of Political Research@@@IS  - 3-4@@@SP  - 321@@@EP  - 330@@@PY  - 1996@@@PB  - Blackwell Publishing Ltd@@@UR  - http://onlinelibrary.wiley.com/doi/10.1111/j.1475-6765.1996.tb00684.x/full</v>
      </c>
      <c r="H29" s="144" t="str">
        <f t="shared" si="10"/>
        <v>TY  - JOUR@@@TI  - Finland@@@AU  - Sundberg, Jan@@@VL  - 32@@@JO  - European Journal of Political Research@@@IS  - 3-4@@@SP  - 357@@@EP  - 361@@@PY  - 1997@@@PB  - Blackwell Publishing Ltd@@@UR  - http://onlinelibrary.wiley.com/doi/10.1111/1475-6765.00046/full</v>
      </c>
      <c r="I29" s="144" t="str">
        <f t="shared" si="10"/>
        <v>TY  - JOUR@@@TI  - Finland@@@AU  - Sundberg, Jan@@@VL  - 34@@@JO  - European Journal of Political Research@@@IS  - 3-4@@@SP  - 389@@@EP  - 391@@@PY  - 1998@@@PB  - Blackwell Publishing Ltd@@@UR  - http://onlinelibrary.wiley.com/doi/10.1111/1475-6765.00046-i5/full</v>
      </c>
      <c r="J29" s="144" t="str">
        <f t="shared" si="10"/>
        <v>TY  - JOUR@@@TI  - Finland@@@AU  - Sundberg, Jan@@@VL  - 36@@@JO  - European Journal of Political Research@@@IS  - 3-4@@@SP  - 383@@@EP  - 386@@@PY  - 1999@@@PB  - Blackwell Publishing Ltd@@@UR  - http://onlinelibrary.wiley.com/doi/10.1111/j.1475-6765.1999.tb00714.x/full</v>
      </c>
      <c r="K29" s="144" t="str">
        <f t="shared" si="10"/>
        <v>TY  - JOUR@@@TI  - Finland@@@AU  - Sundberg, Jan@@@VL  - 38@@@JO  - European Journal of Political Research@@@IS  - 3-4@@@SP  - 374@@@EP  - 381@@@PY  - 2000@@@PB  - Blackwell Publishing Ltd@@@UR  - http://onlinelibrary.wiley.com/doi/10.1111/j.1475-6765.2000.tb01143.x/full</v>
      </c>
      <c r="L29" s="144" t="str">
        <f t="shared" si="10"/>
        <v>TY  - JOUR@@@TI  - Finland@@@AU  - Sundberg, Jan@@@VL  - 40@@@JO  - European Journal of Political Research@@@IS  - 3-4@@@SP  - 291@@@EP  - 299@@@PY  - 2001@@@PB  - Blackwell Publishing Ltd@@@UR  - http://onlinelibrary.wiley.com/doi/10.1111/1475-6765.00046-i2/full</v>
      </c>
      <c r="M29" s="144" t="str">
        <f t="shared" si="10"/>
        <v>TY  - JOUR@@@TI  - Finland@@@AU  - Sundberg, Jan@@@VL  - 41@@@JO  - European Journal of Political Research@@@IS  - 7-8@@@SP  - 952@@@EP  - 954@@@PY  - 2002@@@PB  - Blackwell Publishing Ltd@@@UR  - http://onlinelibrary.wiley.com/doi/10.1111/1475-6765.00044-i1/full</v>
      </c>
      <c r="N29" s="144" t="str">
        <f t="shared" si="10"/>
        <v>TY  - JOUR@@@TI  - Finland@@@AU  - Sundberg, Jan@@@VL  - 42@@@JO  - European Journal of Political Research@@@IS  - 7-8@@@SP  - 940@@@EP  - 942@@@PY  - 2003@@@PB  - Blackwell Publishing Ltd.@@@UR  - http://onlinelibrary.wiley.com/doi/10.1111/j.0304-4130.2003.00117.x/full</v>
      </c>
      <c r="O29" s="144" t="str">
        <f t="shared" si="10"/>
        <v>TY  - JOUR@@@TI  - Finland@@@AU  - Sundberg, Jan@@@VL  - 43@@@JO  - European Journal of Political Research@@@IS  - 7-8@@@SP  - 1000@@@EP  - 1005@@@PY  - 2004@@@PB  - Blackwell Publishing Ltd.@@@UR  - http://onlinelibrary.wiley.com/doi/10.1111/j.1475-6765.2004.00190.x/full</v>
      </c>
      <c r="P29" s="144" t="str">
        <f t="shared" si="10"/>
        <v>TY  - JOUR@@@TI  - Finland@@@AU  - Sundberg, Jan@@@VL  - 44@@@JO  - European Journal of Political Research@@@IS  - 7-8@@@SP  - 1008@@@EP  - 1011@@@PY  - 2005@@@PB  - Blackwell Publishing Ltd.@@@UR  - http://onlinelibrary.wiley.com/doi/10.1111/j.1475-6765.2005.00262.x/full</v>
      </c>
      <c r="Q29" s="144" t="str">
        <f t="shared" si="10"/>
        <v>TY  - JOUR@@@TI  - Finland@@@AU  - Sundberg, Jan@@@VL  - 45@@@JO  - European Journal of Political Research@@@IS  - 7-8@@@SP  - 1101@@@EP  - 1103@@@PY  - 2006@@@PB  - Blackwell Publishing Ltd@@@UR  - http://onlinelibrary.wiley.com/doi/10.1111/j.1475-6765.2006.00662.x/full</v>
      </c>
      <c r="R29" s="144" t="str">
        <f t="shared" si="10"/>
        <v>TY  - JOUR@@@TI  - Finland@@@AU  - Sundberg, Jan@@@VL  - 46@@@JO  - European Journal of Political Research@@@IS  - 7-8@@@SP  - 949@@@EP  - 952@@@PY  - 2007@@@PB  - Blackwell Publishing Ltd@@@UR  - http://onlinelibrary.wiley.com/doi/10.1111/j.1475-6765.2007.00737.x/full</v>
      </c>
      <c r="S29" s="144" t="str">
        <f t="shared" si="10"/>
        <v>TY  - JOUR@@@TI  - Finland@@@AU  - Sundberg, Jan@@@VL  - 47@@@JO  - European Journal of Political Research@@@IS  - 7-8@@@SP  - 969@@@EP  - 975@@@PY  - 2008@@@PB  - Blackwell Publishing Ltd@@@UR  - http://onlinelibrary.wiley.com/doi/10.1111/j.1475-6765.2008.00792.x/full</v>
      </c>
      <c r="T29" s="144" t="str">
        <f t="shared" si="10"/>
        <v>TY  - JOUR@@@TI  - Finland@@@AU  - Sundberg, Jan@@@VL  - 48@@@JO  - European Journal of Political Research@@@IS  - 7-8@@@SP  - 956@@@EP  - 958@@@PY  - 2009@@@PB  - Blackwell Publishing Ltd@@@UR  - http://onlinelibrary.wiley.com/doi/10.1111/j.1475-6765.2009.01856.x/full</v>
      </c>
      <c r="U29" s="144" t="str">
        <f t="shared" si="10"/>
        <v>TY  - JOUR@@@TI  - Finland@@@AU  - Sundberg, Jan@@@VL  - 49@@@JO  - European Journal of Political Research@@@IS  - 7-8@@@SP  - 964@@@EP  - 969@@@PY  - 2010@@@PB  - Blackwell Publishing Ltd@@@UR  - http://onlinelibrary.wiley.com/doi/10.1111/j.1475-6765.2010.01951.x/full</v>
      </c>
      <c r="V29" s="144" t="str">
        <f t="shared" si="10"/>
        <v>TY  - JOUR@@@TI  - Finland@@@AU  - SUNDBERG, JAN@@@VL  - 50@@@JO  - European Journal of Political Research@@@IS  - 7-8@@@SP  - 965@@@EP  - 969@@@PY  - 2011@@@PB  - Blackwell Publishing Ltd@@@UR  - http://onlinelibrary.wiley.com/doi/10.1111/j.1475-6765.2011.02020.x/full</v>
      </c>
      <c r="W29" s="144" t="str">
        <f t="shared" ref="W29:AF29" si="11">"TY  - JOUR"&amp;REPT("@",3)&amp;""&amp;W10&amp;REPT("@",3)&amp;W4&amp;REPT("@",3)&amp;IF(W5="","",W5&amp;REPT("@",3))&amp;IF(W6="","",W6&amp;REPT("@",3))&amp;IF(W7="","",W7&amp;REPT("@",3))&amp;W12&amp;REPT("@",3)&amp;W11&amp;REPT("@",3)&amp;W13&amp;REPT("@",3)&amp;W18&amp;REPT("@",3)&amp;W19&amp;REPT("@",3)&amp;W20&amp;REPT("@",3)&amp;W14&amp;REPT("@",3)&amp;LEFT(W16,13)&amp;"onlinelibrary.wiley.com/doi/"&amp;MID(W17,7,999)&amp;"/full"</f>
        <v>TY  - JOUR@@@TI  - Finland@@@AU  - Sundberg, Jan@@@VL  - 51@@@JO  - European Journal of Political Research Political Data Yearbook@@@IS  - 1@@@SP  - 96@@@EP  - 102@@@PY  - 2012@@@PB  - Blackwell Publishing Ltd@@@UR  - http://onlinelibrary.wiley.com/doi/10.1111/j.2047-8852.2012.00010.x/full</v>
      </c>
      <c r="X29" s="144" t="str">
        <f t="shared" si="11"/>
        <v>TY  - JOUR@@@TI  - Finland@@@AU  - Sundberg, Jan@@@VL  - 52@@@JO  - EUROPEAN JOURNAL OF POLITICAL RESEARCH POLITICAL DATA YEARBOOK@@@IS  - 1@@@SP  - 65@@@EP  - 69@@@PY  - 2013@@@PB  - John Wiley &amp; Sons, Ltd@@@UR  - https:/onlinelibrary.wiley.com/doi/10.1111/2047-8852.12009/full</v>
      </c>
      <c r="Y29" s="144" t="str">
        <f t="shared" si="11"/>
        <v>TY  - JOUR@@@TI  - Finland@@@AU  - Sundberg, Jan@@@VL  - 53@@@JO  - EUROPEAN JOURNAL OF POLITICAL RESEARCH POLITICAL DATA YEARBOOK@@@IS  - 1@@@SP  - 117@@@EP  - 123@@@PY  - 2014@@@PB  - John Wiley &amp; Sons, Ltd@@@UR  - https:/onlinelibrary.wiley.com/doi/10.1111/2047-8852.12046/full</v>
      </c>
      <c r="Z29" s="144" t="str">
        <f t="shared" si="11"/>
        <v>TY  - JOUR@@@TI  - Finland@@@AU  - Sundberg, Jan@@@VL  - 54@@@JO  - EUROPEAN JOURNAL OF POLITICAL RESEARCH POLITICAL DATA YEARBOOK@@@IS  - 1@@@SP  - 101@@@EP  - 107@@@PY  - 2015@@@PB  - John Wiley &amp; Sons, Ltd@@@UR  - https:/onlinelibrary.wiley.com/doi/10.1111/2047-8852.12085/full</v>
      </c>
      <c r="AA29" s="144" t="str">
        <f t="shared" si="11"/>
        <v>TY  - JOUR@@@TI  - Finland@@@AU  - Sundberg, Jan@@@VL  - 55@@@JO  - EUROPEAN JOURNAL OF POLITICAL RESEARCH POLITICAL DATA YEARBOOK@@@IS  - 1@@@SP  - 91@@@EP  - 98@@@PY  - 2016@@@PB  - John Wiley &amp; Sons, Ltd@@@UR  - https:/onlinelibrary.wiley.com/doi/10.1111/2047-8852.12121/full</v>
      </c>
      <c r="AB29" s="144" t="str">
        <f t="shared" si="11"/>
        <v>TY  - JOUR@@@TI  - Finland@@@AU  - PALONEN, EMILIA@@@VL  - 56@@@JO  - EUROPEAN JOURNAL OF POLITICAL RESEARCH POLITICAL DATA YEARBOOK@@@IS  - 1@@@SP  - 92@@@EP  - 98@@@PY  - 2017@@@PB  - John Wiley &amp; Sons, Ltd@@@UR  - https:/onlinelibrary.wiley.com/doi/10.1111/2047-8852.12170/full</v>
      </c>
      <c r="AC29" s="144" t="str">
        <f t="shared" si="11"/>
        <v>TY  - JOUR@@@TI  - Finland: Political development and data for 2017@@@AU  - PALONEN, EMILIA@@@VL  - 57@@@JO  - EUROPEAN JOURNAL OF POLITICAL RESEARCH POLITICAL DATA YEARBOOK@@@IS  - 1@@@SP  - 92@@@EP  - 97@@@PY  - 2018@@@PB  - John Wiley &amp; Sons, Ltd@@@UR  - https:/onlinelibrary.wiley.com/doi/10.1111/2047-8852.12219/full</v>
      </c>
      <c r="AD29" s="144" t="str">
        <f t="shared" si="11"/>
        <v>TY  - JOUR@@@TI  - Finland: Political Developments and Data in 2018@@@AU  - PALONEN, EMILIA@@@VL  - 58@@@JO  - EUROPEAN JOURNAL OF POLITICAL RESEARCH POLITICAL DATA YEARBOOK@@@IS  - 1@@@SP  - 90@@@EP  - 97@@@PY  - 2019@@@PB  - John Wiley &amp; Sons, Ltd@@@UR  - https:/onlinelibrary.wiley.com/doi/10.1111/2047-8852.12263/full</v>
      </c>
      <c r="AE29" s="144" t="str">
        <f t="shared" si="11"/>
        <v>TY  - JOUR@@@TI  - Finland: Political Developments and Data in 2019@@@AU  - PALONEN, EMILIA@@@VL  - 59@@@JO  - EUROPEAN JOURNAL OF POLITICAL RESEARCH POLITICAL DATA YEARBOOK@@@IS  - 1@@@SP  - 130@@@EP  - 141@@@PY  - 2020@@@PB  - John Wiley &amp; Sons, Ltd@@@UR  - https:/onlinelibrary.wiley.com/doi/10.1111/2047-8852.12297/full</v>
      </c>
      <c r="AF29" s="144" t="str">
        <f t="shared" si="11"/>
        <v>TY  - JOUR@@@TI  - Finland: Political Developments and Data in 2020@@@AU  - PALONEN, EMILIA@@@VL  - 60@@@JO  - EUROPEAN JOURNAL OF POLITICAL RESEARCH POLITICAL DATA YEARBOOK@@@IS  - 1@@@SP  - 132@@@EP  - 140@@@PY  - 2021@@@PB  - John Wiley &amp; Sons, Ltd@@@UR  - https:/onlinelibrary.wiley.com/doi/10.1111/2047-8852.12344/full</v>
      </c>
    </row>
    <row r="30" spans="1:32" ht="13.5" customHeight="1">
      <c r="A30" s="70" t="s">
        <v>215</v>
      </c>
      <c r="B30" s="70"/>
      <c r="C30" s="144"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{ecprPDY_1992_finland,
title = "Finland",
author = "Sundberg, Jan",
journal = "European Journal of Political Research",
volume = 22,
number = 4,
pages = "391--399",
year = 1992,
publisher = "Blackwell Publishing Ltd"
}</v>
      </c>
      <c r="D30" s="144"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{ecprPDY_1993_finland,
title = "Finland",
author = "Sundberg, Jan",
journal = "European Journal of Political Research",
volume = 24,
number = 4,
pages = "419--423",
year = 1993,
publisher = "Blackwell Publishing Ltd"
}</v>
      </c>
      <c r="E30" s="144" t="str">
        <f>"@article {ecprPDY_"&amp;E1&amp;"_"&amp;LOWER(MID(E10,FIND("- ",E10)+2,999))&amp;","&amp;CHAR(10)&amp;"title = """&amp;MID(E10,FIND("- ",E10)+2,999)&amp;""","&amp;CHAR(10)&amp;"author = """&amp;IF(E25&lt;&gt;"",E25&amp;".",MID(E4,FIND("- ",E4)+2,999))&amp;IF(E26&lt;&gt;""," and "&amp;E26&amp;".",IF(E5 = "",""," and "&amp;MID(E5,FIND("- ",E5)+2,999)))&amp;IF(E27&lt;&gt;""," and "&amp;E27&amp;".",IF(E6 = "",""," and "&amp;MID(E6,FIND("- ",E6)+2,999)))&amp;IF(E28&lt;&gt;""," and "&amp;E28&amp;".",IF(E7 = "",""," and "&amp;MID(E7,FIND("- ",E7)+2,999)))&amp;""","&amp;CHAR(10)&amp;"journal = """&amp;MID(E11,FIND("- ",E11)+2,999)&amp;""","&amp;CHAR(10)&amp;"volume = "&amp;MID(E12,FIND("- ",E12)+2,999)&amp;","&amp;CHAR(10)&amp;"number = "&amp;MID(E13,FIND("- ",E13)+2,999)&amp;","&amp;CHAR(10)&amp;"pages = """&amp;MID(E18,FIND("- ",E18)+2,999)&amp;"--"&amp;MID(E19,FIND("- ",E19)+2,999)&amp;""","&amp;CHAR(10)&amp;"year = "&amp;E1&amp;","&amp;CHAR(10)&amp;"publisher = """&amp;MID(E14,FIND("- ",E14)+2,999)&amp;""""&amp;CHAR(10)&amp;"}"</f>
        <v>@article {ecprPDY_1994_finland,
title = "Finland",
author = "Sundberg, Jan",
journal = "European Journal of Political Research",
volume = 26,
number = 3-4,
pages = "289--292",
year = 1994,
publisher = "Blackwell Publishing Ltd"
}</v>
      </c>
      <c r="F30" s="144" t="str">
        <f>"@article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{ecprPDY_1995_finland,@@@title = "Finland",@@@author = "Sundberg, Jan",@@@journal = "European Journal of Political Research",@@@volume = 28,@@@number = 3-4,@@@pages = "323--331",@@@year = 1995,@@@publisher = "Blackwell Publishing Ltd"@@@}</v>
      </c>
      <c r="G30" s="144" t="str">
        <f t="shared" ref="G30:X30" si="12">"@article {ecprPDY_"&amp;G1&amp;"_"&amp;LOWER(MID(G10,FIND("- ",G10)+2,999))&amp;","&amp;REPT("@",3)&amp;"title = """&amp;MID(G10,FIND("- ",G10)+2,999)&amp;""","&amp;REPT("@",3)&amp;"author = """&amp;IF(G25&lt;&gt;"",G25&amp;".",MID(G4,FIND("- ",G4)+2,999))&amp;IF(G26&lt;&gt;""," and "&amp;G26&amp;".",IF(G5 = "",""," and "&amp;MID(G5,FIND("- ",G5)+2,999)))&amp;IF(G27&lt;&gt;""," and "&amp;G27&amp;".",IF(G6 = "",""," and "&amp;MID(G6,FIND("- ",G6)+2,999)))&amp;IF(G28&lt;&gt;""," and "&amp;G28&amp;".",IF(G7 = "",""," and "&amp;MID(G7,FIND("- ",G7)+2,999)))&amp;""","&amp;REPT("@",3)&amp;"journal = """&amp;MID(G11,FIND("- ",G11)+2,999)&amp;""","&amp;REPT("@",3)&amp;"volume = "&amp;MID(G12,FIND("- ",G12)+2,999)&amp;","&amp;REPT("@",3)&amp;"number = "&amp;MID(G13,FIND("- ",G13)+2,999)&amp;","&amp;REPT("@",3)&amp;"pages = """&amp;MID(G18,FIND("- ",G18)+2,999)&amp;"--"&amp;MID(G19,FIND("- ",G19)+2,999)&amp;""","&amp;REPT("@",3)&amp;"year = "&amp;G1&amp;","&amp;REPT("@",3)&amp;"publisher = """&amp;MID(G14,FIND("- ",G14)+2,999)&amp;""""&amp;REPT("@",3)&amp;"}"</f>
        <v>@article {ecprPDY_1996_finland,@@@title = "Finland",@@@author = "Sundberg, Jan",@@@journal = "European Journal of Political Research",@@@volume = 30,@@@number = 3-4,@@@pages = "321--330",@@@year = 1996,@@@publisher = "Blackwell Publishing Ltd"@@@}</v>
      </c>
      <c r="H30" s="144" t="str">
        <f t="shared" si="12"/>
        <v>@article {ecprPDY_1997_finland,@@@title = "Finland",@@@author = "Sundberg, Jan",@@@journal = "European Journal of Political Research",@@@volume = 32,@@@number = 3-4,@@@pages = "357--361",@@@year = 1997,@@@publisher = "Blackwell Publishing Ltd"@@@}</v>
      </c>
      <c r="I30" s="144" t="str">
        <f t="shared" si="12"/>
        <v>@article {ecprPDY_1998_finland,@@@title = "Finland",@@@author = "Sundberg, Jan",@@@journal = "European Journal of Political Research",@@@volume = 34,@@@number = 3-4,@@@pages = "389--391",@@@year = 1998,@@@publisher = "Blackwell Publishing Ltd"@@@}</v>
      </c>
      <c r="J30" s="144" t="str">
        <f t="shared" si="12"/>
        <v>@article {ecprPDY_1999_finland,@@@title = "Finland",@@@author = "Sundberg, Jan",@@@journal = "European Journal of Political Research",@@@volume = 36,@@@number = 3-4,@@@pages = "383--386",@@@year = 1999,@@@publisher = "Blackwell Publishing Ltd"@@@}</v>
      </c>
      <c r="K30" s="144" t="str">
        <f t="shared" si="12"/>
        <v>@article {ecprPDY_2000_finland,@@@title = "Finland",@@@author = "Sundberg, Jan",@@@journal = "European Journal of Political Research",@@@volume = 38,@@@number = 3-4,@@@pages = "374--381",@@@year = 2000,@@@publisher = "Blackwell Publishing Ltd"@@@}</v>
      </c>
      <c r="L30" s="144" t="str">
        <f t="shared" si="12"/>
        <v>@article {ecprPDY_2001_finland,@@@title = "Finland",@@@author = "Sundberg, Jan",@@@journal = "European Journal of Political Research",@@@volume = 40,@@@number = 3-4,@@@pages = "291--299",@@@year = 2001,@@@publisher = "Blackwell Publishing Ltd"@@@}</v>
      </c>
      <c r="M30" s="144" t="str">
        <f t="shared" si="12"/>
        <v>@article {ecprPDY_2002_finland,@@@title = "Finland",@@@author = "Sundberg, Jan",@@@journal = "European Journal of Political Research",@@@volume = 41,@@@number = 7-8,@@@pages = "952--954",@@@year = 2002,@@@publisher = "Blackwell Publishing Ltd"@@@}</v>
      </c>
      <c r="N30" s="144" t="str">
        <f t="shared" si="12"/>
        <v>@article {ecprPDY_2003_finland,@@@title = "Finland",@@@author = "Sundberg, Jan",@@@journal = "European Journal of Political Research",@@@volume = 42,@@@number = 7-8,@@@pages = "940--942",@@@year = 2003,@@@publisher = "Blackwell Publishing Ltd."@@@}</v>
      </c>
      <c r="O30" s="144" t="str">
        <f t="shared" si="12"/>
        <v>@article {ecprPDY_2004_finland,@@@title = "Finland",@@@author = "Sundberg, Jan",@@@journal = "European Journal of Political Research",@@@volume = 43,@@@number = 7-8,@@@pages = "1000--1005",@@@year = 2004,@@@publisher = "Blackwell Publishing Ltd."@@@}</v>
      </c>
      <c r="P30" s="144" t="str">
        <f t="shared" si="12"/>
        <v>@article {ecprPDY_2005_finland,@@@title = "Finland",@@@author = "Sundberg, Jan",@@@journal = "European Journal of Political Research",@@@volume = 44,@@@number = 7-8,@@@pages = "1008--1011",@@@year = 2005,@@@publisher = "Blackwell Publishing Ltd."@@@}</v>
      </c>
      <c r="Q30" s="144" t="str">
        <f t="shared" si="12"/>
        <v>@article {ecprPDY_2006_finland,@@@title = "Finland",@@@author = "Sundberg, Jan",@@@journal = "European Journal of Political Research",@@@volume = 45,@@@number = 7-8,@@@pages = "1101--1103",@@@year = 2006,@@@publisher = "Blackwell Publishing Ltd"@@@}</v>
      </c>
      <c r="R30" s="144" t="str">
        <f t="shared" si="12"/>
        <v>@article {ecprPDY_2007_finland,@@@title = "Finland",@@@author = "Sundberg, Jan",@@@journal = "European Journal of Political Research",@@@volume = 46,@@@number = 7-8,@@@pages = "949--952",@@@year = 2007,@@@publisher = "Blackwell Publishing Ltd"@@@}</v>
      </c>
      <c r="S30" s="144" t="str">
        <f t="shared" si="12"/>
        <v>@article {ecprPDY_2008_finland,@@@title = "Finland",@@@author = "Sundberg, Jan",@@@journal = "European Journal of Political Research",@@@volume = 47,@@@number = 7-8,@@@pages = "969--975",@@@year = 2008,@@@publisher = "Blackwell Publishing Ltd"@@@}</v>
      </c>
      <c r="T30" s="144" t="str">
        <f t="shared" si="12"/>
        <v>@article {ecprPDY_2009_finland,@@@title = "Finland",@@@author = "Sundberg, Jan",@@@journal = "European Journal of Political Research",@@@volume = 48,@@@number = 7-8,@@@pages = "956--958",@@@year = 2009,@@@publisher = "Blackwell Publishing Ltd"@@@}</v>
      </c>
      <c r="U30" s="144" t="str">
        <f t="shared" si="12"/>
        <v>@article {ecprPDY_2010_finland,@@@title = "Finland",@@@author = "Sundberg, Jan",@@@journal = "European Journal of Political Research",@@@volume = 49,@@@number = 7-8,@@@pages = "964--969",@@@year = 2010,@@@publisher = "Blackwell Publishing Ltd"@@@}</v>
      </c>
      <c r="V30" s="144" t="str">
        <f t="shared" si="12"/>
        <v>@article {ecprPDY_2011_finland,@@@title = "Finland",@@@author = "SUNDBERG, JAN",@@@journal = "European Journal of Political Research",@@@volume = 50,@@@number = 7-8,@@@pages = "965--969",@@@year = 2011,@@@publisher = "Blackwell Publishing Ltd"@@@}</v>
      </c>
      <c r="W30" s="144" t="str">
        <f t="shared" ref="W30:AF30" si="13">"@article {ecprPDY_"&amp;W1&amp;"_"&amp;LOWER(MID(W10,FIND("- ",W10)+2,999))&amp;","&amp;REPT("@",3)&amp;"title = """&amp;MID(W10,FIND("- ",W10)+2,999)&amp;""","&amp;REPT("@",3)&amp;"author = """&amp;IF(W25&lt;&gt;"",W25&amp;".",MID(W4,FIND("- ",W4)+2,999))&amp;IF(W26&lt;&gt;""," and "&amp;W26&amp;".",IF(W5 = "",""," and "&amp;MID(W5,FIND("- ",W5)+2,999)))&amp;IF(W27&lt;&gt;""," and "&amp;W27&amp;".",IF(W6 = "",""," and "&amp;MID(W6,FIND("- ",W6)+2,999)))&amp;IF(W28&lt;&gt;""," and "&amp;W28&amp;".",IF(W7 = "",""," and "&amp;MID(W7,FIND("- ",W7)+2,999)))&amp;""","&amp;REPT("@",3)&amp;"journal = """&amp;MID(W11,FIND("- ",W11)+2,999)&amp;""","&amp;REPT("@",3)&amp;"volume = "&amp;MID(W12,FIND("- ",W12)+2,999)&amp;","&amp;REPT("@",3)&amp;"number = "&amp;MID(W13,FIND("- ",W13)+2,999)&amp;","&amp;REPT("@",3)&amp;"pages = """&amp;MID(W18,FIND("- ",W18)+2,999)&amp;"--"&amp;MID(W19,FIND("- ",W19)+2,999)&amp;""","&amp;REPT("@",3)&amp;"year = "&amp;W1&amp;","&amp;REPT("@",3)&amp;"publisher = """&amp;MID(W14,FIND("- ",W14)+2,999)&amp;""""&amp;REPT("@",3)&amp;"}"</f>
        <v>@article {ecprPDY_2012_finland,@@@title = "Finland",@@@author = "Sundberg, Jan",@@@journal = "European Journal of Political Research Political Data Yearbook",@@@volume = 51,@@@number = 1,@@@pages = "96--102",@@@year = 2012,@@@publisher = "Blackwell Publishing Ltd"@@@}</v>
      </c>
      <c r="X30" s="144" t="str">
        <f t="shared" si="13"/>
        <v>@article {ecprPDY_2013_finland,@@@title = "Finland",@@@author = "Sundberg, Jan",@@@journal = "EUROPEAN JOURNAL OF POLITICAL RESEARCH POLITICAL DATA YEARBOOK",@@@volume = 52,@@@number = 1,@@@pages = "65--69",@@@year = 2013,@@@publisher = "John Wiley &amp; Sons, Ltd"@@@}</v>
      </c>
      <c r="Y30" s="144" t="str">
        <f t="shared" si="13"/>
        <v>@article {ecprPDY_2014_finland,@@@title = "Finland",@@@author = "Sundberg, Jan",@@@journal = "EUROPEAN JOURNAL OF POLITICAL RESEARCH POLITICAL DATA YEARBOOK",@@@volume = 53,@@@number = 1,@@@pages = "117--123",@@@year = 2014,@@@publisher = "John Wiley &amp; Sons, Ltd"@@@}</v>
      </c>
      <c r="Z30" s="144" t="str">
        <f t="shared" si="13"/>
        <v>@article {ecprPDY_2015_finland,@@@title = "Finland",@@@author = "Sundberg, Jan",@@@journal = "EUROPEAN JOURNAL OF POLITICAL RESEARCH POLITICAL DATA YEARBOOK",@@@volume = 54,@@@number = 1,@@@pages = "101--107",@@@year = 2015,@@@publisher = "John Wiley &amp; Sons, Ltd"@@@}</v>
      </c>
      <c r="AA30" s="144" t="str">
        <f t="shared" si="13"/>
        <v>@article {ecprPDY_2016_finland,@@@title = "Finland",@@@author = "Sundberg, Jan",@@@journal = "EUROPEAN JOURNAL OF POLITICAL RESEARCH POLITICAL DATA YEARBOOK",@@@volume = 55,@@@number = 1,@@@pages = "91--98",@@@year = 2016,@@@publisher = "John Wiley &amp; Sons, Ltd"@@@}</v>
      </c>
      <c r="AB30" s="144" t="str">
        <f t="shared" si="13"/>
        <v>@article {ecprPDY_2017_finland,@@@title = "Finland",@@@author = "PALONEN, EMILIA",@@@journal = "EUROPEAN JOURNAL OF POLITICAL RESEARCH POLITICAL DATA YEARBOOK",@@@volume = 56,@@@number = 1,@@@pages = "92--98",@@@year = 2017,@@@publisher = "John Wiley &amp; Sons, Ltd"@@@}</v>
      </c>
      <c r="AC30" s="144" t="str">
        <f t="shared" si="13"/>
        <v>@article {ecprPDY_2018_finland: political development and data for 2017,@@@title = "Finland: Political development and data for 2017",@@@author = "PALONEN, EMILIA",@@@journal = "EUROPEAN JOURNAL OF POLITICAL RESEARCH POLITICAL DATA YEARBOOK",@@@volume = 57,@@@number = 1,@@@pages = "92--97",@@@year = 2018,@@@publisher = "John Wiley &amp; Sons, Ltd"@@@}</v>
      </c>
      <c r="AD30" s="144" t="str">
        <f t="shared" si="13"/>
        <v>@article {ecprPDY_2019_finland: political developments and data in 2018,@@@title = "Finland: Political Developments and Data in 2018",@@@author = "PALONEN, EMILIA",@@@journal = "EUROPEAN JOURNAL OF POLITICAL RESEARCH POLITICAL DATA YEARBOOK",@@@volume = 58,@@@number = 1,@@@pages = "90--97",@@@year = 2019,@@@publisher = "John Wiley &amp; Sons, Ltd"@@@}</v>
      </c>
      <c r="AE30" s="144" t="str">
        <f t="shared" si="13"/>
        <v>@article {ecprPDY_2020_finland: political developments and data in 2019,@@@title = "Finland: Political Developments and Data in 2019",@@@author = "PALONEN, EMILIA",@@@journal = "EUROPEAN JOURNAL OF POLITICAL RESEARCH POLITICAL DATA YEARBOOK",@@@volume = 59,@@@number = 1,@@@pages = "130--141",@@@year = 2020,@@@publisher = "John Wiley &amp; Sons, Ltd"@@@}</v>
      </c>
      <c r="AF30" s="144" t="str">
        <f t="shared" si="13"/>
        <v>@article {ecprPDY_2021_finland: political developments and data in 2020,@@@title = "Finland: Political Developments and Data in 2020",@@@author = "PALONEN, EMILIA",@@@journal = "EUROPEAN JOURNAL OF POLITICAL RESEARCH POLITICAL DATA YEARBOOK",@@@volume = 60,@@@number = 1,@@@pages = "132--140",@@@year = 2021,@@@publisher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pageSetup orientation="portrait" verticalDpi="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sheetView>
  </sheetViews>
  <sheetFormatPr defaultColWidth="9.08984375" defaultRowHeight="13.5" customHeight="1"/>
  <cols>
    <col min="1" max="1" width="9.08984375" style="1"/>
    <col min="2" max="4" width="10.1796875" style="1" customWidth="1"/>
    <col min="5" max="16384" width="9.08984375" style="1"/>
  </cols>
  <sheetData>
    <row r="1" spans="1:13" ht="13.5" customHeight="1">
      <c r="A1" s="70" t="s">
        <v>42</v>
      </c>
      <c r="B1" s="70" t="s">
        <v>43</v>
      </c>
      <c r="C1" s="70" t="s">
        <v>44</v>
      </c>
      <c r="D1" s="70" t="s">
        <v>45</v>
      </c>
      <c r="E1" s="70" t="s">
        <v>46</v>
      </c>
      <c r="F1" s="70" t="s">
        <v>47</v>
      </c>
      <c r="G1" s="70" t="s">
        <v>48</v>
      </c>
      <c r="H1" s="70" t="s">
        <v>49</v>
      </c>
      <c r="I1" s="11"/>
      <c r="J1" s="11"/>
      <c r="K1" s="11"/>
      <c r="L1" s="11"/>
      <c r="M1" s="1" t="s">
        <v>118</v>
      </c>
    </row>
    <row r="2" spans="1:13" ht="13.5" customHeight="1">
      <c r="A2" s="70" t="s">
        <v>50</v>
      </c>
      <c r="B2" s="70" t="s">
        <v>130</v>
      </c>
      <c r="C2" s="70" t="s">
        <v>51</v>
      </c>
      <c r="D2" s="70" t="s">
        <v>52</v>
      </c>
      <c r="E2" s="70" t="s">
        <v>53</v>
      </c>
      <c r="F2" s="70" t="s">
        <v>54</v>
      </c>
      <c r="G2" s="70" t="s">
        <v>55</v>
      </c>
      <c r="H2" s="144" t="s">
        <v>547</v>
      </c>
      <c r="I2" s="11"/>
      <c r="J2" s="11"/>
      <c r="K2" s="11"/>
      <c r="L2" s="11"/>
    </row>
    <row r="3" spans="1:13" ht="13.5" customHeight="1">
      <c r="A3" s="70" t="s">
        <v>56</v>
      </c>
      <c r="B3" s="157" t="s">
        <v>541</v>
      </c>
      <c r="C3" s="157" t="s">
        <v>542</v>
      </c>
      <c r="D3" s="157" t="s">
        <v>545</v>
      </c>
      <c r="E3" s="157" t="s">
        <v>543</v>
      </c>
      <c r="F3" s="157" t="s">
        <v>544</v>
      </c>
      <c r="G3" s="157" t="s">
        <v>546</v>
      </c>
      <c r="H3" s="145"/>
      <c r="I3" s="11"/>
      <c r="J3" s="11"/>
      <c r="K3" s="11"/>
      <c r="L3" s="11"/>
    </row>
    <row r="14" spans="1:13" ht="13.5" customHeight="1">
      <c r="A14" s="77"/>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hyperlinks>
    <hyperlink ref="G3" r:id="rId1" display="https://www.cia.gov/library/publications/the-world-factbook/geos/fin.html" xr:uid="{00000000-0004-0000-0D00-000000000000}"/>
    <hyperlink ref="B3" r:id="rId2" xr:uid="{00000000-0004-0000-0D00-000001000000}"/>
    <hyperlink ref="C3" r:id="rId3" xr:uid="{00000000-0004-0000-0D00-000002000000}"/>
    <hyperlink ref="D3" r:id="rId4" display="http://www.nsd.uib.no/european_election_database/country/Finland" xr:uid="{00000000-0004-0000-0D00-000003000000}"/>
    <hyperlink ref="F3" r:id="rId5" xr:uid="{00000000-0004-0000-0D00-000004000000}"/>
    <hyperlink ref="E3" r:id="rId6" xr:uid="{00000000-0004-0000-0D00-000005000000}"/>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5A5A5A"/>
  </sheetPr>
  <dimension ref="A1:B35"/>
  <sheetViews>
    <sheetView workbookViewId="0"/>
  </sheetViews>
  <sheetFormatPr defaultColWidth="9.08984375" defaultRowHeight="12.5"/>
  <cols>
    <col min="1" max="1" width="14.453125" style="139" customWidth="1"/>
    <col min="2" max="16384" width="9.08984375" style="139"/>
  </cols>
  <sheetData>
    <row r="1" spans="1:2">
      <c r="A1" s="63" t="s">
        <v>220</v>
      </c>
      <c r="B1" s="104" t="s">
        <v>221</v>
      </c>
    </row>
    <row r="2" spans="1:2">
      <c r="A2" s="63" t="s">
        <v>222</v>
      </c>
      <c r="B2" s="104" t="s">
        <v>223</v>
      </c>
    </row>
    <row r="3" spans="1:2">
      <c r="A3" s="63" t="s">
        <v>224</v>
      </c>
      <c r="B3" s="104" t="s">
        <v>225</v>
      </c>
    </row>
    <row r="4" spans="1:2">
      <c r="A4" s="63" t="s">
        <v>226</v>
      </c>
      <c r="B4" s="104" t="s">
        <v>227</v>
      </c>
    </row>
    <row r="5" spans="1:2">
      <c r="A5" s="63" t="s">
        <v>228</v>
      </c>
      <c r="B5" s="104" t="s">
        <v>229</v>
      </c>
    </row>
    <row r="6" spans="1:2">
      <c r="A6" s="63" t="s">
        <v>230</v>
      </c>
      <c r="B6" s="104" t="s">
        <v>231</v>
      </c>
    </row>
    <row r="7" spans="1:2">
      <c r="A7" s="63" t="s">
        <v>232</v>
      </c>
      <c r="B7" s="104" t="s">
        <v>233</v>
      </c>
    </row>
    <row r="8" spans="1:2">
      <c r="A8" s="63" t="s">
        <v>234</v>
      </c>
      <c r="B8" s="104" t="s">
        <v>235</v>
      </c>
    </row>
    <row r="9" spans="1:2">
      <c r="A9" s="63" t="s">
        <v>236</v>
      </c>
      <c r="B9" s="104" t="s">
        <v>237</v>
      </c>
    </row>
    <row r="10" spans="1:2">
      <c r="A10" s="63" t="s">
        <v>238</v>
      </c>
      <c r="B10" s="104" t="s">
        <v>239</v>
      </c>
    </row>
    <row r="11" spans="1:2">
      <c r="A11" s="63" t="s">
        <v>240</v>
      </c>
      <c r="B11" s="104" t="s">
        <v>241</v>
      </c>
    </row>
    <row r="12" spans="1:2">
      <c r="A12" s="63" t="s">
        <v>242</v>
      </c>
      <c r="B12" s="104" t="s">
        <v>243</v>
      </c>
    </row>
    <row r="13" spans="1:2">
      <c r="A13" s="64" t="s">
        <v>244</v>
      </c>
      <c r="B13" s="104" t="s">
        <v>231</v>
      </c>
    </row>
    <row r="14" spans="1:2">
      <c r="A14" s="63" t="s">
        <v>245</v>
      </c>
      <c r="B14" s="104" t="s">
        <v>233</v>
      </c>
    </row>
    <row r="15" spans="1:2">
      <c r="A15" s="63" t="s">
        <v>246</v>
      </c>
      <c r="B15" s="104" t="s">
        <v>235</v>
      </c>
    </row>
    <row r="16" spans="1:2">
      <c r="A16" s="63" t="s">
        <v>247</v>
      </c>
      <c r="B16" s="104" t="s">
        <v>248</v>
      </c>
    </row>
    <row r="17" spans="1:2">
      <c r="A17" s="63" t="s">
        <v>249</v>
      </c>
      <c r="B17" s="104" t="s">
        <v>250</v>
      </c>
    </row>
    <row r="18" spans="1:2">
      <c r="A18" s="63" t="s">
        <v>251</v>
      </c>
      <c r="B18" s="104" t="s">
        <v>252</v>
      </c>
    </row>
    <row r="19" spans="1:2">
      <c r="A19" s="63" t="s">
        <v>253</v>
      </c>
      <c r="B19" s="104" t="s">
        <v>254</v>
      </c>
    </row>
    <row r="20" spans="1:2">
      <c r="A20" s="63" t="s">
        <v>255</v>
      </c>
      <c r="B20" s="104" t="s">
        <v>256</v>
      </c>
    </row>
    <row r="21" spans="1:2">
      <c r="A21" s="63" t="s">
        <v>257</v>
      </c>
      <c r="B21" s="104" t="s">
        <v>258</v>
      </c>
    </row>
    <row r="22" spans="1:2">
      <c r="A22" s="63" t="s">
        <v>259</v>
      </c>
      <c r="B22" s="104" t="s">
        <v>260</v>
      </c>
    </row>
    <row r="23" spans="1:2">
      <c r="A23" s="63" t="s">
        <v>261</v>
      </c>
      <c r="B23" s="104" t="s">
        <v>282</v>
      </c>
    </row>
    <row r="24" spans="1:2">
      <c r="A24" s="63" t="s">
        <v>262</v>
      </c>
      <c r="B24" s="104" t="s">
        <v>283</v>
      </c>
    </row>
    <row r="25" spans="1:2">
      <c r="A25" s="63" t="s">
        <v>263</v>
      </c>
      <c r="B25" s="104" t="s">
        <v>284</v>
      </c>
    </row>
    <row r="26" spans="1:2">
      <c r="A26" s="63" t="s">
        <v>264</v>
      </c>
      <c r="B26" s="104" t="s">
        <v>265</v>
      </c>
    </row>
    <row r="27" spans="1:2">
      <c r="A27" s="63" t="s">
        <v>266</v>
      </c>
      <c r="B27" s="104" t="s">
        <v>267</v>
      </c>
    </row>
    <row r="28" spans="1:2">
      <c r="A28" s="63" t="s">
        <v>268</v>
      </c>
      <c r="B28" s="104" t="s">
        <v>269</v>
      </c>
    </row>
    <row r="29" spans="1:2">
      <c r="A29" s="63" t="s">
        <v>285</v>
      </c>
      <c r="B29" s="104" t="s">
        <v>286</v>
      </c>
    </row>
    <row r="30" spans="1:2">
      <c r="A30" s="63" t="s">
        <v>270</v>
      </c>
      <c r="B30" s="104" t="s">
        <v>271</v>
      </c>
    </row>
    <row r="31" spans="1:2">
      <c r="A31" s="63" t="s">
        <v>272</v>
      </c>
      <c r="B31" s="104" t="s">
        <v>273</v>
      </c>
    </row>
    <row r="32" spans="1:2">
      <c r="A32" s="63" t="s">
        <v>274</v>
      </c>
      <c r="B32" s="104" t="s">
        <v>275</v>
      </c>
    </row>
    <row r="33" spans="1:2">
      <c r="A33" s="63" t="s">
        <v>276</v>
      </c>
      <c r="B33" s="104" t="s">
        <v>277</v>
      </c>
    </row>
    <row r="34" spans="1:2">
      <c r="A34" s="63" t="s">
        <v>278</v>
      </c>
      <c r="B34" s="104" t="s">
        <v>279</v>
      </c>
    </row>
    <row r="35" spans="1:2">
      <c r="A35" s="63" t="s">
        <v>280</v>
      </c>
      <c r="B35" s="104" t="s">
        <v>281</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5A5A5A"/>
  </sheetPr>
  <dimension ref="A1:V31"/>
  <sheetViews>
    <sheetView topLeftCell="A4" workbookViewId="0">
      <selection activeCell="A4" sqref="A4"/>
    </sheetView>
  </sheetViews>
  <sheetFormatPr defaultColWidth="9.08984375" defaultRowHeight="10.5"/>
  <cols>
    <col min="1" max="1" width="9.08984375" style="146"/>
    <col min="2" max="2" width="173.453125" style="146" customWidth="1"/>
    <col min="3" max="16384" width="9.08984375" style="146"/>
  </cols>
  <sheetData>
    <row r="1" spans="1:3">
      <c r="A1" s="70"/>
      <c r="B1" s="70" t="s">
        <v>216</v>
      </c>
    </row>
    <row r="2" spans="1:3">
      <c r="A2" s="70" t="s">
        <v>217</v>
      </c>
      <c r="B2" s="147">
        <f>INDEX(parlvotes_lh!C4:JB4,MATCH(9.99999999999999E+307,parlvotes_lh!C4:JB4))</f>
        <v>4510040</v>
      </c>
    </row>
    <row r="3" spans="1:3">
      <c r="A3" s="70" t="s">
        <v>218</v>
      </c>
      <c r="B3" s="147" t="str">
        <f>LOOKUP(2,1/(1-ISBLANK(info_cites!A23:ZY23)),info_cites!A23:ZY23)</f>
        <v>TY  - JOUR
TI  - Finland: Political Developments and Data in 2020
AU  - PALONEN, EMILIA
VL  - 60
JO  - EUROPEAN JOURNAL OF POLITICAL RESEARCH POLITICAL DATA YEARBOOK
IS  - 1
SP  - 132
EP  - 140
PY  - 2021
PB  - John Wiley &amp; Sons, Ltd
UR  - https:/onlinelibrary.wiley.com/doi/10.1111/2047-8852.12344/full</v>
      </c>
      <c r="C3" s="148"/>
    </row>
    <row r="4" spans="1:3">
      <c r="A4" s="70" t="s">
        <v>219</v>
      </c>
      <c r="B4" s="147" t="str">
        <f>LOOKUP(2,1/(1-ISBLANK(info_cites!A24:ZY24)),info_cites!A24:ZY24)</f>
        <v>@article {ecprPDY_2021_finland: political developments and data in 2020,
title = "Finland: Political Developments and Data in 2020",
author = "PALONEN, EMILIA",
journal = "EUROPEAN JOURNAL OF POLITICAL RESEARCH POLITICAL DATA YEARBOOK",
volume = 60,
number = 1,
pages = "132--140",
year = 2021,
publisher = "John Wiley &amp; Sons, Ltd"
}</v>
      </c>
    </row>
    <row r="6" spans="1:3">
      <c r="A6" s="70" t="s">
        <v>218</v>
      </c>
      <c r="B6" s="147" t="str">
        <f>"TY  - JOUR"</f>
        <v>TY  - JOUR</v>
      </c>
    </row>
    <row r="7" spans="1:3">
      <c r="A7" s="70"/>
      <c r="B7" s="147" t="str">
        <f>info_cites!X10</f>
        <v>TI  - Finland</v>
      </c>
    </row>
    <row r="8" spans="1:3">
      <c r="A8" s="70"/>
      <c r="B8" s="147" t="str">
        <f>info_cites!X4</f>
        <v>AU  - Sundberg, Jan</v>
      </c>
    </row>
    <row r="9" spans="1:3">
      <c r="A9" s="70"/>
      <c r="B9" s="147" t="str">
        <f>IF(info_cites!X5="","",info_cites!X5)</f>
        <v/>
      </c>
    </row>
    <row r="10" spans="1:3">
      <c r="A10" s="70"/>
      <c r="B10" s="147" t="str">
        <f>IF(info_cites!X6="","",info_cites!X6)</f>
        <v/>
      </c>
    </row>
    <row r="11" spans="1:3">
      <c r="A11" s="70"/>
      <c r="B11" s="147" t="str">
        <f>IF(info_cites!X7="","",info_cites!X7)</f>
        <v/>
      </c>
    </row>
    <row r="12" spans="1:3">
      <c r="A12" s="70"/>
      <c r="B12" s="147" t="str">
        <f>IF(info_cites!X8="","",info_cites!X8)</f>
        <v/>
      </c>
    </row>
    <row r="13" spans="1:3">
      <c r="A13" s="70"/>
      <c r="B13" s="147" t="str">
        <f>info_cites!X12</f>
        <v>VL  - 52</v>
      </c>
    </row>
    <row r="14" spans="1:3">
      <c r="A14" s="70"/>
      <c r="B14" s="147" t="str">
        <f>info_cites!X11</f>
        <v>JO  - EUROPEAN JOURNAL OF POLITICAL RESEARCH POLITICAL DATA YEARBOOK</v>
      </c>
    </row>
    <row r="15" spans="1:3">
      <c r="A15" s="70"/>
      <c r="B15" s="147" t="str">
        <f>info_cites!X13</f>
        <v>IS  - 1</v>
      </c>
    </row>
    <row r="16" spans="1:3">
      <c r="A16" s="70"/>
      <c r="B16" s="147" t="str">
        <f>info_cites!X18</f>
        <v>SP  - 65</v>
      </c>
    </row>
    <row r="17" spans="1:22">
      <c r="A17" s="70"/>
      <c r="B17" s="147" t="str">
        <f>info_cites!X19</f>
        <v>EP  - 69</v>
      </c>
    </row>
    <row r="18" spans="1:22">
      <c r="A18" s="70"/>
      <c r="B18" s="147" t="str">
        <f>info_cites!X20</f>
        <v>PY  - 2013</v>
      </c>
    </row>
    <row r="19" spans="1:22">
      <c r="A19" s="70"/>
      <c r="B19" s="147" t="str">
        <f>info_cites!X14</f>
        <v>PB  - John Wiley &amp; Sons, Ltd</v>
      </c>
    </row>
    <row r="20" spans="1:22">
      <c r="A20" s="70"/>
      <c r="B20" s="147" t="str">
        <f>LEFT(info_cites!X16,13)&amp;"onlinelibrary.wiley.com/doi/"&amp;MID(info_cites!X17,7,999)&amp;"/full"</f>
        <v>UR  - https:/onlinelibrary.wiley.com/doi/10.1111/2047-8852.12009/full</v>
      </c>
    </row>
    <row r="22" spans="1:22">
      <c r="A22" s="70" t="s">
        <v>219</v>
      </c>
      <c r="B22" s="147" t="str">
        <f>"@article {ecprPDY_"&amp;info_cites!X1&amp;"_"&amp;LOWER(MID(info_cites!X10,FIND("- ",info_cites!X10)+2,999))&amp;","</f>
        <v>@article {ecprPDY_2013_finland,</v>
      </c>
    </row>
    <row r="23" spans="1:22">
      <c r="A23" s="70"/>
      <c r="B23" s="147" t="str">
        <f>"title = """&amp;MID(info_cites!X10,FIND("- ",info_cites!X10)+2,999)&amp;""","</f>
        <v>title = "Finland",</v>
      </c>
    </row>
    <row r="24" spans="1:22">
      <c r="A24" s="70"/>
      <c r="B24" s="147" t="str">
        <f>"author = """&amp;IF(info_cites!X25&lt;&gt;"",info_cites!X25&amp;".",MID(info_cites!X4,FIND("- ",info_cites!X4)+2,999))&amp;IF(info_cites!X26&lt;&gt;""," and "&amp;info_cites!X26&amp;".",IF(info_cites!X5 = "",""," and "&amp;MID(info_cites!X5,FIND("- ",info_cites!X5)+2,999)))&amp;IF(info_cites!X27&lt;&gt;""," and "&amp;info_cites!X27&amp;".",IF(info_cites!X6 = "",""," and "&amp;MID(info_cites!X6,FIND("- ",info_cites!X6)+2,999)))&amp;IF(info_cites!X28&lt;&gt;""," and "&amp;info_cites!X28&amp;".",IF(info_cites!X7 = "",""," and "&amp;MID(info_cites!X7,FIND("- ",info_cites!X7)+2,999)))&amp;""","</f>
        <v>author = "Sundberg, Jan",</v>
      </c>
    </row>
    <row r="25" spans="1:22">
      <c r="A25" s="70"/>
      <c r="B25" s="147" t="str">
        <f>"journal = """&amp;MID(info_cites!X11,FIND("- ",info_cites!X11)+2,999)&amp;""","</f>
        <v>journal = "EUROPEAN JOURNAL OF POLITICAL RESEARCH POLITICAL DATA YEARBOOK",</v>
      </c>
    </row>
    <row r="26" spans="1:22">
      <c r="A26" s="70"/>
      <c r="B26" s="147" t="str">
        <f>"volume = "&amp;MID(info_cites!X12,FIND("- ",info_cites!X12)+2,999)&amp;","</f>
        <v>volume = 52,</v>
      </c>
    </row>
    <row r="27" spans="1:22">
      <c r="A27" s="70"/>
      <c r="B27" s="147" t="str">
        <f>"number = "&amp;MID(info_cites!X13,FIND("- ",info_cites!X13)+2,999)&amp;","</f>
        <v>number = 1,</v>
      </c>
    </row>
    <row r="28" spans="1:22">
      <c r="A28" s="70"/>
      <c r="B28" s="147" t="str">
        <f>"pages = """&amp;MID(info_cites!X18,FIND("- ",info_cites!X18)+2,999)&amp;"--"&amp;MID(info_cites!X19,FIND("- ",info_cites!X19)+2,999)&amp;""","</f>
        <v>pages = "65--69",</v>
      </c>
    </row>
    <row r="29" spans="1:22">
      <c r="A29" s="70"/>
      <c r="B29" s="147" t="str">
        <f>"year = "&amp;info_cites!X1&amp;","</f>
        <v>year = 2013,</v>
      </c>
    </row>
    <row r="30" spans="1:22">
      <c r="A30" s="70"/>
      <c r="B30" s="147" t="str">
        <f>"publisher = """&amp;MID(info_cites!X14,FIND("- ",info_cites!X14)+2,999)&amp;""""</f>
        <v>publisher = "John Wiley &amp; Sons, Ltd"</v>
      </c>
      <c r="V30" s="146"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c r="A31" s="70"/>
      <c r="B31" s="147"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1" tint="0.34998626667073579"/>
  </sheetPr>
  <dimension ref="A1:AL201"/>
  <sheetViews>
    <sheetView zoomScaleNormal="100" workbookViewId="0"/>
  </sheetViews>
  <sheetFormatPr defaultColWidth="8.81640625" defaultRowHeight="13.5" customHeight="1"/>
  <cols>
    <col min="1" max="2" width="18.54296875" style="139" customWidth="1"/>
    <col min="3" max="3" width="17.1796875" style="139" customWidth="1"/>
    <col min="4" max="4" width="34.81640625" style="139" customWidth="1"/>
    <col min="5" max="9" width="11.81640625" style="139" customWidth="1"/>
    <col min="10" max="31" width="5.81640625" style="139" customWidth="1"/>
    <col min="32" max="16384" width="8.81640625" style="139"/>
  </cols>
  <sheetData>
    <row r="1" spans="1:29" ht="21">
      <c r="A1" s="170" t="s">
        <v>912</v>
      </c>
      <c r="B1" s="171" t="s">
        <v>913</v>
      </c>
      <c r="C1" s="171" t="s">
        <v>914</v>
      </c>
      <c r="D1" s="171" t="s">
        <v>14</v>
      </c>
      <c r="E1" s="171" t="s">
        <v>915</v>
      </c>
      <c r="F1" s="171" t="s">
        <v>916</v>
      </c>
      <c r="G1" s="171" t="s">
        <v>917</v>
      </c>
      <c r="H1" s="171" t="s">
        <v>918</v>
      </c>
      <c r="I1" s="171" t="s">
        <v>919</v>
      </c>
      <c r="J1" s="172">
        <f>IF(ISERROR(VLOOKUP("Election Start Date:",parlvotes_lh!$A$1:$ZZ$1,3,FALSE))=TRUE,"",IF(VLOOKUP("Election Start Date:",parlvotes_lh!$A$1:$ZZ$1,3,FALSE)=0,"",VLOOKUP("Election Start Date:",parlvotes_lh!$A$1:$ZZ$1,3,FALSE)))</f>
        <v>33314</v>
      </c>
      <c r="K1" s="172">
        <f>IF(ISERROR(VLOOKUP("Election Start Date:",parlvotes_lh!$A$1:$ZZ$1,23,FALSE))=TRUE,"",IF(VLOOKUP("Election Start Date:",parlvotes_lh!$A$1:$ZZ$1,23,FALSE)=0,"",VLOOKUP("Election Start Date:",parlvotes_lh!$A$1:$ZZ$1,23,FALSE)))</f>
        <v>34777</v>
      </c>
      <c r="L1" s="172">
        <f>IF(ISERROR(VLOOKUP("Election Start Date:",parlvotes_lh!$A$1:$ZZ$1,43,FALSE))=TRUE,"",IF(VLOOKUP("Election Start Date:",parlvotes_lh!$A$1:$ZZ$1,43,FALSE)=0,"",VLOOKUP("Election Start Date:",parlvotes_lh!$A$1:$ZZ$1,43,FALSE)))</f>
        <v>36240</v>
      </c>
      <c r="M1" s="172">
        <f>IF(ISERROR(VLOOKUP("Election Start Date:",parlvotes_lh!$A$1:$ZZ$1,63,FALSE))=TRUE,"",IF(VLOOKUP("Election Start Date:",parlvotes_lh!$A$1:$ZZ$1,63,FALSE)=0,"",VLOOKUP("Election Start Date:",parlvotes_lh!$A$1:$ZZ$1,63,FALSE)))</f>
        <v>37696</v>
      </c>
      <c r="N1" s="172">
        <f>IF(ISERROR(VLOOKUP("Election Start Date:",parlvotes_lh!$A$1:$ZZ$1,83,FALSE))=TRUE,"",IF(VLOOKUP("Election Start Date:",parlvotes_lh!$A$1:$ZZ$1,83,FALSE)=0,"",VLOOKUP("Election Start Date:",parlvotes_lh!$A$1:$ZZ$1,83,FALSE)))</f>
        <v>39159</v>
      </c>
      <c r="O1" s="172">
        <f>IF(ISERROR(VLOOKUP("Election Start Date:",parlvotes_lh!$A$1:$ZZ$1,103,FALSE))=TRUE,"",IF(VLOOKUP("Election Start Date:",parlvotes_lh!$A$1:$ZZ$1,103,FALSE)=0,"",VLOOKUP("Election Start Date:",parlvotes_lh!$A$1:$ZZ$1,103,FALSE)))</f>
        <v>40650</v>
      </c>
      <c r="P1" s="172">
        <f>IF(ISERROR(VLOOKUP("Election Start Date:",parlvotes_lh!$A$1:$ZZ$1,123,FALSE))=TRUE,"",IF(VLOOKUP("Election Start Date:",parlvotes_lh!$A$1:$ZZ$1,123,FALSE)=0,"",VLOOKUP("Election Start Date:",parlvotes_lh!$A$1:$ZZ$1,123,FALSE)))</f>
        <v>42113</v>
      </c>
      <c r="Q1" s="172">
        <f>IF(ISERROR(VLOOKUP("Election Start Date:",parlvotes_lh!$A$1:$ZZ$1,143,FALSE))=TRUE,"",IF(VLOOKUP("Election Start Date:",parlvotes_lh!$A$1:$ZZ$1,143,FALSE)=0,"",VLOOKUP("Election Start Date:",parlvotes_lh!$A$1:$ZZ$1,143,FALSE)))</f>
        <v>43569</v>
      </c>
      <c r="R1" s="172" t="str">
        <f>IF(ISERROR(VLOOKUP("Election Start Date:",parlvotes_lh!$A$1:$ZZ$1,163,FALSE))=TRUE,"",IF(VLOOKUP("Election Start Date:",parlvotes_lh!$A$1:$ZZ$1,163,FALSE)=0,"",VLOOKUP("Election Start Date:",parlvotes_lh!$A$1:$ZZ$1,163,FALSE)))</f>
        <v/>
      </c>
      <c r="S1" s="172" t="str">
        <f>IF(ISERROR(VLOOKUP("Election Start Date:",parlvotes_lh!$A$1:$ZZ$1,183,FALSE))=TRUE,"",IF(VLOOKUP("Election Start Date:",parlvotes_lh!$A$1:$ZZ$1,183,FALSE)=0,"",VLOOKUP("Election Start Date:",parlvotes_lh!$A$1:$ZZ$1,183,FALSE)))</f>
        <v/>
      </c>
      <c r="T1" s="172" t="str">
        <f>IF(ISERROR(VLOOKUP("Election Start Date:",parlvotes_lh!$A$1:$ZZ$1,203,FALSE))=TRUE,"",IF(VLOOKUP("Election Start Date:",parlvotes_lh!$A$1:$ZZ$1,203,FALSE)=0,"",VLOOKUP("Election Start Date:",parlvotes_lh!$A$1:$ZZ$1,203,FALSE)))</f>
        <v/>
      </c>
      <c r="U1" s="172" t="str">
        <f>IF(ISERROR(VLOOKUP("Election Start Date:",parlvotes_lh!$A$1:$ZZ$1,223,FALSE))=TRUE,"",IF(VLOOKUP("Election Start Date:",parlvotes_lh!$A$1:$ZZ$1,223,FALSE)=0,"",VLOOKUP("Election Start Date:",parlvotes_lh!$A$1:$ZZ$1,223,FALSE)))</f>
        <v/>
      </c>
      <c r="V1" s="172" t="str">
        <f>IF(ISERROR(VLOOKUP("Election Start Date:",parlvotes_lh!$A$1:$ZZ$1,243,FALSE))=TRUE,"",IF(VLOOKUP("Election Start Date:",parlvotes_lh!$A$1:$ZZ$1,243,FALSE)=0,"",VLOOKUP("Election Start Date:",parlvotes_lh!$A$1:$ZZ$1,243,FALSE)))</f>
        <v/>
      </c>
      <c r="W1" s="172" t="str">
        <f>IF(ISERROR(VLOOKUP("Election Start Date:",parlvotes_lh!$A$1:$ZZ$1,263,FALSE))=TRUE,"",IF(VLOOKUP("Election Start Date:",parlvotes_lh!$A$1:$ZZ$1,263,FALSE)=0,"",VLOOKUP("Election Start Date:",parlvotes_lh!$A$1:$ZZ$1,263,FALSE)))</f>
        <v/>
      </c>
      <c r="X1" s="172" t="str">
        <f>IF(ISERROR(VLOOKUP("Election Start Date:",parlvotes_lh!$A$1:$ZZ$1,283,FALSE))=TRUE,"",IF(VLOOKUP("Election Start Date:",parlvotes_lh!$A$1:$ZZ$1,283,FALSE)=0,"",VLOOKUP("Election Start Date:",parlvotes_lh!$A$1:$ZZ$1,283,FALSE)))</f>
        <v/>
      </c>
      <c r="Y1" s="172" t="str">
        <f>IF(ISERROR(VLOOKUP("Election Start Date:",parlvotes_lh!$A$1:$ZZ$1,303,FALSE))=TRUE,"",IF(VLOOKUP("Election Start Date:",parlvotes_lh!$A$1:$ZZ$1,303,FALSE)=0,"",VLOOKUP("Election Start Date:",parlvotes_lh!$A$1:$ZZ$1,303,FALSE)))</f>
        <v/>
      </c>
      <c r="Z1" s="172" t="str">
        <f>IF(ISERROR(VLOOKUP("Election Start Date:",parlvotes_lh!$A$1:$ZZ$1,323,FALSE))=TRUE,"",IF(VLOOKUP("Election Start Date:",parlvotes_lh!$A$1:$ZZ$1,323,FALSE)=0,"",VLOOKUP("Election Start Date:",parlvotes_lh!$A$1:$ZZ$1,323,FALSE)))</f>
        <v/>
      </c>
      <c r="AA1" s="172" t="str">
        <f>IF(ISERROR(VLOOKUP("Election Start Date:",parlvotes_lh!$A$1:$ZZ$1,343,FALSE))=TRUE,"",IF(VLOOKUP("Election Start Date:",parlvotes_lh!$A$1:$ZZ$1,343,FALSE)=0,"",VLOOKUP("Election Start Date:",parlvotes_lh!$A$1:$ZZ$1,343,FALSE)))</f>
        <v/>
      </c>
      <c r="AB1" s="172" t="str">
        <f>IF(ISERROR(VLOOKUP("Election Start Date:",parlvotes_lh!$A$1:$ZZ$1,363,FALSE))=TRUE,"",IF(VLOOKUP("Election Start Date:",parlvotes_lh!$A$1:$ZZ$1,363,FALSE)=0,"",VLOOKUP("Election Start Date:",parlvotes_lh!$A$1:$ZZ$1,363,FALSE)))</f>
        <v/>
      </c>
      <c r="AC1" s="172" t="str">
        <f>IF(ISERROR(VLOOKUP("Election Start Date:",parlvotes_lh!$A$1:$ZZ$1,383,FALSE))=TRUE,"",IF(VLOOKUP("Election Start Date:",parlvotes_lh!$A$1:$ZZ$1,383,FALSE)=0,"",VLOOKUP("Election Start Date:",parlvotes_lh!$A$1:$ZZ$1,383,FALSE)))</f>
        <v/>
      </c>
    </row>
    <row r="2" spans="1:29" ht="13.5" customHeight="1">
      <c r="A2" s="173" t="str">
        <f>IF(info_parties!A2="","",info_parties!A2)</f>
        <v>fi_sdp01</v>
      </c>
      <c r="B2" s="104" t="str">
        <f>IF(A2="","",MID(info_weblinks!$C$3,32,3))</f>
        <v>fin</v>
      </c>
      <c r="C2" s="104" t="str">
        <f>IF(info_parties!G2="","",info_parties!G2)</f>
        <v>Social Democratic Party</v>
      </c>
      <c r="D2" s="104" t="str">
        <f>IF(info_parties!K2="","",info_parties!K2)</f>
        <v>Sosialidemokraattinen Puolue</v>
      </c>
      <c r="E2" s="104" t="str">
        <f>IF(info_parties!H2="","",info_parties!H2)</f>
        <v>SDP</v>
      </c>
      <c r="F2" s="174">
        <f t="shared" ref="F2:F65" si="0">IF(MAX(J2:AC2)=0,"",INDEX(J$1:AC$1,MATCH(TRUE,INDEX((J2:AC2&lt;&gt;""),0),0)))</f>
        <v>33314</v>
      </c>
      <c r="G2" s="175">
        <f t="shared" ref="G2:G65" si="1">IF(MAX(J2:AC2)=0,"",INDEX(J$1:AC$1,1,MATCH(LOOKUP(9.99+307,J2:AC2),J2:AC2,0)))</f>
        <v>43569</v>
      </c>
      <c r="H2" s="176">
        <f t="shared" ref="H2:H65" si="2">IF(MAX(J2:AC2)=0,"",MAX(J2:AC2))</f>
        <v>0.28250964338792794</v>
      </c>
      <c r="I2" s="177">
        <f t="shared" ref="I2:I65" si="3">IF(H2="","",INDEX(J$1:AC$1,1,MATCH(H2,J2:AC2,0)))</f>
        <v>34777</v>
      </c>
      <c r="J2" s="178">
        <f>IF(ISERROR(VLOOKUP($A2,parlvotes_lh!$A$11:$ZZ$209,6,FALSE))=TRUE,"",IF(VLOOKUP($A2,parlvotes_lh!$A$11:$ZZ$209,6,FALSE)=0,"",VLOOKUP($A2,parlvotes_lh!$A$11:$ZZ$209,6,FALSE)))</f>
        <v>0.22123923023363137</v>
      </c>
      <c r="K2" s="178">
        <f>IF(ISERROR(VLOOKUP($A2,parlvotes_lh!$A$11:$ZZ$209,26,FALSE))=TRUE,"",IF(VLOOKUP($A2,parlvotes_lh!$A$11:$ZZ$209,26,FALSE)=0,"",VLOOKUP($A2,parlvotes_lh!$A$11:$ZZ$209,26,FALSE)))</f>
        <v>0.28250964338792794</v>
      </c>
      <c r="L2" s="178">
        <f>IF(ISERROR(VLOOKUP($A2,parlvotes_lh!$A$11:$ZZ$209,46,FALSE))=TRUE,"",IF(VLOOKUP($A2,parlvotes_lh!$A$11:$ZZ$209,46,FALSE)=0,"",VLOOKUP($A2,parlvotes_lh!$A$11:$ZZ$209,46,FALSE)))</f>
        <v>0.22860741336915688</v>
      </c>
      <c r="M2" s="178">
        <f>IF(ISERROR(VLOOKUP($A2,parlvotes_lh!$A$11:$ZZ$209,66,FALSE))=TRUE,"",IF(VLOOKUP($A2,parlvotes_lh!$A$11:$ZZ$209,66,FALSE)=0,"",VLOOKUP($A2,parlvotes_lh!$A$11:$ZZ$209,66,FALSE)))</f>
        <v>0.245</v>
      </c>
      <c r="N2" s="178">
        <f>IF(ISERROR(VLOOKUP($A2,parlvotes_lh!$A$11:$ZZ$209,86,FALSE))=TRUE,"",IF(VLOOKUP($A2,parlvotes_lh!$A$11:$ZZ$209,86,FALSE)=0,"",VLOOKUP($A2,parlvotes_lh!$A$11:$ZZ$209,86,FALSE)))</f>
        <v>0.21441479541980546</v>
      </c>
      <c r="O2" s="178">
        <f>IF(ISERROR(VLOOKUP($A2,parlvotes_lh!$A$11:$ZZ$209,106,FALSE))=TRUE,"",IF(VLOOKUP($A2,parlvotes_lh!$A$11:$ZZ$209,106,FALSE)=0,"",VLOOKUP($A2,parlvotes_lh!$A$11:$ZZ$209,106,FALSE)))</f>
        <v>0.19103399781804897</v>
      </c>
      <c r="P2" s="178">
        <f>IF(ISERROR(VLOOKUP($A2,parlvotes_lh!$A$11:$ZZ$209,126,FALSE))=TRUE,"",IF(VLOOKUP($A2,parlvotes_lh!$A$11:$ZZ$209,126,FALSE)=0,"",VLOOKUP($A2,parlvotes_lh!$A$11:$ZZ$209,126,FALSE)))</f>
        <v>0.1651031730605004</v>
      </c>
      <c r="Q2" s="179">
        <f>IF(ISERROR(VLOOKUP($A2,parlvotes_lh!$A$11:$ZZ$209,146,FALSE))=TRUE,"",IF(VLOOKUP($A2,parlvotes_lh!$A$11:$ZZ$209,146,FALSE)=0,"",VLOOKUP($A2,parlvotes_lh!$A$11:$ZZ$209,146,FALSE)))</f>
        <v>0.1773153453890372</v>
      </c>
      <c r="R2" s="179" t="str">
        <f>IF(ISERROR(VLOOKUP($A2,parlvotes_lh!$A$11:$ZZ$209,166,FALSE))=TRUE,"",IF(VLOOKUP($A2,parlvotes_lh!$A$11:$ZZ$209,166,FALSE)=0,"",VLOOKUP($A2,parlvotes_lh!$A$11:$ZZ$209,166,FALSE)))</f>
        <v/>
      </c>
      <c r="S2" s="179" t="str">
        <f>IF(ISERROR(VLOOKUP($A2,parlvotes_lh!$A$11:$ZZ$209,186,FALSE))=TRUE,"",IF(VLOOKUP($A2,parlvotes_lh!$A$11:$ZZ$209,186,FALSE)=0,"",VLOOKUP($A2,parlvotes_lh!$A$11:$ZZ$209,186,FALSE)))</f>
        <v/>
      </c>
      <c r="T2" s="179" t="str">
        <f>IF(ISERROR(VLOOKUP($A2,parlvotes_lh!$A$11:$ZZ$209,206,FALSE))=TRUE,"",IF(VLOOKUP($A2,parlvotes_lh!$A$11:$ZZ$209,206,FALSE)=0,"",VLOOKUP($A2,parlvotes_lh!$A$11:$ZZ$209,206,FALSE)))</f>
        <v/>
      </c>
      <c r="U2" s="179" t="str">
        <f>IF(ISERROR(VLOOKUP($A2,parlvotes_lh!$A$11:$ZZ$209,226,FALSE))=TRUE,"",IF(VLOOKUP($A2,parlvotes_lh!$A$11:$ZZ$209,226,FALSE)=0,"",VLOOKUP($A2,parlvotes_lh!$A$11:$ZZ$209,226,FALSE)))</f>
        <v/>
      </c>
      <c r="V2" s="179" t="str">
        <f>IF(ISERROR(VLOOKUP($A2,parlvotes_lh!$A$11:$ZZ$209,246,FALSE))=TRUE,"",IF(VLOOKUP($A2,parlvotes_lh!$A$11:$ZZ$209,246,FALSE)=0,"",VLOOKUP($A2,parlvotes_lh!$A$11:$ZZ$209,246,FALSE)))</f>
        <v/>
      </c>
      <c r="W2" s="179" t="str">
        <f>IF(ISERROR(VLOOKUP($A2,parlvotes_lh!$A$11:$ZZ$209,266,FALSE))=TRUE,"",IF(VLOOKUP($A2,parlvotes_lh!$A$11:$ZZ$209,266,FALSE)=0,"",VLOOKUP($A2,parlvotes_lh!$A$11:$ZZ$209,266,FALSE)))</f>
        <v/>
      </c>
      <c r="X2" s="179" t="str">
        <f>IF(ISERROR(VLOOKUP($A2,parlvotes_lh!$A$11:$ZZ$209,286,FALSE))=TRUE,"",IF(VLOOKUP($A2,parlvotes_lh!$A$11:$ZZ$209,286,FALSE)=0,"",VLOOKUP($A2,parlvotes_lh!$A$11:$ZZ$209,286,FALSE)))</f>
        <v/>
      </c>
      <c r="Y2" s="179" t="str">
        <f>IF(ISERROR(VLOOKUP($A2,parlvotes_lh!$A$11:$ZZ$209,306,FALSE))=TRUE,"",IF(VLOOKUP($A2,parlvotes_lh!$A$11:$ZZ$209,306,FALSE)=0,"",VLOOKUP($A2,parlvotes_lh!$A$11:$ZZ$209,306,FALSE)))</f>
        <v/>
      </c>
      <c r="Z2" s="179" t="str">
        <f>IF(ISERROR(VLOOKUP($A2,parlvotes_lh!$A$11:$ZZ$209,326,FALSE))=TRUE,"",IF(VLOOKUP($A2,parlvotes_lh!$A$11:$ZZ$209,326,FALSE)=0,"",VLOOKUP($A2,parlvotes_lh!$A$11:$ZZ$209,326,FALSE)))</f>
        <v/>
      </c>
      <c r="AA2" s="179" t="str">
        <f>IF(ISERROR(VLOOKUP($A2,parlvotes_lh!$A$11:$ZZ$209,346,FALSE))=TRUE,"",IF(VLOOKUP($A2,parlvotes_lh!$A$11:$ZZ$209,346,FALSE)=0,"",VLOOKUP($A2,parlvotes_lh!$A$11:$ZZ$209,346,FALSE)))</f>
        <v/>
      </c>
      <c r="AB2" s="179" t="str">
        <f>IF(ISERROR(VLOOKUP($A2,parlvotes_lh!$A$11:$ZZ$209,366,FALSE))=TRUE,"",IF(VLOOKUP($A2,parlvotes_lh!$A$11:$ZZ$209,366,FALSE)=0,"",VLOOKUP($A2,parlvotes_lh!$A$11:$ZZ$209,366,FALSE)))</f>
        <v/>
      </c>
      <c r="AC2" s="179" t="str">
        <f>IF(ISERROR(VLOOKUP($A2,parlvotes_lh!$A$11:$ZZ$209,386,FALSE))=TRUE,"",IF(VLOOKUP($A2,parlvotes_lh!$A$11:$ZZ$209,386,FALSE)=0,"",VLOOKUP($A2,parlvotes_lh!$A$11:$ZZ$209,386,FALSE)))</f>
        <v/>
      </c>
    </row>
    <row r="3" spans="1:29" ht="13.5" customHeight="1">
      <c r="A3" s="173" t="str">
        <f>IF(info_parties!A3="","",info_parties!A3)</f>
        <v>fi_sfp01</v>
      </c>
      <c r="B3" s="104" t="str">
        <f>IF(A3="","",MID(info_weblinks!$C$3,32,3))</f>
        <v>fin</v>
      </c>
      <c r="C3" s="104" t="str">
        <f>IF(info_parties!G3="","",info_parties!G3)</f>
        <v>Swedish People’s Party</v>
      </c>
      <c r="D3" s="104" t="str">
        <f>IF(info_parties!K3="","",info_parties!K3)</f>
        <v>Svenska Folkpartiet</v>
      </c>
      <c r="E3" s="104" t="str">
        <f>IF(info_parties!H3="","",info_parties!H3)</f>
        <v>SFP</v>
      </c>
      <c r="F3" s="174">
        <f t="shared" si="0"/>
        <v>33314</v>
      </c>
      <c r="G3" s="175">
        <f t="shared" si="1"/>
        <v>43569</v>
      </c>
      <c r="H3" s="176">
        <f t="shared" si="2"/>
        <v>5.4835105091202305E-2</v>
      </c>
      <c r="I3" s="177">
        <f t="shared" si="3"/>
        <v>33314</v>
      </c>
      <c r="J3" s="178">
        <f>IF(ISERROR(VLOOKUP($A3,parlvotes_lh!$A$11:$ZZ$209,6,FALSE))=TRUE,"",IF(VLOOKUP($A3,parlvotes_lh!$A$11:$ZZ$209,6,FALSE)=0,"",VLOOKUP($A3,parlvotes_lh!$A$11:$ZZ$209,6,FALSE)))</f>
        <v>5.4835105091202305E-2</v>
      </c>
      <c r="K3" s="178">
        <f>IF(ISERROR(VLOOKUP($A3,parlvotes_lh!$A$11:$ZZ$209,26,FALSE))=TRUE,"",IF(VLOOKUP($A3,parlvotes_lh!$A$11:$ZZ$209,26,FALSE)=0,"",VLOOKUP($A3,parlvotes_lh!$A$11:$ZZ$209,26,FALSE)))</f>
        <v>5.1376504402678103E-2</v>
      </c>
      <c r="L3" s="178">
        <f>IF(ISERROR(VLOOKUP($A3,parlvotes_lh!$A$11:$ZZ$209,46,FALSE))=TRUE,"",IF(VLOOKUP($A3,parlvotes_lh!$A$11:$ZZ$209,46,FALSE)=0,"",VLOOKUP($A3,parlvotes_lh!$A$11:$ZZ$209,46,FALSE)))</f>
        <v>5.1217864827055322E-2</v>
      </c>
      <c r="M3" s="178">
        <f>IF(ISERROR(VLOOKUP($A3,parlvotes_lh!$A$11:$ZZ$209,66,FALSE))=TRUE,"",IF(VLOOKUP($A3,parlvotes_lh!$A$11:$ZZ$209,66,FALSE)=0,"",VLOOKUP($A3,parlvotes_lh!$A$11:$ZZ$209,66,FALSE)))</f>
        <v>4.6144417297064179E-2</v>
      </c>
      <c r="N3" s="178">
        <f>IF(ISERROR(VLOOKUP($A3,parlvotes_lh!$A$11:$ZZ$209,86,FALSE))=TRUE,"",IF(VLOOKUP($A3,parlvotes_lh!$A$11:$ZZ$209,86,FALSE)=0,"",VLOOKUP($A3,parlvotes_lh!$A$11:$ZZ$209,86,FALSE)))</f>
        <v>4.5654718688700635E-2</v>
      </c>
      <c r="O3" s="178">
        <f>IF(ISERROR(VLOOKUP($A3,parlvotes_lh!$A$11:$ZZ$209,106,FALSE))=TRUE,"",IF(VLOOKUP($A3,parlvotes_lh!$A$11:$ZZ$209,106,FALSE)=0,"",VLOOKUP($A3,parlvotes_lh!$A$11:$ZZ$209,106,FALSE)))</f>
        <v>4.2790257489953465E-2</v>
      </c>
      <c r="P3" s="178">
        <f>IF(ISERROR(VLOOKUP($A3,parlvotes_lh!$A$11:$ZZ$209,126,FALSE))=TRUE,"",IF(VLOOKUP($A3,parlvotes_lh!$A$11:$ZZ$209,126,FALSE)=0,"",VLOOKUP($A3,parlvotes_lh!$A$11:$ZZ$209,126,FALSE)))</f>
        <v>4.8780192012084382E-2</v>
      </c>
      <c r="Q3" s="179">
        <f>IF(ISERROR(VLOOKUP($A3,parlvotes_lh!$A$11:$ZZ$209,146,FALSE))=TRUE,"",IF(VLOOKUP($A3,parlvotes_lh!$A$11:$ZZ$209,146,FALSE)=0,"",VLOOKUP($A3,parlvotes_lh!$A$11:$ZZ$209,146,FALSE)))</f>
        <v>4.5309476312787242E-2</v>
      </c>
      <c r="R3" s="179" t="str">
        <f>IF(ISERROR(VLOOKUP($A3,parlvotes_lh!$A$11:$ZZ$209,166,FALSE))=TRUE,"",IF(VLOOKUP($A3,parlvotes_lh!$A$11:$ZZ$209,166,FALSE)=0,"",VLOOKUP($A3,parlvotes_lh!$A$11:$ZZ$209,166,FALSE)))</f>
        <v/>
      </c>
      <c r="S3" s="179" t="str">
        <f>IF(ISERROR(VLOOKUP($A3,parlvotes_lh!$A$11:$ZZ$209,186,FALSE))=TRUE,"",IF(VLOOKUP($A3,parlvotes_lh!$A$11:$ZZ$209,186,FALSE)=0,"",VLOOKUP($A3,parlvotes_lh!$A$11:$ZZ$209,186,FALSE)))</f>
        <v/>
      </c>
      <c r="T3" s="179" t="str">
        <f>IF(ISERROR(VLOOKUP($A3,parlvotes_lh!$A$11:$ZZ$209,206,FALSE))=TRUE,"",IF(VLOOKUP($A3,parlvotes_lh!$A$11:$ZZ$209,206,FALSE)=0,"",VLOOKUP($A3,parlvotes_lh!$A$11:$ZZ$209,206,FALSE)))</f>
        <v/>
      </c>
      <c r="U3" s="179" t="str">
        <f>IF(ISERROR(VLOOKUP($A3,parlvotes_lh!$A$11:$ZZ$209,226,FALSE))=TRUE,"",IF(VLOOKUP($A3,parlvotes_lh!$A$11:$ZZ$209,226,FALSE)=0,"",VLOOKUP($A3,parlvotes_lh!$A$11:$ZZ$209,226,FALSE)))</f>
        <v/>
      </c>
      <c r="V3" s="179" t="str">
        <f>IF(ISERROR(VLOOKUP($A3,parlvotes_lh!$A$11:$ZZ$209,246,FALSE))=TRUE,"",IF(VLOOKUP($A3,parlvotes_lh!$A$11:$ZZ$209,246,FALSE)=0,"",VLOOKUP($A3,parlvotes_lh!$A$11:$ZZ$209,246,FALSE)))</f>
        <v/>
      </c>
      <c r="W3" s="179" t="str">
        <f>IF(ISERROR(VLOOKUP($A3,parlvotes_lh!$A$11:$ZZ$209,266,FALSE))=TRUE,"",IF(VLOOKUP($A3,parlvotes_lh!$A$11:$ZZ$209,266,FALSE)=0,"",VLOOKUP($A3,parlvotes_lh!$A$11:$ZZ$209,266,FALSE)))</f>
        <v/>
      </c>
      <c r="X3" s="179" t="str">
        <f>IF(ISERROR(VLOOKUP($A3,parlvotes_lh!$A$11:$ZZ$209,286,FALSE))=TRUE,"",IF(VLOOKUP($A3,parlvotes_lh!$A$11:$ZZ$209,286,FALSE)=0,"",VLOOKUP($A3,parlvotes_lh!$A$11:$ZZ$209,286,FALSE)))</f>
        <v/>
      </c>
      <c r="Y3" s="179" t="str">
        <f>IF(ISERROR(VLOOKUP($A3,parlvotes_lh!$A$11:$ZZ$209,306,FALSE))=TRUE,"",IF(VLOOKUP($A3,parlvotes_lh!$A$11:$ZZ$209,306,FALSE)=0,"",VLOOKUP($A3,parlvotes_lh!$A$11:$ZZ$209,306,FALSE)))</f>
        <v/>
      </c>
      <c r="Z3" s="179" t="str">
        <f>IF(ISERROR(VLOOKUP($A3,parlvotes_lh!$A$11:$ZZ$209,326,FALSE))=TRUE,"",IF(VLOOKUP($A3,parlvotes_lh!$A$11:$ZZ$209,326,FALSE)=0,"",VLOOKUP($A3,parlvotes_lh!$A$11:$ZZ$209,326,FALSE)))</f>
        <v/>
      </c>
      <c r="AA3" s="179" t="str">
        <f>IF(ISERROR(VLOOKUP($A3,parlvotes_lh!$A$11:$ZZ$209,346,FALSE))=TRUE,"",IF(VLOOKUP($A3,parlvotes_lh!$A$11:$ZZ$209,346,FALSE)=0,"",VLOOKUP($A3,parlvotes_lh!$A$11:$ZZ$209,346,FALSE)))</f>
        <v/>
      </c>
      <c r="AB3" s="179" t="str">
        <f>IF(ISERROR(VLOOKUP($A3,parlvotes_lh!$A$11:$ZZ$209,366,FALSE))=TRUE,"",IF(VLOOKUP($A3,parlvotes_lh!$A$11:$ZZ$209,366,FALSE)=0,"",VLOOKUP($A3,parlvotes_lh!$A$11:$ZZ$209,366,FALSE)))</f>
        <v/>
      </c>
      <c r="AC3" s="179" t="str">
        <f>IF(ISERROR(VLOOKUP($A3,parlvotes_lh!$A$11:$ZZ$209,386,FALSE))=TRUE,"",IF(VLOOKUP($A3,parlvotes_lh!$A$11:$ZZ$209,386,FALSE)=0,"",VLOOKUP($A3,parlvotes_lh!$A$11:$ZZ$209,386,FALSE)))</f>
        <v/>
      </c>
    </row>
    <row r="4" spans="1:29" ht="13.5" customHeight="1">
      <c r="A4" s="173" t="str">
        <f>IF(info_parties!A4="","",info_parties!A4)</f>
        <v>fi_kesk01</v>
      </c>
      <c r="B4" s="104" t="str">
        <f>IF(A4="","",MID(info_weblinks!$C$3,32,3))</f>
        <v>fin</v>
      </c>
      <c r="C4" s="104" t="str">
        <f>IF(info_parties!G4="","",info_parties!G4)</f>
        <v>Centre Party</v>
      </c>
      <c r="D4" s="104" t="str">
        <f>IF(info_parties!K4="","",info_parties!K4)</f>
        <v>Suomen Keskusta</v>
      </c>
      <c r="E4" s="104" t="str">
        <f>IF(info_parties!H4="","",info_parties!H4)</f>
        <v>KESK</v>
      </c>
      <c r="F4" s="174">
        <f t="shared" si="0"/>
        <v>33314</v>
      </c>
      <c r="G4" s="175">
        <f t="shared" si="1"/>
        <v>43569</v>
      </c>
      <c r="H4" s="176">
        <f t="shared" si="2"/>
        <v>0.2482528821483258</v>
      </c>
      <c r="I4" s="177">
        <f t="shared" si="3"/>
        <v>33314</v>
      </c>
      <c r="J4" s="178">
        <f>IF(ISERROR(VLOOKUP($A4,parlvotes_lh!$A$11:$ZZ$209,6,FALSE))=TRUE,"",IF(VLOOKUP($A4,parlvotes_lh!$A$11:$ZZ$209,6,FALSE)=0,"",VLOOKUP($A4,parlvotes_lh!$A$11:$ZZ$209,6,FALSE)))</f>
        <v>0.2482528821483258</v>
      </c>
      <c r="K4" s="178">
        <f>IF(ISERROR(VLOOKUP($A4,parlvotes_lh!$A$11:$ZZ$209,26,FALSE))=TRUE,"",IF(VLOOKUP($A4,parlvotes_lh!$A$11:$ZZ$209,26,FALSE)=0,"",VLOOKUP($A4,parlvotes_lh!$A$11:$ZZ$209,26,FALSE)))</f>
        <v>0.1984964693351591</v>
      </c>
      <c r="L4" s="178">
        <f>IF(ISERROR(VLOOKUP($A4,parlvotes_lh!$A$11:$ZZ$209,46,FALSE))=TRUE,"",IF(VLOOKUP($A4,parlvotes_lh!$A$11:$ZZ$209,46,FALSE)=0,"",VLOOKUP($A4,parlvotes_lh!$A$11:$ZZ$209,46,FALSE)))</f>
        <v>0.22399359114695122</v>
      </c>
      <c r="M4" s="178">
        <f>IF(ISERROR(VLOOKUP($A4,parlvotes_lh!$A$11:$ZZ$209,66,FALSE))=TRUE,"",IF(VLOOKUP($A4,parlvotes_lh!$A$11:$ZZ$209,66,FALSE)=0,"",VLOOKUP($A4,parlvotes_lh!$A$11:$ZZ$209,66,FALSE)))</f>
        <v>0.247</v>
      </c>
      <c r="N4" s="178">
        <f>IF(ISERROR(VLOOKUP($A4,parlvotes_lh!$A$11:$ZZ$209,86,FALSE))=TRUE,"",IF(VLOOKUP($A4,parlvotes_lh!$A$11:$ZZ$209,86,FALSE)=0,"",VLOOKUP($A4,parlvotes_lh!$A$11:$ZZ$209,86,FALSE)))</f>
        <v>0.23109832580119485</v>
      </c>
      <c r="O4" s="178">
        <f>IF(ISERROR(VLOOKUP($A4,parlvotes_lh!$A$11:$ZZ$209,106,FALSE))=TRUE,"",IF(VLOOKUP($A4,parlvotes_lh!$A$11:$ZZ$209,106,FALSE)=0,"",VLOOKUP($A4,parlvotes_lh!$A$11:$ZZ$209,106,FALSE)))</f>
        <v>0.15759646560671609</v>
      </c>
      <c r="P4" s="178">
        <f>IF(ISERROR(VLOOKUP($A4,parlvotes_lh!$A$11:$ZZ$209,126,FALSE))=TRUE,"",IF(VLOOKUP($A4,parlvotes_lh!$A$11:$ZZ$209,126,FALSE)=0,"",VLOOKUP($A4,parlvotes_lh!$A$11:$ZZ$209,126,FALSE)))</f>
        <v>0.21095726772712711</v>
      </c>
      <c r="Q4" s="179">
        <f>IF(ISERROR(VLOOKUP($A4,parlvotes_lh!$A$11:$ZZ$209,146,FALSE))=TRUE,"",IF(VLOOKUP($A4,parlvotes_lh!$A$11:$ZZ$209,146,FALSE)=0,"",VLOOKUP($A4,parlvotes_lh!$A$11:$ZZ$209,146,FALSE)))</f>
        <v>0.13755079632280698</v>
      </c>
      <c r="R4" s="179" t="str">
        <f>IF(ISERROR(VLOOKUP($A4,parlvotes_lh!$A$11:$ZZ$209,166,FALSE))=TRUE,"",IF(VLOOKUP($A4,parlvotes_lh!$A$11:$ZZ$209,166,FALSE)=0,"",VLOOKUP($A4,parlvotes_lh!$A$11:$ZZ$209,166,FALSE)))</f>
        <v/>
      </c>
      <c r="S4" s="179" t="str">
        <f>IF(ISERROR(VLOOKUP($A4,parlvotes_lh!$A$11:$ZZ$209,186,FALSE))=TRUE,"",IF(VLOOKUP($A4,parlvotes_lh!$A$11:$ZZ$209,186,FALSE)=0,"",VLOOKUP($A4,parlvotes_lh!$A$11:$ZZ$209,186,FALSE)))</f>
        <v/>
      </c>
      <c r="T4" s="179" t="str">
        <f>IF(ISERROR(VLOOKUP($A4,parlvotes_lh!$A$11:$ZZ$209,206,FALSE))=TRUE,"",IF(VLOOKUP($A4,parlvotes_lh!$A$11:$ZZ$209,206,FALSE)=0,"",VLOOKUP($A4,parlvotes_lh!$A$11:$ZZ$209,206,FALSE)))</f>
        <v/>
      </c>
      <c r="U4" s="179" t="str">
        <f>IF(ISERROR(VLOOKUP($A4,parlvotes_lh!$A$11:$ZZ$209,226,FALSE))=TRUE,"",IF(VLOOKUP($A4,parlvotes_lh!$A$11:$ZZ$209,226,FALSE)=0,"",VLOOKUP($A4,parlvotes_lh!$A$11:$ZZ$209,226,FALSE)))</f>
        <v/>
      </c>
      <c r="V4" s="179" t="str">
        <f>IF(ISERROR(VLOOKUP($A4,parlvotes_lh!$A$11:$ZZ$209,246,FALSE))=TRUE,"",IF(VLOOKUP($A4,parlvotes_lh!$A$11:$ZZ$209,246,FALSE)=0,"",VLOOKUP($A4,parlvotes_lh!$A$11:$ZZ$209,246,FALSE)))</f>
        <v/>
      </c>
      <c r="W4" s="179" t="str">
        <f>IF(ISERROR(VLOOKUP($A4,parlvotes_lh!$A$11:$ZZ$209,266,FALSE))=TRUE,"",IF(VLOOKUP($A4,parlvotes_lh!$A$11:$ZZ$209,266,FALSE)=0,"",VLOOKUP($A4,parlvotes_lh!$A$11:$ZZ$209,266,FALSE)))</f>
        <v/>
      </c>
      <c r="X4" s="179" t="str">
        <f>IF(ISERROR(VLOOKUP($A4,parlvotes_lh!$A$11:$ZZ$209,286,FALSE))=TRUE,"",IF(VLOOKUP($A4,parlvotes_lh!$A$11:$ZZ$209,286,FALSE)=0,"",VLOOKUP($A4,parlvotes_lh!$A$11:$ZZ$209,286,FALSE)))</f>
        <v/>
      </c>
      <c r="Y4" s="179" t="str">
        <f>IF(ISERROR(VLOOKUP($A4,parlvotes_lh!$A$11:$ZZ$209,306,FALSE))=TRUE,"",IF(VLOOKUP($A4,parlvotes_lh!$A$11:$ZZ$209,306,FALSE)=0,"",VLOOKUP($A4,parlvotes_lh!$A$11:$ZZ$209,306,FALSE)))</f>
        <v/>
      </c>
      <c r="Z4" s="179" t="str">
        <f>IF(ISERROR(VLOOKUP($A4,parlvotes_lh!$A$11:$ZZ$209,326,FALSE))=TRUE,"",IF(VLOOKUP($A4,parlvotes_lh!$A$11:$ZZ$209,326,FALSE)=0,"",VLOOKUP($A4,parlvotes_lh!$A$11:$ZZ$209,326,FALSE)))</f>
        <v/>
      </c>
      <c r="AA4" s="179" t="str">
        <f>IF(ISERROR(VLOOKUP($A4,parlvotes_lh!$A$11:$ZZ$209,346,FALSE))=TRUE,"",IF(VLOOKUP($A4,parlvotes_lh!$A$11:$ZZ$209,346,FALSE)=0,"",VLOOKUP($A4,parlvotes_lh!$A$11:$ZZ$209,346,FALSE)))</f>
        <v/>
      </c>
      <c r="AB4" s="179" t="str">
        <f>IF(ISERROR(VLOOKUP($A4,parlvotes_lh!$A$11:$ZZ$209,366,FALSE))=TRUE,"",IF(VLOOKUP($A4,parlvotes_lh!$A$11:$ZZ$209,366,FALSE)=0,"",VLOOKUP($A4,parlvotes_lh!$A$11:$ZZ$209,366,FALSE)))</f>
        <v/>
      </c>
      <c r="AC4" s="179" t="str">
        <f>IF(ISERROR(VLOOKUP($A4,parlvotes_lh!$A$11:$ZZ$209,386,FALSE))=TRUE,"",IF(VLOOKUP($A4,parlvotes_lh!$A$11:$ZZ$209,386,FALSE)=0,"",VLOOKUP($A4,parlvotes_lh!$A$11:$ZZ$209,386,FALSE)))</f>
        <v/>
      </c>
    </row>
    <row r="5" spans="1:29" ht="13.5" customHeight="1">
      <c r="A5" s="173" t="str">
        <f>IF(info_parties!A5="","",info_parties!A5)</f>
        <v>fi_lkp01</v>
      </c>
      <c r="B5" s="104" t="str">
        <f>IF(A5="","",MID(info_weblinks!$C$3,32,3))</f>
        <v>fin</v>
      </c>
      <c r="C5" s="104" t="str">
        <f>IF(info_parties!G5="","",info_parties!G5)</f>
        <v>Liberal People’s Party</v>
      </c>
      <c r="D5" s="104" t="str">
        <f>IF(info_parties!K5="","",info_parties!K5)</f>
        <v>Liberaalinen Kansanpuolue</v>
      </c>
      <c r="E5" s="104" t="str">
        <f>IF(info_parties!H5="","",info_parties!H5)</f>
        <v>LKP</v>
      </c>
      <c r="F5" s="174">
        <f t="shared" si="0"/>
        <v>33314</v>
      </c>
      <c r="G5" s="175">
        <f t="shared" si="1"/>
        <v>34777</v>
      </c>
      <c r="H5" s="176">
        <f t="shared" si="2"/>
        <v>7.7808650150151251E-3</v>
      </c>
      <c r="I5" s="177">
        <f t="shared" si="3"/>
        <v>33314</v>
      </c>
      <c r="J5" s="178">
        <f>IF(ISERROR(VLOOKUP($A5,parlvotes_lh!$A$11:$ZZ$209,6,FALSE))=TRUE,"",IF(VLOOKUP($A5,parlvotes_lh!$A$11:$ZZ$209,6,FALSE)=0,"",VLOOKUP($A5,parlvotes_lh!$A$11:$ZZ$209,6,FALSE)))</f>
        <v>7.7808650150151251E-3</v>
      </c>
      <c r="K5" s="178">
        <f>IF(ISERROR(VLOOKUP($A5,parlvotes_lh!$A$11:$ZZ$209,26,FALSE))=TRUE,"",IF(VLOOKUP($A5,parlvotes_lh!$A$11:$ZZ$209,26,FALSE)=0,"",VLOOKUP($A5,parlvotes_lh!$A$11:$ZZ$209,26,FALSE)))</f>
        <v>5.8423090767411225E-3</v>
      </c>
      <c r="L5" s="178" t="str">
        <f>IF(ISERROR(VLOOKUP($A5,parlvotes_lh!$A$11:$ZZ$209,46,FALSE))=TRUE,"",IF(VLOOKUP($A5,parlvotes_lh!$A$11:$ZZ$209,46,FALSE)=0,"",VLOOKUP($A5,parlvotes_lh!$A$11:$ZZ$209,46,FALSE)))</f>
        <v/>
      </c>
      <c r="M5" s="178" t="str">
        <f>IF(ISERROR(VLOOKUP($A5,parlvotes_lh!$A$11:$ZZ$209,66,FALSE))=TRUE,"",IF(VLOOKUP($A5,parlvotes_lh!$A$11:$ZZ$209,66,FALSE)=0,"",VLOOKUP($A5,parlvotes_lh!$A$11:$ZZ$209,66,FALSE)))</f>
        <v/>
      </c>
      <c r="N5" s="178" t="str">
        <f>IF(ISERROR(VLOOKUP($A5,parlvotes_lh!$A$11:$ZZ$209,86,FALSE))=TRUE,"",IF(VLOOKUP($A5,parlvotes_lh!$A$11:$ZZ$209,86,FALSE)=0,"",VLOOKUP($A5,parlvotes_lh!$A$11:$ZZ$209,86,FALSE)))</f>
        <v/>
      </c>
      <c r="O5" s="178" t="str">
        <f>IF(ISERROR(VLOOKUP($A5,parlvotes_lh!$A$11:$ZZ$209,106,FALSE))=TRUE,"",IF(VLOOKUP($A5,parlvotes_lh!$A$11:$ZZ$209,106,FALSE)=0,"",VLOOKUP($A5,parlvotes_lh!$A$11:$ZZ$209,106,FALSE)))</f>
        <v/>
      </c>
      <c r="P5" s="178" t="str">
        <f>IF(ISERROR(VLOOKUP($A5,parlvotes_lh!$A$11:$ZZ$209,126,FALSE))=TRUE,"",IF(VLOOKUP($A5,parlvotes_lh!$A$11:$ZZ$209,126,FALSE)=0,"",VLOOKUP($A5,parlvotes_lh!$A$11:$ZZ$209,126,FALSE)))</f>
        <v/>
      </c>
      <c r="Q5" s="179" t="str">
        <f>IF(ISERROR(VLOOKUP($A5,parlvotes_lh!$A$11:$ZZ$209,146,FALSE))=TRUE,"",IF(VLOOKUP($A5,parlvotes_lh!$A$11:$ZZ$209,146,FALSE)=0,"",VLOOKUP($A5,parlvotes_lh!$A$11:$ZZ$209,146,FALSE)))</f>
        <v/>
      </c>
      <c r="R5" s="179" t="str">
        <f>IF(ISERROR(VLOOKUP($A5,parlvotes_lh!$A$11:$ZZ$209,166,FALSE))=TRUE,"",IF(VLOOKUP($A5,parlvotes_lh!$A$11:$ZZ$209,166,FALSE)=0,"",VLOOKUP($A5,parlvotes_lh!$A$11:$ZZ$209,166,FALSE)))</f>
        <v/>
      </c>
      <c r="S5" s="179" t="str">
        <f>IF(ISERROR(VLOOKUP($A5,parlvotes_lh!$A$11:$ZZ$209,186,FALSE))=TRUE,"",IF(VLOOKUP($A5,parlvotes_lh!$A$11:$ZZ$209,186,FALSE)=0,"",VLOOKUP($A5,parlvotes_lh!$A$11:$ZZ$209,186,FALSE)))</f>
        <v/>
      </c>
      <c r="T5" s="179" t="str">
        <f>IF(ISERROR(VLOOKUP($A5,parlvotes_lh!$A$11:$ZZ$209,206,FALSE))=TRUE,"",IF(VLOOKUP($A5,parlvotes_lh!$A$11:$ZZ$209,206,FALSE)=0,"",VLOOKUP($A5,parlvotes_lh!$A$11:$ZZ$209,206,FALSE)))</f>
        <v/>
      </c>
      <c r="U5" s="179" t="str">
        <f>IF(ISERROR(VLOOKUP($A5,parlvotes_lh!$A$11:$ZZ$209,226,FALSE))=TRUE,"",IF(VLOOKUP($A5,parlvotes_lh!$A$11:$ZZ$209,226,FALSE)=0,"",VLOOKUP($A5,parlvotes_lh!$A$11:$ZZ$209,226,FALSE)))</f>
        <v/>
      </c>
      <c r="V5" s="179" t="str">
        <f>IF(ISERROR(VLOOKUP($A5,parlvotes_lh!$A$11:$ZZ$209,246,FALSE))=TRUE,"",IF(VLOOKUP($A5,parlvotes_lh!$A$11:$ZZ$209,246,FALSE)=0,"",VLOOKUP($A5,parlvotes_lh!$A$11:$ZZ$209,246,FALSE)))</f>
        <v/>
      </c>
      <c r="W5" s="179" t="str">
        <f>IF(ISERROR(VLOOKUP($A5,parlvotes_lh!$A$11:$ZZ$209,266,FALSE))=TRUE,"",IF(VLOOKUP($A5,parlvotes_lh!$A$11:$ZZ$209,266,FALSE)=0,"",VLOOKUP($A5,parlvotes_lh!$A$11:$ZZ$209,266,FALSE)))</f>
        <v/>
      </c>
      <c r="X5" s="179" t="str">
        <f>IF(ISERROR(VLOOKUP($A5,parlvotes_lh!$A$11:$ZZ$209,286,FALSE))=TRUE,"",IF(VLOOKUP($A5,parlvotes_lh!$A$11:$ZZ$209,286,FALSE)=0,"",VLOOKUP($A5,parlvotes_lh!$A$11:$ZZ$209,286,FALSE)))</f>
        <v/>
      </c>
      <c r="Y5" s="179" t="str">
        <f>IF(ISERROR(VLOOKUP($A5,parlvotes_lh!$A$11:$ZZ$209,306,FALSE))=TRUE,"",IF(VLOOKUP($A5,parlvotes_lh!$A$11:$ZZ$209,306,FALSE)=0,"",VLOOKUP($A5,parlvotes_lh!$A$11:$ZZ$209,306,FALSE)))</f>
        <v/>
      </c>
      <c r="Z5" s="179" t="str">
        <f>IF(ISERROR(VLOOKUP($A5,parlvotes_lh!$A$11:$ZZ$209,326,FALSE))=TRUE,"",IF(VLOOKUP($A5,parlvotes_lh!$A$11:$ZZ$209,326,FALSE)=0,"",VLOOKUP($A5,parlvotes_lh!$A$11:$ZZ$209,326,FALSE)))</f>
        <v/>
      </c>
      <c r="AA5" s="179" t="str">
        <f>IF(ISERROR(VLOOKUP($A5,parlvotes_lh!$A$11:$ZZ$209,346,FALSE))=TRUE,"",IF(VLOOKUP($A5,parlvotes_lh!$A$11:$ZZ$209,346,FALSE)=0,"",VLOOKUP($A5,parlvotes_lh!$A$11:$ZZ$209,346,FALSE)))</f>
        <v/>
      </c>
      <c r="AB5" s="179" t="str">
        <f>IF(ISERROR(VLOOKUP($A5,parlvotes_lh!$A$11:$ZZ$209,366,FALSE))=TRUE,"",IF(VLOOKUP($A5,parlvotes_lh!$A$11:$ZZ$209,366,FALSE)=0,"",VLOOKUP($A5,parlvotes_lh!$A$11:$ZZ$209,366,FALSE)))</f>
        <v/>
      </c>
      <c r="AC5" s="179" t="str">
        <f>IF(ISERROR(VLOOKUP($A5,parlvotes_lh!$A$11:$ZZ$209,386,FALSE))=TRUE,"",IF(VLOOKUP($A5,parlvotes_lh!$A$11:$ZZ$209,386,FALSE)=0,"",VLOOKUP($A5,parlvotes_lh!$A$11:$ZZ$209,386,FALSE)))</f>
        <v/>
      </c>
    </row>
    <row r="6" spans="1:29" ht="13.5" customHeight="1">
      <c r="A6" s="173" t="str">
        <f>IF(info_parties!A6="","",info_parties!A6)</f>
        <v>fi_kok01</v>
      </c>
      <c r="B6" s="104" t="str">
        <f>IF(A6="","",MID(info_weblinks!$C$3,32,3))</f>
        <v>fin</v>
      </c>
      <c r="C6" s="104" t="str">
        <f>IF(info_parties!G6="","",info_parties!G6)</f>
        <v>National Coalition</v>
      </c>
      <c r="D6" s="104" t="str">
        <f>IF(info_parties!K6="","",info_parties!K6)</f>
        <v>Kansallinen Kokoomus</v>
      </c>
      <c r="E6" s="104" t="str">
        <f>IF(info_parties!H6="","",info_parties!H6)</f>
        <v>KOK</v>
      </c>
      <c r="F6" s="174">
        <f t="shared" si="0"/>
        <v>33314</v>
      </c>
      <c r="G6" s="175">
        <f t="shared" si="1"/>
        <v>43569</v>
      </c>
      <c r="H6" s="176">
        <f t="shared" si="2"/>
        <v>0.22258696119709762</v>
      </c>
      <c r="I6" s="177">
        <f t="shared" si="3"/>
        <v>39159</v>
      </c>
      <c r="J6" s="178">
        <f>IF(ISERROR(VLOOKUP($A6,parlvotes_lh!$A$11:$ZZ$209,6,FALSE))=TRUE,"",IF(VLOOKUP($A6,parlvotes_lh!$A$11:$ZZ$209,6,FALSE)=0,"",VLOOKUP($A6,parlvotes_lh!$A$11:$ZZ$209,6,FALSE)))</f>
        <v>0.19314117299199757</v>
      </c>
      <c r="K6" s="178">
        <f>IF(ISERROR(VLOOKUP($A6,parlvotes_lh!$A$11:$ZZ$209,26,FALSE))=TRUE,"",IF(VLOOKUP($A6,parlvotes_lh!$A$11:$ZZ$209,26,FALSE)=0,"",VLOOKUP($A6,parlvotes_lh!$A$11:$ZZ$209,26,FALSE)))</f>
        <v>0.17894215621371481</v>
      </c>
      <c r="L6" s="178">
        <f>IF(ISERROR(VLOOKUP($A6,parlvotes_lh!$A$11:$ZZ$209,46,FALSE))=TRUE,"",IF(VLOOKUP($A6,parlvotes_lh!$A$11:$ZZ$209,46,FALSE)=0,"",VLOOKUP($A6,parlvotes_lh!$A$11:$ZZ$209,46,FALSE)))</f>
        <v>0.21028489634284381</v>
      </c>
      <c r="M6" s="178">
        <f>IF(ISERROR(VLOOKUP($A6,parlvotes_lh!$A$11:$ZZ$209,66,FALSE))=TRUE,"",IF(VLOOKUP($A6,parlvotes_lh!$A$11:$ZZ$209,66,FALSE)=0,"",VLOOKUP($A6,parlvotes_lh!$A$11:$ZZ$209,66,FALSE)))</f>
        <v>0.18600000000000003</v>
      </c>
      <c r="N6" s="178">
        <f>IF(ISERROR(VLOOKUP($A6,parlvotes_lh!$A$11:$ZZ$209,86,FALSE))=TRUE,"",IF(VLOOKUP($A6,parlvotes_lh!$A$11:$ZZ$209,86,FALSE)=0,"",VLOOKUP($A6,parlvotes_lh!$A$11:$ZZ$209,86,FALSE)))</f>
        <v>0.22258696119709762</v>
      </c>
      <c r="O6" s="178">
        <f>IF(ISERROR(VLOOKUP($A6,parlvotes_lh!$A$11:$ZZ$209,106,FALSE))=TRUE,"",IF(VLOOKUP($A6,parlvotes_lh!$A$11:$ZZ$209,106,FALSE)=0,"",VLOOKUP($A6,parlvotes_lh!$A$11:$ZZ$209,106,FALSE)))</f>
        <v>0.20381817618965489</v>
      </c>
      <c r="P6" s="178">
        <f>IF(ISERROR(VLOOKUP($A6,parlvotes_lh!$A$11:$ZZ$209,126,FALSE))=TRUE,"",IF(VLOOKUP($A6,parlvotes_lh!$A$11:$ZZ$209,126,FALSE)=0,"",VLOOKUP($A6,parlvotes_lh!$A$11:$ZZ$209,126,FALSE)))</f>
        <v>0.18198398563025461</v>
      </c>
      <c r="Q6" s="179">
        <f>IF(ISERROR(VLOOKUP($A6,parlvotes_lh!$A$11:$ZZ$209,146,FALSE))=TRUE,"",IF(VLOOKUP($A6,parlvotes_lh!$A$11:$ZZ$209,146,FALSE)=0,"",VLOOKUP($A6,parlvotes_lh!$A$11:$ZZ$209,146,FALSE)))</f>
        <v>0.17001014953035709</v>
      </c>
      <c r="R6" s="179" t="str">
        <f>IF(ISERROR(VLOOKUP($A6,parlvotes_lh!$A$11:$ZZ$209,166,FALSE))=TRUE,"",IF(VLOOKUP($A6,parlvotes_lh!$A$11:$ZZ$209,166,FALSE)=0,"",VLOOKUP($A6,parlvotes_lh!$A$11:$ZZ$209,166,FALSE)))</f>
        <v/>
      </c>
      <c r="S6" s="179" t="str">
        <f>IF(ISERROR(VLOOKUP($A6,parlvotes_lh!$A$11:$ZZ$209,186,FALSE))=TRUE,"",IF(VLOOKUP($A6,parlvotes_lh!$A$11:$ZZ$209,186,FALSE)=0,"",VLOOKUP($A6,parlvotes_lh!$A$11:$ZZ$209,186,FALSE)))</f>
        <v/>
      </c>
      <c r="T6" s="179" t="str">
        <f>IF(ISERROR(VLOOKUP($A6,parlvotes_lh!$A$11:$ZZ$209,206,FALSE))=TRUE,"",IF(VLOOKUP($A6,parlvotes_lh!$A$11:$ZZ$209,206,FALSE)=0,"",VLOOKUP($A6,parlvotes_lh!$A$11:$ZZ$209,206,FALSE)))</f>
        <v/>
      </c>
      <c r="U6" s="179" t="str">
        <f>IF(ISERROR(VLOOKUP($A6,parlvotes_lh!$A$11:$ZZ$209,226,FALSE))=TRUE,"",IF(VLOOKUP($A6,parlvotes_lh!$A$11:$ZZ$209,226,FALSE)=0,"",VLOOKUP($A6,parlvotes_lh!$A$11:$ZZ$209,226,FALSE)))</f>
        <v/>
      </c>
      <c r="V6" s="179" t="str">
        <f>IF(ISERROR(VLOOKUP($A6,parlvotes_lh!$A$11:$ZZ$209,246,FALSE))=TRUE,"",IF(VLOOKUP($A6,parlvotes_lh!$A$11:$ZZ$209,246,FALSE)=0,"",VLOOKUP($A6,parlvotes_lh!$A$11:$ZZ$209,246,FALSE)))</f>
        <v/>
      </c>
      <c r="W6" s="179" t="str">
        <f>IF(ISERROR(VLOOKUP($A6,parlvotes_lh!$A$11:$ZZ$209,266,FALSE))=TRUE,"",IF(VLOOKUP($A6,parlvotes_lh!$A$11:$ZZ$209,266,FALSE)=0,"",VLOOKUP($A6,parlvotes_lh!$A$11:$ZZ$209,266,FALSE)))</f>
        <v/>
      </c>
      <c r="X6" s="179" t="str">
        <f>IF(ISERROR(VLOOKUP($A6,parlvotes_lh!$A$11:$ZZ$209,286,FALSE))=TRUE,"",IF(VLOOKUP($A6,parlvotes_lh!$A$11:$ZZ$209,286,FALSE)=0,"",VLOOKUP($A6,parlvotes_lh!$A$11:$ZZ$209,286,FALSE)))</f>
        <v/>
      </c>
      <c r="Y6" s="179" t="str">
        <f>IF(ISERROR(VLOOKUP($A6,parlvotes_lh!$A$11:$ZZ$209,306,FALSE))=TRUE,"",IF(VLOOKUP($A6,parlvotes_lh!$A$11:$ZZ$209,306,FALSE)=0,"",VLOOKUP($A6,parlvotes_lh!$A$11:$ZZ$209,306,FALSE)))</f>
        <v/>
      </c>
      <c r="Z6" s="179" t="str">
        <f>IF(ISERROR(VLOOKUP($A6,parlvotes_lh!$A$11:$ZZ$209,326,FALSE))=TRUE,"",IF(VLOOKUP($A6,parlvotes_lh!$A$11:$ZZ$209,326,FALSE)=0,"",VLOOKUP($A6,parlvotes_lh!$A$11:$ZZ$209,326,FALSE)))</f>
        <v/>
      </c>
      <c r="AA6" s="179" t="str">
        <f>IF(ISERROR(VLOOKUP($A6,parlvotes_lh!$A$11:$ZZ$209,346,FALSE))=TRUE,"",IF(VLOOKUP($A6,parlvotes_lh!$A$11:$ZZ$209,346,FALSE)=0,"",VLOOKUP($A6,parlvotes_lh!$A$11:$ZZ$209,346,FALSE)))</f>
        <v/>
      </c>
      <c r="AB6" s="179" t="str">
        <f>IF(ISERROR(VLOOKUP($A6,parlvotes_lh!$A$11:$ZZ$209,366,FALSE))=TRUE,"",IF(VLOOKUP($A6,parlvotes_lh!$A$11:$ZZ$209,366,FALSE)=0,"",VLOOKUP($A6,parlvotes_lh!$A$11:$ZZ$209,366,FALSE)))</f>
        <v/>
      </c>
      <c r="AC6" s="179" t="str">
        <f>IF(ISERROR(VLOOKUP($A6,parlvotes_lh!$A$11:$ZZ$209,386,FALSE))=TRUE,"",IF(VLOOKUP($A6,parlvotes_lh!$A$11:$ZZ$209,386,FALSE)=0,"",VLOOKUP($A6,parlvotes_lh!$A$11:$ZZ$209,386,FALSE)))</f>
        <v/>
      </c>
    </row>
    <row r="7" spans="1:29" ht="13.5" customHeight="1">
      <c r="A7" s="173" t="str">
        <f>IF(info_parties!A7="","",info_parties!A7)</f>
        <v>fi_vas01</v>
      </c>
      <c r="B7" s="104" t="str">
        <f>IF(A7="","",MID(info_weblinks!$C$3,32,3))</f>
        <v>fin</v>
      </c>
      <c r="C7" s="104" t="str">
        <f>IF(info_parties!G7="","",info_parties!G7)</f>
        <v>Left-Wing Alliance</v>
      </c>
      <c r="D7" s="104" t="str">
        <f>IF(info_parties!K7="","",info_parties!K7)</f>
        <v xml:space="preserve">Vasemmistoliitto </v>
      </c>
      <c r="E7" s="104" t="str">
        <f>IF(info_parties!H7="","",info_parties!H7)</f>
        <v>VAS</v>
      </c>
      <c r="F7" s="174">
        <f t="shared" si="0"/>
        <v>33314</v>
      </c>
      <c r="G7" s="175">
        <f t="shared" si="1"/>
        <v>43569</v>
      </c>
      <c r="H7" s="176">
        <f t="shared" si="2"/>
        <v>0.11159612229185942</v>
      </c>
      <c r="I7" s="177">
        <f t="shared" si="3"/>
        <v>34777</v>
      </c>
      <c r="J7" s="178">
        <f>IF(ISERROR(VLOOKUP($A7,parlvotes_lh!$A$11:$ZZ$209,6,FALSE))=TRUE,"",IF(VLOOKUP($A7,parlvotes_lh!$A$11:$ZZ$209,6,FALSE)=0,"",VLOOKUP($A7,parlvotes_lh!$A$11:$ZZ$209,6,FALSE)))</f>
        <v>0.10075101305321731</v>
      </c>
      <c r="K7" s="178">
        <f>IF(ISERROR(VLOOKUP($A7,parlvotes_lh!$A$11:$ZZ$209,26,FALSE))=TRUE,"",IF(VLOOKUP($A7,parlvotes_lh!$A$11:$ZZ$209,26,FALSE)=0,"",VLOOKUP($A7,parlvotes_lh!$A$11:$ZZ$209,26,FALSE)))</f>
        <v>0.11159612229185942</v>
      </c>
      <c r="L7" s="178">
        <f>IF(ISERROR(VLOOKUP($A7,parlvotes_lh!$A$11:$ZZ$209,46,FALSE))=TRUE,"",IF(VLOOKUP($A7,parlvotes_lh!$A$11:$ZZ$209,46,FALSE)=0,"",VLOOKUP($A7,parlvotes_lh!$A$11:$ZZ$209,46,FALSE)))</f>
        <v>0.10878155336365952</v>
      </c>
      <c r="M7" s="178">
        <f>IF(ISERROR(VLOOKUP($A7,parlvotes_lh!$A$11:$ZZ$209,66,FALSE))=TRUE,"",IF(VLOOKUP($A7,parlvotes_lh!$A$11:$ZZ$209,66,FALSE)=0,"",VLOOKUP($A7,parlvotes_lh!$A$11:$ZZ$209,66,FALSE)))</f>
        <v>9.9000000000000005E-2</v>
      </c>
      <c r="N7" s="178">
        <f>IF(ISERROR(VLOOKUP($A7,parlvotes_lh!$A$11:$ZZ$209,86,FALSE))=TRUE,"",IF(VLOOKUP($A7,parlvotes_lh!$A$11:$ZZ$209,86,FALSE)=0,"",VLOOKUP($A7,parlvotes_lh!$A$11:$ZZ$209,86,FALSE)))</f>
        <v>8.8154166588482546E-2</v>
      </c>
      <c r="O7" s="178">
        <f>IF(ISERROR(VLOOKUP($A7,parlvotes_lh!$A$11:$ZZ$209,106,FALSE))=TRUE,"",IF(VLOOKUP($A7,parlvotes_lh!$A$11:$ZZ$209,106,FALSE)=0,"",VLOOKUP($A7,parlvotes_lh!$A$11:$ZZ$209,106,FALSE)))</f>
        <v>8.1317648051365321E-2</v>
      </c>
      <c r="P7" s="178">
        <f>IF(ISERROR(VLOOKUP($A7,parlvotes_lh!$A$11:$ZZ$209,126,FALSE))=TRUE,"",IF(VLOOKUP($A7,parlvotes_lh!$A$11:$ZZ$209,126,FALSE)=0,"",VLOOKUP($A7,parlvotes_lh!$A$11:$ZZ$209,126,FALSE)))</f>
        <v>7.1317137949353515E-2</v>
      </c>
      <c r="Q7" s="179">
        <f>IF(ISERROR(VLOOKUP($A7,parlvotes_lh!$A$11:$ZZ$209,146,FALSE))=TRUE,"",IF(VLOOKUP($A7,parlvotes_lh!$A$11:$ZZ$209,146,FALSE)=0,"",VLOOKUP($A7,parlvotes_lh!$A$11:$ZZ$209,146,FALSE)))</f>
        <v>8.1705017268478439E-2</v>
      </c>
      <c r="R7" s="179" t="str">
        <f>IF(ISERROR(VLOOKUP($A7,parlvotes_lh!$A$11:$ZZ$209,166,FALSE))=TRUE,"",IF(VLOOKUP($A7,parlvotes_lh!$A$11:$ZZ$209,166,FALSE)=0,"",VLOOKUP($A7,parlvotes_lh!$A$11:$ZZ$209,166,FALSE)))</f>
        <v/>
      </c>
      <c r="S7" s="179" t="str">
        <f>IF(ISERROR(VLOOKUP($A7,parlvotes_lh!$A$11:$ZZ$209,186,FALSE))=TRUE,"",IF(VLOOKUP($A7,parlvotes_lh!$A$11:$ZZ$209,186,FALSE)=0,"",VLOOKUP($A7,parlvotes_lh!$A$11:$ZZ$209,186,FALSE)))</f>
        <v/>
      </c>
      <c r="T7" s="179" t="str">
        <f>IF(ISERROR(VLOOKUP($A7,parlvotes_lh!$A$11:$ZZ$209,206,FALSE))=TRUE,"",IF(VLOOKUP($A7,parlvotes_lh!$A$11:$ZZ$209,206,FALSE)=0,"",VLOOKUP($A7,parlvotes_lh!$A$11:$ZZ$209,206,FALSE)))</f>
        <v/>
      </c>
      <c r="U7" s="179" t="str">
        <f>IF(ISERROR(VLOOKUP($A7,parlvotes_lh!$A$11:$ZZ$209,226,FALSE))=TRUE,"",IF(VLOOKUP($A7,parlvotes_lh!$A$11:$ZZ$209,226,FALSE)=0,"",VLOOKUP($A7,parlvotes_lh!$A$11:$ZZ$209,226,FALSE)))</f>
        <v/>
      </c>
      <c r="V7" s="179" t="str">
        <f>IF(ISERROR(VLOOKUP($A7,parlvotes_lh!$A$11:$ZZ$209,246,FALSE))=TRUE,"",IF(VLOOKUP($A7,parlvotes_lh!$A$11:$ZZ$209,246,FALSE)=0,"",VLOOKUP($A7,parlvotes_lh!$A$11:$ZZ$209,246,FALSE)))</f>
        <v/>
      </c>
      <c r="W7" s="179" t="str">
        <f>IF(ISERROR(VLOOKUP($A7,parlvotes_lh!$A$11:$ZZ$209,266,FALSE))=TRUE,"",IF(VLOOKUP($A7,parlvotes_lh!$A$11:$ZZ$209,266,FALSE)=0,"",VLOOKUP($A7,parlvotes_lh!$A$11:$ZZ$209,266,FALSE)))</f>
        <v/>
      </c>
      <c r="X7" s="179" t="str">
        <f>IF(ISERROR(VLOOKUP($A7,parlvotes_lh!$A$11:$ZZ$209,286,FALSE))=TRUE,"",IF(VLOOKUP($A7,parlvotes_lh!$A$11:$ZZ$209,286,FALSE)=0,"",VLOOKUP($A7,parlvotes_lh!$A$11:$ZZ$209,286,FALSE)))</f>
        <v/>
      </c>
      <c r="Y7" s="179" t="str">
        <f>IF(ISERROR(VLOOKUP($A7,parlvotes_lh!$A$11:$ZZ$209,306,FALSE))=TRUE,"",IF(VLOOKUP($A7,parlvotes_lh!$A$11:$ZZ$209,306,FALSE)=0,"",VLOOKUP($A7,parlvotes_lh!$A$11:$ZZ$209,306,FALSE)))</f>
        <v/>
      </c>
      <c r="Z7" s="179" t="str">
        <f>IF(ISERROR(VLOOKUP($A7,parlvotes_lh!$A$11:$ZZ$209,326,FALSE))=TRUE,"",IF(VLOOKUP($A7,parlvotes_lh!$A$11:$ZZ$209,326,FALSE)=0,"",VLOOKUP($A7,parlvotes_lh!$A$11:$ZZ$209,326,FALSE)))</f>
        <v/>
      </c>
      <c r="AA7" s="179" t="str">
        <f>IF(ISERROR(VLOOKUP($A7,parlvotes_lh!$A$11:$ZZ$209,346,FALSE))=TRUE,"",IF(VLOOKUP($A7,parlvotes_lh!$A$11:$ZZ$209,346,FALSE)=0,"",VLOOKUP($A7,parlvotes_lh!$A$11:$ZZ$209,346,FALSE)))</f>
        <v/>
      </c>
      <c r="AB7" s="179" t="str">
        <f>IF(ISERROR(VLOOKUP($A7,parlvotes_lh!$A$11:$ZZ$209,366,FALSE))=TRUE,"",IF(VLOOKUP($A7,parlvotes_lh!$A$11:$ZZ$209,366,FALSE)=0,"",VLOOKUP($A7,parlvotes_lh!$A$11:$ZZ$209,366,FALSE)))</f>
        <v/>
      </c>
      <c r="AC7" s="179" t="str">
        <f>IF(ISERROR(VLOOKUP($A7,parlvotes_lh!$A$11:$ZZ$209,386,FALSE))=TRUE,"",IF(VLOOKUP($A7,parlvotes_lh!$A$11:$ZZ$209,386,FALSE)=0,"",VLOOKUP($A7,parlvotes_lh!$A$11:$ZZ$209,386,FALSE)))</f>
        <v/>
      </c>
    </row>
    <row r="8" spans="1:29" ht="13.5" customHeight="1">
      <c r="A8" s="173" t="str">
        <f>IF(info_parties!A8="","",info_parties!A8)</f>
        <v>fi_kd01</v>
      </c>
      <c r="B8" s="104" t="str">
        <f>IF(A8="","",MID(info_weblinks!$C$3,32,3))</f>
        <v>fin</v>
      </c>
      <c r="C8" s="104" t="str">
        <f>IF(info_parties!G8="","",info_parties!G8)</f>
        <v>Christian Democrats</v>
      </c>
      <c r="D8" s="104" t="str">
        <f>IF(info_parties!K8="","",info_parties!K8)</f>
        <v>Kristillisdemokraatit</v>
      </c>
      <c r="E8" s="104" t="str">
        <f>IF(info_parties!H8="","",info_parties!H8)</f>
        <v>KD</v>
      </c>
      <c r="F8" s="174">
        <f t="shared" si="0"/>
        <v>33314</v>
      </c>
      <c r="G8" s="175">
        <f t="shared" si="1"/>
        <v>43569</v>
      </c>
      <c r="H8" s="176">
        <f t="shared" si="2"/>
        <v>5.2999999999999999E-2</v>
      </c>
      <c r="I8" s="177">
        <f t="shared" si="3"/>
        <v>37696</v>
      </c>
      <c r="J8" s="178">
        <f>IF(ISERROR(VLOOKUP($A8,parlvotes_lh!$A$11:$ZZ$209,6,FALSE))=TRUE,"",IF(VLOOKUP($A8,parlvotes_lh!$A$11:$ZZ$209,6,FALSE)=0,"",VLOOKUP($A8,parlvotes_lh!$A$11:$ZZ$209,6,FALSE)))</f>
        <v>3.0503852280222662E-2</v>
      </c>
      <c r="K8" s="178">
        <f>IF(ISERROR(VLOOKUP($A8,parlvotes_lh!$A$11:$ZZ$209,26,FALSE))=TRUE,"",IF(VLOOKUP($A8,parlvotes_lh!$A$11:$ZZ$209,26,FALSE)=0,"",VLOOKUP($A8,parlvotes_lh!$A$11:$ZZ$209,26,FALSE)))</f>
        <v>2.9598467558050012E-2</v>
      </c>
      <c r="L8" s="178">
        <f>IF(ISERROR(VLOOKUP($A8,parlvotes_lh!$A$11:$ZZ$209,46,FALSE))=TRUE,"",IF(VLOOKUP($A8,parlvotes_lh!$A$11:$ZZ$209,46,FALSE)=0,"",VLOOKUP($A8,parlvotes_lh!$A$11:$ZZ$209,46,FALSE)))</f>
        <v>4.170938551615621E-2</v>
      </c>
      <c r="M8" s="178">
        <f>IF(ISERROR(VLOOKUP($A8,parlvotes_lh!$A$11:$ZZ$209,66,FALSE))=TRUE,"",IF(VLOOKUP($A8,parlvotes_lh!$A$11:$ZZ$209,66,FALSE)=0,"",VLOOKUP($A8,parlvotes_lh!$A$11:$ZZ$209,66,FALSE)))</f>
        <v>5.2999999999999999E-2</v>
      </c>
      <c r="N8" s="178">
        <f>IF(ISERROR(VLOOKUP($A8,parlvotes_lh!$A$11:$ZZ$209,86,FALSE))=TRUE,"",IF(VLOOKUP($A8,parlvotes_lh!$A$11:$ZZ$209,86,FALSE)=0,"",VLOOKUP($A8,parlvotes_lh!$A$11:$ZZ$209,86,FALSE)))</f>
        <v>4.863894666495383E-2</v>
      </c>
      <c r="O8" s="178">
        <f>IF(ISERROR(VLOOKUP($A8,parlvotes_lh!$A$11:$ZZ$209,106,FALSE))=TRUE,"",IF(VLOOKUP($A8,parlvotes_lh!$A$11:$ZZ$209,106,FALSE)=0,"",VLOOKUP($A8,parlvotes_lh!$A$11:$ZZ$209,106,FALSE)))</f>
        <v>4.0296015983284639E-2</v>
      </c>
      <c r="P8" s="178">
        <f>IF(ISERROR(VLOOKUP($A8,parlvotes_lh!$A$11:$ZZ$209,126,FALSE))=TRUE,"",IF(VLOOKUP($A8,parlvotes_lh!$A$11:$ZZ$209,126,FALSE)=0,"",VLOOKUP($A8,parlvotes_lh!$A$11:$ZZ$209,126,FALSE)))</f>
        <v>3.5417029509250422E-2</v>
      </c>
      <c r="Q8" s="179">
        <f>IF(ISERROR(VLOOKUP($A8,parlvotes_lh!$A$11:$ZZ$209,146,FALSE))=TRUE,"",IF(VLOOKUP($A8,parlvotes_lh!$A$11:$ZZ$209,146,FALSE)=0,"",VLOOKUP($A8,parlvotes_lh!$A$11:$ZZ$209,146,FALSE)))</f>
        <v>3.8983541407358283E-2</v>
      </c>
      <c r="R8" s="179" t="str">
        <f>IF(ISERROR(VLOOKUP($A8,parlvotes_lh!$A$11:$ZZ$209,166,FALSE))=TRUE,"",IF(VLOOKUP($A8,parlvotes_lh!$A$11:$ZZ$209,166,FALSE)=0,"",VLOOKUP($A8,parlvotes_lh!$A$11:$ZZ$209,166,FALSE)))</f>
        <v/>
      </c>
      <c r="S8" s="179" t="str">
        <f>IF(ISERROR(VLOOKUP($A8,parlvotes_lh!$A$11:$ZZ$209,186,FALSE))=TRUE,"",IF(VLOOKUP($A8,parlvotes_lh!$A$11:$ZZ$209,186,FALSE)=0,"",VLOOKUP($A8,parlvotes_lh!$A$11:$ZZ$209,186,FALSE)))</f>
        <v/>
      </c>
      <c r="T8" s="179" t="str">
        <f>IF(ISERROR(VLOOKUP($A8,parlvotes_lh!$A$11:$ZZ$209,206,FALSE))=TRUE,"",IF(VLOOKUP($A8,parlvotes_lh!$A$11:$ZZ$209,206,FALSE)=0,"",VLOOKUP($A8,parlvotes_lh!$A$11:$ZZ$209,206,FALSE)))</f>
        <v/>
      </c>
      <c r="U8" s="179" t="str">
        <f>IF(ISERROR(VLOOKUP($A8,parlvotes_lh!$A$11:$ZZ$209,226,FALSE))=TRUE,"",IF(VLOOKUP($A8,parlvotes_lh!$A$11:$ZZ$209,226,FALSE)=0,"",VLOOKUP($A8,parlvotes_lh!$A$11:$ZZ$209,226,FALSE)))</f>
        <v/>
      </c>
      <c r="V8" s="179" t="str">
        <f>IF(ISERROR(VLOOKUP($A8,parlvotes_lh!$A$11:$ZZ$209,246,FALSE))=TRUE,"",IF(VLOOKUP($A8,parlvotes_lh!$A$11:$ZZ$209,246,FALSE)=0,"",VLOOKUP($A8,parlvotes_lh!$A$11:$ZZ$209,246,FALSE)))</f>
        <v/>
      </c>
      <c r="W8" s="179" t="str">
        <f>IF(ISERROR(VLOOKUP($A8,parlvotes_lh!$A$11:$ZZ$209,266,FALSE))=TRUE,"",IF(VLOOKUP($A8,parlvotes_lh!$A$11:$ZZ$209,266,FALSE)=0,"",VLOOKUP($A8,parlvotes_lh!$A$11:$ZZ$209,266,FALSE)))</f>
        <v/>
      </c>
      <c r="X8" s="179" t="str">
        <f>IF(ISERROR(VLOOKUP($A8,parlvotes_lh!$A$11:$ZZ$209,286,FALSE))=TRUE,"",IF(VLOOKUP($A8,parlvotes_lh!$A$11:$ZZ$209,286,FALSE)=0,"",VLOOKUP($A8,parlvotes_lh!$A$11:$ZZ$209,286,FALSE)))</f>
        <v/>
      </c>
      <c r="Y8" s="179" t="str">
        <f>IF(ISERROR(VLOOKUP($A8,parlvotes_lh!$A$11:$ZZ$209,306,FALSE))=TRUE,"",IF(VLOOKUP($A8,parlvotes_lh!$A$11:$ZZ$209,306,FALSE)=0,"",VLOOKUP($A8,parlvotes_lh!$A$11:$ZZ$209,306,FALSE)))</f>
        <v/>
      </c>
      <c r="Z8" s="179" t="str">
        <f>IF(ISERROR(VLOOKUP($A8,parlvotes_lh!$A$11:$ZZ$209,326,FALSE))=TRUE,"",IF(VLOOKUP($A8,parlvotes_lh!$A$11:$ZZ$209,326,FALSE)=0,"",VLOOKUP($A8,parlvotes_lh!$A$11:$ZZ$209,326,FALSE)))</f>
        <v/>
      </c>
      <c r="AA8" s="179" t="str">
        <f>IF(ISERROR(VLOOKUP($A8,parlvotes_lh!$A$11:$ZZ$209,346,FALSE))=TRUE,"",IF(VLOOKUP($A8,parlvotes_lh!$A$11:$ZZ$209,346,FALSE)=0,"",VLOOKUP($A8,parlvotes_lh!$A$11:$ZZ$209,346,FALSE)))</f>
        <v/>
      </c>
      <c r="AB8" s="179" t="str">
        <f>IF(ISERROR(VLOOKUP($A8,parlvotes_lh!$A$11:$ZZ$209,366,FALSE))=TRUE,"",IF(VLOOKUP($A8,parlvotes_lh!$A$11:$ZZ$209,366,FALSE)=0,"",VLOOKUP($A8,parlvotes_lh!$A$11:$ZZ$209,366,FALSE)))</f>
        <v/>
      </c>
      <c r="AC8" s="179" t="str">
        <f>IF(ISERROR(VLOOKUP($A8,parlvotes_lh!$A$11:$ZZ$209,386,FALSE))=TRUE,"",IF(VLOOKUP($A8,parlvotes_lh!$A$11:$ZZ$209,386,FALSE)=0,"",VLOOKUP($A8,parlvotes_lh!$A$11:$ZZ$209,386,FALSE)))</f>
        <v/>
      </c>
    </row>
    <row r="9" spans="1:29" ht="13.5" customHeight="1">
      <c r="A9" s="173" t="str">
        <f>IF(info_parties!A9="","",info_parties!A9)</f>
        <v>fi_ps01</v>
      </c>
      <c r="B9" s="104" t="str">
        <f>IF(A9="","",MID(info_weblinks!$C$3,32,3))</f>
        <v>fin</v>
      </c>
      <c r="C9" s="104" t="str">
        <f>IF(info_parties!M9="","",info_parties!M9)</f>
        <v>True Finns</v>
      </c>
      <c r="D9" s="104" t="str">
        <f>IF(info_parties!O9="","",info_parties!O9)</f>
        <v>Perussuomalaiset</v>
      </c>
      <c r="E9" s="104" t="str">
        <f>IF(info_parties!H9="","",info_parties!H9)</f>
        <v>PS</v>
      </c>
      <c r="F9" s="174">
        <f t="shared" si="0"/>
        <v>33314</v>
      </c>
      <c r="G9" s="175">
        <f t="shared" si="1"/>
        <v>43569</v>
      </c>
      <c r="H9" s="176">
        <f t="shared" si="2"/>
        <v>0.19052950243419872</v>
      </c>
      <c r="I9" s="177">
        <f t="shared" si="3"/>
        <v>40650</v>
      </c>
      <c r="J9" s="178">
        <f>IF(ISERROR(VLOOKUP($A9,parlvotes_lh!$A$11:$ZZ$209,6,FALSE))=TRUE,"",IF(VLOOKUP($A9,parlvotes_lh!$A$11:$ZZ$209,6,FALSE)=0,"",VLOOKUP($A9,parlvotes_lh!$A$11:$ZZ$209,6,FALSE)))</f>
        <v>4.8472844744412706E-2</v>
      </c>
      <c r="K9" s="178">
        <f>IF(ISERROR(VLOOKUP($A9,parlvotes_lh!$A$11:$ZZ$209,26,FALSE))=TRUE,"",IF(VLOOKUP($A9,parlvotes_lh!$A$11:$ZZ$209,26,FALSE)=0,"",VLOOKUP($A9,parlvotes_lh!$A$11:$ZZ$209,26,FALSE)))</f>
        <v>1.301187628127516E-2</v>
      </c>
      <c r="L9" s="178">
        <f>IF(ISERROR(VLOOKUP($A9,parlvotes_lh!$A$11:$ZZ$209,46,FALSE))=TRUE,"",IF(VLOOKUP($A9,parlvotes_lh!$A$11:$ZZ$209,46,FALSE)=0,"",VLOOKUP($A9,parlvotes_lh!$A$11:$ZZ$209,46,FALSE)))</f>
        <v>9.8609214740212822E-3</v>
      </c>
      <c r="M9" s="178">
        <f>IF(ISERROR(VLOOKUP($A9,parlvotes_lh!$A$11:$ZZ$209,66,FALSE))=TRUE,"",IF(VLOOKUP($A9,parlvotes_lh!$A$11:$ZZ$209,66,FALSE)=0,"",VLOOKUP($A9,parlvotes_lh!$A$11:$ZZ$209,66,FALSE)))</f>
        <v>1.6E-2</v>
      </c>
      <c r="N9" s="178">
        <f>IF(ISERROR(VLOOKUP($A9,parlvotes_lh!$A$11:$ZZ$209,86,FALSE))=TRUE,"",IF(VLOOKUP($A9,parlvotes_lh!$A$11:$ZZ$209,86,FALSE)=0,"",VLOOKUP($A9,parlvotes_lh!$A$11:$ZZ$209,86,FALSE)))</f>
        <v>4.0507556916841436E-2</v>
      </c>
      <c r="O9" s="178">
        <f>IF(ISERROR(VLOOKUP($A9,parlvotes_lh!$A$11:$ZZ$209,106,FALSE))=TRUE,"",IF(VLOOKUP($A9,parlvotes_lh!$A$11:$ZZ$209,106,FALSE)=0,"",VLOOKUP($A9,parlvotes_lh!$A$11:$ZZ$209,106,FALSE)))</f>
        <v>0.19052950243419872</v>
      </c>
      <c r="P9" s="178">
        <f>IF(ISERROR(VLOOKUP($A9,parlvotes_lh!$A$11:$ZZ$209,126,FALSE))=TRUE,"",IF(VLOOKUP($A9,parlvotes_lh!$A$11:$ZZ$209,126,FALSE)=0,"",VLOOKUP($A9,parlvotes_lh!$A$11:$ZZ$209,126,FALSE)))</f>
        <v>0.17654075734244604</v>
      </c>
      <c r="Q9" s="179">
        <f>IF(ISERROR(VLOOKUP($A9,parlvotes_lh!$A$11:$ZZ$209,146,FALSE))=TRUE,"",IF(VLOOKUP($A9,parlvotes_lh!$A$11:$ZZ$209,146,FALSE)=0,"",VLOOKUP($A9,parlvotes_lh!$A$11:$ZZ$209,146,FALSE)))</f>
        <v>0.17482793171520575</v>
      </c>
      <c r="R9" s="179" t="str">
        <f>IF(ISERROR(VLOOKUP($A9,parlvotes_lh!$A$11:$ZZ$209,166,FALSE))=TRUE,"",IF(VLOOKUP($A9,parlvotes_lh!$A$11:$ZZ$209,166,FALSE)=0,"",VLOOKUP($A9,parlvotes_lh!$A$11:$ZZ$209,166,FALSE)))</f>
        <v/>
      </c>
      <c r="S9" s="179" t="str">
        <f>IF(ISERROR(VLOOKUP($A9,parlvotes_lh!$A$11:$ZZ$209,186,FALSE))=TRUE,"",IF(VLOOKUP($A9,parlvotes_lh!$A$11:$ZZ$209,186,FALSE)=0,"",VLOOKUP($A9,parlvotes_lh!$A$11:$ZZ$209,186,FALSE)))</f>
        <v/>
      </c>
      <c r="T9" s="179" t="str">
        <f>IF(ISERROR(VLOOKUP($A9,parlvotes_lh!$A$11:$ZZ$209,206,FALSE))=TRUE,"",IF(VLOOKUP($A9,parlvotes_lh!$A$11:$ZZ$209,206,FALSE)=0,"",VLOOKUP($A9,parlvotes_lh!$A$11:$ZZ$209,206,FALSE)))</f>
        <v/>
      </c>
      <c r="U9" s="179" t="str">
        <f>IF(ISERROR(VLOOKUP($A9,parlvotes_lh!$A$11:$ZZ$209,226,FALSE))=TRUE,"",IF(VLOOKUP($A9,parlvotes_lh!$A$11:$ZZ$209,226,FALSE)=0,"",VLOOKUP($A9,parlvotes_lh!$A$11:$ZZ$209,226,FALSE)))</f>
        <v/>
      </c>
      <c r="V9" s="179" t="str">
        <f>IF(ISERROR(VLOOKUP($A9,parlvotes_lh!$A$11:$ZZ$209,246,FALSE))=TRUE,"",IF(VLOOKUP($A9,parlvotes_lh!$A$11:$ZZ$209,246,FALSE)=0,"",VLOOKUP($A9,parlvotes_lh!$A$11:$ZZ$209,246,FALSE)))</f>
        <v/>
      </c>
      <c r="W9" s="179" t="str">
        <f>IF(ISERROR(VLOOKUP($A9,parlvotes_lh!$A$11:$ZZ$209,266,FALSE))=TRUE,"",IF(VLOOKUP($A9,parlvotes_lh!$A$11:$ZZ$209,266,FALSE)=0,"",VLOOKUP($A9,parlvotes_lh!$A$11:$ZZ$209,266,FALSE)))</f>
        <v/>
      </c>
      <c r="X9" s="179" t="str">
        <f>IF(ISERROR(VLOOKUP($A9,parlvotes_lh!$A$11:$ZZ$209,286,FALSE))=TRUE,"",IF(VLOOKUP($A9,parlvotes_lh!$A$11:$ZZ$209,286,FALSE)=0,"",VLOOKUP($A9,parlvotes_lh!$A$11:$ZZ$209,286,FALSE)))</f>
        <v/>
      </c>
      <c r="Y9" s="179" t="str">
        <f>IF(ISERROR(VLOOKUP($A9,parlvotes_lh!$A$11:$ZZ$209,306,FALSE))=TRUE,"",IF(VLOOKUP($A9,parlvotes_lh!$A$11:$ZZ$209,306,FALSE)=0,"",VLOOKUP($A9,parlvotes_lh!$A$11:$ZZ$209,306,FALSE)))</f>
        <v/>
      </c>
      <c r="Z9" s="179" t="str">
        <f>IF(ISERROR(VLOOKUP($A9,parlvotes_lh!$A$11:$ZZ$209,326,FALSE))=TRUE,"",IF(VLOOKUP($A9,parlvotes_lh!$A$11:$ZZ$209,326,FALSE)=0,"",VLOOKUP($A9,parlvotes_lh!$A$11:$ZZ$209,326,FALSE)))</f>
        <v/>
      </c>
      <c r="AA9" s="179" t="str">
        <f>IF(ISERROR(VLOOKUP($A9,parlvotes_lh!$A$11:$ZZ$209,346,FALSE))=TRUE,"",IF(VLOOKUP($A9,parlvotes_lh!$A$11:$ZZ$209,346,FALSE)=0,"",VLOOKUP($A9,parlvotes_lh!$A$11:$ZZ$209,346,FALSE)))</f>
        <v/>
      </c>
      <c r="AB9" s="179" t="str">
        <f>IF(ISERROR(VLOOKUP($A9,parlvotes_lh!$A$11:$ZZ$209,366,FALSE))=TRUE,"",IF(VLOOKUP($A9,parlvotes_lh!$A$11:$ZZ$209,366,FALSE)=0,"",VLOOKUP($A9,parlvotes_lh!$A$11:$ZZ$209,366,FALSE)))</f>
        <v/>
      </c>
      <c r="AC9" s="179" t="str">
        <f>IF(ISERROR(VLOOKUP($A9,parlvotes_lh!$A$11:$ZZ$209,386,FALSE))=TRUE,"",IF(VLOOKUP($A9,parlvotes_lh!$A$11:$ZZ$209,386,FALSE)=0,"",VLOOKUP($A9,parlvotes_lh!$A$11:$ZZ$209,386,FALSE)))</f>
        <v/>
      </c>
    </row>
    <row r="10" spans="1:29" ht="13.5" customHeight="1">
      <c r="A10" s="173" t="str">
        <f>IF(info_parties!A10="","",info_parties!A10)</f>
        <v>fi_pop01</v>
      </c>
      <c r="B10" s="104" t="str">
        <f>IF(A10="","",MID(info_weblinks!$C$3,32,3))</f>
        <v>fin</v>
      </c>
      <c r="C10" s="104" t="str">
        <f>IF(info_parties!G10="","",info_parties!G10)</f>
        <v>Constitutional Party</v>
      </c>
      <c r="D10" s="104" t="str">
        <f>IF(info_parties!K10="","",info_parties!K10)</f>
        <v>Perustuslaillinen oikeistopuole</v>
      </c>
      <c r="E10" s="104" t="str">
        <f>IF(info_parties!H10="","",info_parties!H10)</f>
        <v>POP</v>
      </c>
      <c r="F10" s="174">
        <f t="shared" si="0"/>
        <v>33314</v>
      </c>
      <c r="G10" s="175">
        <f t="shared" si="1"/>
        <v>33314</v>
      </c>
      <c r="H10" s="176">
        <f t="shared" si="2"/>
        <v>2.7876847359311614E-3</v>
      </c>
      <c r="I10" s="177">
        <f t="shared" si="3"/>
        <v>33314</v>
      </c>
      <c r="J10" s="178">
        <f>IF(ISERROR(VLOOKUP($A10,parlvotes_lh!$A$11:$ZZ$209,6,FALSE))=TRUE,"",IF(VLOOKUP($A10,parlvotes_lh!$A$11:$ZZ$209,6,FALSE)=0,"",VLOOKUP($A10,parlvotes_lh!$A$11:$ZZ$209,6,FALSE)))</f>
        <v>2.7876847359311614E-3</v>
      </c>
      <c r="K10" s="178" t="str">
        <f>IF(ISERROR(VLOOKUP($A10,parlvotes_lh!$A$11:$ZZ$209,26,FALSE))=TRUE,"",IF(VLOOKUP($A10,parlvotes_lh!$A$11:$ZZ$209,26,FALSE)=0,"",VLOOKUP($A10,parlvotes_lh!$A$11:$ZZ$209,26,FALSE)))</f>
        <v/>
      </c>
      <c r="L10" s="178" t="str">
        <f>IF(ISERROR(VLOOKUP($A10,parlvotes_lh!$A$11:$ZZ$209,46,FALSE))=TRUE,"",IF(VLOOKUP($A10,parlvotes_lh!$A$11:$ZZ$209,46,FALSE)=0,"",VLOOKUP($A10,parlvotes_lh!$A$11:$ZZ$209,46,FALSE)))</f>
        <v/>
      </c>
      <c r="M10" s="178" t="str">
        <f>IF(ISERROR(VLOOKUP($A10,parlvotes_lh!$A$11:$ZZ$209,66,FALSE))=TRUE,"",IF(VLOOKUP($A10,parlvotes_lh!$A$11:$ZZ$209,66,FALSE)=0,"",VLOOKUP($A10,parlvotes_lh!$A$11:$ZZ$209,66,FALSE)))</f>
        <v/>
      </c>
      <c r="N10" s="178" t="str">
        <f>IF(ISERROR(VLOOKUP($A10,parlvotes_lh!$A$11:$ZZ$209,86,FALSE))=TRUE,"",IF(VLOOKUP($A10,parlvotes_lh!$A$11:$ZZ$209,86,FALSE)=0,"",VLOOKUP($A10,parlvotes_lh!$A$11:$ZZ$209,86,FALSE)))</f>
        <v/>
      </c>
      <c r="O10" s="178" t="str">
        <f>IF(ISERROR(VLOOKUP($A10,parlvotes_lh!$A$11:$ZZ$209,106,FALSE))=TRUE,"",IF(VLOOKUP($A10,parlvotes_lh!$A$11:$ZZ$209,106,FALSE)=0,"",VLOOKUP($A10,parlvotes_lh!$A$11:$ZZ$209,106,FALSE)))</f>
        <v/>
      </c>
      <c r="P10" s="178" t="str">
        <f>IF(ISERROR(VLOOKUP($A10,parlvotes_lh!$A$11:$ZZ$209,126,FALSE))=TRUE,"",IF(VLOOKUP($A10,parlvotes_lh!$A$11:$ZZ$209,126,FALSE)=0,"",VLOOKUP($A10,parlvotes_lh!$A$11:$ZZ$209,126,FALSE)))</f>
        <v/>
      </c>
      <c r="Q10" s="179" t="str">
        <f>IF(ISERROR(VLOOKUP($A10,parlvotes_lh!$A$11:$ZZ$209,146,FALSE))=TRUE,"",IF(VLOOKUP($A10,parlvotes_lh!$A$11:$ZZ$209,146,FALSE)=0,"",VLOOKUP($A10,parlvotes_lh!$A$11:$ZZ$209,146,FALSE)))</f>
        <v/>
      </c>
      <c r="R10" s="179" t="str">
        <f>IF(ISERROR(VLOOKUP($A10,parlvotes_lh!$A$11:$ZZ$209,166,FALSE))=TRUE,"",IF(VLOOKUP($A10,parlvotes_lh!$A$11:$ZZ$209,166,FALSE)=0,"",VLOOKUP($A10,parlvotes_lh!$A$11:$ZZ$209,166,FALSE)))</f>
        <v/>
      </c>
      <c r="S10" s="179" t="str">
        <f>IF(ISERROR(VLOOKUP($A10,parlvotes_lh!$A$11:$ZZ$209,186,FALSE))=TRUE,"",IF(VLOOKUP($A10,parlvotes_lh!$A$11:$ZZ$209,186,FALSE)=0,"",VLOOKUP($A10,parlvotes_lh!$A$11:$ZZ$209,186,FALSE)))</f>
        <v/>
      </c>
      <c r="T10" s="179" t="str">
        <f>IF(ISERROR(VLOOKUP($A10,parlvotes_lh!$A$11:$ZZ$209,206,FALSE))=TRUE,"",IF(VLOOKUP($A10,parlvotes_lh!$A$11:$ZZ$209,206,FALSE)=0,"",VLOOKUP($A10,parlvotes_lh!$A$11:$ZZ$209,206,FALSE)))</f>
        <v/>
      </c>
      <c r="U10" s="179" t="str">
        <f>IF(ISERROR(VLOOKUP($A10,parlvotes_lh!$A$11:$ZZ$209,226,FALSE))=TRUE,"",IF(VLOOKUP($A10,parlvotes_lh!$A$11:$ZZ$209,226,FALSE)=0,"",VLOOKUP($A10,parlvotes_lh!$A$11:$ZZ$209,226,FALSE)))</f>
        <v/>
      </c>
      <c r="V10" s="179" t="str">
        <f>IF(ISERROR(VLOOKUP($A10,parlvotes_lh!$A$11:$ZZ$209,246,FALSE))=TRUE,"",IF(VLOOKUP($A10,parlvotes_lh!$A$11:$ZZ$209,246,FALSE)=0,"",VLOOKUP($A10,parlvotes_lh!$A$11:$ZZ$209,246,FALSE)))</f>
        <v/>
      </c>
      <c r="W10" s="179" t="str">
        <f>IF(ISERROR(VLOOKUP($A10,parlvotes_lh!$A$11:$ZZ$209,266,FALSE))=TRUE,"",IF(VLOOKUP($A10,parlvotes_lh!$A$11:$ZZ$209,266,FALSE)=0,"",VLOOKUP($A10,parlvotes_lh!$A$11:$ZZ$209,266,FALSE)))</f>
        <v/>
      </c>
      <c r="X10" s="179" t="str">
        <f>IF(ISERROR(VLOOKUP($A10,parlvotes_lh!$A$11:$ZZ$209,286,FALSE))=TRUE,"",IF(VLOOKUP($A10,parlvotes_lh!$A$11:$ZZ$209,286,FALSE)=0,"",VLOOKUP($A10,parlvotes_lh!$A$11:$ZZ$209,286,FALSE)))</f>
        <v/>
      </c>
      <c r="Y10" s="179" t="str">
        <f>IF(ISERROR(VLOOKUP($A10,parlvotes_lh!$A$11:$ZZ$209,306,FALSE))=TRUE,"",IF(VLOOKUP($A10,parlvotes_lh!$A$11:$ZZ$209,306,FALSE)=0,"",VLOOKUP($A10,parlvotes_lh!$A$11:$ZZ$209,306,FALSE)))</f>
        <v/>
      </c>
      <c r="Z10" s="179" t="str">
        <f>IF(ISERROR(VLOOKUP($A10,parlvotes_lh!$A$11:$ZZ$209,326,FALSE))=TRUE,"",IF(VLOOKUP($A10,parlvotes_lh!$A$11:$ZZ$209,326,FALSE)=0,"",VLOOKUP($A10,parlvotes_lh!$A$11:$ZZ$209,326,FALSE)))</f>
        <v/>
      </c>
      <c r="AA10" s="179" t="str">
        <f>IF(ISERROR(VLOOKUP($A10,parlvotes_lh!$A$11:$ZZ$209,346,FALSE))=TRUE,"",IF(VLOOKUP($A10,parlvotes_lh!$A$11:$ZZ$209,346,FALSE)=0,"",VLOOKUP($A10,parlvotes_lh!$A$11:$ZZ$209,346,FALSE)))</f>
        <v/>
      </c>
      <c r="AB10" s="179" t="str">
        <f>IF(ISERROR(VLOOKUP($A10,parlvotes_lh!$A$11:$ZZ$209,366,FALSE))=TRUE,"",IF(VLOOKUP($A10,parlvotes_lh!$A$11:$ZZ$209,366,FALSE)=0,"",VLOOKUP($A10,parlvotes_lh!$A$11:$ZZ$209,366,FALSE)))</f>
        <v/>
      </c>
      <c r="AC10" s="179" t="str">
        <f>IF(ISERROR(VLOOKUP($A10,parlvotes_lh!$A$11:$ZZ$209,386,FALSE))=TRUE,"",IF(VLOOKUP($A10,parlvotes_lh!$A$11:$ZZ$209,386,FALSE)=0,"",VLOOKUP($A10,parlvotes_lh!$A$11:$ZZ$209,386,FALSE)))</f>
        <v/>
      </c>
    </row>
    <row r="11" spans="1:29" ht="13.5" customHeight="1">
      <c r="A11" s="173" t="str">
        <f>IF(info_parties!A11="","",info_parties!A11)</f>
        <v>fi_vihr01</v>
      </c>
      <c r="B11" s="104" t="str">
        <f>IF(A11="","",MID(info_weblinks!$C$3,32,3))</f>
        <v>fin</v>
      </c>
      <c r="C11" s="104" t="str">
        <f>IF(info_parties!G11="","",info_parties!G11)</f>
        <v>Green League</v>
      </c>
      <c r="D11" s="104" t="str">
        <f>IF(info_parties!K11="","",info_parties!K11)</f>
        <v>Vihrea Liitto</v>
      </c>
      <c r="E11" s="104" t="str">
        <f>IF(info_parties!H11="","",info_parties!H11)</f>
        <v>VIHR</v>
      </c>
      <c r="F11" s="174">
        <f t="shared" si="0"/>
        <v>33314</v>
      </c>
      <c r="G11" s="175">
        <f t="shared" si="1"/>
        <v>43569</v>
      </c>
      <c r="H11" s="176">
        <f t="shared" si="2"/>
        <v>0.11492655867324093</v>
      </c>
      <c r="I11" s="177">
        <f t="shared" si="3"/>
        <v>43569</v>
      </c>
      <c r="J11" s="178">
        <f>IF(ISERROR(VLOOKUP($A11,parlvotes_lh!$A$11:$ZZ$209,6,FALSE))=TRUE,"",IF(VLOOKUP($A11,parlvotes_lh!$A$11:$ZZ$209,6,FALSE)=0,"",VLOOKUP($A11,parlvotes_lh!$A$11:$ZZ$209,6,FALSE)))</f>
        <v>6.8195008067007151E-2</v>
      </c>
      <c r="K11" s="178">
        <f>IF(ISERROR(VLOOKUP($A11,parlvotes_lh!$A$11:$ZZ$209,26,FALSE))=TRUE,"",IF(VLOOKUP($A11,parlvotes_lh!$A$11:$ZZ$209,26,FALSE)=0,"",VLOOKUP($A11,parlvotes_lh!$A$11:$ZZ$209,26,FALSE)))</f>
        <v>6.5157550322357233E-2</v>
      </c>
      <c r="L11" s="178">
        <f>IF(ISERROR(VLOOKUP($A11,parlvotes_lh!$A$11:$ZZ$209,46,FALSE))=TRUE,"",IF(VLOOKUP($A11,parlvotes_lh!$A$11:$ZZ$209,46,FALSE)=0,"",VLOOKUP($A11,parlvotes_lh!$A$11:$ZZ$209,46,FALSE)))</f>
        <v>7.2668725625081351E-2</v>
      </c>
      <c r="M11" s="178">
        <f>IF(ISERROR(VLOOKUP($A11,parlvotes_lh!$A$11:$ZZ$209,66,FALSE))=TRUE,"",IF(VLOOKUP($A11,parlvotes_lh!$A$11:$ZZ$209,66,FALSE)=0,"",VLOOKUP($A11,parlvotes_lh!$A$11:$ZZ$209,66,FALSE)))</f>
        <v>0.08</v>
      </c>
      <c r="N11" s="178">
        <f>IF(ISERROR(VLOOKUP($A11,parlvotes_lh!$A$11:$ZZ$209,86,FALSE))=TRUE,"",IF(VLOOKUP($A11,parlvotes_lh!$A$11:$ZZ$209,86,FALSE)=0,"",VLOOKUP($A11,parlvotes_lh!$A$11:$ZZ$209,86,FALSE)))</f>
        <v>8.4593661456476454E-2</v>
      </c>
      <c r="O11" s="178">
        <f>IF(ISERROR(VLOOKUP($A11,parlvotes_lh!$A$11:$ZZ$209,106,FALSE))=TRUE,"",IF(VLOOKUP($A11,parlvotes_lh!$A$11:$ZZ$209,106,FALSE)=0,"",VLOOKUP($A11,parlvotes_lh!$A$11:$ZZ$209,106,FALSE)))</f>
        <v>7.2518064710803035E-2</v>
      </c>
      <c r="P11" s="178">
        <f>IF(ISERROR(VLOOKUP($A11,parlvotes_lh!$A$11:$ZZ$209,126,FALSE))=TRUE,"",IF(VLOOKUP($A11,parlvotes_lh!$A$11:$ZZ$209,126,FALSE)=0,"",VLOOKUP($A11,parlvotes_lh!$A$11:$ZZ$209,126,FALSE)))</f>
        <v>8.5263768170623214E-2</v>
      </c>
      <c r="Q11" s="179">
        <f>IF(ISERROR(VLOOKUP($A11,parlvotes_lh!$A$11:$ZZ$209,146,FALSE))=TRUE,"",IF(VLOOKUP($A11,parlvotes_lh!$A$11:$ZZ$209,146,FALSE)=0,"",VLOOKUP($A11,parlvotes_lh!$A$11:$ZZ$209,146,FALSE)))</f>
        <v>0.11492655867324093</v>
      </c>
      <c r="R11" s="179" t="str">
        <f>IF(ISERROR(VLOOKUP($A11,parlvotes_lh!$A$11:$ZZ$209,166,FALSE))=TRUE,"",IF(VLOOKUP($A11,parlvotes_lh!$A$11:$ZZ$209,166,FALSE)=0,"",VLOOKUP($A11,parlvotes_lh!$A$11:$ZZ$209,166,FALSE)))</f>
        <v/>
      </c>
      <c r="S11" s="179" t="str">
        <f>IF(ISERROR(VLOOKUP($A11,parlvotes_lh!$A$11:$ZZ$209,186,FALSE))=TRUE,"",IF(VLOOKUP($A11,parlvotes_lh!$A$11:$ZZ$209,186,FALSE)=0,"",VLOOKUP($A11,parlvotes_lh!$A$11:$ZZ$209,186,FALSE)))</f>
        <v/>
      </c>
      <c r="T11" s="179" t="str">
        <f>IF(ISERROR(VLOOKUP($A11,parlvotes_lh!$A$11:$ZZ$209,206,FALSE))=TRUE,"",IF(VLOOKUP($A11,parlvotes_lh!$A$11:$ZZ$209,206,FALSE)=0,"",VLOOKUP($A11,parlvotes_lh!$A$11:$ZZ$209,206,FALSE)))</f>
        <v/>
      </c>
      <c r="U11" s="179" t="str">
        <f>IF(ISERROR(VLOOKUP($A11,parlvotes_lh!$A$11:$ZZ$209,226,FALSE))=TRUE,"",IF(VLOOKUP($A11,parlvotes_lh!$A$11:$ZZ$209,226,FALSE)=0,"",VLOOKUP($A11,parlvotes_lh!$A$11:$ZZ$209,226,FALSE)))</f>
        <v/>
      </c>
      <c r="V11" s="179" t="str">
        <f>IF(ISERROR(VLOOKUP($A11,parlvotes_lh!$A$11:$ZZ$209,246,FALSE))=TRUE,"",IF(VLOOKUP($A11,parlvotes_lh!$A$11:$ZZ$209,246,FALSE)=0,"",VLOOKUP($A11,parlvotes_lh!$A$11:$ZZ$209,246,FALSE)))</f>
        <v/>
      </c>
      <c r="W11" s="179" t="str">
        <f>IF(ISERROR(VLOOKUP($A11,parlvotes_lh!$A$11:$ZZ$209,266,FALSE))=TRUE,"",IF(VLOOKUP($A11,parlvotes_lh!$A$11:$ZZ$209,266,FALSE)=0,"",VLOOKUP($A11,parlvotes_lh!$A$11:$ZZ$209,266,FALSE)))</f>
        <v/>
      </c>
      <c r="X11" s="179" t="str">
        <f>IF(ISERROR(VLOOKUP($A11,parlvotes_lh!$A$11:$ZZ$209,286,FALSE))=TRUE,"",IF(VLOOKUP($A11,parlvotes_lh!$A$11:$ZZ$209,286,FALSE)=0,"",VLOOKUP($A11,parlvotes_lh!$A$11:$ZZ$209,286,FALSE)))</f>
        <v/>
      </c>
      <c r="Y11" s="179" t="str">
        <f>IF(ISERROR(VLOOKUP($A11,parlvotes_lh!$A$11:$ZZ$209,306,FALSE))=TRUE,"",IF(VLOOKUP($A11,parlvotes_lh!$A$11:$ZZ$209,306,FALSE)=0,"",VLOOKUP($A11,parlvotes_lh!$A$11:$ZZ$209,306,FALSE)))</f>
        <v/>
      </c>
      <c r="Z11" s="179" t="str">
        <f>IF(ISERROR(VLOOKUP($A11,parlvotes_lh!$A$11:$ZZ$209,326,FALSE))=TRUE,"",IF(VLOOKUP($A11,parlvotes_lh!$A$11:$ZZ$209,326,FALSE)=0,"",VLOOKUP($A11,parlvotes_lh!$A$11:$ZZ$209,326,FALSE)))</f>
        <v/>
      </c>
      <c r="AA11" s="179" t="str">
        <f>IF(ISERROR(VLOOKUP($A11,parlvotes_lh!$A$11:$ZZ$209,346,FALSE))=TRUE,"",IF(VLOOKUP($A11,parlvotes_lh!$A$11:$ZZ$209,346,FALSE)=0,"",VLOOKUP($A11,parlvotes_lh!$A$11:$ZZ$209,346,FALSE)))</f>
        <v/>
      </c>
      <c r="AB11" s="179" t="str">
        <f>IF(ISERROR(VLOOKUP($A11,parlvotes_lh!$A$11:$ZZ$209,366,FALSE))=TRUE,"",IF(VLOOKUP($A11,parlvotes_lh!$A$11:$ZZ$209,366,FALSE)=0,"",VLOOKUP($A11,parlvotes_lh!$A$11:$ZZ$209,366,FALSE)))</f>
        <v/>
      </c>
      <c r="AC11" s="179" t="str">
        <f>IF(ISERROR(VLOOKUP($A11,parlvotes_lh!$A$11:$ZZ$209,386,FALSE))=TRUE,"",IF(VLOOKUP($A11,parlvotes_lh!$A$11:$ZZ$209,386,FALSE)=0,"",VLOOKUP($A11,parlvotes_lh!$A$11:$ZZ$209,386,FALSE)))</f>
        <v/>
      </c>
    </row>
    <row r="12" spans="1:29" ht="13.5" customHeight="1">
      <c r="A12" s="173" t="str">
        <f>IF(info_parties!A12="","",info_parties!A12)</f>
        <v>fi_smp01</v>
      </c>
      <c r="B12" s="104" t="str">
        <f>IF(A12="","",MID(info_weblinks!$C$3,32,3))</f>
        <v>fin</v>
      </c>
      <c r="C12" s="104" t="str">
        <f>IF(info_parties!G12="","",info_parties!G12)</f>
        <v>Finnish Rural Party</v>
      </c>
      <c r="D12" s="104" t="str">
        <f>IF(info_parties!K12="","",info_parties!K12)</f>
        <v>Suomen maaseudun puolue</v>
      </c>
      <c r="E12" s="104" t="str">
        <f>IF(info_parties!H12="","",info_parties!H12)</f>
        <v>SMP</v>
      </c>
      <c r="F12" s="174" t="str">
        <f t="shared" si="0"/>
        <v/>
      </c>
      <c r="G12" s="175" t="str">
        <f t="shared" si="1"/>
        <v/>
      </c>
      <c r="H12" s="176" t="str">
        <f t="shared" si="2"/>
        <v/>
      </c>
      <c r="I12" s="177" t="str">
        <f t="shared" si="3"/>
        <v/>
      </c>
      <c r="J12" s="178" t="str">
        <f>IF(ISERROR(VLOOKUP($A12,parlvotes_lh!$A$11:$ZZ$209,6,FALSE))=TRUE,"",IF(VLOOKUP($A12,parlvotes_lh!$A$11:$ZZ$209,6,FALSE)=0,"",VLOOKUP($A12,parlvotes_lh!$A$11:$ZZ$209,6,FALSE)))</f>
        <v/>
      </c>
      <c r="K12" s="178" t="str">
        <f>IF(ISERROR(VLOOKUP($A12,parlvotes_lh!$A$11:$ZZ$209,26,FALSE))=TRUE,"",IF(VLOOKUP($A12,parlvotes_lh!$A$11:$ZZ$209,26,FALSE)=0,"",VLOOKUP($A12,parlvotes_lh!$A$11:$ZZ$209,26,FALSE)))</f>
        <v/>
      </c>
      <c r="L12" s="178" t="str">
        <f>IF(ISERROR(VLOOKUP($A12,parlvotes_lh!$A$11:$ZZ$209,46,FALSE))=TRUE,"",IF(VLOOKUP($A12,parlvotes_lh!$A$11:$ZZ$209,46,FALSE)=0,"",VLOOKUP($A12,parlvotes_lh!$A$11:$ZZ$209,46,FALSE)))</f>
        <v/>
      </c>
      <c r="M12" s="178" t="str">
        <f>IF(ISERROR(VLOOKUP($A12,parlvotes_lh!$A$11:$ZZ$209,66,FALSE))=TRUE,"",IF(VLOOKUP($A12,parlvotes_lh!$A$11:$ZZ$209,66,FALSE)=0,"",VLOOKUP($A12,parlvotes_lh!$A$11:$ZZ$209,66,FALSE)))</f>
        <v/>
      </c>
      <c r="N12" s="178" t="str">
        <f>IF(ISERROR(VLOOKUP($A12,parlvotes_lh!$A$11:$ZZ$209,86,FALSE))=TRUE,"",IF(VLOOKUP($A12,parlvotes_lh!$A$11:$ZZ$209,86,FALSE)=0,"",VLOOKUP($A12,parlvotes_lh!$A$11:$ZZ$209,86,FALSE)))</f>
        <v/>
      </c>
      <c r="O12" s="178" t="str">
        <f>IF(ISERROR(VLOOKUP($A12,parlvotes_lh!$A$11:$ZZ$209,106,FALSE))=TRUE,"",IF(VLOOKUP($A12,parlvotes_lh!$A$11:$ZZ$209,106,FALSE)=0,"",VLOOKUP($A12,parlvotes_lh!$A$11:$ZZ$209,106,FALSE)))</f>
        <v/>
      </c>
      <c r="P12" s="178" t="str">
        <f>IF(ISERROR(VLOOKUP($A12,parlvotes_lh!$A$11:$ZZ$209,126,FALSE))=TRUE,"",IF(VLOOKUP($A12,parlvotes_lh!$A$11:$ZZ$209,126,FALSE)=0,"",VLOOKUP($A12,parlvotes_lh!$A$11:$ZZ$209,126,FALSE)))</f>
        <v/>
      </c>
      <c r="Q12" s="179" t="str">
        <f>IF(ISERROR(VLOOKUP($A12,parlvotes_lh!$A$11:$ZZ$209,146,FALSE))=TRUE,"",IF(VLOOKUP($A12,parlvotes_lh!$A$11:$ZZ$209,146,FALSE)=0,"",VLOOKUP($A12,parlvotes_lh!$A$11:$ZZ$209,146,FALSE)))</f>
        <v/>
      </c>
      <c r="R12" s="179" t="str">
        <f>IF(ISERROR(VLOOKUP($A12,parlvotes_lh!$A$11:$ZZ$209,166,FALSE))=TRUE,"",IF(VLOOKUP($A12,parlvotes_lh!$A$11:$ZZ$209,166,FALSE)=0,"",VLOOKUP($A12,parlvotes_lh!$A$11:$ZZ$209,166,FALSE)))</f>
        <v/>
      </c>
      <c r="S12" s="179" t="str">
        <f>IF(ISERROR(VLOOKUP($A12,parlvotes_lh!$A$11:$ZZ$209,186,FALSE))=TRUE,"",IF(VLOOKUP($A12,parlvotes_lh!$A$11:$ZZ$209,186,FALSE)=0,"",VLOOKUP($A12,parlvotes_lh!$A$11:$ZZ$209,186,FALSE)))</f>
        <v/>
      </c>
      <c r="T12" s="179" t="str">
        <f>IF(ISERROR(VLOOKUP($A12,parlvotes_lh!$A$11:$ZZ$209,206,FALSE))=TRUE,"",IF(VLOOKUP($A12,parlvotes_lh!$A$11:$ZZ$209,206,FALSE)=0,"",VLOOKUP($A12,parlvotes_lh!$A$11:$ZZ$209,206,FALSE)))</f>
        <v/>
      </c>
      <c r="U12" s="179" t="str">
        <f>IF(ISERROR(VLOOKUP($A12,parlvotes_lh!$A$11:$ZZ$209,226,FALSE))=TRUE,"",IF(VLOOKUP($A12,parlvotes_lh!$A$11:$ZZ$209,226,FALSE)=0,"",VLOOKUP($A12,parlvotes_lh!$A$11:$ZZ$209,226,FALSE)))</f>
        <v/>
      </c>
      <c r="V12" s="179" t="str">
        <f>IF(ISERROR(VLOOKUP($A12,parlvotes_lh!$A$11:$ZZ$209,246,FALSE))=TRUE,"",IF(VLOOKUP($A12,parlvotes_lh!$A$11:$ZZ$209,246,FALSE)=0,"",VLOOKUP($A12,parlvotes_lh!$A$11:$ZZ$209,246,FALSE)))</f>
        <v/>
      </c>
      <c r="W12" s="179" t="str">
        <f>IF(ISERROR(VLOOKUP($A12,parlvotes_lh!$A$11:$ZZ$209,266,FALSE))=TRUE,"",IF(VLOOKUP($A12,parlvotes_lh!$A$11:$ZZ$209,266,FALSE)=0,"",VLOOKUP($A12,parlvotes_lh!$A$11:$ZZ$209,266,FALSE)))</f>
        <v/>
      </c>
      <c r="X12" s="179" t="str">
        <f>IF(ISERROR(VLOOKUP($A12,parlvotes_lh!$A$11:$ZZ$209,286,FALSE))=TRUE,"",IF(VLOOKUP($A12,parlvotes_lh!$A$11:$ZZ$209,286,FALSE)=0,"",VLOOKUP($A12,parlvotes_lh!$A$11:$ZZ$209,286,FALSE)))</f>
        <v/>
      </c>
      <c r="Y12" s="179" t="str">
        <f>IF(ISERROR(VLOOKUP($A12,parlvotes_lh!$A$11:$ZZ$209,306,FALSE))=TRUE,"",IF(VLOOKUP($A12,parlvotes_lh!$A$11:$ZZ$209,306,FALSE)=0,"",VLOOKUP($A12,parlvotes_lh!$A$11:$ZZ$209,306,FALSE)))</f>
        <v/>
      </c>
      <c r="Z12" s="179" t="str">
        <f>IF(ISERROR(VLOOKUP($A12,parlvotes_lh!$A$11:$ZZ$209,326,FALSE))=TRUE,"",IF(VLOOKUP($A12,parlvotes_lh!$A$11:$ZZ$209,326,FALSE)=0,"",VLOOKUP($A12,parlvotes_lh!$A$11:$ZZ$209,326,FALSE)))</f>
        <v/>
      </c>
      <c r="AA12" s="179" t="str">
        <f>IF(ISERROR(VLOOKUP($A12,parlvotes_lh!$A$11:$ZZ$209,346,FALSE))=TRUE,"",IF(VLOOKUP($A12,parlvotes_lh!$A$11:$ZZ$209,346,FALSE)=0,"",VLOOKUP($A12,parlvotes_lh!$A$11:$ZZ$209,346,FALSE)))</f>
        <v/>
      </c>
      <c r="AB12" s="179" t="str">
        <f>IF(ISERROR(VLOOKUP($A12,parlvotes_lh!$A$11:$ZZ$209,366,FALSE))=TRUE,"",IF(VLOOKUP($A12,parlvotes_lh!$A$11:$ZZ$209,366,FALSE)=0,"",VLOOKUP($A12,parlvotes_lh!$A$11:$ZZ$209,366,FALSE)))</f>
        <v/>
      </c>
      <c r="AC12" s="179" t="str">
        <f>IF(ISERROR(VLOOKUP($A12,parlvotes_lh!$A$11:$ZZ$209,386,FALSE))=TRUE,"",IF(VLOOKUP($A12,parlvotes_lh!$A$11:$ZZ$209,386,FALSE)=0,"",VLOOKUP($A12,parlvotes_lh!$A$11:$ZZ$209,386,FALSE)))</f>
        <v/>
      </c>
    </row>
    <row r="13" spans="1:29" ht="13.5" customHeight="1">
      <c r="A13" s="173" t="str">
        <f>IF(info_parties!A13="","",info_parties!A13)</f>
        <v>fi_pp01</v>
      </c>
      <c r="B13" s="104" t="str">
        <f>IF(A13="","",MID(info_weblinks!$C$3,32,3))</f>
        <v>fin</v>
      </c>
      <c r="C13" s="104" t="str">
        <f>IF(info_parties!G13="","",info_parties!G13)</f>
        <v>Pirate Party</v>
      </c>
      <c r="D13" s="104" t="str">
        <f>IF(info_parties!K13="","",info_parties!K13)</f>
        <v>Piraattipuolue</v>
      </c>
      <c r="E13" s="104" t="str">
        <f>IF(info_parties!H13="","",info_parties!H13)</f>
        <v>PP</v>
      </c>
      <c r="F13" s="174">
        <f t="shared" si="0"/>
        <v>40650</v>
      </c>
      <c r="G13" s="175">
        <f t="shared" si="1"/>
        <v>43569</v>
      </c>
      <c r="H13" s="176">
        <f t="shared" si="2"/>
        <v>8.4508494137867495E-3</v>
      </c>
      <c r="I13" s="177">
        <f t="shared" si="3"/>
        <v>42113</v>
      </c>
      <c r="J13" s="178" t="str">
        <f>IF(ISERROR(VLOOKUP($A13,parlvotes_lh!$A$11:$ZZ$209,6,FALSE))=TRUE,"",IF(VLOOKUP($A13,parlvotes_lh!$A$11:$ZZ$209,6,FALSE)=0,"",VLOOKUP($A13,parlvotes_lh!$A$11:$ZZ$209,6,FALSE)))</f>
        <v/>
      </c>
      <c r="K13" s="178" t="str">
        <f>IF(ISERROR(VLOOKUP($A13,parlvotes_lh!$A$11:$ZZ$209,26,FALSE))=TRUE,"",IF(VLOOKUP($A13,parlvotes_lh!$A$11:$ZZ$209,26,FALSE)=0,"",VLOOKUP($A13,parlvotes_lh!$A$11:$ZZ$209,26,FALSE)))</f>
        <v/>
      </c>
      <c r="L13" s="178" t="str">
        <f>IF(ISERROR(VLOOKUP($A13,parlvotes_lh!$A$11:$ZZ$209,46,FALSE))=TRUE,"",IF(VLOOKUP($A13,parlvotes_lh!$A$11:$ZZ$209,46,FALSE)=0,"",VLOOKUP($A13,parlvotes_lh!$A$11:$ZZ$209,46,FALSE)))</f>
        <v/>
      </c>
      <c r="M13" s="178" t="str">
        <f>IF(ISERROR(VLOOKUP($A13,parlvotes_lh!$A$11:$ZZ$209,66,FALSE))=TRUE,"",IF(VLOOKUP($A13,parlvotes_lh!$A$11:$ZZ$209,66,FALSE)=0,"",VLOOKUP($A13,parlvotes_lh!$A$11:$ZZ$209,66,FALSE)))</f>
        <v/>
      </c>
      <c r="N13" s="178" t="str">
        <f>IF(ISERROR(VLOOKUP($A13,parlvotes_lh!$A$11:$ZZ$209,86,FALSE))=TRUE,"",IF(VLOOKUP($A13,parlvotes_lh!$A$11:$ZZ$209,86,FALSE)=0,"",VLOOKUP($A13,parlvotes_lh!$A$11:$ZZ$209,86,FALSE)))</f>
        <v/>
      </c>
      <c r="O13" s="178">
        <f>IF(ISERROR(VLOOKUP($A13,parlvotes_lh!$A$11:$ZZ$209,106,FALSE))=TRUE,"",IF(VLOOKUP($A13,parlvotes_lh!$A$11:$ZZ$209,106,FALSE)=0,"",VLOOKUP($A13,parlvotes_lh!$A$11:$ZZ$209,106,FALSE)))</f>
        <v>5.1378245328995284E-3</v>
      </c>
      <c r="P13" s="178">
        <f>IF(ISERROR(VLOOKUP($A13,parlvotes_lh!$A$11:$ZZ$209,126,FALSE))=TRUE,"",IF(VLOOKUP($A13,parlvotes_lh!$A$11:$ZZ$209,126,FALSE)=0,"",VLOOKUP($A13,parlvotes_lh!$A$11:$ZZ$209,126,FALSE)))</f>
        <v>8.4508494137867495E-3</v>
      </c>
      <c r="Q13" s="179">
        <f>IF(ISERROR(VLOOKUP($A13,parlvotes_lh!$A$11:$ZZ$209,146,FALSE))=TRUE,"",IF(VLOOKUP($A13,parlvotes_lh!$A$11:$ZZ$209,146,FALSE)=0,"",VLOOKUP($A13,parlvotes_lh!$A$11:$ZZ$209,146,FALSE)))</f>
        <v>6.1753792121524405E-3</v>
      </c>
      <c r="R13" s="179" t="str">
        <f>IF(ISERROR(VLOOKUP($A13,parlvotes_lh!$A$11:$ZZ$209,166,FALSE))=TRUE,"",IF(VLOOKUP($A13,parlvotes_lh!$A$11:$ZZ$209,166,FALSE)=0,"",VLOOKUP($A13,parlvotes_lh!$A$11:$ZZ$209,166,FALSE)))</f>
        <v/>
      </c>
      <c r="S13" s="179" t="str">
        <f>IF(ISERROR(VLOOKUP($A13,parlvotes_lh!$A$11:$ZZ$209,186,FALSE))=TRUE,"",IF(VLOOKUP($A13,parlvotes_lh!$A$11:$ZZ$209,186,FALSE)=0,"",VLOOKUP($A13,parlvotes_lh!$A$11:$ZZ$209,186,FALSE)))</f>
        <v/>
      </c>
      <c r="T13" s="179" t="str">
        <f>IF(ISERROR(VLOOKUP($A13,parlvotes_lh!$A$11:$ZZ$209,206,FALSE))=TRUE,"",IF(VLOOKUP($A13,parlvotes_lh!$A$11:$ZZ$209,206,FALSE)=0,"",VLOOKUP($A13,parlvotes_lh!$A$11:$ZZ$209,206,FALSE)))</f>
        <v/>
      </c>
      <c r="U13" s="179" t="str">
        <f>IF(ISERROR(VLOOKUP($A13,parlvotes_lh!$A$11:$ZZ$209,226,FALSE))=TRUE,"",IF(VLOOKUP($A13,parlvotes_lh!$A$11:$ZZ$209,226,FALSE)=0,"",VLOOKUP($A13,parlvotes_lh!$A$11:$ZZ$209,226,FALSE)))</f>
        <v/>
      </c>
      <c r="V13" s="179" t="str">
        <f>IF(ISERROR(VLOOKUP($A13,parlvotes_lh!$A$11:$ZZ$209,246,FALSE))=TRUE,"",IF(VLOOKUP($A13,parlvotes_lh!$A$11:$ZZ$209,246,FALSE)=0,"",VLOOKUP($A13,parlvotes_lh!$A$11:$ZZ$209,246,FALSE)))</f>
        <v/>
      </c>
      <c r="W13" s="179" t="str">
        <f>IF(ISERROR(VLOOKUP($A13,parlvotes_lh!$A$11:$ZZ$209,266,FALSE))=TRUE,"",IF(VLOOKUP($A13,parlvotes_lh!$A$11:$ZZ$209,266,FALSE)=0,"",VLOOKUP($A13,parlvotes_lh!$A$11:$ZZ$209,266,FALSE)))</f>
        <v/>
      </c>
      <c r="X13" s="179" t="str">
        <f>IF(ISERROR(VLOOKUP($A13,parlvotes_lh!$A$11:$ZZ$209,286,FALSE))=TRUE,"",IF(VLOOKUP($A13,parlvotes_lh!$A$11:$ZZ$209,286,FALSE)=0,"",VLOOKUP($A13,parlvotes_lh!$A$11:$ZZ$209,286,FALSE)))</f>
        <v/>
      </c>
      <c r="Y13" s="179" t="str">
        <f>IF(ISERROR(VLOOKUP($A13,parlvotes_lh!$A$11:$ZZ$209,306,FALSE))=TRUE,"",IF(VLOOKUP($A13,parlvotes_lh!$A$11:$ZZ$209,306,FALSE)=0,"",VLOOKUP($A13,parlvotes_lh!$A$11:$ZZ$209,306,FALSE)))</f>
        <v/>
      </c>
      <c r="Z13" s="179" t="str">
        <f>IF(ISERROR(VLOOKUP($A13,parlvotes_lh!$A$11:$ZZ$209,326,FALSE))=TRUE,"",IF(VLOOKUP($A13,parlvotes_lh!$A$11:$ZZ$209,326,FALSE)=0,"",VLOOKUP($A13,parlvotes_lh!$A$11:$ZZ$209,326,FALSE)))</f>
        <v/>
      </c>
      <c r="AA13" s="179" t="str">
        <f>IF(ISERROR(VLOOKUP($A13,parlvotes_lh!$A$11:$ZZ$209,346,FALSE))=TRUE,"",IF(VLOOKUP($A13,parlvotes_lh!$A$11:$ZZ$209,346,FALSE)=0,"",VLOOKUP($A13,parlvotes_lh!$A$11:$ZZ$209,346,FALSE)))</f>
        <v/>
      </c>
      <c r="AB13" s="179" t="str">
        <f>IF(ISERROR(VLOOKUP($A13,parlvotes_lh!$A$11:$ZZ$209,366,FALSE))=TRUE,"",IF(VLOOKUP($A13,parlvotes_lh!$A$11:$ZZ$209,366,FALSE)=0,"",VLOOKUP($A13,parlvotes_lh!$A$11:$ZZ$209,366,FALSE)))</f>
        <v/>
      </c>
      <c r="AC13" s="179" t="str">
        <f>IF(ISERROR(VLOOKUP($A13,parlvotes_lh!$A$11:$ZZ$209,386,FALSE))=TRUE,"",IF(VLOOKUP($A13,parlvotes_lh!$A$11:$ZZ$209,386,FALSE)=0,"",VLOOKUP($A13,parlvotes_lh!$A$11:$ZZ$209,386,FALSE)))</f>
        <v/>
      </c>
    </row>
    <row r="14" spans="1:29" ht="13.5" customHeight="1">
      <c r="A14" s="173" t="str">
        <f>IF(info_parties!A14="","",info_parties!A14)</f>
        <v>fi_sep01</v>
      </c>
      <c r="B14" s="104" t="str">
        <f>IF(A14="","",MID(info_weblinks!$C$3,32,3))</f>
        <v>fin</v>
      </c>
      <c r="C14" s="104" t="str">
        <f>IF(info_parties!G14="","",info_parties!G14)</f>
        <v>Pensioners’ Party</v>
      </c>
      <c r="D14" s="104" t="str">
        <f>IF(info_parties!K14="","",info_parties!K14)</f>
        <v>Elakelaisten Puolue</v>
      </c>
      <c r="E14" s="104" t="str">
        <f>IF(info_parties!H14="","",info_parties!H14)</f>
        <v>SEP</v>
      </c>
      <c r="F14" s="174">
        <f t="shared" si="0"/>
        <v>33314</v>
      </c>
      <c r="G14" s="175">
        <f t="shared" si="1"/>
        <v>40650</v>
      </c>
      <c r="H14" s="176">
        <f t="shared" si="2"/>
        <v>6.0316046702626556E-3</v>
      </c>
      <c r="I14" s="177">
        <f t="shared" si="3"/>
        <v>39159</v>
      </c>
      <c r="J14" s="178">
        <f>IF(ISERROR(VLOOKUP($A14,parlvotes_lh!$A$11:$ZZ$209,6,FALSE))=TRUE,"",IF(VLOOKUP($A14,parlvotes_lh!$A$11:$ZZ$209,6,FALSE)=0,"",VLOOKUP($A14,parlvotes_lh!$A$11:$ZZ$209,6,FALSE)))</f>
        <v>3.9480277836677407E-3</v>
      </c>
      <c r="K14" s="178">
        <f>IF(ISERROR(VLOOKUP($A14,parlvotes_lh!$A$11:$ZZ$209,26,FALSE))=TRUE,"",IF(VLOOKUP($A14,parlvotes_lh!$A$11:$ZZ$209,26,FALSE)=0,"",VLOOKUP($A14,parlvotes_lh!$A$11:$ZZ$209,26,FALSE)))</f>
        <v>1.8425550384207246E-3</v>
      </c>
      <c r="L14" s="178">
        <f>IF(ISERROR(VLOOKUP($A14,parlvotes_lh!$A$11:$ZZ$209,46,FALSE))=TRUE,"",IF(VLOOKUP($A14,parlvotes_lh!$A$11:$ZZ$209,46,FALSE)=0,"",VLOOKUP($A14,parlvotes_lh!$A$11:$ZZ$209,46,FALSE)))</f>
        <v>2.0329759060094561E-3</v>
      </c>
      <c r="M14" s="178">
        <f>IF(ISERROR(VLOOKUP($A14,parlvotes_lh!$A$11:$ZZ$209,66,FALSE))=TRUE,"",IF(VLOOKUP($A14,parlvotes_lh!$A$11:$ZZ$209,66,FALSE)=0,"",VLOOKUP($A14,parlvotes_lh!$A$11:$ZZ$209,66,FALSE)))</f>
        <v>1.914923111144702E-3</v>
      </c>
      <c r="N14" s="178">
        <f>IF(ISERROR(VLOOKUP($A14,parlvotes_lh!$A$11:$ZZ$209,86,FALSE))=TRUE,"",IF(VLOOKUP($A14,parlvotes_lh!$A$11:$ZZ$209,86,FALSE)=0,"",VLOOKUP($A14,parlvotes_lh!$A$11:$ZZ$209,86,FALSE)))</f>
        <v>6.0316046702626556E-3</v>
      </c>
      <c r="O14" s="178">
        <f>IF(ISERROR(VLOOKUP($A14,parlvotes_lh!$A$11:$ZZ$209,106,FALSE))=TRUE,"",IF(VLOOKUP($A14,parlvotes_lh!$A$11:$ZZ$209,106,FALSE)=0,"",VLOOKUP($A14,parlvotes_lh!$A$11:$ZZ$209,106,FALSE)))</f>
        <v>1.0868932915721375E-3</v>
      </c>
      <c r="P14" s="178" t="str">
        <f>IF(ISERROR(VLOOKUP($A14,parlvotes_lh!$A$11:$ZZ$209,126,FALSE))=TRUE,"",IF(VLOOKUP($A14,parlvotes_lh!$A$11:$ZZ$209,126,FALSE)=0,"",VLOOKUP($A14,parlvotes_lh!$A$11:$ZZ$209,126,FALSE)))</f>
        <v/>
      </c>
      <c r="Q14" s="179" t="str">
        <f>IF(ISERROR(VLOOKUP($A14,parlvotes_lh!$A$11:$ZZ$209,146,FALSE))=TRUE,"",IF(VLOOKUP($A14,parlvotes_lh!$A$11:$ZZ$209,146,FALSE)=0,"",VLOOKUP($A14,parlvotes_lh!$A$11:$ZZ$209,146,FALSE)))</f>
        <v/>
      </c>
      <c r="R14" s="179" t="str">
        <f>IF(ISERROR(VLOOKUP($A14,parlvotes_lh!$A$11:$ZZ$209,166,FALSE))=TRUE,"",IF(VLOOKUP($A14,parlvotes_lh!$A$11:$ZZ$209,166,FALSE)=0,"",VLOOKUP($A14,parlvotes_lh!$A$11:$ZZ$209,166,FALSE)))</f>
        <v/>
      </c>
      <c r="S14" s="179" t="str">
        <f>IF(ISERROR(VLOOKUP($A14,parlvotes_lh!$A$11:$ZZ$209,186,FALSE))=TRUE,"",IF(VLOOKUP($A14,parlvotes_lh!$A$11:$ZZ$209,186,FALSE)=0,"",VLOOKUP($A14,parlvotes_lh!$A$11:$ZZ$209,186,FALSE)))</f>
        <v/>
      </c>
      <c r="T14" s="179" t="str">
        <f>IF(ISERROR(VLOOKUP($A14,parlvotes_lh!$A$11:$ZZ$209,206,FALSE))=TRUE,"",IF(VLOOKUP($A14,parlvotes_lh!$A$11:$ZZ$209,206,FALSE)=0,"",VLOOKUP($A14,parlvotes_lh!$A$11:$ZZ$209,206,FALSE)))</f>
        <v/>
      </c>
      <c r="U14" s="179" t="str">
        <f>IF(ISERROR(VLOOKUP($A14,parlvotes_lh!$A$11:$ZZ$209,226,FALSE))=TRUE,"",IF(VLOOKUP($A14,parlvotes_lh!$A$11:$ZZ$209,226,FALSE)=0,"",VLOOKUP($A14,parlvotes_lh!$A$11:$ZZ$209,226,FALSE)))</f>
        <v/>
      </c>
      <c r="V14" s="179" t="str">
        <f>IF(ISERROR(VLOOKUP($A14,parlvotes_lh!$A$11:$ZZ$209,246,FALSE))=TRUE,"",IF(VLOOKUP($A14,parlvotes_lh!$A$11:$ZZ$209,246,FALSE)=0,"",VLOOKUP($A14,parlvotes_lh!$A$11:$ZZ$209,246,FALSE)))</f>
        <v/>
      </c>
      <c r="W14" s="179" t="str">
        <f>IF(ISERROR(VLOOKUP($A14,parlvotes_lh!$A$11:$ZZ$209,266,FALSE))=TRUE,"",IF(VLOOKUP($A14,parlvotes_lh!$A$11:$ZZ$209,266,FALSE)=0,"",VLOOKUP($A14,parlvotes_lh!$A$11:$ZZ$209,266,FALSE)))</f>
        <v/>
      </c>
      <c r="X14" s="179" t="str">
        <f>IF(ISERROR(VLOOKUP($A14,parlvotes_lh!$A$11:$ZZ$209,286,FALSE))=TRUE,"",IF(VLOOKUP($A14,parlvotes_lh!$A$11:$ZZ$209,286,FALSE)=0,"",VLOOKUP($A14,parlvotes_lh!$A$11:$ZZ$209,286,FALSE)))</f>
        <v/>
      </c>
      <c r="Y14" s="179" t="str">
        <f>IF(ISERROR(VLOOKUP($A14,parlvotes_lh!$A$11:$ZZ$209,306,FALSE))=TRUE,"",IF(VLOOKUP($A14,parlvotes_lh!$A$11:$ZZ$209,306,FALSE)=0,"",VLOOKUP($A14,parlvotes_lh!$A$11:$ZZ$209,306,FALSE)))</f>
        <v/>
      </c>
      <c r="Z14" s="179" t="str">
        <f>IF(ISERROR(VLOOKUP($A14,parlvotes_lh!$A$11:$ZZ$209,326,FALSE))=TRUE,"",IF(VLOOKUP($A14,parlvotes_lh!$A$11:$ZZ$209,326,FALSE)=0,"",VLOOKUP($A14,parlvotes_lh!$A$11:$ZZ$209,326,FALSE)))</f>
        <v/>
      </c>
      <c r="AA14" s="179" t="str">
        <f>IF(ISERROR(VLOOKUP($A14,parlvotes_lh!$A$11:$ZZ$209,346,FALSE))=TRUE,"",IF(VLOOKUP($A14,parlvotes_lh!$A$11:$ZZ$209,346,FALSE)=0,"",VLOOKUP($A14,parlvotes_lh!$A$11:$ZZ$209,346,FALSE)))</f>
        <v/>
      </c>
      <c r="AB14" s="179" t="str">
        <f>IF(ISERROR(VLOOKUP($A14,parlvotes_lh!$A$11:$ZZ$209,366,FALSE))=TRUE,"",IF(VLOOKUP($A14,parlvotes_lh!$A$11:$ZZ$209,366,FALSE)=0,"",VLOOKUP($A14,parlvotes_lh!$A$11:$ZZ$209,366,FALSE)))</f>
        <v/>
      </c>
      <c r="AC14" s="179" t="str">
        <f>IF(ISERROR(VLOOKUP($A14,parlvotes_lh!$A$11:$ZZ$209,386,FALSE))=TRUE,"",IF(VLOOKUP($A14,parlvotes_lh!$A$11:$ZZ$209,386,FALSE)=0,"",VLOOKUP($A14,parlvotes_lh!$A$11:$ZZ$209,386,FALSE)))</f>
        <v/>
      </c>
    </row>
    <row r="15" spans="1:29" ht="13.5" customHeight="1">
      <c r="A15" s="173" t="str">
        <f>IF(info_parties!A15="","",info_parties!A15)</f>
        <v>fi_eko01</v>
      </c>
      <c r="B15" s="104" t="str">
        <f>IF(A15="","",MID(info_weblinks!$C$3,32,3))</f>
        <v>fin</v>
      </c>
      <c r="C15" s="104" t="str">
        <f>IF(info_parties!G15="","",info_parties!G15)</f>
        <v>Ecological Party</v>
      </c>
      <c r="D15" s="104" t="str">
        <f>IF(info_parties!K15="","",info_parties!K15)</f>
        <v>Ekologinen Puolue</v>
      </c>
      <c r="E15" s="104" t="str">
        <f>IF(info_parties!H15="","",info_parties!H15)</f>
        <v>EKO</v>
      </c>
      <c r="F15" s="174">
        <f t="shared" si="0"/>
        <v>34777</v>
      </c>
      <c r="G15" s="175">
        <f t="shared" si="1"/>
        <v>37696</v>
      </c>
      <c r="H15" s="176">
        <f t="shared" si="2"/>
        <v>3.8705235649543449E-3</v>
      </c>
      <c r="I15" s="177">
        <f t="shared" si="3"/>
        <v>36240</v>
      </c>
      <c r="J15" s="178" t="str">
        <f>IF(ISERROR(VLOOKUP($A15,parlvotes_lh!$A$11:$ZZ$209,6,FALSE))=TRUE,"",IF(VLOOKUP($A15,parlvotes_lh!$A$11:$ZZ$209,6,FALSE)=0,"",VLOOKUP($A15,parlvotes_lh!$A$11:$ZZ$209,6,FALSE)))</f>
        <v/>
      </c>
      <c r="K15" s="178">
        <f>IF(ISERROR(VLOOKUP($A15,parlvotes_lh!$A$11:$ZZ$209,26,FALSE))=TRUE,"",IF(VLOOKUP($A15,parlvotes_lh!$A$11:$ZZ$209,26,FALSE)=0,"",VLOOKUP($A15,parlvotes_lh!$A$11:$ZZ$209,26,FALSE)))</f>
        <v>2.828199722322209E-3</v>
      </c>
      <c r="L15" s="178">
        <f>IF(ISERROR(VLOOKUP($A15,parlvotes_lh!$A$11:$ZZ$209,46,FALSE))=TRUE,"",IF(VLOOKUP($A15,parlvotes_lh!$A$11:$ZZ$209,46,FALSE)=0,"",VLOOKUP($A15,parlvotes_lh!$A$11:$ZZ$209,46,FALSE)))</f>
        <v>3.8705235649543449E-3</v>
      </c>
      <c r="M15" s="178">
        <f>IF(ISERROR(VLOOKUP($A15,parlvotes_lh!$A$11:$ZZ$209,66,FALSE))=TRUE,"",IF(VLOOKUP($A15,parlvotes_lh!$A$11:$ZZ$209,66,FALSE)=0,"",VLOOKUP($A15,parlvotes_lh!$A$11:$ZZ$209,66,FALSE)))</f>
        <v>2.3852362508628077E-3</v>
      </c>
      <c r="N15" s="178" t="str">
        <f>IF(ISERROR(VLOOKUP($A15,parlvotes_lh!$A$11:$ZZ$209,86,FALSE))=TRUE,"",IF(VLOOKUP($A15,parlvotes_lh!$A$11:$ZZ$209,86,FALSE)=0,"",VLOOKUP($A15,parlvotes_lh!$A$11:$ZZ$209,86,FALSE)))</f>
        <v/>
      </c>
      <c r="O15" s="178" t="str">
        <f>IF(ISERROR(VLOOKUP($A15,parlvotes_lh!$A$11:$ZZ$209,106,FALSE))=TRUE,"",IF(VLOOKUP($A15,parlvotes_lh!$A$11:$ZZ$209,106,FALSE)=0,"",VLOOKUP($A15,parlvotes_lh!$A$11:$ZZ$209,106,FALSE)))</f>
        <v/>
      </c>
      <c r="P15" s="178" t="str">
        <f>IF(ISERROR(VLOOKUP($A15,parlvotes_lh!$A$11:$ZZ$209,126,FALSE))=TRUE,"",IF(VLOOKUP($A15,parlvotes_lh!$A$11:$ZZ$209,126,FALSE)=0,"",VLOOKUP($A15,parlvotes_lh!$A$11:$ZZ$209,126,FALSE)))</f>
        <v/>
      </c>
      <c r="Q15" s="179" t="str">
        <f>IF(ISERROR(VLOOKUP($A15,parlvotes_lh!$A$11:$ZZ$209,146,FALSE))=TRUE,"",IF(VLOOKUP($A15,parlvotes_lh!$A$11:$ZZ$209,146,FALSE)=0,"",VLOOKUP($A15,parlvotes_lh!$A$11:$ZZ$209,146,FALSE)))</f>
        <v/>
      </c>
      <c r="R15" s="179" t="str">
        <f>IF(ISERROR(VLOOKUP($A15,parlvotes_lh!$A$11:$ZZ$209,166,FALSE))=TRUE,"",IF(VLOOKUP($A15,parlvotes_lh!$A$11:$ZZ$209,166,FALSE)=0,"",VLOOKUP($A15,parlvotes_lh!$A$11:$ZZ$209,166,FALSE)))</f>
        <v/>
      </c>
      <c r="S15" s="179" t="str">
        <f>IF(ISERROR(VLOOKUP($A15,parlvotes_lh!$A$11:$ZZ$209,186,FALSE))=TRUE,"",IF(VLOOKUP($A15,parlvotes_lh!$A$11:$ZZ$209,186,FALSE)=0,"",VLOOKUP($A15,parlvotes_lh!$A$11:$ZZ$209,186,FALSE)))</f>
        <v/>
      </c>
      <c r="T15" s="179" t="str">
        <f>IF(ISERROR(VLOOKUP($A15,parlvotes_lh!$A$11:$ZZ$209,206,FALSE))=TRUE,"",IF(VLOOKUP($A15,parlvotes_lh!$A$11:$ZZ$209,206,FALSE)=0,"",VLOOKUP($A15,parlvotes_lh!$A$11:$ZZ$209,206,FALSE)))</f>
        <v/>
      </c>
      <c r="U15" s="179" t="str">
        <f>IF(ISERROR(VLOOKUP($A15,parlvotes_lh!$A$11:$ZZ$209,226,FALSE))=TRUE,"",IF(VLOOKUP($A15,parlvotes_lh!$A$11:$ZZ$209,226,FALSE)=0,"",VLOOKUP($A15,parlvotes_lh!$A$11:$ZZ$209,226,FALSE)))</f>
        <v/>
      </c>
      <c r="V15" s="179" t="str">
        <f>IF(ISERROR(VLOOKUP($A15,parlvotes_lh!$A$11:$ZZ$209,246,FALSE))=TRUE,"",IF(VLOOKUP($A15,parlvotes_lh!$A$11:$ZZ$209,246,FALSE)=0,"",VLOOKUP($A15,parlvotes_lh!$A$11:$ZZ$209,246,FALSE)))</f>
        <v/>
      </c>
      <c r="W15" s="179" t="str">
        <f>IF(ISERROR(VLOOKUP($A15,parlvotes_lh!$A$11:$ZZ$209,266,FALSE))=TRUE,"",IF(VLOOKUP($A15,parlvotes_lh!$A$11:$ZZ$209,266,FALSE)=0,"",VLOOKUP($A15,parlvotes_lh!$A$11:$ZZ$209,266,FALSE)))</f>
        <v/>
      </c>
      <c r="X15" s="179" t="str">
        <f>IF(ISERROR(VLOOKUP($A15,parlvotes_lh!$A$11:$ZZ$209,286,FALSE))=TRUE,"",IF(VLOOKUP($A15,parlvotes_lh!$A$11:$ZZ$209,286,FALSE)=0,"",VLOOKUP($A15,parlvotes_lh!$A$11:$ZZ$209,286,FALSE)))</f>
        <v/>
      </c>
      <c r="Y15" s="179" t="str">
        <f>IF(ISERROR(VLOOKUP($A15,parlvotes_lh!$A$11:$ZZ$209,306,FALSE))=TRUE,"",IF(VLOOKUP($A15,parlvotes_lh!$A$11:$ZZ$209,306,FALSE)=0,"",VLOOKUP($A15,parlvotes_lh!$A$11:$ZZ$209,306,FALSE)))</f>
        <v/>
      </c>
      <c r="Z15" s="179" t="str">
        <f>IF(ISERROR(VLOOKUP($A15,parlvotes_lh!$A$11:$ZZ$209,326,FALSE))=TRUE,"",IF(VLOOKUP($A15,parlvotes_lh!$A$11:$ZZ$209,326,FALSE)=0,"",VLOOKUP($A15,parlvotes_lh!$A$11:$ZZ$209,326,FALSE)))</f>
        <v/>
      </c>
      <c r="AA15" s="179" t="str">
        <f>IF(ISERROR(VLOOKUP($A15,parlvotes_lh!$A$11:$ZZ$209,346,FALSE))=TRUE,"",IF(VLOOKUP($A15,parlvotes_lh!$A$11:$ZZ$209,346,FALSE)=0,"",VLOOKUP($A15,parlvotes_lh!$A$11:$ZZ$209,346,FALSE)))</f>
        <v/>
      </c>
      <c r="AB15" s="179" t="str">
        <f>IF(ISERROR(VLOOKUP($A15,parlvotes_lh!$A$11:$ZZ$209,366,FALSE))=TRUE,"",IF(VLOOKUP($A15,parlvotes_lh!$A$11:$ZZ$209,366,FALSE)=0,"",VLOOKUP($A15,parlvotes_lh!$A$11:$ZZ$209,366,FALSE)))</f>
        <v/>
      </c>
      <c r="AC15" s="179" t="str">
        <f>IF(ISERROR(VLOOKUP($A15,parlvotes_lh!$A$11:$ZZ$209,386,FALSE))=TRUE,"",IF(VLOOKUP($A15,parlvotes_lh!$A$11:$ZZ$209,386,FALSE)=0,"",VLOOKUP($A15,parlvotes_lh!$A$11:$ZZ$209,386,FALSE)))</f>
        <v/>
      </c>
    </row>
    <row r="16" spans="1:29" ht="13.5" customHeight="1">
      <c r="A16" s="173" t="str">
        <f>IF(info_parties!A16="","",info_parties!A16)</f>
        <v>fi_nuors01</v>
      </c>
      <c r="B16" s="104" t="str">
        <f>IF(A16="","",MID(info_weblinks!$C$3,32,3))</f>
        <v>fin</v>
      </c>
      <c r="C16" s="104" t="str">
        <f>IF(info_parties!G16="","",info_parties!G16)</f>
        <v>Progressive Finnish Party</v>
      </c>
      <c r="D16" s="104" t="str">
        <f>IF(info_parties!K16="","",info_parties!K16)</f>
        <v>Nuorsuomalainen Puolue</v>
      </c>
      <c r="E16" s="104" t="str">
        <f>IF(info_parties!H16="","",info_parties!H16)</f>
        <v>NUORS</v>
      </c>
      <c r="F16" s="174">
        <f t="shared" si="0"/>
        <v>34777</v>
      </c>
      <c r="G16" s="175">
        <f t="shared" si="1"/>
        <v>36240</v>
      </c>
      <c r="H16" s="176">
        <f t="shared" si="2"/>
        <v>2.8071994853503569E-2</v>
      </c>
      <c r="I16" s="177">
        <f t="shared" si="3"/>
        <v>34777</v>
      </c>
      <c r="J16" s="178" t="str">
        <f>IF(ISERROR(VLOOKUP($A16,parlvotes_lh!$A$11:$ZZ$209,6,FALSE))=TRUE,"",IF(VLOOKUP($A16,parlvotes_lh!$A$11:$ZZ$209,6,FALSE)=0,"",VLOOKUP($A16,parlvotes_lh!$A$11:$ZZ$209,6,FALSE)))</f>
        <v/>
      </c>
      <c r="K16" s="178">
        <f>IF(ISERROR(VLOOKUP($A16,parlvotes_lh!$A$11:$ZZ$209,26,FALSE))=TRUE,"",IF(VLOOKUP($A16,parlvotes_lh!$A$11:$ZZ$209,26,FALSE)=0,"",VLOOKUP($A16,parlvotes_lh!$A$11:$ZZ$209,26,FALSE)))</f>
        <v>2.8071994853503569E-2</v>
      </c>
      <c r="L16" s="178">
        <f>IF(ISERROR(VLOOKUP($A16,parlvotes_lh!$A$11:$ZZ$209,46,FALSE))=TRUE,"",IF(VLOOKUP($A16,parlvotes_lh!$A$11:$ZZ$209,46,FALSE)=0,"",VLOOKUP($A16,parlvotes_lh!$A$11:$ZZ$209,46,FALSE)))</f>
        <v>1.0474058951452864E-2</v>
      </c>
      <c r="M16" s="178" t="str">
        <f>IF(ISERROR(VLOOKUP($A16,parlvotes_lh!$A$11:$ZZ$209,66,FALSE))=TRUE,"",IF(VLOOKUP($A16,parlvotes_lh!$A$11:$ZZ$209,66,FALSE)=0,"",VLOOKUP($A16,parlvotes_lh!$A$11:$ZZ$209,66,FALSE)))</f>
        <v/>
      </c>
      <c r="N16" s="178" t="str">
        <f>IF(ISERROR(VLOOKUP($A16,parlvotes_lh!$A$11:$ZZ$209,86,FALSE))=TRUE,"",IF(VLOOKUP($A16,parlvotes_lh!$A$11:$ZZ$209,86,FALSE)=0,"",VLOOKUP($A16,parlvotes_lh!$A$11:$ZZ$209,86,FALSE)))</f>
        <v/>
      </c>
      <c r="O16" s="178" t="str">
        <f>IF(ISERROR(VLOOKUP($A16,parlvotes_lh!$A$11:$ZZ$209,106,FALSE))=TRUE,"",IF(VLOOKUP($A16,parlvotes_lh!$A$11:$ZZ$209,106,FALSE)=0,"",VLOOKUP($A16,parlvotes_lh!$A$11:$ZZ$209,106,FALSE)))</f>
        <v/>
      </c>
      <c r="P16" s="178" t="str">
        <f>IF(ISERROR(VLOOKUP($A16,parlvotes_lh!$A$11:$ZZ$209,126,FALSE))=TRUE,"",IF(VLOOKUP($A16,parlvotes_lh!$A$11:$ZZ$209,126,FALSE)=0,"",VLOOKUP($A16,parlvotes_lh!$A$11:$ZZ$209,126,FALSE)))</f>
        <v/>
      </c>
      <c r="Q16" s="179" t="str">
        <f>IF(ISERROR(VLOOKUP($A16,parlvotes_lh!$A$11:$ZZ$209,146,FALSE))=TRUE,"",IF(VLOOKUP($A16,parlvotes_lh!$A$11:$ZZ$209,146,FALSE)=0,"",VLOOKUP($A16,parlvotes_lh!$A$11:$ZZ$209,146,FALSE)))</f>
        <v/>
      </c>
      <c r="R16" s="179" t="str">
        <f>IF(ISERROR(VLOOKUP($A16,parlvotes_lh!$A$11:$ZZ$209,166,FALSE))=TRUE,"",IF(VLOOKUP($A16,parlvotes_lh!$A$11:$ZZ$209,166,FALSE)=0,"",VLOOKUP($A16,parlvotes_lh!$A$11:$ZZ$209,166,FALSE)))</f>
        <v/>
      </c>
      <c r="S16" s="179" t="str">
        <f>IF(ISERROR(VLOOKUP($A16,parlvotes_lh!$A$11:$ZZ$209,186,FALSE))=TRUE,"",IF(VLOOKUP($A16,parlvotes_lh!$A$11:$ZZ$209,186,FALSE)=0,"",VLOOKUP($A16,parlvotes_lh!$A$11:$ZZ$209,186,FALSE)))</f>
        <v/>
      </c>
      <c r="T16" s="179" t="str">
        <f>IF(ISERROR(VLOOKUP($A16,parlvotes_lh!$A$11:$ZZ$209,206,FALSE))=TRUE,"",IF(VLOOKUP($A16,parlvotes_lh!$A$11:$ZZ$209,206,FALSE)=0,"",VLOOKUP($A16,parlvotes_lh!$A$11:$ZZ$209,206,FALSE)))</f>
        <v/>
      </c>
      <c r="U16" s="179" t="str">
        <f>IF(ISERROR(VLOOKUP($A16,parlvotes_lh!$A$11:$ZZ$209,226,FALSE))=TRUE,"",IF(VLOOKUP($A16,parlvotes_lh!$A$11:$ZZ$209,226,FALSE)=0,"",VLOOKUP($A16,parlvotes_lh!$A$11:$ZZ$209,226,FALSE)))</f>
        <v/>
      </c>
      <c r="V16" s="179" t="str">
        <f>IF(ISERROR(VLOOKUP($A16,parlvotes_lh!$A$11:$ZZ$209,246,FALSE))=TRUE,"",IF(VLOOKUP($A16,parlvotes_lh!$A$11:$ZZ$209,246,FALSE)=0,"",VLOOKUP($A16,parlvotes_lh!$A$11:$ZZ$209,246,FALSE)))</f>
        <v/>
      </c>
      <c r="W16" s="179" t="str">
        <f>IF(ISERROR(VLOOKUP($A16,parlvotes_lh!$A$11:$ZZ$209,266,FALSE))=TRUE,"",IF(VLOOKUP($A16,parlvotes_lh!$A$11:$ZZ$209,266,FALSE)=0,"",VLOOKUP($A16,parlvotes_lh!$A$11:$ZZ$209,266,FALSE)))</f>
        <v/>
      </c>
      <c r="X16" s="179" t="str">
        <f>IF(ISERROR(VLOOKUP($A16,parlvotes_lh!$A$11:$ZZ$209,286,FALSE))=TRUE,"",IF(VLOOKUP($A16,parlvotes_lh!$A$11:$ZZ$209,286,FALSE)=0,"",VLOOKUP($A16,parlvotes_lh!$A$11:$ZZ$209,286,FALSE)))</f>
        <v/>
      </c>
      <c r="Y16" s="179" t="str">
        <f>IF(ISERROR(VLOOKUP($A16,parlvotes_lh!$A$11:$ZZ$209,306,FALSE))=TRUE,"",IF(VLOOKUP($A16,parlvotes_lh!$A$11:$ZZ$209,306,FALSE)=0,"",VLOOKUP($A16,parlvotes_lh!$A$11:$ZZ$209,306,FALSE)))</f>
        <v/>
      </c>
      <c r="Z16" s="179" t="str">
        <f>IF(ISERROR(VLOOKUP($A16,parlvotes_lh!$A$11:$ZZ$209,326,FALSE))=TRUE,"",IF(VLOOKUP($A16,parlvotes_lh!$A$11:$ZZ$209,326,FALSE)=0,"",VLOOKUP($A16,parlvotes_lh!$A$11:$ZZ$209,326,FALSE)))</f>
        <v/>
      </c>
      <c r="AA16" s="179" t="str">
        <f>IF(ISERROR(VLOOKUP($A16,parlvotes_lh!$A$11:$ZZ$209,346,FALSE))=TRUE,"",IF(VLOOKUP($A16,parlvotes_lh!$A$11:$ZZ$209,346,FALSE)=0,"",VLOOKUP($A16,parlvotes_lh!$A$11:$ZZ$209,346,FALSE)))</f>
        <v/>
      </c>
      <c r="AB16" s="179" t="str">
        <f>IF(ISERROR(VLOOKUP($A16,parlvotes_lh!$A$11:$ZZ$209,366,FALSE))=TRUE,"",IF(VLOOKUP($A16,parlvotes_lh!$A$11:$ZZ$209,366,FALSE)=0,"",VLOOKUP($A16,parlvotes_lh!$A$11:$ZZ$209,366,FALSE)))</f>
        <v/>
      </c>
      <c r="AC16" s="179" t="str">
        <f>IF(ISERROR(VLOOKUP($A16,parlvotes_lh!$A$11:$ZZ$209,386,FALSE))=TRUE,"",IF(VLOOKUP($A16,parlvotes_lh!$A$11:$ZZ$209,386,FALSE)=0,"",VLOOKUP($A16,parlvotes_lh!$A$11:$ZZ$209,386,FALSE)))</f>
        <v/>
      </c>
    </row>
    <row r="17" spans="1:38" ht="13.5" customHeight="1">
      <c r="A17" s="173" t="str">
        <f>IF(info_parties!A17="","",info_parties!A17)</f>
        <v>fi_rem01</v>
      </c>
      <c r="B17" s="104" t="str">
        <f>IF(A17="","",MID(info_weblinks!$C$3,32,3))</f>
        <v>fin</v>
      </c>
      <c r="C17" s="104" t="str">
        <f>IF(info_parties!G17="","",info_parties!G17)</f>
        <v>Reform Group</v>
      </c>
      <c r="D17" s="104" t="str">
        <f>IF(info_parties!K17="","",info_parties!K17)</f>
        <v>Remonttiryhma</v>
      </c>
      <c r="E17" s="104" t="str">
        <f>IF(info_parties!H17="","",info_parties!H17)</f>
        <v>REM</v>
      </c>
      <c r="F17" s="174">
        <f t="shared" si="0"/>
        <v>36240</v>
      </c>
      <c r="G17" s="175">
        <f t="shared" si="1"/>
        <v>36240</v>
      </c>
      <c r="H17" s="176">
        <f t="shared" si="2"/>
        <v>1.0647482872989169E-2</v>
      </c>
      <c r="I17" s="177">
        <f t="shared" si="3"/>
        <v>36240</v>
      </c>
      <c r="J17" s="178" t="str">
        <f>IF(ISERROR(VLOOKUP($A17,parlvotes_lh!$A$11:$ZZ$209,6,FALSE))=TRUE,"",IF(VLOOKUP($A17,parlvotes_lh!$A$11:$ZZ$209,6,FALSE)=0,"",VLOOKUP($A17,parlvotes_lh!$A$11:$ZZ$209,6,FALSE)))</f>
        <v/>
      </c>
      <c r="K17" s="178" t="str">
        <f>IF(ISERROR(VLOOKUP($A17,parlvotes_lh!$A$11:$ZZ$209,26,FALSE))=TRUE,"",IF(VLOOKUP($A17,parlvotes_lh!$A$11:$ZZ$209,26,FALSE)=0,"",VLOOKUP($A17,parlvotes_lh!$A$11:$ZZ$209,26,FALSE)))</f>
        <v/>
      </c>
      <c r="L17" s="178">
        <f>IF(ISERROR(VLOOKUP($A17,parlvotes_lh!$A$11:$ZZ$209,46,FALSE))=TRUE,"",IF(VLOOKUP($A17,parlvotes_lh!$A$11:$ZZ$209,46,FALSE)=0,"",VLOOKUP($A17,parlvotes_lh!$A$11:$ZZ$209,46,FALSE)))</f>
        <v>1.0647482872989169E-2</v>
      </c>
      <c r="M17" s="178" t="str">
        <f>IF(ISERROR(VLOOKUP($A17,parlvotes_lh!$A$11:$ZZ$209,66,FALSE))=TRUE,"",IF(VLOOKUP($A17,parlvotes_lh!$A$11:$ZZ$209,66,FALSE)=0,"",VLOOKUP($A17,parlvotes_lh!$A$11:$ZZ$209,66,FALSE)))</f>
        <v/>
      </c>
      <c r="N17" s="178" t="str">
        <f>IF(ISERROR(VLOOKUP($A17,parlvotes_lh!$A$11:$ZZ$209,86,FALSE))=TRUE,"",IF(VLOOKUP($A17,parlvotes_lh!$A$11:$ZZ$209,86,FALSE)=0,"",VLOOKUP($A17,parlvotes_lh!$A$11:$ZZ$209,86,FALSE)))</f>
        <v/>
      </c>
      <c r="O17" s="178" t="str">
        <f>IF(ISERROR(VLOOKUP($A17,parlvotes_lh!$A$11:$ZZ$209,106,FALSE))=TRUE,"",IF(VLOOKUP($A17,parlvotes_lh!$A$11:$ZZ$209,106,FALSE)=0,"",VLOOKUP($A17,parlvotes_lh!$A$11:$ZZ$209,106,FALSE)))</f>
        <v/>
      </c>
      <c r="P17" s="178" t="str">
        <f>IF(ISERROR(VLOOKUP($A17,parlvotes_lh!$A$11:$ZZ$209,126,FALSE))=TRUE,"",IF(VLOOKUP($A17,parlvotes_lh!$A$11:$ZZ$209,126,FALSE)=0,"",VLOOKUP($A17,parlvotes_lh!$A$11:$ZZ$209,126,FALSE)))</f>
        <v/>
      </c>
      <c r="Q17" s="179" t="str">
        <f>IF(ISERROR(VLOOKUP($A17,parlvotes_lh!$A$11:$ZZ$209,146,FALSE))=TRUE,"",IF(VLOOKUP($A17,parlvotes_lh!$A$11:$ZZ$209,146,FALSE)=0,"",VLOOKUP($A17,parlvotes_lh!$A$11:$ZZ$209,146,FALSE)))</f>
        <v/>
      </c>
      <c r="R17" s="179" t="str">
        <f>IF(ISERROR(VLOOKUP($A17,parlvotes_lh!$A$11:$ZZ$209,166,FALSE))=TRUE,"",IF(VLOOKUP($A17,parlvotes_lh!$A$11:$ZZ$209,166,FALSE)=0,"",VLOOKUP($A17,parlvotes_lh!$A$11:$ZZ$209,166,FALSE)))</f>
        <v/>
      </c>
      <c r="S17" s="179" t="str">
        <f>IF(ISERROR(VLOOKUP($A17,parlvotes_lh!$A$11:$ZZ$209,186,FALSE))=TRUE,"",IF(VLOOKUP($A17,parlvotes_lh!$A$11:$ZZ$209,186,FALSE)=0,"",VLOOKUP($A17,parlvotes_lh!$A$11:$ZZ$209,186,FALSE)))</f>
        <v/>
      </c>
      <c r="T17" s="179" t="str">
        <f>IF(ISERROR(VLOOKUP($A17,parlvotes_lh!$A$11:$ZZ$209,206,FALSE))=TRUE,"",IF(VLOOKUP($A17,parlvotes_lh!$A$11:$ZZ$209,206,FALSE)=0,"",VLOOKUP($A17,parlvotes_lh!$A$11:$ZZ$209,206,FALSE)))</f>
        <v/>
      </c>
      <c r="U17" s="179" t="str">
        <f>IF(ISERROR(VLOOKUP($A17,parlvotes_lh!$A$11:$ZZ$209,226,FALSE))=TRUE,"",IF(VLOOKUP($A17,parlvotes_lh!$A$11:$ZZ$209,226,FALSE)=0,"",VLOOKUP($A17,parlvotes_lh!$A$11:$ZZ$209,226,FALSE)))</f>
        <v/>
      </c>
      <c r="V17" s="179" t="str">
        <f>IF(ISERROR(VLOOKUP($A17,parlvotes_lh!$A$11:$ZZ$209,246,FALSE))=TRUE,"",IF(VLOOKUP($A17,parlvotes_lh!$A$11:$ZZ$209,246,FALSE)=0,"",VLOOKUP($A17,parlvotes_lh!$A$11:$ZZ$209,246,FALSE)))</f>
        <v/>
      </c>
      <c r="W17" s="179" t="str">
        <f>IF(ISERROR(VLOOKUP($A17,parlvotes_lh!$A$11:$ZZ$209,266,FALSE))=TRUE,"",IF(VLOOKUP($A17,parlvotes_lh!$A$11:$ZZ$209,266,FALSE)=0,"",VLOOKUP($A17,parlvotes_lh!$A$11:$ZZ$209,266,FALSE)))</f>
        <v/>
      </c>
      <c r="X17" s="179" t="str">
        <f>IF(ISERROR(VLOOKUP($A17,parlvotes_lh!$A$11:$ZZ$209,286,FALSE))=TRUE,"",IF(VLOOKUP($A17,parlvotes_lh!$A$11:$ZZ$209,286,FALSE)=0,"",VLOOKUP($A17,parlvotes_lh!$A$11:$ZZ$209,286,FALSE)))</f>
        <v/>
      </c>
      <c r="Y17" s="179" t="str">
        <f>IF(ISERROR(VLOOKUP($A17,parlvotes_lh!$A$11:$ZZ$209,306,FALSE))=TRUE,"",IF(VLOOKUP($A17,parlvotes_lh!$A$11:$ZZ$209,306,FALSE)=0,"",VLOOKUP($A17,parlvotes_lh!$A$11:$ZZ$209,306,FALSE)))</f>
        <v/>
      </c>
      <c r="Z17" s="179" t="str">
        <f>IF(ISERROR(VLOOKUP($A17,parlvotes_lh!$A$11:$ZZ$209,326,FALSE))=TRUE,"",IF(VLOOKUP($A17,parlvotes_lh!$A$11:$ZZ$209,326,FALSE)=0,"",VLOOKUP($A17,parlvotes_lh!$A$11:$ZZ$209,326,FALSE)))</f>
        <v/>
      </c>
      <c r="AA17" s="179" t="str">
        <f>IF(ISERROR(VLOOKUP($A17,parlvotes_lh!$A$11:$ZZ$209,346,FALSE))=TRUE,"",IF(VLOOKUP($A17,parlvotes_lh!$A$11:$ZZ$209,346,FALSE)=0,"",VLOOKUP($A17,parlvotes_lh!$A$11:$ZZ$209,346,FALSE)))</f>
        <v/>
      </c>
      <c r="AB17" s="179" t="str">
        <f>IF(ISERROR(VLOOKUP($A17,parlvotes_lh!$A$11:$ZZ$209,366,FALSE))=TRUE,"",IF(VLOOKUP($A17,parlvotes_lh!$A$11:$ZZ$209,366,FALSE)=0,"",VLOOKUP($A17,parlvotes_lh!$A$11:$ZZ$209,366,FALSE)))</f>
        <v/>
      </c>
      <c r="AC17" s="179" t="str">
        <f>IF(ISERROR(VLOOKUP($A17,parlvotes_lh!$A$11:$ZZ$209,386,FALSE))=TRUE,"",IF(VLOOKUP($A17,parlvotes_lh!$A$11:$ZZ$209,386,FALSE)=0,"",VLOOKUP($A17,parlvotes_lh!$A$11:$ZZ$209,386,FALSE)))</f>
        <v/>
      </c>
      <c r="AE17" s="180"/>
      <c r="AF17" s="180"/>
      <c r="AG17" s="180"/>
      <c r="AH17" s="180"/>
      <c r="AI17" s="180"/>
      <c r="AJ17" s="180"/>
      <c r="AK17" s="180"/>
      <c r="AL17" s="180"/>
    </row>
    <row r="18" spans="1:38" ht="13.5" customHeight="1">
      <c r="A18" s="173" t="str">
        <f>IF(info_parties!A18="","",info_parties!A18)</f>
        <v>fi_skp01</v>
      </c>
      <c r="B18" s="104" t="str">
        <f>IF(A18="","",MID(info_weblinks!$C$3,32,3))</f>
        <v>fin</v>
      </c>
      <c r="C18" s="104" t="str">
        <f>IF(info_parties!G18="","",info_parties!G18)</f>
        <v>Communist Party of Finland</v>
      </c>
      <c r="D18" s="104" t="str">
        <f>IF(info_parties!K18="","",info_parties!K18)</f>
        <v>Suomen Kommunistinen Puolue</v>
      </c>
      <c r="E18" s="104" t="str">
        <f>IF(info_parties!H18="","",info_parties!H18)</f>
        <v>SKP</v>
      </c>
      <c r="F18" s="174">
        <f t="shared" si="0"/>
        <v>36240</v>
      </c>
      <c r="G18" s="175">
        <f t="shared" si="1"/>
        <v>43569</v>
      </c>
      <c r="H18" s="176">
        <f t="shared" si="2"/>
        <v>7.6239393635379373E-3</v>
      </c>
      <c r="I18" s="177">
        <f t="shared" si="3"/>
        <v>36240</v>
      </c>
      <c r="J18" s="178" t="str">
        <f>IF(ISERROR(VLOOKUP($A18,parlvotes_lh!$A$11:$ZZ$209,6,FALSE))=TRUE,"",IF(VLOOKUP($A18,parlvotes_lh!$A$11:$ZZ$209,6,FALSE)=0,"",VLOOKUP($A18,parlvotes_lh!$A$11:$ZZ$209,6,FALSE)))</f>
        <v/>
      </c>
      <c r="K18" s="178" t="str">
        <f>IF(ISERROR(VLOOKUP($A18,parlvotes_lh!$A$11:$ZZ$209,26,FALSE))=TRUE,"",IF(VLOOKUP($A18,parlvotes_lh!$A$11:$ZZ$209,26,FALSE)=0,"",VLOOKUP($A18,parlvotes_lh!$A$11:$ZZ$209,26,FALSE)))</f>
        <v/>
      </c>
      <c r="L18" s="178">
        <f>IF(ISERROR(VLOOKUP($A18,parlvotes_lh!$A$11:$ZZ$209,46,FALSE))=TRUE,"",IF(VLOOKUP($A18,parlvotes_lh!$A$11:$ZZ$209,46,FALSE)=0,"",VLOOKUP($A18,parlvotes_lh!$A$11:$ZZ$209,46,FALSE)))</f>
        <v>7.6239393635379373E-3</v>
      </c>
      <c r="M18" s="178">
        <f>IF(ISERROR(VLOOKUP($A18,parlvotes_lh!$A$11:$ZZ$209,66,FALSE))=TRUE,"",IF(VLOOKUP($A18,parlvotes_lh!$A$11:$ZZ$209,66,FALSE)=0,"",VLOOKUP($A18,parlvotes_lh!$A$11:$ZZ$209,66,FALSE)))</f>
        <v>7.5504422483762016E-3</v>
      </c>
      <c r="N18" s="178">
        <f>IF(ISERROR(VLOOKUP($A18,parlvotes_lh!$A$11:$ZZ$209,86,FALSE))=TRUE,"",IF(VLOOKUP($A18,parlvotes_lh!$A$11:$ZZ$209,86,FALSE)=0,"",VLOOKUP($A18,parlvotes_lh!$A$11:$ZZ$209,86,FALSE)))</f>
        <v>6.5952520824642865E-3</v>
      </c>
      <c r="O18" s="178">
        <f>IF(ISERROR(VLOOKUP($A18,parlvotes_lh!$A$11:$ZZ$209,106,FALSE))=TRUE,"",IF(VLOOKUP($A18,parlvotes_lh!$A$11:$ZZ$209,106,FALSE)=0,"",VLOOKUP($A18,parlvotes_lh!$A$11:$ZZ$209,106,FALSE)))</f>
        <v>3.1405943248181451E-3</v>
      </c>
      <c r="P18" s="178">
        <f>IF(ISERROR(VLOOKUP($A18,parlvotes_lh!$A$11:$ZZ$209,126,FALSE))=TRUE,"",IF(VLOOKUP($A18,parlvotes_lh!$A$11:$ZZ$209,126,FALSE)=0,"",VLOOKUP($A18,parlvotes_lh!$A$11:$ZZ$209,126,FALSE)))</f>
        <v>2.5363328245396012E-3</v>
      </c>
      <c r="Q18" s="179">
        <f>IF(ISERROR(VLOOKUP($A18,parlvotes_lh!$A$11:$ZZ$209,146,FALSE))=TRUE,"",IF(VLOOKUP($A18,parlvotes_lh!$A$11:$ZZ$209,146,FALSE)=0,"",VLOOKUP($A18,parlvotes_lh!$A$11:$ZZ$209,146,FALSE)))</f>
        <v>1.3968583180073695E-3</v>
      </c>
      <c r="R18" s="179" t="str">
        <f>IF(ISERROR(VLOOKUP($A18,parlvotes_lh!$A$11:$ZZ$209,166,FALSE))=TRUE,"",IF(VLOOKUP($A18,parlvotes_lh!$A$11:$ZZ$209,166,FALSE)=0,"",VLOOKUP($A18,parlvotes_lh!$A$11:$ZZ$209,166,FALSE)))</f>
        <v/>
      </c>
      <c r="S18" s="179" t="str">
        <f>IF(ISERROR(VLOOKUP($A18,parlvotes_lh!$A$11:$ZZ$209,186,FALSE))=TRUE,"",IF(VLOOKUP($A18,parlvotes_lh!$A$11:$ZZ$209,186,FALSE)=0,"",VLOOKUP($A18,parlvotes_lh!$A$11:$ZZ$209,186,FALSE)))</f>
        <v/>
      </c>
      <c r="T18" s="179" t="str">
        <f>IF(ISERROR(VLOOKUP($A18,parlvotes_lh!$A$11:$ZZ$209,206,FALSE))=TRUE,"",IF(VLOOKUP($A18,parlvotes_lh!$A$11:$ZZ$209,206,FALSE)=0,"",VLOOKUP($A18,parlvotes_lh!$A$11:$ZZ$209,206,FALSE)))</f>
        <v/>
      </c>
      <c r="U18" s="179" t="str">
        <f>IF(ISERROR(VLOOKUP($A18,parlvotes_lh!$A$11:$ZZ$209,226,FALSE))=TRUE,"",IF(VLOOKUP($A18,parlvotes_lh!$A$11:$ZZ$209,226,FALSE)=0,"",VLOOKUP($A18,parlvotes_lh!$A$11:$ZZ$209,226,FALSE)))</f>
        <v/>
      </c>
      <c r="V18" s="179" t="str">
        <f>IF(ISERROR(VLOOKUP($A18,parlvotes_lh!$A$11:$ZZ$209,246,FALSE))=TRUE,"",IF(VLOOKUP($A18,parlvotes_lh!$A$11:$ZZ$209,246,FALSE)=0,"",VLOOKUP($A18,parlvotes_lh!$A$11:$ZZ$209,246,FALSE)))</f>
        <v/>
      </c>
      <c r="W18" s="179" t="str">
        <f>IF(ISERROR(VLOOKUP($A18,parlvotes_lh!$A$11:$ZZ$209,266,FALSE))=TRUE,"",IF(VLOOKUP($A18,parlvotes_lh!$A$11:$ZZ$209,266,FALSE)=0,"",VLOOKUP($A18,parlvotes_lh!$A$11:$ZZ$209,266,FALSE)))</f>
        <v/>
      </c>
      <c r="X18" s="179" t="str">
        <f>IF(ISERROR(VLOOKUP($A18,parlvotes_lh!$A$11:$ZZ$209,286,FALSE))=TRUE,"",IF(VLOOKUP($A18,parlvotes_lh!$A$11:$ZZ$209,286,FALSE)=0,"",VLOOKUP($A18,parlvotes_lh!$A$11:$ZZ$209,286,FALSE)))</f>
        <v/>
      </c>
      <c r="Y18" s="179" t="str">
        <f>IF(ISERROR(VLOOKUP($A18,parlvotes_lh!$A$11:$ZZ$209,306,FALSE))=TRUE,"",IF(VLOOKUP($A18,parlvotes_lh!$A$11:$ZZ$209,306,FALSE)=0,"",VLOOKUP($A18,parlvotes_lh!$A$11:$ZZ$209,306,FALSE)))</f>
        <v/>
      </c>
      <c r="Z18" s="179" t="str">
        <f>IF(ISERROR(VLOOKUP($A18,parlvotes_lh!$A$11:$ZZ$209,326,FALSE))=TRUE,"",IF(VLOOKUP($A18,parlvotes_lh!$A$11:$ZZ$209,326,FALSE)=0,"",VLOOKUP($A18,parlvotes_lh!$A$11:$ZZ$209,326,FALSE)))</f>
        <v/>
      </c>
      <c r="AA18" s="179" t="str">
        <f>IF(ISERROR(VLOOKUP($A18,parlvotes_lh!$A$11:$ZZ$209,346,FALSE))=TRUE,"",IF(VLOOKUP($A18,parlvotes_lh!$A$11:$ZZ$209,346,FALSE)=0,"",VLOOKUP($A18,parlvotes_lh!$A$11:$ZZ$209,346,FALSE)))</f>
        <v/>
      </c>
      <c r="AB18" s="179" t="str">
        <f>IF(ISERROR(VLOOKUP($A18,parlvotes_lh!$A$11:$ZZ$209,366,FALSE))=TRUE,"",IF(VLOOKUP($A18,parlvotes_lh!$A$11:$ZZ$209,366,FALSE)=0,"",VLOOKUP($A18,parlvotes_lh!$A$11:$ZZ$209,366,FALSE)))</f>
        <v/>
      </c>
      <c r="AC18" s="179" t="str">
        <f>IF(ISERROR(VLOOKUP($A18,parlvotes_lh!$A$11:$ZZ$209,386,FALSE))=TRUE,"",IF(VLOOKUP($A18,parlvotes_lh!$A$11:$ZZ$209,386,FALSE)=0,"",VLOOKUP($A18,parlvotes_lh!$A$11:$ZZ$209,386,FALSE)))</f>
        <v/>
      </c>
    </row>
    <row r="19" spans="1:38" ht="13.5" customHeight="1">
      <c r="A19" s="173" t="str">
        <f>IF(info_parties!A19="","",info_parties!A19)</f>
        <v>fi_veu01</v>
      </c>
      <c r="B19" s="104" t="str">
        <f>IF(A19="","",MID(info_weblinks!$C$3,32,3))</f>
        <v>fin</v>
      </c>
      <c r="C19" s="104" t="str">
        <f>IF(info_parties!G19="","",info_parties!G19)</f>
        <v>Alternative to the EU</v>
      </c>
      <c r="D19" s="104" t="str">
        <f>IF(info_parties!K19="","",info_parties!K19)</f>
        <v>Vaihtoehto EU:Lle</v>
      </c>
      <c r="E19" s="104" t="str">
        <f>IF(info_parties!H19="","",info_parties!H19)</f>
        <v>VEU</v>
      </c>
      <c r="F19" s="174" t="str">
        <f t="shared" si="0"/>
        <v/>
      </c>
      <c r="G19" s="175" t="str">
        <f t="shared" si="1"/>
        <v/>
      </c>
      <c r="H19" s="176" t="str">
        <f t="shared" si="2"/>
        <v/>
      </c>
      <c r="I19" s="177" t="str">
        <f t="shared" si="3"/>
        <v/>
      </c>
      <c r="J19" s="178" t="str">
        <f>IF(ISERROR(VLOOKUP($A19,parlvotes_lh!$A$11:$ZZ$209,6,FALSE))=TRUE,"",IF(VLOOKUP($A19,parlvotes_lh!$A$11:$ZZ$209,6,FALSE)=0,"",VLOOKUP($A19,parlvotes_lh!$A$11:$ZZ$209,6,FALSE)))</f>
        <v/>
      </c>
      <c r="K19" s="178" t="str">
        <f>IF(ISERROR(VLOOKUP($A19,parlvotes_lh!$A$11:$ZZ$209,26,FALSE))=TRUE,"",IF(VLOOKUP($A19,parlvotes_lh!$A$11:$ZZ$209,26,FALSE)=0,"",VLOOKUP($A19,parlvotes_lh!$A$11:$ZZ$209,26,FALSE)))</f>
        <v/>
      </c>
      <c r="L19" s="178" t="str">
        <f>IF(ISERROR(VLOOKUP($A19,parlvotes_lh!$A$11:$ZZ$209,46,FALSE))=TRUE,"",IF(VLOOKUP($A19,parlvotes_lh!$A$11:$ZZ$209,46,FALSE)=0,"",VLOOKUP($A19,parlvotes_lh!$A$11:$ZZ$209,46,FALSE)))</f>
        <v/>
      </c>
      <c r="M19" s="178" t="str">
        <f>IF(ISERROR(VLOOKUP($A19,parlvotes_lh!$A$11:$ZZ$209,66,FALSE))=TRUE,"",IF(VLOOKUP($A19,parlvotes_lh!$A$11:$ZZ$209,66,FALSE)=0,"",VLOOKUP($A19,parlvotes_lh!$A$11:$ZZ$209,66,FALSE)))</f>
        <v/>
      </c>
      <c r="N19" s="178" t="str">
        <f>IF(ISERROR(VLOOKUP($A19,parlvotes_lh!$A$11:$ZZ$209,86,FALSE))=TRUE,"",IF(VLOOKUP($A19,parlvotes_lh!$A$11:$ZZ$209,86,FALSE)=0,"",VLOOKUP($A19,parlvotes_lh!$A$11:$ZZ$209,86,FALSE)))</f>
        <v/>
      </c>
      <c r="O19" s="178" t="str">
        <f>IF(ISERROR(VLOOKUP($A19,parlvotes_lh!$A$11:$ZZ$209,106,FALSE))=TRUE,"",IF(VLOOKUP($A19,parlvotes_lh!$A$11:$ZZ$209,106,FALSE)=0,"",VLOOKUP($A19,parlvotes_lh!$A$11:$ZZ$209,106,FALSE)))</f>
        <v/>
      </c>
      <c r="P19" s="178" t="str">
        <f>IF(ISERROR(VLOOKUP($A19,parlvotes_lh!$A$11:$ZZ$209,126,FALSE))=TRUE,"",IF(VLOOKUP($A19,parlvotes_lh!$A$11:$ZZ$209,126,FALSE)=0,"",VLOOKUP($A19,parlvotes_lh!$A$11:$ZZ$209,126,FALSE)))</f>
        <v/>
      </c>
      <c r="Q19" s="179" t="str">
        <f>IF(ISERROR(VLOOKUP($A19,parlvotes_lh!$A$11:$ZZ$209,146,FALSE))=TRUE,"",IF(VLOOKUP($A19,parlvotes_lh!$A$11:$ZZ$209,146,FALSE)=0,"",VLOOKUP($A19,parlvotes_lh!$A$11:$ZZ$209,146,FALSE)))</f>
        <v/>
      </c>
      <c r="R19" s="179" t="str">
        <f>IF(ISERROR(VLOOKUP($A19,parlvotes_lh!$A$11:$ZZ$209,166,FALSE))=TRUE,"",IF(VLOOKUP($A19,parlvotes_lh!$A$11:$ZZ$209,166,FALSE)=0,"",VLOOKUP($A19,parlvotes_lh!$A$11:$ZZ$209,166,FALSE)))</f>
        <v/>
      </c>
      <c r="S19" s="179" t="str">
        <f>IF(ISERROR(VLOOKUP($A19,parlvotes_lh!$A$11:$ZZ$209,186,FALSE))=TRUE,"",IF(VLOOKUP($A19,parlvotes_lh!$A$11:$ZZ$209,186,FALSE)=0,"",VLOOKUP($A19,parlvotes_lh!$A$11:$ZZ$209,186,FALSE)))</f>
        <v/>
      </c>
      <c r="T19" s="179" t="str">
        <f>IF(ISERROR(VLOOKUP($A19,parlvotes_lh!$A$11:$ZZ$209,206,FALSE))=TRUE,"",IF(VLOOKUP($A19,parlvotes_lh!$A$11:$ZZ$209,206,FALSE)=0,"",VLOOKUP($A19,parlvotes_lh!$A$11:$ZZ$209,206,FALSE)))</f>
        <v/>
      </c>
      <c r="U19" s="179" t="str">
        <f>IF(ISERROR(VLOOKUP($A19,parlvotes_lh!$A$11:$ZZ$209,226,FALSE))=TRUE,"",IF(VLOOKUP($A19,parlvotes_lh!$A$11:$ZZ$209,226,FALSE)=0,"",VLOOKUP($A19,parlvotes_lh!$A$11:$ZZ$209,226,FALSE)))</f>
        <v/>
      </c>
      <c r="V19" s="179" t="str">
        <f>IF(ISERROR(VLOOKUP($A19,parlvotes_lh!$A$11:$ZZ$209,246,FALSE))=TRUE,"",IF(VLOOKUP($A19,parlvotes_lh!$A$11:$ZZ$209,246,FALSE)=0,"",VLOOKUP($A19,parlvotes_lh!$A$11:$ZZ$209,246,FALSE)))</f>
        <v/>
      </c>
      <c r="W19" s="179" t="str">
        <f>IF(ISERROR(VLOOKUP($A19,parlvotes_lh!$A$11:$ZZ$209,266,FALSE))=TRUE,"",IF(VLOOKUP($A19,parlvotes_lh!$A$11:$ZZ$209,266,FALSE)=0,"",VLOOKUP($A19,parlvotes_lh!$A$11:$ZZ$209,266,FALSE)))</f>
        <v/>
      </c>
      <c r="X19" s="179" t="str">
        <f>IF(ISERROR(VLOOKUP($A19,parlvotes_lh!$A$11:$ZZ$209,286,FALSE))=TRUE,"",IF(VLOOKUP($A19,parlvotes_lh!$A$11:$ZZ$209,286,FALSE)=0,"",VLOOKUP($A19,parlvotes_lh!$A$11:$ZZ$209,286,FALSE)))</f>
        <v/>
      </c>
      <c r="Y19" s="179" t="str">
        <f>IF(ISERROR(VLOOKUP($A19,parlvotes_lh!$A$11:$ZZ$209,306,FALSE))=TRUE,"",IF(VLOOKUP($A19,parlvotes_lh!$A$11:$ZZ$209,306,FALSE)=0,"",VLOOKUP($A19,parlvotes_lh!$A$11:$ZZ$209,306,FALSE)))</f>
        <v/>
      </c>
      <c r="Z19" s="179" t="str">
        <f>IF(ISERROR(VLOOKUP($A19,parlvotes_lh!$A$11:$ZZ$209,326,FALSE))=TRUE,"",IF(VLOOKUP($A19,parlvotes_lh!$A$11:$ZZ$209,326,FALSE)=0,"",VLOOKUP($A19,parlvotes_lh!$A$11:$ZZ$209,326,FALSE)))</f>
        <v/>
      </c>
      <c r="AA19" s="179" t="str">
        <f>IF(ISERROR(VLOOKUP($A19,parlvotes_lh!$A$11:$ZZ$209,346,FALSE))=TRUE,"",IF(VLOOKUP($A19,parlvotes_lh!$A$11:$ZZ$209,346,FALSE)=0,"",VLOOKUP($A19,parlvotes_lh!$A$11:$ZZ$209,346,FALSE)))</f>
        <v/>
      </c>
      <c r="AB19" s="179" t="str">
        <f>IF(ISERROR(VLOOKUP($A19,parlvotes_lh!$A$11:$ZZ$209,366,FALSE))=TRUE,"",IF(VLOOKUP($A19,parlvotes_lh!$A$11:$ZZ$209,366,FALSE)=0,"",VLOOKUP($A19,parlvotes_lh!$A$11:$ZZ$209,366,FALSE)))</f>
        <v/>
      </c>
      <c r="AC19" s="179" t="str">
        <f>IF(ISERROR(VLOOKUP($A19,parlvotes_lh!$A$11:$ZZ$209,386,FALSE))=TRUE,"",IF(VLOOKUP($A19,parlvotes_lh!$A$11:$ZZ$209,386,FALSE)=0,"",VLOOKUP($A19,parlvotes_lh!$A$11:$ZZ$209,386,FALSE)))</f>
        <v/>
      </c>
    </row>
    <row r="20" spans="1:38" ht="13.5" customHeight="1">
      <c r="A20" s="173" t="str">
        <f>IF(info_parties!A20="","",info_parties!A20)</f>
        <v>fi_vsl01</v>
      </c>
      <c r="B20" s="104" t="str">
        <f>IF(A20="","",MID(info_weblinks!$C$3,32,3))</f>
        <v>fin</v>
      </c>
      <c r="C20" s="104" t="str">
        <f>IF(info_parties!G20="","",info_parties!G20)</f>
        <v>Alliance for a Free Finland</v>
      </c>
      <c r="D20" s="104" t="str">
        <f>IF(info_parties!K20="","",info_parties!K20)</f>
        <v>Vapaan Suomen Liitto</v>
      </c>
      <c r="E20" s="104" t="str">
        <f>IF(info_parties!H20="","",info_parties!H20)</f>
        <v xml:space="preserve"> VSL</v>
      </c>
      <c r="F20" s="174" t="str">
        <f t="shared" si="0"/>
        <v/>
      </c>
      <c r="G20" s="175" t="str">
        <f t="shared" si="1"/>
        <v/>
      </c>
      <c r="H20" s="176" t="str">
        <f t="shared" si="2"/>
        <v/>
      </c>
      <c r="I20" s="177" t="str">
        <f t="shared" si="3"/>
        <v/>
      </c>
      <c r="J20" s="178" t="str">
        <f>IF(ISERROR(VLOOKUP($A20,parlvotes_lh!$A$11:$ZZ$209,6,FALSE))=TRUE,"",IF(VLOOKUP($A20,parlvotes_lh!$A$11:$ZZ$209,6,FALSE)=0,"",VLOOKUP($A20,parlvotes_lh!$A$11:$ZZ$209,6,FALSE)))</f>
        <v/>
      </c>
      <c r="K20" s="178" t="str">
        <f>IF(ISERROR(VLOOKUP($A20,parlvotes_lh!$A$11:$ZZ$209,26,FALSE))=TRUE,"",IF(VLOOKUP($A20,parlvotes_lh!$A$11:$ZZ$209,26,FALSE)=0,"",VLOOKUP($A20,parlvotes_lh!$A$11:$ZZ$209,26,FALSE)))</f>
        <v/>
      </c>
      <c r="L20" s="178" t="str">
        <f>IF(ISERROR(VLOOKUP($A20,parlvotes_lh!$A$11:$ZZ$209,46,FALSE))=TRUE,"",IF(VLOOKUP($A20,parlvotes_lh!$A$11:$ZZ$209,46,FALSE)=0,"",VLOOKUP($A20,parlvotes_lh!$A$11:$ZZ$209,46,FALSE)))</f>
        <v/>
      </c>
      <c r="M20" s="178" t="str">
        <f>IF(ISERROR(VLOOKUP($A20,parlvotes_lh!$A$11:$ZZ$209,66,FALSE))=TRUE,"",IF(VLOOKUP($A20,parlvotes_lh!$A$11:$ZZ$209,66,FALSE)=0,"",VLOOKUP($A20,parlvotes_lh!$A$11:$ZZ$209,66,FALSE)))</f>
        <v/>
      </c>
      <c r="N20" s="178" t="str">
        <f>IF(ISERROR(VLOOKUP($A20,parlvotes_lh!$A$11:$ZZ$209,86,FALSE))=TRUE,"",IF(VLOOKUP($A20,parlvotes_lh!$A$11:$ZZ$209,86,FALSE)=0,"",VLOOKUP($A20,parlvotes_lh!$A$11:$ZZ$209,86,FALSE)))</f>
        <v/>
      </c>
      <c r="O20" s="178" t="str">
        <f>IF(ISERROR(VLOOKUP($A20,parlvotes_lh!$A$11:$ZZ$209,106,FALSE))=TRUE,"",IF(VLOOKUP($A20,parlvotes_lh!$A$11:$ZZ$209,106,FALSE)=0,"",VLOOKUP($A20,parlvotes_lh!$A$11:$ZZ$209,106,FALSE)))</f>
        <v/>
      </c>
      <c r="P20" s="178" t="str">
        <f>IF(ISERROR(VLOOKUP($A20,parlvotes_lh!$A$11:$ZZ$209,126,FALSE))=TRUE,"",IF(VLOOKUP($A20,parlvotes_lh!$A$11:$ZZ$209,126,FALSE)=0,"",VLOOKUP($A20,parlvotes_lh!$A$11:$ZZ$209,126,FALSE)))</f>
        <v/>
      </c>
      <c r="Q20" s="179" t="str">
        <f>IF(ISERROR(VLOOKUP($A20,parlvotes_lh!$A$11:$ZZ$209,146,FALSE))=TRUE,"",IF(VLOOKUP($A20,parlvotes_lh!$A$11:$ZZ$209,146,FALSE)=0,"",VLOOKUP($A20,parlvotes_lh!$A$11:$ZZ$209,146,FALSE)))</f>
        <v/>
      </c>
      <c r="R20" s="179" t="str">
        <f>IF(ISERROR(VLOOKUP($A20,parlvotes_lh!$A$11:$ZZ$209,166,FALSE))=TRUE,"",IF(VLOOKUP($A20,parlvotes_lh!$A$11:$ZZ$209,166,FALSE)=0,"",VLOOKUP($A20,parlvotes_lh!$A$11:$ZZ$209,166,FALSE)))</f>
        <v/>
      </c>
      <c r="S20" s="179" t="str">
        <f>IF(ISERROR(VLOOKUP($A20,parlvotes_lh!$A$11:$ZZ$209,186,FALSE))=TRUE,"",IF(VLOOKUP($A20,parlvotes_lh!$A$11:$ZZ$209,186,FALSE)=0,"",VLOOKUP($A20,parlvotes_lh!$A$11:$ZZ$209,186,FALSE)))</f>
        <v/>
      </c>
      <c r="T20" s="179" t="str">
        <f>IF(ISERROR(VLOOKUP($A20,parlvotes_lh!$A$11:$ZZ$209,206,FALSE))=TRUE,"",IF(VLOOKUP($A20,parlvotes_lh!$A$11:$ZZ$209,206,FALSE)=0,"",VLOOKUP($A20,parlvotes_lh!$A$11:$ZZ$209,206,FALSE)))</f>
        <v/>
      </c>
      <c r="U20" s="179" t="str">
        <f>IF(ISERROR(VLOOKUP($A20,parlvotes_lh!$A$11:$ZZ$209,226,FALSE))=TRUE,"",IF(VLOOKUP($A20,parlvotes_lh!$A$11:$ZZ$209,226,FALSE)=0,"",VLOOKUP($A20,parlvotes_lh!$A$11:$ZZ$209,226,FALSE)))</f>
        <v/>
      </c>
      <c r="V20" s="179" t="str">
        <f>IF(ISERROR(VLOOKUP($A20,parlvotes_lh!$A$11:$ZZ$209,246,FALSE))=TRUE,"",IF(VLOOKUP($A20,parlvotes_lh!$A$11:$ZZ$209,246,FALSE)=0,"",VLOOKUP($A20,parlvotes_lh!$A$11:$ZZ$209,246,FALSE)))</f>
        <v/>
      </c>
      <c r="W20" s="179" t="str">
        <f>IF(ISERROR(VLOOKUP($A20,parlvotes_lh!$A$11:$ZZ$209,266,FALSE))=TRUE,"",IF(VLOOKUP($A20,parlvotes_lh!$A$11:$ZZ$209,266,FALSE)=0,"",VLOOKUP($A20,parlvotes_lh!$A$11:$ZZ$209,266,FALSE)))</f>
        <v/>
      </c>
      <c r="X20" s="179" t="str">
        <f>IF(ISERROR(VLOOKUP($A20,parlvotes_lh!$A$11:$ZZ$209,286,FALSE))=TRUE,"",IF(VLOOKUP($A20,parlvotes_lh!$A$11:$ZZ$209,286,FALSE)=0,"",VLOOKUP($A20,parlvotes_lh!$A$11:$ZZ$209,286,FALSE)))</f>
        <v/>
      </c>
      <c r="Y20" s="179" t="str">
        <f>IF(ISERROR(VLOOKUP($A20,parlvotes_lh!$A$11:$ZZ$209,306,FALSE))=TRUE,"",IF(VLOOKUP($A20,parlvotes_lh!$A$11:$ZZ$209,306,FALSE)=0,"",VLOOKUP($A20,parlvotes_lh!$A$11:$ZZ$209,306,FALSE)))</f>
        <v/>
      </c>
      <c r="Z20" s="179" t="str">
        <f>IF(ISERROR(VLOOKUP($A20,parlvotes_lh!$A$11:$ZZ$209,326,FALSE))=TRUE,"",IF(VLOOKUP($A20,parlvotes_lh!$A$11:$ZZ$209,326,FALSE)=0,"",VLOOKUP($A20,parlvotes_lh!$A$11:$ZZ$209,326,FALSE)))</f>
        <v/>
      </c>
      <c r="AA20" s="179" t="str">
        <f>IF(ISERROR(VLOOKUP($A20,parlvotes_lh!$A$11:$ZZ$209,346,FALSE))=TRUE,"",IF(VLOOKUP($A20,parlvotes_lh!$A$11:$ZZ$209,346,FALSE)=0,"",VLOOKUP($A20,parlvotes_lh!$A$11:$ZZ$209,346,FALSE)))</f>
        <v/>
      </c>
      <c r="AB20" s="179" t="str">
        <f>IF(ISERROR(VLOOKUP($A20,parlvotes_lh!$A$11:$ZZ$209,366,FALSE))=TRUE,"",IF(VLOOKUP($A20,parlvotes_lh!$A$11:$ZZ$209,366,FALSE)=0,"",VLOOKUP($A20,parlvotes_lh!$A$11:$ZZ$209,366,FALSE)))</f>
        <v/>
      </c>
      <c r="AC20" s="179" t="str">
        <f>IF(ISERROR(VLOOKUP($A20,parlvotes_lh!$A$11:$ZZ$209,386,FALSE))=TRUE,"",IF(VLOOKUP($A20,parlvotes_lh!$A$11:$ZZ$209,386,FALSE)=0,"",VLOOKUP($A20,parlvotes_lh!$A$11:$ZZ$209,386,FALSE)))</f>
        <v/>
      </c>
    </row>
    <row r="21" spans="1:38" ht="13.5" customHeight="1">
      <c r="A21" s="173" t="str">
        <f>IF(info_parties!A21="","",info_parties!A21)</f>
        <v>fi_as01</v>
      </c>
      <c r="B21" s="104" t="str">
        <f>IF(A21="","",MID(info_weblinks!$C$3,32,3))</f>
        <v>fin</v>
      </c>
      <c r="C21" s="104" t="str">
        <f>IF(info_parties!G21="","",info_parties!G21)</f>
        <v>Åland Coalition</v>
      </c>
      <c r="D21" s="104" t="str">
        <f>IF(info_parties!K21="","",info_parties!K21)</f>
        <v>Åländsk Samling</v>
      </c>
      <c r="E21" s="104" t="str">
        <f>IF(info_parties!H21="","",info_parties!H21)</f>
        <v>AS</v>
      </c>
      <c r="F21" s="174">
        <f t="shared" si="0"/>
        <v>33314</v>
      </c>
      <c r="G21" s="175">
        <f t="shared" si="1"/>
        <v>42113</v>
      </c>
      <c r="H21" s="176">
        <f t="shared" si="2"/>
        <v>4.1733574949395667E-3</v>
      </c>
      <c r="I21" s="177">
        <f t="shared" si="3"/>
        <v>37696</v>
      </c>
      <c r="J21" s="178">
        <f>IF(ISERROR(VLOOKUP($A21,parlvotes_lh!$A$11:$ZZ$209,6,FALSE))=TRUE,"",IF(VLOOKUP($A21,parlvotes_lh!$A$11:$ZZ$209,6,FALSE)=0,"",VLOOKUP($A21,parlvotes_lh!$A$11:$ZZ$209,6,FALSE)))</f>
        <v>3.427836053762439E-3</v>
      </c>
      <c r="K21" s="178">
        <f>IF(ISERROR(VLOOKUP($A21,parlvotes_lh!$A$11:$ZZ$209,26,FALSE))=TRUE,"",IF(VLOOKUP($A21,parlvotes_lh!$A$11:$ZZ$209,26,FALSE)=0,"",VLOOKUP($A21,parlvotes_lh!$A$11:$ZZ$209,26,FALSE)))</f>
        <v>3.5617696439417014E-3</v>
      </c>
      <c r="L21" s="178">
        <f>IF(ISERROR(VLOOKUP($A21,parlvotes_lh!$A$11:$ZZ$209,46,FALSE))=TRUE,"",IF(VLOOKUP($A21,parlvotes_lh!$A$11:$ZZ$209,46,FALSE)=0,"",VLOOKUP($A21,parlvotes_lh!$A$11:$ZZ$209,46,FALSE)))</f>
        <v>3.9055813039315761E-3</v>
      </c>
      <c r="M21" s="178">
        <f>IF(ISERROR(VLOOKUP($A21,parlvotes_lh!$A$11:$ZZ$209,66,FALSE))=TRUE,"",IF(VLOOKUP($A21,parlvotes_lh!$A$11:$ZZ$209,66,FALSE)=0,"",VLOOKUP($A21,parlvotes_lh!$A$11:$ZZ$209,66,FALSE)))</f>
        <v>4.1733574949395667E-3</v>
      </c>
      <c r="N21" s="178">
        <f>IF(ISERROR(VLOOKUP($A21,parlvotes_lh!$A$11:$ZZ$209,86,FALSE))=TRUE,"",IF(VLOOKUP($A21,parlvotes_lh!$A$11:$ZZ$209,86,FALSE)=0,"",VLOOKUP($A21,parlvotes_lh!$A$11:$ZZ$209,86,FALSE)))</f>
        <v>4.0299707422969391E-3</v>
      </c>
      <c r="O21" s="178">
        <f>IF(ISERROR(VLOOKUP($A21,parlvotes_lh!$A$11:$ZZ$209,106,FALSE))=TRUE,"",IF(VLOOKUP($A21,parlvotes_lh!$A$11:$ZZ$209,106,FALSE)=0,"",VLOOKUP($A21,parlvotes_lh!$A$11:$ZZ$209,106,FALSE)))</f>
        <v>3.5729703415906607E-3</v>
      </c>
      <c r="P21" s="178">
        <f>IF(ISERROR(VLOOKUP($A21,parlvotes_lh!$A$11:$ZZ$209,126,FALSE))=TRUE,"",IF(VLOOKUP($A21,parlvotes_lh!$A$11:$ZZ$209,126,FALSE)=0,"",VLOOKUP($A21,parlvotes_lh!$A$11:$ZZ$209,126,FALSE)))</f>
        <v>4.1054971619955E-3</v>
      </c>
      <c r="Q21" s="179" t="str">
        <f>IF(ISERROR(VLOOKUP($A21,parlvotes_lh!$A$11:$ZZ$209,146,FALSE))=TRUE,"",IF(VLOOKUP($A21,parlvotes_lh!$A$11:$ZZ$209,146,FALSE)=0,"",VLOOKUP($A21,parlvotes_lh!$A$11:$ZZ$209,146,FALSE)))</f>
        <v/>
      </c>
      <c r="R21" s="179" t="str">
        <f>IF(ISERROR(VLOOKUP($A21,parlvotes_lh!$A$11:$ZZ$209,166,FALSE))=TRUE,"",IF(VLOOKUP($A21,parlvotes_lh!$A$11:$ZZ$209,166,FALSE)=0,"",VLOOKUP($A21,parlvotes_lh!$A$11:$ZZ$209,166,FALSE)))</f>
        <v/>
      </c>
      <c r="S21" s="179" t="str">
        <f>IF(ISERROR(VLOOKUP($A21,parlvotes_lh!$A$11:$ZZ$209,186,FALSE))=TRUE,"",IF(VLOOKUP($A21,parlvotes_lh!$A$11:$ZZ$209,186,FALSE)=0,"",VLOOKUP($A21,parlvotes_lh!$A$11:$ZZ$209,186,FALSE)))</f>
        <v/>
      </c>
      <c r="T21" s="179" t="str">
        <f>IF(ISERROR(VLOOKUP($A21,parlvotes_lh!$A$11:$ZZ$209,206,FALSE))=TRUE,"",IF(VLOOKUP($A21,parlvotes_lh!$A$11:$ZZ$209,206,FALSE)=0,"",VLOOKUP($A21,parlvotes_lh!$A$11:$ZZ$209,206,FALSE)))</f>
        <v/>
      </c>
      <c r="U21" s="179" t="str">
        <f>IF(ISERROR(VLOOKUP($A21,parlvotes_lh!$A$11:$ZZ$209,226,FALSE))=TRUE,"",IF(VLOOKUP($A21,parlvotes_lh!$A$11:$ZZ$209,226,FALSE)=0,"",VLOOKUP($A21,parlvotes_lh!$A$11:$ZZ$209,226,FALSE)))</f>
        <v/>
      </c>
      <c r="V21" s="179" t="str">
        <f>IF(ISERROR(VLOOKUP($A21,parlvotes_lh!$A$11:$ZZ$209,246,FALSE))=TRUE,"",IF(VLOOKUP($A21,parlvotes_lh!$A$11:$ZZ$209,246,FALSE)=0,"",VLOOKUP($A21,parlvotes_lh!$A$11:$ZZ$209,246,FALSE)))</f>
        <v/>
      </c>
      <c r="W21" s="179" t="str">
        <f>IF(ISERROR(VLOOKUP($A21,parlvotes_lh!$A$11:$ZZ$209,266,FALSE))=TRUE,"",IF(VLOOKUP($A21,parlvotes_lh!$A$11:$ZZ$209,266,FALSE)=0,"",VLOOKUP($A21,parlvotes_lh!$A$11:$ZZ$209,266,FALSE)))</f>
        <v/>
      </c>
      <c r="X21" s="179" t="str">
        <f>IF(ISERROR(VLOOKUP($A21,parlvotes_lh!$A$11:$ZZ$209,286,FALSE))=TRUE,"",IF(VLOOKUP($A21,parlvotes_lh!$A$11:$ZZ$209,286,FALSE)=0,"",VLOOKUP($A21,parlvotes_lh!$A$11:$ZZ$209,286,FALSE)))</f>
        <v/>
      </c>
      <c r="Y21" s="179" t="str">
        <f>IF(ISERROR(VLOOKUP($A21,parlvotes_lh!$A$11:$ZZ$209,306,FALSE))=TRUE,"",IF(VLOOKUP($A21,parlvotes_lh!$A$11:$ZZ$209,306,FALSE)=0,"",VLOOKUP($A21,parlvotes_lh!$A$11:$ZZ$209,306,FALSE)))</f>
        <v/>
      </c>
      <c r="Z21" s="179" t="str">
        <f>IF(ISERROR(VLOOKUP($A21,parlvotes_lh!$A$11:$ZZ$209,326,FALSE))=TRUE,"",IF(VLOOKUP($A21,parlvotes_lh!$A$11:$ZZ$209,326,FALSE)=0,"",VLOOKUP($A21,parlvotes_lh!$A$11:$ZZ$209,326,FALSE)))</f>
        <v/>
      </c>
      <c r="AA21" s="179" t="str">
        <f>IF(ISERROR(VLOOKUP($A21,parlvotes_lh!$A$11:$ZZ$209,346,FALSE))=TRUE,"",IF(VLOOKUP($A21,parlvotes_lh!$A$11:$ZZ$209,346,FALSE)=0,"",VLOOKUP($A21,parlvotes_lh!$A$11:$ZZ$209,346,FALSE)))</f>
        <v/>
      </c>
      <c r="AB21" s="179" t="str">
        <f>IF(ISERROR(VLOOKUP($A21,parlvotes_lh!$A$11:$ZZ$209,366,FALSE))=TRUE,"",IF(VLOOKUP($A21,parlvotes_lh!$A$11:$ZZ$209,366,FALSE)=0,"",VLOOKUP($A21,parlvotes_lh!$A$11:$ZZ$209,366,FALSE)))</f>
        <v/>
      </c>
      <c r="AC21" s="179" t="str">
        <f>IF(ISERROR(VLOOKUP($A21,parlvotes_lh!$A$11:$ZZ$209,386,FALSE))=TRUE,"",IF(VLOOKUP($A21,parlvotes_lh!$A$11:$ZZ$209,386,FALSE)=0,"",VLOOKUP($A21,parlvotes_lh!$A$11:$ZZ$209,386,FALSE)))</f>
        <v/>
      </c>
    </row>
    <row r="22" spans="1:38" ht="13.5" customHeight="1">
      <c r="A22" s="173" t="str">
        <f>IF(info_parties!A22="","",info_parties!A22)</f>
        <v>fi_ipu01</v>
      </c>
      <c r="B22" s="104" t="str">
        <f>IF(A22="","",MID(info_weblinks!$C$3,32,3))</f>
        <v>fin</v>
      </c>
      <c r="C22" s="104" t="str">
        <f>IF(info_parties!G22="","",info_parties!G22)</f>
        <v>Independence Party</v>
      </c>
      <c r="D22" s="104" t="str">
        <f>IF(info_parties!K22="","",info_parties!K22)</f>
        <v>Itsenäisyyspuolue</v>
      </c>
      <c r="E22" s="104" t="str">
        <f>IF(info_parties!H22="","",info_parties!H22)</f>
        <v>IPU</v>
      </c>
      <c r="F22" s="174">
        <f t="shared" si="0"/>
        <v>34777</v>
      </c>
      <c r="G22" s="175">
        <f t="shared" si="1"/>
        <v>43569</v>
      </c>
      <c r="H22" s="176">
        <f t="shared" si="2"/>
        <v>1.0092699504948181E-2</v>
      </c>
      <c r="I22" s="177">
        <f t="shared" si="3"/>
        <v>34777</v>
      </c>
      <c r="J22" s="178" t="str">
        <f>IF(ISERROR(VLOOKUP($A22,parlvotes_lh!$A$11:$ZZ$209,6,FALSE))=TRUE,"",IF(VLOOKUP($A22,parlvotes_lh!$A$11:$ZZ$209,6,FALSE)=0,"",VLOOKUP($A22,parlvotes_lh!$A$11:$ZZ$209,6,FALSE)))</f>
        <v/>
      </c>
      <c r="K22" s="178">
        <f>IF(ISERROR(VLOOKUP($A22,parlvotes_lh!$A$11:$ZZ$209,26,FALSE))=TRUE,"",IF(VLOOKUP($A22,parlvotes_lh!$A$11:$ZZ$209,26,FALSE)=0,"",VLOOKUP($A22,parlvotes_lh!$A$11:$ZZ$209,26,FALSE)))</f>
        <v>1.0092699504948181E-2</v>
      </c>
      <c r="L22" s="178">
        <f>IF(ISERROR(VLOOKUP($A22,parlvotes_lh!$A$11:$ZZ$209,46,FALSE))=TRUE,"",IF(VLOOKUP($A22,parlvotes_lh!$A$11:$ZZ$209,46,FALSE)=0,"",VLOOKUP($A22,parlvotes_lh!$A$11:$ZZ$209,46,FALSE)))</f>
        <v>3.7683339853824146E-3</v>
      </c>
      <c r="M22" s="178" t="str">
        <f>IF(ISERROR(VLOOKUP($A22,parlvotes_lh!$A$11:$ZZ$209,66,FALSE))=TRUE,"",IF(VLOOKUP($A22,parlvotes_lh!$A$11:$ZZ$209,66,FALSE)=0,"",VLOOKUP($A22,parlvotes_lh!$A$11:$ZZ$209,66,FALSE)))</f>
        <v/>
      </c>
      <c r="N22" s="178" t="str">
        <f>IF(ISERROR(VLOOKUP($A22,parlvotes_lh!$A$11:$ZZ$209,86,FALSE))=TRUE,"",IF(VLOOKUP($A22,parlvotes_lh!$A$11:$ZZ$209,86,FALSE)=0,"",VLOOKUP($A22,parlvotes_lh!$A$11:$ZZ$209,86,FALSE)))</f>
        <v/>
      </c>
      <c r="O22" s="178" t="str">
        <f>IF(ISERROR(VLOOKUP($A22,parlvotes_lh!$A$11:$ZZ$209,106,FALSE))=TRUE,"",IF(VLOOKUP($A22,parlvotes_lh!$A$11:$ZZ$209,106,FALSE)=0,"",VLOOKUP($A22,parlvotes_lh!$A$11:$ZZ$209,106,FALSE)))</f>
        <v/>
      </c>
      <c r="P22" s="178">
        <f>IF(ISERROR(VLOOKUP($A22,parlvotes_lh!$A$11:$ZZ$209,126,FALSE))=TRUE,"",IF(VLOOKUP($A22,parlvotes_lh!$A$11:$ZZ$209,126,FALSE)=0,"",VLOOKUP($A22,parlvotes_lh!$A$11:$ZZ$209,126,FALSE)))</f>
        <v>4.594302969992174E-3</v>
      </c>
      <c r="Q22" s="179">
        <f>IF(ISERROR(VLOOKUP($A22,parlvotes_lh!$A$11:$ZZ$209,146,FALSE))=TRUE,"",IF(VLOOKUP($A22,parlvotes_lh!$A$11:$ZZ$209,146,FALSE)=0,"",VLOOKUP($A22,parlvotes_lh!$A$11:$ZZ$209,146,FALSE)))</f>
        <v>7.9301317751684342E-4</v>
      </c>
      <c r="R22" s="179" t="str">
        <f>IF(ISERROR(VLOOKUP($A22,parlvotes_lh!$A$11:$ZZ$209,166,FALSE))=TRUE,"",IF(VLOOKUP($A22,parlvotes_lh!$A$11:$ZZ$209,166,FALSE)=0,"",VLOOKUP($A22,parlvotes_lh!$A$11:$ZZ$209,166,FALSE)))</f>
        <v/>
      </c>
      <c r="S22" s="179" t="str">
        <f>IF(ISERROR(VLOOKUP($A22,parlvotes_lh!$A$11:$ZZ$209,186,FALSE))=TRUE,"",IF(VLOOKUP($A22,parlvotes_lh!$A$11:$ZZ$209,186,FALSE)=0,"",VLOOKUP($A22,parlvotes_lh!$A$11:$ZZ$209,186,FALSE)))</f>
        <v/>
      </c>
      <c r="T22" s="179" t="str">
        <f>IF(ISERROR(VLOOKUP($A22,parlvotes_lh!$A$11:$ZZ$209,206,FALSE))=TRUE,"",IF(VLOOKUP($A22,parlvotes_lh!$A$11:$ZZ$209,206,FALSE)=0,"",VLOOKUP($A22,parlvotes_lh!$A$11:$ZZ$209,206,FALSE)))</f>
        <v/>
      </c>
      <c r="U22" s="179" t="str">
        <f>IF(ISERROR(VLOOKUP($A22,parlvotes_lh!$A$11:$ZZ$209,226,FALSE))=TRUE,"",IF(VLOOKUP($A22,parlvotes_lh!$A$11:$ZZ$209,226,FALSE)=0,"",VLOOKUP($A22,parlvotes_lh!$A$11:$ZZ$209,226,FALSE)))</f>
        <v/>
      </c>
      <c r="V22" s="179" t="str">
        <f>IF(ISERROR(VLOOKUP($A22,parlvotes_lh!$A$11:$ZZ$209,246,FALSE))=TRUE,"",IF(VLOOKUP($A22,parlvotes_lh!$A$11:$ZZ$209,246,FALSE)=0,"",VLOOKUP($A22,parlvotes_lh!$A$11:$ZZ$209,246,FALSE)))</f>
        <v/>
      </c>
      <c r="W22" s="179" t="str">
        <f>IF(ISERROR(VLOOKUP($A22,parlvotes_lh!$A$11:$ZZ$209,266,FALSE))=TRUE,"",IF(VLOOKUP($A22,parlvotes_lh!$A$11:$ZZ$209,266,FALSE)=0,"",VLOOKUP($A22,parlvotes_lh!$A$11:$ZZ$209,266,FALSE)))</f>
        <v/>
      </c>
      <c r="X22" s="179" t="str">
        <f>IF(ISERROR(VLOOKUP($A22,parlvotes_lh!$A$11:$ZZ$209,286,FALSE))=TRUE,"",IF(VLOOKUP($A22,parlvotes_lh!$A$11:$ZZ$209,286,FALSE)=0,"",VLOOKUP($A22,parlvotes_lh!$A$11:$ZZ$209,286,FALSE)))</f>
        <v/>
      </c>
      <c r="Y22" s="179" t="str">
        <f>IF(ISERROR(VLOOKUP($A22,parlvotes_lh!$A$11:$ZZ$209,306,FALSE))=TRUE,"",IF(VLOOKUP($A22,parlvotes_lh!$A$11:$ZZ$209,306,FALSE)=0,"",VLOOKUP($A22,parlvotes_lh!$A$11:$ZZ$209,306,FALSE)))</f>
        <v/>
      </c>
      <c r="Z22" s="179" t="str">
        <f>IF(ISERROR(VLOOKUP($A22,parlvotes_lh!$A$11:$ZZ$209,326,FALSE))=TRUE,"",IF(VLOOKUP($A22,parlvotes_lh!$A$11:$ZZ$209,326,FALSE)=0,"",VLOOKUP($A22,parlvotes_lh!$A$11:$ZZ$209,326,FALSE)))</f>
        <v/>
      </c>
      <c r="AA22" s="179" t="str">
        <f>IF(ISERROR(VLOOKUP($A22,parlvotes_lh!$A$11:$ZZ$209,346,FALSE))=TRUE,"",IF(VLOOKUP($A22,parlvotes_lh!$A$11:$ZZ$209,346,FALSE)=0,"",VLOOKUP($A22,parlvotes_lh!$A$11:$ZZ$209,346,FALSE)))</f>
        <v/>
      </c>
      <c r="AB22" s="179" t="str">
        <f>IF(ISERROR(VLOOKUP($A22,parlvotes_lh!$A$11:$ZZ$209,366,FALSE))=TRUE,"",IF(VLOOKUP($A22,parlvotes_lh!$A$11:$ZZ$209,366,FALSE)=0,"",VLOOKUP($A22,parlvotes_lh!$A$11:$ZZ$209,366,FALSE)))</f>
        <v/>
      </c>
      <c r="AC22" s="179" t="str">
        <f>IF(ISERROR(VLOOKUP($A22,parlvotes_lh!$A$11:$ZZ$209,386,FALSE))=TRUE,"",IF(VLOOKUP($A22,parlvotes_lh!$A$11:$ZZ$209,386,FALSE)=0,"",VLOOKUP($A22,parlvotes_lh!$A$11:$ZZ$209,386,FALSE)))</f>
        <v/>
      </c>
    </row>
    <row r="23" spans="1:38" ht="13.5" customHeight="1">
      <c r="A23" s="173" t="str">
        <f>IF(info_parties!A32="","",info_parties!A32)</f>
        <v>fi_other01</v>
      </c>
      <c r="B23" s="104" t="str">
        <f>IF(A23="","",MID(info_weblinks!$C$3,32,3))</f>
        <v>fin</v>
      </c>
      <c r="C23" s="104" t="str">
        <f>IF(info_parties!G32="","",info_parties!G32)</f>
        <v>Other</v>
      </c>
      <c r="D23" s="104" t="str">
        <f>IF(info_parties!K32="","",info_parties!K32)</f>
        <v>-</v>
      </c>
      <c r="E23" s="104" t="str">
        <f>IF(info_parties!H32="","",info_parties!H32)</f>
        <v>Other</v>
      </c>
      <c r="F23" s="174">
        <f t="shared" si="0"/>
        <v>33314</v>
      </c>
      <c r="G23" s="175">
        <f t="shared" si="1"/>
        <v>43569</v>
      </c>
      <c r="H23" s="176">
        <f t="shared" si="2"/>
        <v>2.9066983006675068E-2</v>
      </c>
      <c r="I23" s="177">
        <f t="shared" si="3"/>
        <v>43569</v>
      </c>
      <c r="J23" s="178">
        <f>IF(ISERROR(VLOOKUP($A23,parlvotes_lh!$A$11:$ZZ$209,6,FALSE))=TRUE,"",IF(VLOOKUP($A23,parlvotes_lh!$A$11:$ZZ$209,6,FALSE)=0,"",VLOOKUP($A23,parlvotes_lh!$A$11:$ZZ$209,6,FALSE)))</f>
        <v>1.1996325641490316E-2</v>
      </c>
      <c r="K23" s="178">
        <f>IF(ISERROR(VLOOKUP($A23,parlvotes_lh!$A$11:$ZZ$209,26,FALSE))=TRUE,"",IF(VLOOKUP($A23,parlvotes_lh!$A$11:$ZZ$209,26,FALSE)=0,"",VLOOKUP($A23,parlvotes_lh!$A$11:$ZZ$209,26,FALSE)))</f>
        <v>1.7071682367100684E-2</v>
      </c>
      <c r="L23" s="178">
        <f>IF(ISERROR(VLOOKUP($A23,parlvotes_lh!$A$11:$ZZ$209,46,FALSE))=TRUE,"",IF(VLOOKUP($A23,parlvotes_lh!$A$11:$ZZ$209,46,FALSE)=0,"",VLOOKUP($A23,parlvotes_lh!$A$11:$ZZ$209,46,FALSE)))</f>
        <v>1.0552752386816648E-2</v>
      </c>
      <c r="M23" s="178">
        <f>IF(ISERROR(VLOOKUP($A23,parlvotes_lh!$A$11:$ZZ$209,66,FALSE))=TRUE,"",IF(VLOOKUP($A23,parlvotes_lh!$A$11:$ZZ$209,66,FALSE)=0,"",VLOOKUP($A23,parlvotes_lh!$A$11:$ZZ$209,66,FALSE)))</f>
        <v>1.2236380172056522E-2</v>
      </c>
      <c r="N23" s="178">
        <f>IF(ISERROR(VLOOKUP($A23,parlvotes_lh!$A$11:$ZZ$209,86,FALSE))=TRUE,"",IF(VLOOKUP($A23,parlvotes_lh!$A$11:$ZZ$209,86,FALSE)=0,"",VLOOKUP($A23,parlvotes_lh!$A$11:$ZZ$209,86,FALSE)))</f>
        <v>7.694039771423293E-3</v>
      </c>
      <c r="O23" s="178">
        <f>IF(ISERROR(VLOOKUP($A23,parlvotes_lh!$A$11:$ZZ$209,106,FALSE))=TRUE,"",IF(VLOOKUP($A23,parlvotes_lh!$A$11:$ZZ$209,106,FALSE)=0,"",VLOOKUP($A23,parlvotes_lh!$A$11:$ZZ$209,106,FALSE)))</f>
        <v>7.1615892250944104E-3</v>
      </c>
      <c r="P23" s="178">
        <f>IF(ISERROR(VLOOKUP($A23,parlvotes_lh!$A$11:$ZZ$209,126,FALSE))=TRUE,"",IF(VLOOKUP($A23,parlvotes_lh!$A$11:$ZZ$209,126,FALSE)=0,"",VLOOKUP($A23,parlvotes_lh!$A$11:$ZZ$209,126,FALSE)))</f>
        <v>4.9497062280462693E-3</v>
      </c>
      <c r="Q23" s="179">
        <f>IF(ISERROR(VLOOKUP($A23,parlvotes_lh!$A$11:$ZZ$209,146,FALSE))=TRUE,"",IF(VLOOKUP($A23,parlvotes_lh!$A$11:$ZZ$209,146,FALSE)=0,"",VLOOKUP($A23,parlvotes_lh!$A$11:$ZZ$209,146,FALSE)))</f>
        <v>2.9066983006675068E-2</v>
      </c>
      <c r="R23" s="179" t="str">
        <f>IF(ISERROR(VLOOKUP($A23,parlvotes_lh!$A$11:$ZZ$209,166,FALSE))=TRUE,"",IF(VLOOKUP($A23,parlvotes_lh!$A$11:$ZZ$209,166,FALSE)=0,"",VLOOKUP($A23,parlvotes_lh!$A$11:$ZZ$209,166,FALSE)))</f>
        <v/>
      </c>
      <c r="S23" s="179" t="str">
        <f>IF(ISERROR(VLOOKUP($A23,parlvotes_lh!$A$11:$ZZ$209,186,FALSE))=TRUE,"",IF(VLOOKUP($A23,parlvotes_lh!$A$11:$ZZ$209,186,FALSE)=0,"",VLOOKUP($A23,parlvotes_lh!$A$11:$ZZ$209,186,FALSE)))</f>
        <v/>
      </c>
      <c r="T23" s="179" t="str">
        <f>IF(ISERROR(VLOOKUP($A23,parlvotes_lh!$A$11:$ZZ$209,206,FALSE))=TRUE,"",IF(VLOOKUP($A23,parlvotes_lh!$A$11:$ZZ$209,206,FALSE)=0,"",VLOOKUP($A23,parlvotes_lh!$A$11:$ZZ$209,206,FALSE)))</f>
        <v/>
      </c>
      <c r="U23" s="179" t="str">
        <f>IF(ISERROR(VLOOKUP($A23,parlvotes_lh!$A$11:$ZZ$209,226,FALSE))=TRUE,"",IF(VLOOKUP($A23,parlvotes_lh!$A$11:$ZZ$209,226,FALSE)=0,"",VLOOKUP($A23,parlvotes_lh!$A$11:$ZZ$209,226,FALSE)))</f>
        <v/>
      </c>
      <c r="V23" s="179" t="str">
        <f>IF(ISERROR(VLOOKUP($A23,parlvotes_lh!$A$11:$ZZ$209,246,FALSE))=TRUE,"",IF(VLOOKUP($A23,parlvotes_lh!$A$11:$ZZ$209,246,FALSE)=0,"",VLOOKUP($A23,parlvotes_lh!$A$11:$ZZ$209,246,FALSE)))</f>
        <v/>
      </c>
      <c r="W23" s="179" t="str">
        <f>IF(ISERROR(VLOOKUP($A23,parlvotes_lh!$A$11:$ZZ$209,266,FALSE))=TRUE,"",IF(VLOOKUP($A23,parlvotes_lh!$A$11:$ZZ$209,266,FALSE)=0,"",VLOOKUP($A23,parlvotes_lh!$A$11:$ZZ$209,266,FALSE)))</f>
        <v/>
      </c>
      <c r="X23" s="179" t="str">
        <f>IF(ISERROR(VLOOKUP($A23,parlvotes_lh!$A$11:$ZZ$209,286,FALSE))=TRUE,"",IF(VLOOKUP($A23,parlvotes_lh!$A$11:$ZZ$209,286,FALSE)=0,"",VLOOKUP($A23,parlvotes_lh!$A$11:$ZZ$209,286,FALSE)))</f>
        <v/>
      </c>
      <c r="Y23" s="179" t="str">
        <f>IF(ISERROR(VLOOKUP($A23,parlvotes_lh!$A$11:$ZZ$209,306,FALSE))=TRUE,"",IF(VLOOKUP($A23,parlvotes_lh!$A$11:$ZZ$209,306,FALSE)=0,"",VLOOKUP($A23,parlvotes_lh!$A$11:$ZZ$209,306,FALSE)))</f>
        <v/>
      </c>
      <c r="Z23" s="179" t="str">
        <f>IF(ISERROR(VLOOKUP($A23,parlvotes_lh!$A$11:$ZZ$209,326,FALSE))=TRUE,"",IF(VLOOKUP($A23,parlvotes_lh!$A$11:$ZZ$209,326,FALSE)=0,"",VLOOKUP($A23,parlvotes_lh!$A$11:$ZZ$209,326,FALSE)))</f>
        <v/>
      </c>
      <c r="AA23" s="179" t="str">
        <f>IF(ISERROR(VLOOKUP($A23,parlvotes_lh!$A$11:$ZZ$209,346,FALSE))=TRUE,"",IF(VLOOKUP($A23,parlvotes_lh!$A$11:$ZZ$209,346,FALSE)=0,"",VLOOKUP($A23,parlvotes_lh!$A$11:$ZZ$209,346,FALSE)))</f>
        <v/>
      </c>
      <c r="AB23" s="179" t="str">
        <f>IF(ISERROR(VLOOKUP($A23,parlvotes_lh!$A$11:$ZZ$209,366,FALSE))=TRUE,"",IF(VLOOKUP($A23,parlvotes_lh!$A$11:$ZZ$209,366,FALSE)=0,"",VLOOKUP($A23,parlvotes_lh!$A$11:$ZZ$209,366,FALSE)))</f>
        <v/>
      </c>
      <c r="AC23" s="179" t="str">
        <f>IF(ISERROR(VLOOKUP($A23,parlvotes_lh!$A$11:$ZZ$209,386,FALSE))=TRUE,"",IF(VLOOKUP($A23,parlvotes_lh!$A$11:$ZZ$209,386,FALSE)=0,"",VLOOKUP($A23,parlvotes_lh!$A$11:$ZZ$209,386,FALSE)))</f>
        <v/>
      </c>
    </row>
    <row r="24" spans="1:38" ht="13.5" customHeight="1">
      <c r="A24" s="173" t="str">
        <f>IF(info_parties!A33="","",info_parties!A33)</f>
        <v>fi_nonpolitical01</v>
      </c>
      <c r="B24" s="104" t="str">
        <f>IF(A24="","",MID(info_weblinks!$C$3,32,3))</f>
        <v>fin</v>
      </c>
      <c r="C24" s="104" t="str">
        <f>IF(info_parties!G33="","",info_parties!G33)</f>
        <v>Non-Political</v>
      </c>
      <c r="D24" s="104" t="str">
        <f>IF(info_parties!K33="","",info_parties!K33)</f>
        <v>-</v>
      </c>
      <c r="E24" s="104" t="str">
        <f>IF(info_parties!H33="","",info_parties!H33)</f>
        <v>no acronym</v>
      </c>
      <c r="F24" s="174" t="str">
        <f t="shared" si="0"/>
        <v/>
      </c>
      <c r="G24" s="175" t="str">
        <f t="shared" si="1"/>
        <v/>
      </c>
      <c r="H24" s="176" t="str">
        <f t="shared" si="2"/>
        <v/>
      </c>
      <c r="I24" s="177" t="str">
        <f t="shared" si="3"/>
        <v/>
      </c>
      <c r="J24" s="178" t="str">
        <f>IF(ISERROR(VLOOKUP($A24,parlvotes_lh!$A$11:$ZZ$209,6,FALSE))=TRUE,"",IF(VLOOKUP($A24,parlvotes_lh!$A$11:$ZZ$209,6,FALSE)=0,"",VLOOKUP($A24,parlvotes_lh!$A$11:$ZZ$209,6,FALSE)))</f>
        <v/>
      </c>
      <c r="K24" s="178" t="str">
        <f>IF(ISERROR(VLOOKUP($A24,parlvotes_lh!$A$11:$ZZ$209,26,FALSE))=TRUE,"",IF(VLOOKUP($A24,parlvotes_lh!$A$11:$ZZ$209,26,FALSE)=0,"",VLOOKUP($A24,parlvotes_lh!$A$11:$ZZ$209,26,FALSE)))</f>
        <v/>
      </c>
      <c r="L24" s="178" t="str">
        <f>IF(ISERROR(VLOOKUP($A24,parlvotes_lh!$A$11:$ZZ$209,46,FALSE))=TRUE,"",IF(VLOOKUP($A24,parlvotes_lh!$A$11:$ZZ$209,46,FALSE)=0,"",VLOOKUP($A24,parlvotes_lh!$A$11:$ZZ$209,46,FALSE)))</f>
        <v/>
      </c>
      <c r="M24" s="178" t="str">
        <f>IF(ISERROR(VLOOKUP($A24,parlvotes_lh!$A$11:$ZZ$209,66,FALSE))=TRUE,"",IF(VLOOKUP($A24,parlvotes_lh!$A$11:$ZZ$209,66,FALSE)=0,"",VLOOKUP($A24,parlvotes_lh!$A$11:$ZZ$209,66,FALSE)))</f>
        <v/>
      </c>
      <c r="N24" s="178" t="str">
        <f>IF(ISERROR(VLOOKUP($A24,parlvotes_lh!$A$11:$ZZ$209,86,FALSE))=TRUE,"",IF(VLOOKUP($A24,parlvotes_lh!$A$11:$ZZ$209,86,FALSE)=0,"",VLOOKUP($A24,parlvotes_lh!$A$11:$ZZ$209,86,FALSE)))</f>
        <v/>
      </c>
      <c r="O24" s="178" t="str">
        <f>IF(ISERROR(VLOOKUP($A24,parlvotes_lh!$A$11:$ZZ$209,106,FALSE))=TRUE,"",IF(VLOOKUP($A24,parlvotes_lh!$A$11:$ZZ$209,106,FALSE)=0,"",VLOOKUP($A24,parlvotes_lh!$A$11:$ZZ$209,106,FALSE)))</f>
        <v/>
      </c>
      <c r="P24" s="178" t="str">
        <f>IF(ISERROR(VLOOKUP($A24,parlvotes_lh!$A$11:$ZZ$209,126,FALSE))=TRUE,"",IF(VLOOKUP($A24,parlvotes_lh!$A$11:$ZZ$209,126,FALSE)=0,"",VLOOKUP($A24,parlvotes_lh!$A$11:$ZZ$209,126,FALSE)))</f>
        <v/>
      </c>
      <c r="Q24" s="179" t="str">
        <f>IF(ISERROR(VLOOKUP($A24,parlvotes_lh!$A$11:$ZZ$209,146,FALSE))=TRUE,"",IF(VLOOKUP($A24,parlvotes_lh!$A$11:$ZZ$209,146,FALSE)=0,"",VLOOKUP($A24,parlvotes_lh!$A$11:$ZZ$209,146,FALSE)))</f>
        <v/>
      </c>
      <c r="R24" s="179" t="str">
        <f>IF(ISERROR(VLOOKUP($A24,parlvotes_lh!$A$11:$ZZ$209,166,FALSE))=TRUE,"",IF(VLOOKUP($A24,parlvotes_lh!$A$11:$ZZ$209,166,FALSE)=0,"",VLOOKUP($A24,parlvotes_lh!$A$11:$ZZ$209,166,FALSE)))</f>
        <v/>
      </c>
      <c r="S24" s="179" t="str">
        <f>IF(ISERROR(VLOOKUP($A24,parlvotes_lh!$A$11:$ZZ$209,186,FALSE))=TRUE,"",IF(VLOOKUP($A24,parlvotes_lh!$A$11:$ZZ$209,186,FALSE)=0,"",VLOOKUP($A24,parlvotes_lh!$A$11:$ZZ$209,186,FALSE)))</f>
        <v/>
      </c>
      <c r="T24" s="179" t="str">
        <f>IF(ISERROR(VLOOKUP($A24,parlvotes_lh!$A$11:$ZZ$209,206,FALSE))=TRUE,"",IF(VLOOKUP($A24,parlvotes_lh!$A$11:$ZZ$209,206,FALSE)=0,"",VLOOKUP($A24,parlvotes_lh!$A$11:$ZZ$209,206,FALSE)))</f>
        <v/>
      </c>
      <c r="U24" s="179" t="str">
        <f>IF(ISERROR(VLOOKUP($A24,parlvotes_lh!$A$11:$ZZ$209,226,FALSE))=TRUE,"",IF(VLOOKUP($A24,parlvotes_lh!$A$11:$ZZ$209,226,FALSE)=0,"",VLOOKUP($A24,parlvotes_lh!$A$11:$ZZ$209,226,FALSE)))</f>
        <v/>
      </c>
      <c r="V24" s="179" t="str">
        <f>IF(ISERROR(VLOOKUP($A24,parlvotes_lh!$A$11:$ZZ$209,246,FALSE))=TRUE,"",IF(VLOOKUP($A24,parlvotes_lh!$A$11:$ZZ$209,246,FALSE)=0,"",VLOOKUP($A24,parlvotes_lh!$A$11:$ZZ$209,246,FALSE)))</f>
        <v/>
      </c>
      <c r="W24" s="179" t="str">
        <f>IF(ISERROR(VLOOKUP($A24,parlvotes_lh!$A$11:$ZZ$209,266,FALSE))=TRUE,"",IF(VLOOKUP($A24,parlvotes_lh!$A$11:$ZZ$209,266,FALSE)=0,"",VLOOKUP($A24,parlvotes_lh!$A$11:$ZZ$209,266,FALSE)))</f>
        <v/>
      </c>
      <c r="X24" s="179" t="str">
        <f>IF(ISERROR(VLOOKUP($A24,parlvotes_lh!$A$11:$ZZ$209,286,FALSE))=TRUE,"",IF(VLOOKUP($A24,parlvotes_lh!$A$11:$ZZ$209,286,FALSE)=0,"",VLOOKUP($A24,parlvotes_lh!$A$11:$ZZ$209,286,FALSE)))</f>
        <v/>
      </c>
      <c r="Y24" s="179" t="str">
        <f>IF(ISERROR(VLOOKUP($A24,parlvotes_lh!$A$11:$ZZ$209,306,FALSE))=TRUE,"",IF(VLOOKUP($A24,parlvotes_lh!$A$11:$ZZ$209,306,FALSE)=0,"",VLOOKUP($A24,parlvotes_lh!$A$11:$ZZ$209,306,FALSE)))</f>
        <v/>
      </c>
      <c r="Z24" s="179" t="str">
        <f>IF(ISERROR(VLOOKUP($A24,parlvotes_lh!$A$11:$ZZ$209,326,FALSE))=TRUE,"",IF(VLOOKUP($A24,parlvotes_lh!$A$11:$ZZ$209,326,FALSE)=0,"",VLOOKUP($A24,parlvotes_lh!$A$11:$ZZ$209,326,FALSE)))</f>
        <v/>
      </c>
      <c r="AA24" s="179" t="str">
        <f>IF(ISERROR(VLOOKUP($A24,parlvotes_lh!$A$11:$ZZ$209,346,FALSE))=TRUE,"",IF(VLOOKUP($A24,parlvotes_lh!$A$11:$ZZ$209,346,FALSE)=0,"",VLOOKUP($A24,parlvotes_lh!$A$11:$ZZ$209,346,FALSE)))</f>
        <v/>
      </c>
      <c r="AB24" s="179" t="str">
        <f>IF(ISERROR(VLOOKUP($A24,parlvotes_lh!$A$11:$ZZ$209,366,FALSE))=TRUE,"",IF(VLOOKUP($A24,parlvotes_lh!$A$11:$ZZ$209,366,FALSE)=0,"",VLOOKUP($A24,parlvotes_lh!$A$11:$ZZ$209,366,FALSE)))</f>
        <v/>
      </c>
      <c r="AC24" s="179" t="str">
        <f>IF(ISERROR(VLOOKUP($A24,parlvotes_lh!$A$11:$ZZ$209,386,FALSE))=TRUE,"",IF(VLOOKUP($A24,parlvotes_lh!$A$11:$ZZ$209,386,FALSE)=0,"",VLOOKUP($A24,parlvotes_lh!$A$11:$ZZ$209,386,FALSE)))</f>
        <v/>
      </c>
    </row>
    <row r="25" spans="1:38" ht="13.5" customHeight="1">
      <c r="A25" s="173" t="str">
        <f>IF(info_parties!A34="","",info_parties!A34)</f>
        <v>fi_independent01</v>
      </c>
      <c r="B25" s="104" t="str">
        <f>IF(A25="","",MID(info_weblinks!$C$3,32,3))</f>
        <v>fin</v>
      </c>
      <c r="C25" s="104" t="str">
        <f>IF(info_parties!G34="","",info_parties!G34)</f>
        <v>Independent</v>
      </c>
      <c r="D25" s="104" t="str">
        <f>IF(info_parties!K34="","",info_parties!K34)</f>
        <v>Valitsijayhdistys </v>
      </c>
      <c r="E25" s="104" t="str">
        <f>IF(info_parties!H34="","",info_parties!H34)</f>
        <v>Independent</v>
      </c>
      <c r="F25" s="174" t="str">
        <f t="shared" si="0"/>
        <v/>
      </c>
      <c r="G25" s="175" t="str">
        <f t="shared" si="1"/>
        <v/>
      </c>
      <c r="H25" s="176" t="str">
        <f t="shared" si="2"/>
        <v/>
      </c>
      <c r="I25" s="177" t="str">
        <f t="shared" si="3"/>
        <v/>
      </c>
      <c r="J25" s="178" t="str">
        <f>IF(ISERROR(VLOOKUP($A25,parlvotes_lh!$A$11:$ZZ$209,6,FALSE))=TRUE,"",IF(VLOOKUP($A25,parlvotes_lh!$A$11:$ZZ$209,6,FALSE)=0,"",VLOOKUP($A25,parlvotes_lh!$A$11:$ZZ$209,6,FALSE)))</f>
        <v/>
      </c>
      <c r="K25" s="178" t="str">
        <f>IF(ISERROR(VLOOKUP($A25,parlvotes_lh!$A$11:$ZZ$209,26,FALSE))=TRUE,"",IF(VLOOKUP($A25,parlvotes_lh!$A$11:$ZZ$209,26,FALSE)=0,"",VLOOKUP($A25,parlvotes_lh!$A$11:$ZZ$209,26,FALSE)))</f>
        <v/>
      </c>
      <c r="L25" s="178" t="str">
        <f>IF(ISERROR(VLOOKUP($A25,parlvotes_lh!$A$11:$ZZ$209,46,FALSE))=TRUE,"",IF(VLOOKUP($A25,parlvotes_lh!$A$11:$ZZ$209,46,FALSE)=0,"",VLOOKUP($A25,parlvotes_lh!$A$11:$ZZ$209,46,FALSE)))</f>
        <v/>
      </c>
      <c r="M25" s="178" t="str">
        <f>IF(ISERROR(VLOOKUP($A25,parlvotes_lh!$A$11:$ZZ$209,66,FALSE))=TRUE,"",IF(VLOOKUP($A25,parlvotes_lh!$A$11:$ZZ$209,66,FALSE)=0,"",VLOOKUP($A25,parlvotes_lh!$A$11:$ZZ$209,66,FALSE)))</f>
        <v/>
      </c>
      <c r="N25" s="178" t="str">
        <f>IF(ISERROR(VLOOKUP($A25,parlvotes_lh!$A$11:$ZZ$209,86,FALSE))=TRUE,"",IF(VLOOKUP($A25,parlvotes_lh!$A$11:$ZZ$209,86,FALSE)=0,"",VLOOKUP($A25,parlvotes_lh!$A$11:$ZZ$209,86,FALSE)))</f>
        <v/>
      </c>
      <c r="O25" s="178" t="str">
        <f>IF(ISERROR(VLOOKUP($A25,parlvotes_lh!$A$11:$ZZ$209,106,FALSE))=TRUE,"",IF(VLOOKUP($A25,parlvotes_lh!$A$11:$ZZ$209,106,FALSE)=0,"",VLOOKUP($A25,parlvotes_lh!$A$11:$ZZ$209,106,FALSE)))</f>
        <v/>
      </c>
      <c r="P25" s="178" t="str">
        <f>IF(ISERROR(VLOOKUP($A25,parlvotes_lh!$A$11:$ZZ$209,126,FALSE))=TRUE,"",IF(VLOOKUP($A25,parlvotes_lh!$A$11:$ZZ$209,126,FALSE)=0,"",VLOOKUP($A25,parlvotes_lh!$A$11:$ZZ$209,126,FALSE)))</f>
        <v/>
      </c>
      <c r="Q25" s="179" t="str">
        <f>IF(ISERROR(VLOOKUP($A25,parlvotes_lh!$A$11:$ZZ$209,146,FALSE))=TRUE,"",IF(VLOOKUP($A25,parlvotes_lh!$A$11:$ZZ$209,146,FALSE)=0,"",VLOOKUP($A25,parlvotes_lh!$A$11:$ZZ$209,146,FALSE)))</f>
        <v/>
      </c>
      <c r="R25" s="179" t="str">
        <f>IF(ISERROR(VLOOKUP($A25,parlvotes_lh!$A$11:$ZZ$209,166,FALSE))=TRUE,"",IF(VLOOKUP($A25,parlvotes_lh!$A$11:$ZZ$209,166,FALSE)=0,"",VLOOKUP($A25,parlvotes_lh!$A$11:$ZZ$209,166,FALSE)))</f>
        <v/>
      </c>
      <c r="S25" s="179" t="str">
        <f>IF(ISERROR(VLOOKUP($A25,parlvotes_lh!$A$11:$ZZ$209,186,FALSE))=TRUE,"",IF(VLOOKUP($A25,parlvotes_lh!$A$11:$ZZ$209,186,FALSE)=0,"",VLOOKUP($A25,parlvotes_lh!$A$11:$ZZ$209,186,FALSE)))</f>
        <v/>
      </c>
      <c r="T25" s="179" t="str">
        <f>IF(ISERROR(VLOOKUP($A25,parlvotes_lh!$A$11:$ZZ$209,206,FALSE))=TRUE,"",IF(VLOOKUP($A25,parlvotes_lh!$A$11:$ZZ$209,206,FALSE)=0,"",VLOOKUP($A25,parlvotes_lh!$A$11:$ZZ$209,206,FALSE)))</f>
        <v/>
      </c>
      <c r="U25" s="179" t="str">
        <f>IF(ISERROR(VLOOKUP($A25,parlvotes_lh!$A$11:$ZZ$209,226,FALSE))=TRUE,"",IF(VLOOKUP($A25,parlvotes_lh!$A$11:$ZZ$209,226,FALSE)=0,"",VLOOKUP($A25,parlvotes_lh!$A$11:$ZZ$209,226,FALSE)))</f>
        <v/>
      </c>
      <c r="V25" s="179" t="str">
        <f>IF(ISERROR(VLOOKUP($A25,parlvotes_lh!$A$11:$ZZ$209,246,FALSE))=TRUE,"",IF(VLOOKUP($A25,parlvotes_lh!$A$11:$ZZ$209,246,FALSE)=0,"",VLOOKUP($A25,parlvotes_lh!$A$11:$ZZ$209,246,FALSE)))</f>
        <v/>
      </c>
      <c r="W25" s="179" t="str">
        <f>IF(ISERROR(VLOOKUP($A25,parlvotes_lh!$A$11:$ZZ$209,266,FALSE))=TRUE,"",IF(VLOOKUP($A25,parlvotes_lh!$A$11:$ZZ$209,266,FALSE)=0,"",VLOOKUP($A25,parlvotes_lh!$A$11:$ZZ$209,266,FALSE)))</f>
        <v/>
      </c>
      <c r="X25" s="179" t="str">
        <f>IF(ISERROR(VLOOKUP($A25,parlvotes_lh!$A$11:$ZZ$209,286,FALSE))=TRUE,"",IF(VLOOKUP($A25,parlvotes_lh!$A$11:$ZZ$209,286,FALSE)=0,"",VLOOKUP($A25,parlvotes_lh!$A$11:$ZZ$209,286,FALSE)))</f>
        <v/>
      </c>
      <c r="Y25" s="179" t="str">
        <f>IF(ISERROR(VLOOKUP($A25,parlvotes_lh!$A$11:$ZZ$209,306,FALSE))=TRUE,"",IF(VLOOKUP($A25,parlvotes_lh!$A$11:$ZZ$209,306,FALSE)=0,"",VLOOKUP($A25,parlvotes_lh!$A$11:$ZZ$209,306,FALSE)))</f>
        <v/>
      </c>
      <c r="Z25" s="179" t="str">
        <f>IF(ISERROR(VLOOKUP($A25,parlvotes_lh!$A$11:$ZZ$209,326,FALSE))=TRUE,"",IF(VLOOKUP($A25,parlvotes_lh!$A$11:$ZZ$209,326,FALSE)=0,"",VLOOKUP($A25,parlvotes_lh!$A$11:$ZZ$209,326,FALSE)))</f>
        <v/>
      </c>
      <c r="AA25" s="179" t="str">
        <f>IF(ISERROR(VLOOKUP($A25,parlvotes_lh!$A$11:$ZZ$209,346,FALSE))=TRUE,"",IF(VLOOKUP($A25,parlvotes_lh!$A$11:$ZZ$209,346,FALSE)=0,"",VLOOKUP($A25,parlvotes_lh!$A$11:$ZZ$209,346,FALSE)))</f>
        <v/>
      </c>
      <c r="AB25" s="179" t="str">
        <f>IF(ISERROR(VLOOKUP($A25,parlvotes_lh!$A$11:$ZZ$209,366,FALSE))=TRUE,"",IF(VLOOKUP($A25,parlvotes_lh!$A$11:$ZZ$209,366,FALSE)=0,"",VLOOKUP($A25,parlvotes_lh!$A$11:$ZZ$209,366,FALSE)))</f>
        <v/>
      </c>
      <c r="AC25" s="179" t="str">
        <f>IF(ISERROR(VLOOKUP($A25,parlvotes_lh!$A$11:$ZZ$209,386,FALSE))=TRUE,"",IF(VLOOKUP($A25,parlvotes_lh!$A$11:$ZZ$209,386,FALSE)=0,"",VLOOKUP($A25,parlvotes_lh!$A$11:$ZZ$209,386,FALSE)))</f>
        <v/>
      </c>
    </row>
    <row r="26" spans="1:38" ht="13.5" customHeight="1">
      <c r="A26" s="173" t="str">
        <f>IF(info_parties!A35="","",info_parties!A35)</f>
        <v/>
      </c>
      <c r="B26" s="104" t="str">
        <f>IF(A26="","",MID(info_weblinks!$C$3,32,3))</f>
        <v/>
      </c>
      <c r="C26" s="104" t="str">
        <f>IF(info_parties!G35="","",info_parties!G35)</f>
        <v/>
      </c>
      <c r="D26" s="104" t="str">
        <f>IF(info_parties!K35="","",info_parties!K35)</f>
        <v/>
      </c>
      <c r="E26" s="104" t="str">
        <f>IF(info_parties!H35="","",info_parties!H35)</f>
        <v/>
      </c>
      <c r="F26" s="174" t="str">
        <f t="shared" si="0"/>
        <v/>
      </c>
      <c r="G26" s="175" t="str">
        <f t="shared" si="1"/>
        <v/>
      </c>
      <c r="H26" s="176" t="str">
        <f t="shared" si="2"/>
        <v/>
      </c>
      <c r="I26" s="177" t="str">
        <f t="shared" si="3"/>
        <v/>
      </c>
      <c r="J26" s="178" t="str">
        <f>IF(ISERROR(VLOOKUP($A26,parlvotes_lh!$A$11:$ZZ$209,6,FALSE))=TRUE,"",IF(VLOOKUP($A26,parlvotes_lh!$A$11:$ZZ$209,6,FALSE)=0,"",VLOOKUP($A26,parlvotes_lh!$A$11:$ZZ$209,6,FALSE)))</f>
        <v/>
      </c>
      <c r="K26" s="178" t="str">
        <f>IF(ISERROR(VLOOKUP($A26,parlvotes_lh!$A$11:$ZZ$209,26,FALSE))=TRUE,"",IF(VLOOKUP($A26,parlvotes_lh!$A$11:$ZZ$209,26,FALSE)=0,"",VLOOKUP($A26,parlvotes_lh!$A$11:$ZZ$209,26,FALSE)))</f>
        <v/>
      </c>
      <c r="L26" s="178" t="str">
        <f>IF(ISERROR(VLOOKUP($A26,parlvotes_lh!$A$11:$ZZ$209,46,FALSE))=TRUE,"",IF(VLOOKUP($A26,parlvotes_lh!$A$11:$ZZ$209,46,FALSE)=0,"",VLOOKUP($A26,parlvotes_lh!$A$11:$ZZ$209,46,FALSE)))</f>
        <v/>
      </c>
      <c r="M26" s="178" t="str">
        <f>IF(ISERROR(VLOOKUP($A26,parlvotes_lh!$A$11:$ZZ$209,66,FALSE))=TRUE,"",IF(VLOOKUP($A26,parlvotes_lh!$A$11:$ZZ$209,66,FALSE)=0,"",VLOOKUP($A26,parlvotes_lh!$A$11:$ZZ$209,66,FALSE)))</f>
        <v/>
      </c>
      <c r="N26" s="178" t="str">
        <f>IF(ISERROR(VLOOKUP($A26,parlvotes_lh!$A$11:$ZZ$209,86,FALSE))=TRUE,"",IF(VLOOKUP($A26,parlvotes_lh!$A$11:$ZZ$209,86,FALSE)=0,"",VLOOKUP($A26,parlvotes_lh!$A$11:$ZZ$209,86,FALSE)))</f>
        <v/>
      </c>
      <c r="O26" s="178" t="str">
        <f>IF(ISERROR(VLOOKUP($A26,parlvotes_lh!$A$11:$ZZ$209,106,FALSE))=TRUE,"",IF(VLOOKUP($A26,parlvotes_lh!$A$11:$ZZ$209,106,FALSE)=0,"",VLOOKUP($A26,parlvotes_lh!$A$11:$ZZ$209,106,FALSE)))</f>
        <v/>
      </c>
      <c r="P26" s="178" t="str">
        <f>IF(ISERROR(VLOOKUP($A26,parlvotes_lh!$A$11:$ZZ$209,126,FALSE))=TRUE,"",IF(VLOOKUP($A26,parlvotes_lh!$A$11:$ZZ$209,126,FALSE)=0,"",VLOOKUP($A26,parlvotes_lh!$A$11:$ZZ$209,126,FALSE)))</f>
        <v/>
      </c>
      <c r="Q26" s="179" t="str">
        <f>IF(ISERROR(VLOOKUP($A26,parlvotes_lh!$A$11:$ZZ$209,146,FALSE))=TRUE,"",IF(VLOOKUP($A26,parlvotes_lh!$A$11:$ZZ$209,146,FALSE)=0,"",VLOOKUP($A26,parlvotes_lh!$A$11:$ZZ$209,146,FALSE)))</f>
        <v/>
      </c>
      <c r="R26" s="179" t="str">
        <f>IF(ISERROR(VLOOKUP($A26,parlvotes_lh!$A$11:$ZZ$209,166,FALSE))=TRUE,"",IF(VLOOKUP($A26,parlvotes_lh!$A$11:$ZZ$209,166,FALSE)=0,"",VLOOKUP($A26,parlvotes_lh!$A$11:$ZZ$209,166,FALSE)))</f>
        <v/>
      </c>
      <c r="S26" s="179" t="str">
        <f>IF(ISERROR(VLOOKUP($A26,parlvotes_lh!$A$11:$ZZ$209,186,FALSE))=TRUE,"",IF(VLOOKUP($A26,parlvotes_lh!$A$11:$ZZ$209,186,FALSE)=0,"",VLOOKUP($A26,parlvotes_lh!$A$11:$ZZ$209,186,FALSE)))</f>
        <v/>
      </c>
      <c r="T26" s="179" t="str">
        <f>IF(ISERROR(VLOOKUP($A26,parlvotes_lh!$A$11:$ZZ$209,206,FALSE))=TRUE,"",IF(VLOOKUP($A26,parlvotes_lh!$A$11:$ZZ$209,206,FALSE)=0,"",VLOOKUP($A26,parlvotes_lh!$A$11:$ZZ$209,206,FALSE)))</f>
        <v/>
      </c>
      <c r="U26" s="179" t="str">
        <f>IF(ISERROR(VLOOKUP($A26,parlvotes_lh!$A$11:$ZZ$209,226,FALSE))=TRUE,"",IF(VLOOKUP($A26,parlvotes_lh!$A$11:$ZZ$209,226,FALSE)=0,"",VLOOKUP($A26,parlvotes_lh!$A$11:$ZZ$209,226,FALSE)))</f>
        <v/>
      </c>
      <c r="V26" s="179" t="str">
        <f>IF(ISERROR(VLOOKUP($A26,parlvotes_lh!$A$11:$ZZ$209,246,FALSE))=TRUE,"",IF(VLOOKUP($A26,parlvotes_lh!$A$11:$ZZ$209,246,FALSE)=0,"",VLOOKUP($A26,parlvotes_lh!$A$11:$ZZ$209,246,FALSE)))</f>
        <v/>
      </c>
      <c r="W26" s="179" t="str">
        <f>IF(ISERROR(VLOOKUP($A26,parlvotes_lh!$A$11:$ZZ$209,266,FALSE))=TRUE,"",IF(VLOOKUP($A26,parlvotes_lh!$A$11:$ZZ$209,266,FALSE)=0,"",VLOOKUP($A26,parlvotes_lh!$A$11:$ZZ$209,266,FALSE)))</f>
        <v/>
      </c>
      <c r="X26" s="179" t="str">
        <f>IF(ISERROR(VLOOKUP($A26,parlvotes_lh!$A$11:$ZZ$209,286,FALSE))=TRUE,"",IF(VLOOKUP($A26,parlvotes_lh!$A$11:$ZZ$209,286,FALSE)=0,"",VLOOKUP($A26,parlvotes_lh!$A$11:$ZZ$209,286,FALSE)))</f>
        <v/>
      </c>
      <c r="Y26" s="179" t="str">
        <f>IF(ISERROR(VLOOKUP($A26,parlvotes_lh!$A$11:$ZZ$209,306,FALSE))=TRUE,"",IF(VLOOKUP($A26,parlvotes_lh!$A$11:$ZZ$209,306,FALSE)=0,"",VLOOKUP($A26,parlvotes_lh!$A$11:$ZZ$209,306,FALSE)))</f>
        <v/>
      </c>
      <c r="Z26" s="179" t="str">
        <f>IF(ISERROR(VLOOKUP($A26,parlvotes_lh!$A$11:$ZZ$209,326,FALSE))=TRUE,"",IF(VLOOKUP($A26,parlvotes_lh!$A$11:$ZZ$209,326,FALSE)=0,"",VLOOKUP($A26,parlvotes_lh!$A$11:$ZZ$209,326,FALSE)))</f>
        <v/>
      </c>
      <c r="AA26" s="179" t="str">
        <f>IF(ISERROR(VLOOKUP($A26,parlvotes_lh!$A$11:$ZZ$209,346,FALSE))=TRUE,"",IF(VLOOKUP($A26,parlvotes_lh!$A$11:$ZZ$209,346,FALSE)=0,"",VLOOKUP($A26,parlvotes_lh!$A$11:$ZZ$209,346,FALSE)))</f>
        <v/>
      </c>
      <c r="AB26" s="179" t="str">
        <f>IF(ISERROR(VLOOKUP($A26,parlvotes_lh!$A$11:$ZZ$209,366,FALSE))=TRUE,"",IF(VLOOKUP($A26,parlvotes_lh!$A$11:$ZZ$209,366,FALSE)=0,"",VLOOKUP($A26,parlvotes_lh!$A$11:$ZZ$209,366,FALSE)))</f>
        <v/>
      </c>
      <c r="AC26" s="179" t="str">
        <f>IF(ISERROR(VLOOKUP($A26,parlvotes_lh!$A$11:$ZZ$209,386,FALSE))=TRUE,"",IF(VLOOKUP($A26,parlvotes_lh!$A$11:$ZZ$209,386,FALSE)=0,"",VLOOKUP($A26,parlvotes_lh!$A$11:$ZZ$209,386,FALSE)))</f>
        <v/>
      </c>
    </row>
    <row r="27" spans="1:38" ht="13.5" customHeight="1">
      <c r="A27" s="173" t="str">
        <f>IF(info_parties!A36="","",info_parties!A36)</f>
        <v/>
      </c>
      <c r="B27" s="104" t="str">
        <f>IF(A27="","",MID(info_weblinks!$C$3,32,3))</f>
        <v/>
      </c>
      <c r="C27" s="104" t="str">
        <f>IF(info_parties!G36="","",info_parties!G36)</f>
        <v/>
      </c>
      <c r="D27" s="104" t="str">
        <f>IF(info_parties!K36="","",info_parties!K36)</f>
        <v/>
      </c>
      <c r="E27" s="104" t="str">
        <f>IF(info_parties!H36="","",info_parties!H36)</f>
        <v/>
      </c>
      <c r="F27" s="174" t="str">
        <f t="shared" si="0"/>
        <v/>
      </c>
      <c r="G27" s="175" t="str">
        <f t="shared" si="1"/>
        <v/>
      </c>
      <c r="H27" s="176" t="str">
        <f t="shared" si="2"/>
        <v/>
      </c>
      <c r="I27" s="177" t="str">
        <f t="shared" si="3"/>
        <v/>
      </c>
      <c r="J27" s="178" t="str">
        <f>IF(ISERROR(VLOOKUP($A27,parlvotes_lh!$A$11:$ZZ$209,6,FALSE))=TRUE,"",IF(VLOOKUP($A27,parlvotes_lh!$A$11:$ZZ$209,6,FALSE)=0,"",VLOOKUP($A27,parlvotes_lh!$A$11:$ZZ$209,6,FALSE)))</f>
        <v/>
      </c>
      <c r="K27" s="178" t="str">
        <f>IF(ISERROR(VLOOKUP($A27,parlvotes_lh!$A$11:$ZZ$209,26,FALSE))=TRUE,"",IF(VLOOKUP($A27,parlvotes_lh!$A$11:$ZZ$209,26,FALSE)=0,"",VLOOKUP($A27,parlvotes_lh!$A$11:$ZZ$209,26,FALSE)))</f>
        <v/>
      </c>
      <c r="L27" s="178" t="str">
        <f>IF(ISERROR(VLOOKUP($A27,parlvotes_lh!$A$11:$ZZ$209,46,FALSE))=TRUE,"",IF(VLOOKUP($A27,parlvotes_lh!$A$11:$ZZ$209,46,FALSE)=0,"",VLOOKUP($A27,parlvotes_lh!$A$11:$ZZ$209,46,FALSE)))</f>
        <v/>
      </c>
      <c r="M27" s="178" t="str">
        <f>IF(ISERROR(VLOOKUP($A27,parlvotes_lh!$A$11:$ZZ$209,66,FALSE))=TRUE,"",IF(VLOOKUP($A27,parlvotes_lh!$A$11:$ZZ$209,66,FALSE)=0,"",VLOOKUP($A27,parlvotes_lh!$A$11:$ZZ$209,66,FALSE)))</f>
        <v/>
      </c>
      <c r="N27" s="178" t="str">
        <f>IF(ISERROR(VLOOKUP($A27,parlvotes_lh!$A$11:$ZZ$209,86,FALSE))=TRUE,"",IF(VLOOKUP($A27,parlvotes_lh!$A$11:$ZZ$209,86,FALSE)=0,"",VLOOKUP($A27,parlvotes_lh!$A$11:$ZZ$209,86,FALSE)))</f>
        <v/>
      </c>
      <c r="O27" s="178" t="str">
        <f>IF(ISERROR(VLOOKUP($A27,parlvotes_lh!$A$11:$ZZ$209,106,FALSE))=TRUE,"",IF(VLOOKUP($A27,parlvotes_lh!$A$11:$ZZ$209,106,FALSE)=0,"",VLOOKUP($A27,parlvotes_lh!$A$11:$ZZ$209,106,FALSE)))</f>
        <v/>
      </c>
      <c r="P27" s="178" t="str">
        <f>IF(ISERROR(VLOOKUP($A27,parlvotes_lh!$A$11:$ZZ$209,126,FALSE))=TRUE,"",IF(VLOOKUP($A27,parlvotes_lh!$A$11:$ZZ$209,126,FALSE)=0,"",VLOOKUP($A27,parlvotes_lh!$A$11:$ZZ$209,126,FALSE)))</f>
        <v/>
      </c>
      <c r="Q27" s="179" t="str">
        <f>IF(ISERROR(VLOOKUP($A27,parlvotes_lh!$A$11:$ZZ$209,146,FALSE))=TRUE,"",IF(VLOOKUP($A27,parlvotes_lh!$A$11:$ZZ$209,146,FALSE)=0,"",VLOOKUP($A27,parlvotes_lh!$A$11:$ZZ$209,146,FALSE)))</f>
        <v/>
      </c>
      <c r="R27" s="179" t="str">
        <f>IF(ISERROR(VLOOKUP($A27,parlvotes_lh!$A$11:$ZZ$209,166,FALSE))=TRUE,"",IF(VLOOKUP($A27,parlvotes_lh!$A$11:$ZZ$209,166,FALSE)=0,"",VLOOKUP($A27,parlvotes_lh!$A$11:$ZZ$209,166,FALSE)))</f>
        <v/>
      </c>
      <c r="S27" s="179" t="str">
        <f>IF(ISERROR(VLOOKUP($A27,parlvotes_lh!$A$11:$ZZ$209,186,FALSE))=TRUE,"",IF(VLOOKUP($A27,parlvotes_lh!$A$11:$ZZ$209,186,FALSE)=0,"",VLOOKUP($A27,parlvotes_lh!$A$11:$ZZ$209,186,FALSE)))</f>
        <v/>
      </c>
      <c r="T27" s="179" t="str">
        <f>IF(ISERROR(VLOOKUP($A27,parlvotes_lh!$A$11:$ZZ$209,206,FALSE))=TRUE,"",IF(VLOOKUP($A27,parlvotes_lh!$A$11:$ZZ$209,206,FALSE)=0,"",VLOOKUP($A27,parlvotes_lh!$A$11:$ZZ$209,206,FALSE)))</f>
        <v/>
      </c>
      <c r="U27" s="179" t="str">
        <f>IF(ISERROR(VLOOKUP($A27,parlvotes_lh!$A$11:$ZZ$209,226,FALSE))=TRUE,"",IF(VLOOKUP($A27,parlvotes_lh!$A$11:$ZZ$209,226,FALSE)=0,"",VLOOKUP($A27,parlvotes_lh!$A$11:$ZZ$209,226,FALSE)))</f>
        <v/>
      </c>
      <c r="V27" s="179" t="str">
        <f>IF(ISERROR(VLOOKUP($A27,parlvotes_lh!$A$11:$ZZ$209,246,FALSE))=TRUE,"",IF(VLOOKUP($A27,parlvotes_lh!$A$11:$ZZ$209,246,FALSE)=0,"",VLOOKUP($A27,parlvotes_lh!$A$11:$ZZ$209,246,FALSE)))</f>
        <v/>
      </c>
      <c r="W27" s="179" t="str">
        <f>IF(ISERROR(VLOOKUP($A27,parlvotes_lh!$A$11:$ZZ$209,266,FALSE))=TRUE,"",IF(VLOOKUP($A27,parlvotes_lh!$A$11:$ZZ$209,266,FALSE)=0,"",VLOOKUP($A27,parlvotes_lh!$A$11:$ZZ$209,266,FALSE)))</f>
        <v/>
      </c>
      <c r="X27" s="179" t="str">
        <f>IF(ISERROR(VLOOKUP($A27,parlvotes_lh!$A$11:$ZZ$209,286,FALSE))=TRUE,"",IF(VLOOKUP($A27,parlvotes_lh!$A$11:$ZZ$209,286,FALSE)=0,"",VLOOKUP($A27,parlvotes_lh!$A$11:$ZZ$209,286,FALSE)))</f>
        <v/>
      </c>
      <c r="Y27" s="179" t="str">
        <f>IF(ISERROR(VLOOKUP($A27,parlvotes_lh!$A$11:$ZZ$209,306,FALSE))=TRUE,"",IF(VLOOKUP($A27,parlvotes_lh!$A$11:$ZZ$209,306,FALSE)=0,"",VLOOKUP($A27,parlvotes_lh!$A$11:$ZZ$209,306,FALSE)))</f>
        <v/>
      </c>
      <c r="Z27" s="179" t="str">
        <f>IF(ISERROR(VLOOKUP($A27,parlvotes_lh!$A$11:$ZZ$209,326,FALSE))=TRUE,"",IF(VLOOKUP($A27,parlvotes_lh!$A$11:$ZZ$209,326,FALSE)=0,"",VLOOKUP($A27,parlvotes_lh!$A$11:$ZZ$209,326,FALSE)))</f>
        <v/>
      </c>
      <c r="AA27" s="179" t="str">
        <f>IF(ISERROR(VLOOKUP($A27,parlvotes_lh!$A$11:$ZZ$209,346,FALSE))=TRUE,"",IF(VLOOKUP($A27,parlvotes_lh!$A$11:$ZZ$209,346,FALSE)=0,"",VLOOKUP($A27,parlvotes_lh!$A$11:$ZZ$209,346,FALSE)))</f>
        <v/>
      </c>
      <c r="AB27" s="179" t="str">
        <f>IF(ISERROR(VLOOKUP($A27,parlvotes_lh!$A$11:$ZZ$209,366,FALSE))=TRUE,"",IF(VLOOKUP($A27,parlvotes_lh!$A$11:$ZZ$209,366,FALSE)=0,"",VLOOKUP($A27,parlvotes_lh!$A$11:$ZZ$209,366,FALSE)))</f>
        <v/>
      </c>
      <c r="AC27" s="179" t="str">
        <f>IF(ISERROR(VLOOKUP($A27,parlvotes_lh!$A$11:$ZZ$209,386,FALSE))=TRUE,"",IF(VLOOKUP($A27,parlvotes_lh!$A$11:$ZZ$209,386,FALSE)=0,"",VLOOKUP($A27,parlvotes_lh!$A$11:$ZZ$209,386,FALSE)))</f>
        <v/>
      </c>
    </row>
    <row r="28" spans="1:38" ht="13.5" customHeight="1">
      <c r="A28" s="173" t="str">
        <f>IF(info_parties!A37="","",info_parties!A37)</f>
        <v/>
      </c>
      <c r="B28" s="104" t="str">
        <f>IF(A28="","",MID(info_weblinks!$C$3,32,3))</f>
        <v/>
      </c>
      <c r="C28" s="104" t="str">
        <f>IF(info_parties!G37="","",info_parties!G37)</f>
        <v/>
      </c>
      <c r="D28" s="104" t="str">
        <f>IF(info_parties!K37="","",info_parties!K37)</f>
        <v/>
      </c>
      <c r="E28" s="104" t="str">
        <f>IF(info_parties!H37="","",info_parties!H37)</f>
        <v/>
      </c>
      <c r="F28" s="174" t="str">
        <f t="shared" si="0"/>
        <v/>
      </c>
      <c r="G28" s="175" t="str">
        <f t="shared" si="1"/>
        <v/>
      </c>
      <c r="H28" s="176" t="str">
        <f t="shared" si="2"/>
        <v/>
      </c>
      <c r="I28" s="177" t="str">
        <f t="shared" si="3"/>
        <v/>
      </c>
      <c r="J28" s="178" t="str">
        <f>IF(ISERROR(VLOOKUP($A28,parlvotes_lh!$A$11:$ZZ$209,6,FALSE))=TRUE,"",IF(VLOOKUP($A28,parlvotes_lh!$A$11:$ZZ$209,6,FALSE)=0,"",VLOOKUP($A28,parlvotes_lh!$A$11:$ZZ$209,6,FALSE)))</f>
        <v/>
      </c>
      <c r="K28" s="178" t="str">
        <f>IF(ISERROR(VLOOKUP($A28,parlvotes_lh!$A$11:$ZZ$209,26,FALSE))=TRUE,"",IF(VLOOKUP($A28,parlvotes_lh!$A$11:$ZZ$209,26,FALSE)=0,"",VLOOKUP($A28,parlvotes_lh!$A$11:$ZZ$209,26,FALSE)))</f>
        <v/>
      </c>
      <c r="L28" s="178" t="str">
        <f>IF(ISERROR(VLOOKUP($A28,parlvotes_lh!$A$11:$ZZ$209,46,FALSE))=TRUE,"",IF(VLOOKUP($A28,parlvotes_lh!$A$11:$ZZ$209,46,FALSE)=0,"",VLOOKUP($A28,parlvotes_lh!$A$11:$ZZ$209,46,FALSE)))</f>
        <v/>
      </c>
      <c r="M28" s="178" t="str">
        <f>IF(ISERROR(VLOOKUP($A28,parlvotes_lh!$A$11:$ZZ$209,66,FALSE))=TRUE,"",IF(VLOOKUP($A28,parlvotes_lh!$A$11:$ZZ$209,66,FALSE)=0,"",VLOOKUP($A28,parlvotes_lh!$A$11:$ZZ$209,66,FALSE)))</f>
        <v/>
      </c>
      <c r="N28" s="178" t="str">
        <f>IF(ISERROR(VLOOKUP($A28,parlvotes_lh!$A$11:$ZZ$209,86,FALSE))=TRUE,"",IF(VLOOKUP($A28,parlvotes_lh!$A$11:$ZZ$209,86,FALSE)=0,"",VLOOKUP($A28,parlvotes_lh!$A$11:$ZZ$209,86,FALSE)))</f>
        <v/>
      </c>
      <c r="O28" s="178" t="str">
        <f>IF(ISERROR(VLOOKUP($A28,parlvotes_lh!$A$11:$ZZ$209,106,FALSE))=TRUE,"",IF(VLOOKUP($A28,parlvotes_lh!$A$11:$ZZ$209,106,FALSE)=0,"",VLOOKUP($A28,parlvotes_lh!$A$11:$ZZ$209,106,FALSE)))</f>
        <v/>
      </c>
      <c r="P28" s="178" t="str">
        <f>IF(ISERROR(VLOOKUP($A28,parlvotes_lh!$A$11:$ZZ$209,126,FALSE))=TRUE,"",IF(VLOOKUP($A28,parlvotes_lh!$A$11:$ZZ$209,126,FALSE)=0,"",VLOOKUP($A28,parlvotes_lh!$A$11:$ZZ$209,126,FALSE)))</f>
        <v/>
      </c>
      <c r="Q28" s="179" t="str">
        <f>IF(ISERROR(VLOOKUP($A28,parlvotes_lh!$A$11:$ZZ$209,146,FALSE))=TRUE,"",IF(VLOOKUP($A28,parlvotes_lh!$A$11:$ZZ$209,146,FALSE)=0,"",VLOOKUP($A28,parlvotes_lh!$A$11:$ZZ$209,146,FALSE)))</f>
        <v/>
      </c>
      <c r="R28" s="179" t="str">
        <f>IF(ISERROR(VLOOKUP($A28,parlvotes_lh!$A$11:$ZZ$209,166,FALSE))=TRUE,"",IF(VLOOKUP($A28,parlvotes_lh!$A$11:$ZZ$209,166,FALSE)=0,"",VLOOKUP($A28,parlvotes_lh!$A$11:$ZZ$209,166,FALSE)))</f>
        <v/>
      </c>
      <c r="S28" s="179" t="str">
        <f>IF(ISERROR(VLOOKUP($A28,parlvotes_lh!$A$11:$ZZ$209,186,FALSE))=TRUE,"",IF(VLOOKUP($A28,parlvotes_lh!$A$11:$ZZ$209,186,FALSE)=0,"",VLOOKUP($A28,parlvotes_lh!$A$11:$ZZ$209,186,FALSE)))</f>
        <v/>
      </c>
      <c r="T28" s="179" t="str">
        <f>IF(ISERROR(VLOOKUP($A28,parlvotes_lh!$A$11:$ZZ$209,206,FALSE))=TRUE,"",IF(VLOOKUP($A28,parlvotes_lh!$A$11:$ZZ$209,206,FALSE)=0,"",VLOOKUP($A28,parlvotes_lh!$A$11:$ZZ$209,206,FALSE)))</f>
        <v/>
      </c>
      <c r="U28" s="179" t="str">
        <f>IF(ISERROR(VLOOKUP($A28,parlvotes_lh!$A$11:$ZZ$209,226,FALSE))=TRUE,"",IF(VLOOKUP($A28,parlvotes_lh!$A$11:$ZZ$209,226,FALSE)=0,"",VLOOKUP($A28,parlvotes_lh!$A$11:$ZZ$209,226,FALSE)))</f>
        <v/>
      </c>
      <c r="V28" s="179" t="str">
        <f>IF(ISERROR(VLOOKUP($A28,parlvotes_lh!$A$11:$ZZ$209,246,FALSE))=TRUE,"",IF(VLOOKUP($A28,parlvotes_lh!$A$11:$ZZ$209,246,FALSE)=0,"",VLOOKUP($A28,parlvotes_lh!$A$11:$ZZ$209,246,FALSE)))</f>
        <v/>
      </c>
      <c r="W28" s="179" t="str">
        <f>IF(ISERROR(VLOOKUP($A28,parlvotes_lh!$A$11:$ZZ$209,266,FALSE))=TRUE,"",IF(VLOOKUP($A28,parlvotes_lh!$A$11:$ZZ$209,266,FALSE)=0,"",VLOOKUP($A28,parlvotes_lh!$A$11:$ZZ$209,266,FALSE)))</f>
        <v/>
      </c>
      <c r="X28" s="179" t="str">
        <f>IF(ISERROR(VLOOKUP($A28,parlvotes_lh!$A$11:$ZZ$209,286,FALSE))=TRUE,"",IF(VLOOKUP($A28,parlvotes_lh!$A$11:$ZZ$209,286,FALSE)=0,"",VLOOKUP($A28,parlvotes_lh!$A$11:$ZZ$209,286,FALSE)))</f>
        <v/>
      </c>
      <c r="Y28" s="179" t="str">
        <f>IF(ISERROR(VLOOKUP($A28,parlvotes_lh!$A$11:$ZZ$209,306,FALSE))=TRUE,"",IF(VLOOKUP($A28,parlvotes_lh!$A$11:$ZZ$209,306,FALSE)=0,"",VLOOKUP($A28,parlvotes_lh!$A$11:$ZZ$209,306,FALSE)))</f>
        <v/>
      </c>
      <c r="Z28" s="179" t="str">
        <f>IF(ISERROR(VLOOKUP($A28,parlvotes_lh!$A$11:$ZZ$209,326,FALSE))=TRUE,"",IF(VLOOKUP($A28,parlvotes_lh!$A$11:$ZZ$209,326,FALSE)=0,"",VLOOKUP($A28,parlvotes_lh!$A$11:$ZZ$209,326,FALSE)))</f>
        <v/>
      </c>
      <c r="AA28" s="179" t="str">
        <f>IF(ISERROR(VLOOKUP($A28,parlvotes_lh!$A$11:$ZZ$209,346,FALSE))=TRUE,"",IF(VLOOKUP($A28,parlvotes_lh!$A$11:$ZZ$209,346,FALSE)=0,"",VLOOKUP($A28,parlvotes_lh!$A$11:$ZZ$209,346,FALSE)))</f>
        <v/>
      </c>
      <c r="AB28" s="179" t="str">
        <f>IF(ISERROR(VLOOKUP($A28,parlvotes_lh!$A$11:$ZZ$209,366,FALSE))=TRUE,"",IF(VLOOKUP($A28,parlvotes_lh!$A$11:$ZZ$209,366,FALSE)=0,"",VLOOKUP($A28,parlvotes_lh!$A$11:$ZZ$209,366,FALSE)))</f>
        <v/>
      </c>
      <c r="AC28" s="179" t="str">
        <f>IF(ISERROR(VLOOKUP($A28,parlvotes_lh!$A$11:$ZZ$209,386,FALSE))=TRUE,"",IF(VLOOKUP($A28,parlvotes_lh!$A$11:$ZZ$209,386,FALSE)=0,"",VLOOKUP($A28,parlvotes_lh!$A$11:$ZZ$209,386,FALSE)))</f>
        <v/>
      </c>
    </row>
    <row r="29" spans="1:38" ht="13.5" customHeight="1">
      <c r="A29" s="173" t="str">
        <f>IF(info_parties!A38="","",info_parties!A38)</f>
        <v/>
      </c>
      <c r="B29" s="104" t="str">
        <f>IF(A29="","",MID(info_weblinks!$C$3,32,3))</f>
        <v/>
      </c>
      <c r="C29" s="104" t="str">
        <f>IF(info_parties!G38="","",info_parties!G38)</f>
        <v/>
      </c>
      <c r="D29" s="104" t="str">
        <f>IF(info_parties!K38="","",info_parties!K38)</f>
        <v/>
      </c>
      <c r="E29" s="104" t="str">
        <f>IF(info_parties!H38="","",info_parties!H38)</f>
        <v/>
      </c>
      <c r="F29" s="174" t="str">
        <f t="shared" si="0"/>
        <v/>
      </c>
      <c r="G29" s="175" t="str">
        <f t="shared" si="1"/>
        <v/>
      </c>
      <c r="H29" s="176" t="str">
        <f t="shared" si="2"/>
        <v/>
      </c>
      <c r="I29" s="177" t="str">
        <f t="shared" si="3"/>
        <v/>
      </c>
      <c r="J29" s="178" t="str">
        <f>IF(ISERROR(VLOOKUP($A29,parlvotes_lh!$A$11:$ZZ$209,6,FALSE))=TRUE,"",IF(VLOOKUP($A29,parlvotes_lh!$A$11:$ZZ$209,6,FALSE)=0,"",VLOOKUP($A29,parlvotes_lh!$A$11:$ZZ$209,6,FALSE)))</f>
        <v/>
      </c>
      <c r="K29" s="178" t="str">
        <f>IF(ISERROR(VLOOKUP($A29,parlvotes_lh!$A$11:$ZZ$209,26,FALSE))=TRUE,"",IF(VLOOKUP($A29,parlvotes_lh!$A$11:$ZZ$209,26,FALSE)=0,"",VLOOKUP($A29,parlvotes_lh!$A$11:$ZZ$209,26,FALSE)))</f>
        <v/>
      </c>
      <c r="L29" s="178" t="str">
        <f>IF(ISERROR(VLOOKUP($A29,parlvotes_lh!$A$11:$ZZ$209,46,FALSE))=TRUE,"",IF(VLOOKUP($A29,parlvotes_lh!$A$11:$ZZ$209,46,FALSE)=0,"",VLOOKUP($A29,parlvotes_lh!$A$11:$ZZ$209,46,FALSE)))</f>
        <v/>
      </c>
      <c r="M29" s="178" t="str">
        <f>IF(ISERROR(VLOOKUP($A29,parlvotes_lh!$A$11:$ZZ$209,66,FALSE))=TRUE,"",IF(VLOOKUP($A29,parlvotes_lh!$A$11:$ZZ$209,66,FALSE)=0,"",VLOOKUP($A29,parlvotes_lh!$A$11:$ZZ$209,66,FALSE)))</f>
        <v/>
      </c>
      <c r="N29" s="178" t="str">
        <f>IF(ISERROR(VLOOKUP($A29,parlvotes_lh!$A$11:$ZZ$209,86,FALSE))=TRUE,"",IF(VLOOKUP($A29,parlvotes_lh!$A$11:$ZZ$209,86,FALSE)=0,"",VLOOKUP($A29,parlvotes_lh!$A$11:$ZZ$209,86,FALSE)))</f>
        <v/>
      </c>
      <c r="O29" s="178" t="str">
        <f>IF(ISERROR(VLOOKUP($A29,parlvotes_lh!$A$11:$ZZ$209,106,FALSE))=TRUE,"",IF(VLOOKUP($A29,parlvotes_lh!$A$11:$ZZ$209,106,FALSE)=0,"",VLOOKUP($A29,parlvotes_lh!$A$11:$ZZ$209,106,FALSE)))</f>
        <v/>
      </c>
      <c r="P29" s="178" t="str">
        <f>IF(ISERROR(VLOOKUP($A29,parlvotes_lh!$A$11:$ZZ$209,126,FALSE))=TRUE,"",IF(VLOOKUP($A29,parlvotes_lh!$A$11:$ZZ$209,126,FALSE)=0,"",VLOOKUP($A29,parlvotes_lh!$A$11:$ZZ$209,126,FALSE)))</f>
        <v/>
      </c>
      <c r="Q29" s="179" t="str">
        <f>IF(ISERROR(VLOOKUP($A29,parlvotes_lh!$A$11:$ZZ$209,146,FALSE))=TRUE,"",IF(VLOOKUP($A29,parlvotes_lh!$A$11:$ZZ$209,146,FALSE)=0,"",VLOOKUP($A29,parlvotes_lh!$A$11:$ZZ$209,146,FALSE)))</f>
        <v/>
      </c>
      <c r="R29" s="179" t="str">
        <f>IF(ISERROR(VLOOKUP($A29,parlvotes_lh!$A$11:$ZZ$209,166,FALSE))=TRUE,"",IF(VLOOKUP($A29,parlvotes_lh!$A$11:$ZZ$209,166,FALSE)=0,"",VLOOKUP($A29,parlvotes_lh!$A$11:$ZZ$209,166,FALSE)))</f>
        <v/>
      </c>
      <c r="S29" s="179" t="str">
        <f>IF(ISERROR(VLOOKUP($A29,parlvotes_lh!$A$11:$ZZ$209,186,FALSE))=TRUE,"",IF(VLOOKUP($A29,parlvotes_lh!$A$11:$ZZ$209,186,FALSE)=0,"",VLOOKUP($A29,parlvotes_lh!$A$11:$ZZ$209,186,FALSE)))</f>
        <v/>
      </c>
      <c r="T29" s="179" t="str">
        <f>IF(ISERROR(VLOOKUP($A29,parlvotes_lh!$A$11:$ZZ$209,206,FALSE))=TRUE,"",IF(VLOOKUP($A29,parlvotes_lh!$A$11:$ZZ$209,206,FALSE)=0,"",VLOOKUP($A29,parlvotes_lh!$A$11:$ZZ$209,206,FALSE)))</f>
        <v/>
      </c>
      <c r="U29" s="179" t="str">
        <f>IF(ISERROR(VLOOKUP($A29,parlvotes_lh!$A$11:$ZZ$209,226,FALSE))=TRUE,"",IF(VLOOKUP($A29,parlvotes_lh!$A$11:$ZZ$209,226,FALSE)=0,"",VLOOKUP($A29,parlvotes_lh!$A$11:$ZZ$209,226,FALSE)))</f>
        <v/>
      </c>
      <c r="V29" s="179" t="str">
        <f>IF(ISERROR(VLOOKUP($A29,parlvotes_lh!$A$11:$ZZ$209,246,FALSE))=TRUE,"",IF(VLOOKUP($A29,parlvotes_lh!$A$11:$ZZ$209,246,FALSE)=0,"",VLOOKUP($A29,parlvotes_lh!$A$11:$ZZ$209,246,FALSE)))</f>
        <v/>
      </c>
      <c r="W29" s="179" t="str">
        <f>IF(ISERROR(VLOOKUP($A29,parlvotes_lh!$A$11:$ZZ$209,266,FALSE))=TRUE,"",IF(VLOOKUP($A29,parlvotes_lh!$A$11:$ZZ$209,266,FALSE)=0,"",VLOOKUP($A29,parlvotes_lh!$A$11:$ZZ$209,266,FALSE)))</f>
        <v/>
      </c>
      <c r="X29" s="179" t="str">
        <f>IF(ISERROR(VLOOKUP($A29,parlvotes_lh!$A$11:$ZZ$209,286,FALSE))=TRUE,"",IF(VLOOKUP($A29,parlvotes_lh!$A$11:$ZZ$209,286,FALSE)=0,"",VLOOKUP($A29,parlvotes_lh!$A$11:$ZZ$209,286,FALSE)))</f>
        <v/>
      </c>
      <c r="Y29" s="179" t="str">
        <f>IF(ISERROR(VLOOKUP($A29,parlvotes_lh!$A$11:$ZZ$209,306,FALSE))=TRUE,"",IF(VLOOKUP($A29,parlvotes_lh!$A$11:$ZZ$209,306,FALSE)=0,"",VLOOKUP($A29,parlvotes_lh!$A$11:$ZZ$209,306,FALSE)))</f>
        <v/>
      </c>
      <c r="Z29" s="179" t="str">
        <f>IF(ISERROR(VLOOKUP($A29,parlvotes_lh!$A$11:$ZZ$209,326,FALSE))=TRUE,"",IF(VLOOKUP($A29,parlvotes_lh!$A$11:$ZZ$209,326,FALSE)=0,"",VLOOKUP($A29,parlvotes_lh!$A$11:$ZZ$209,326,FALSE)))</f>
        <v/>
      </c>
      <c r="AA29" s="179" t="str">
        <f>IF(ISERROR(VLOOKUP($A29,parlvotes_lh!$A$11:$ZZ$209,346,FALSE))=TRUE,"",IF(VLOOKUP($A29,parlvotes_lh!$A$11:$ZZ$209,346,FALSE)=0,"",VLOOKUP($A29,parlvotes_lh!$A$11:$ZZ$209,346,FALSE)))</f>
        <v/>
      </c>
      <c r="AB29" s="179" t="str">
        <f>IF(ISERROR(VLOOKUP($A29,parlvotes_lh!$A$11:$ZZ$209,366,FALSE))=TRUE,"",IF(VLOOKUP($A29,parlvotes_lh!$A$11:$ZZ$209,366,FALSE)=0,"",VLOOKUP($A29,parlvotes_lh!$A$11:$ZZ$209,366,FALSE)))</f>
        <v/>
      </c>
      <c r="AC29" s="179" t="str">
        <f>IF(ISERROR(VLOOKUP($A29,parlvotes_lh!$A$11:$ZZ$209,386,FALSE))=TRUE,"",IF(VLOOKUP($A29,parlvotes_lh!$A$11:$ZZ$209,386,FALSE)=0,"",VLOOKUP($A29,parlvotes_lh!$A$11:$ZZ$209,386,FALSE)))</f>
        <v/>
      </c>
    </row>
    <row r="30" spans="1:38" ht="13.5" customHeight="1">
      <c r="A30" s="173" t="str">
        <f>IF(info_parties!A39="","",info_parties!A39)</f>
        <v/>
      </c>
      <c r="B30" s="104" t="str">
        <f>IF(A30="","",MID(info_weblinks!$C$3,32,3))</f>
        <v/>
      </c>
      <c r="C30" s="104" t="str">
        <f>IF(info_parties!G39="","",info_parties!G39)</f>
        <v/>
      </c>
      <c r="D30" s="104" t="str">
        <f>IF(info_parties!K39="","",info_parties!K39)</f>
        <v/>
      </c>
      <c r="E30" s="104" t="str">
        <f>IF(info_parties!H39="","",info_parties!H39)</f>
        <v/>
      </c>
      <c r="F30" s="174" t="str">
        <f t="shared" si="0"/>
        <v/>
      </c>
      <c r="G30" s="175" t="str">
        <f t="shared" si="1"/>
        <v/>
      </c>
      <c r="H30" s="176" t="str">
        <f t="shared" si="2"/>
        <v/>
      </c>
      <c r="I30" s="177" t="str">
        <f t="shared" si="3"/>
        <v/>
      </c>
      <c r="J30" s="178" t="str">
        <f>IF(ISERROR(VLOOKUP($A30,parlvotes_lh!$A$11:$ZZ$209,6,FALSE))=TRUE,"",IF(VLOOKUP($A30,parlvotes_lh!$A$11:$ZZ$209,6,FALSE)=0,"",VLOOKUP($A30,parlvotes_lh!$A$11:$ZZ$209,6,FALSE)))</f>
        <v/>
      </c>
      <c r="K30" s="178" t="str">
        <f>IF(ISERROR(VLOOKUP($A30,parlvotes_lh!$A$11:$ZZ$209,26,FALSE))=TRUE,"",IF(VLOOKUP($A30,parlvotes_lh!$A$11:$ZZ$209,26,FALSE)=0,"",VLOOKUP($A30,parlvotes_lh!$A$11:$ZZ$209,26,FALSE)))</f>
        <v/>
      </c>
      <c r="L30" s="178" t="str">
        <f>IF(ISERROR(VLOOKUP($A30,parlvotes_lh!$A$11:$ZZ$209,46,FALSE))=TRUE,"",IF(VLOOKUP($A30,parlvotes_lh!$A$11:$ZZ$209,46,FALSE)=0,"",VLOOKUP($A30,parlvotes_lh!$A$11:$ZZ$209,46,FALSE)))</f>
        <v/>
      </c>
      <c r="M30" s="178" t="str">
        <f>IF(ISERROR(VLOOKUP($A30,parlvotes_lh!$A$11:$ZZ$209,66,FALSE))=TRUE,"",IF(VLOOKUP($A30,parlvotes_lh!$A$11:$ZZ$209,66,FALSE)=0,"",VLOOKUP($A30,parlvotes_lh!$A$11:$ZZ$209,66,FALSE)))</f>
        <v/>
      </c>
      <c r="N30" s="178" t="str">
        <f>IF(ISERROR(VLOOKUP($A30,parlvotes_lh!$A$11:$ZZ$209,86,FALSE))=TRUE,"",IF(VLOOKUP($A30,parlvotes_lh!$A$11:$ZZ$209,86,FALSE)=0,"",VLOOKUP($A30,parlvotes_lh!$A$11:$ZZ$209,86,FALSE)))</f>
        <v/>
      </c>
      <c r="O30" s="178" t="str">
        <f>IF(ISERROR(VLOOKUP($A30,parlvotes_lh!$A$11:$ZZ$209,106,FALSE))=TRUE,"",IF(VLOOKUP($A30,parlvotes_lh!$A$11:$ZZ$209,106,FALSE)=0,"",VLOOKUP($A30,parlvotes_lh!$A$11:$ZZ$209,106,FALSE)))</f>
        <v/>
      </c>
      <c r="P30" s="178" t="str">
        <f>IF(ISERROR(VLOOKUP($A30,parlvotes_lh!$A$11:$ZZ$209,126,FALSE))=TRUE,"",IF(VLOOKUP($A30,parlvotes_lh!$A$11:$ZZ$209,126,FALSE)=0,"",VLOOKUP($A30,parlvotes_lh!$A$11:$ZZ$209,126,FALSE)))</f>
        <v/>
      </c>
      <c r="Q30" s="179" t="str">
        <f>IF(ISERROR(VLOOKUP($A30,parlvotes_lh!$A$11:$ZZ$209,146,FALSE))=TRUE,"",IF(VLOOKUP($A30,parlvotes_lh!$A$11:$ZZ$209,146,FALSE)=0,"",VLOOKUP($A30,parlvotes_lh!$A$11:$ZZ$209,146,FALSE)))</f>
        <v/>
      </c>
      <c r="R30" s="179" t="str">
        <f>IF(ISERROR(VLOOKUP($A30,parlvotes_lh!$A$11:$ZZ$209,166,FALSE))=TRUE,"",IF(VLOOKUP($A30,parlvotes_lh!$A$11:$ZZ$209,166,FALSE)=0,"",VLOOKUP($A30,parlvotes_lh!$A$11:$ZZ$209,166,FALSE)))</f>
        <v/>
      </c>
      <c r="S30" s="179" t="str">
        <f>IF(ISERROR(VLOOKUP($A30,parlvotes_lh!$A$11:$ZZ$209,186,FALSE))=TRUE,"",IF(VLOOKUP($A30,parlvotes_lh!$A$11:$ZZ$209,186,FALSE)=0,"",VLOOKUP($A30,parlvotes_lh!$A$11:$ZZ$209,186,FALSE)))</f>
        <v/>
      </c>
      <c r="T30" s="179" t="str">
        <f>IF(ISERROR(VLOOKUP($A30,parlvotes_lh!$A$11:$ZZ$209,206,FALSE))=TRUE,"",IF(VLOOKUP($A30,parlvotes_lh!$A$11:$ZZ$209,206,FALSE)=0,"",VLOOKUP($A30,parlvotes_lh!$A$11:$ZZ$209,206,FALSE)))</f>
        <v/>
      </c>
      <c r="U30" s="179" t="str">
        <f>IF(ISERROR(VLOOKUP($A30,parlvotes_lh!$A$11:$ZZ$209,226,FALSE))=TRUE,"",IF(VLOOKUP($A30,parlvotes_lh!$A$11:$ZZ$209,226,FALSE)=0,"",VLOOKUP($A30,parlvotes_lh!$A$11:$ZZ$209,226,FALSE)))</f>
        <v/>
      </c>
      <c r="V30" s="179" t="str">
        <f>IF(ISERROR(VLOOKUP($A30,parlvotes_lh!$A$11:$ZZ$209,246,FALSE))=TRUE,"",IF(VLOOKUP($A30,parlvotes_lh!$A$11:$ZZ$209,246,FALSE)=0,"",VLOOKUP($A30,parlvotes_lh!$A$11:$ZZ$209,246,FALSE)))</f>
        <v/>
      </c>
      <c r="W30" s="179" t="str">
        <f>IF(ISERROR(VLOOKUP($A30,parlvotes_lh!$A$11:$ZZ$209,266,FALSE))=TRUE,"",IF(VLOOKUP($A30,parlvotes_lh!$A$11:$ZZ$209,266,FALSE)=0,"",VLOOKUP($A30,parlvotes_lh!$A$11:$ZZ$209,266,FALSE)))</f>
        <v/>
      </c>
      <c r="X30" s="179" t="str">
        <f>IF(ISERROR(VLOOKUP($A30,parlvotes_lh!$A$11:$ZZ$209,286,FALSE))=TRUE,"",IF(VLOOKUP($A30,parlvotes_lh!$A$11:$ZZ$209,286,FALSE)=0,"",VLOOKUP($A30,parlvotes_lh!$A$11:$ZZ$209,286,FALSE)))</f>
        <v/>
      </c>
      <c r="Y30" s="179" t="str">
        <f>IF(ISERROR(VLOOKUP($A30,parlvotes_lh!$A$11:$ZZ$209,306,FALSE))=TRUE,"",IF(VLOOKUP($A30,parlvotes_lh!$A$11:$ZZ$209,306,FALSE)=0,"",VLOOKUP($A30,parlvotes_lh!$A$11:$ZZ$209,306,FALSE)))</f>
        <v/>
      </c>
      <c r="Z30" s="179" t="str">
        <f>IF(ISERROR(VLOOKUP($A30,parlvotes_lh!$A$11:$ZZ$209,326,FALSE))=TRUE,"",IF(VLOOKUP($A30,parlvotes_lh!$A$11:$ZZ$209,326,FALSE)=0,"",VLOOKUP($A30,parlvotes_lh!$A$11:$ZZ$209,326,FALSE)))</f>
        <v/>
      </c>
      <c r="AA30" s="179" t="str">
        <f>IF(ISERROR(VLOOKUP($A30,parlvotes_lh!$A$11:$ZZ$209,346,FALSE))=TRUE,"",IF(VLOOKUP($A30,parlvotes_lh!$A$11:$ZZ$209,346,FALSE)=0,"",VLOOKUP($A30,parlvotes_lh!$A$11:$ZZ$209,346,FALSE)))</f>
        <v/>
      </c>
      <c r="AB30" s="179" t="str">
        <f>IF(ISERROR(VLOOKUP($A30,parlvotes_lh!$A$11:$ZZ$209,366,FALSE))=TRUE,"",IF(VLOOKUP($A30,parlvotes_lh!$A$11:$ZZ$209,366,FALSE)=0,"",VLOOKUP($A30,parlvotes_lh!$A$11:$ZZ$209,366,FALSE)))</f>
        <v/>
      </c>
      <c r="AC30" s="179" t="str">
        <f>IF(ISERROR(VLOOKUP($A30,parlvotes_lh!$A$11:$ZZ$209,386,FALSE))=TRUE,"",IF(VLOOKUP($A30,parlvotes_lh!$A$11:$ZZ$209,386,FALSE)=0,"",VLOOKUP($A30,parlvotes_lh!$A$11:$ZZ$209,386,FALSE)))</f>
        <v/>
      </c>
    </row>
    <row r="31" spans="1:38" ht="13.5" customHeight="1">
      <c r="A31" s="173" t="str">
        <f>IF(info_parties!A40="","",info_parties!A40)</f>
        <v/>
      </c>
      <c r="B31" s="104" t="str">
        <f>IF(A31="","",MID(info_weblinks!$C$3,32,3))</f>
        <v/>
      </c>
      <c r="C31" s="104" t="str">
        <f>IF(info_parties!G40="","",info_parties!G40)</f>
        <v/>
      </c>
      <c r="D31" s="104" t="str">
        <f>IF(info_parties!K40="","",info_parties!K40)</f>
        <v/>
      </c>
      <c r="E31" s="104" t="str">
        <f>IF(info_parties!H40="","",info_parties!H40)</f>
        <v/>
      </c>
      <c r="F31" s="174" t="str">
        <f t="shared" si="0"/>
        <v/>
      </c>
      <c r="G31" s="175" t="str">
        <f t="shared" si="1"/>
        <v/>
      </c>
      <c r="H31" s="176" t="str">
        <f t="shared" si="2"/>
        <v/>
      </c>
      <c r="I31" s="177" t="str">
        <f t="shared" si="3"/>
        <v/>
      </c>
      <c r="J31" s="178" t="str">
        <f>IF(ISERROR(VLOOKUP($A31,parlvotes_lh!$A$11:$ZZ$209,6,FALSE))=TRUE,"",IF(VLOOKUP($A31,parlvotes_lh!$A$11:$ZZ$209,6,FALSE)=0,"",VLOOKUP($A31,parlvotes_lh!$A$11:$ZZ$209,6,FALSE)))</f>
        <v/>
      </c>
      <c r="K31" s="178" t="str">
        <f>IF(ISERROR(VLOOKUP($A31,parlvotes_lh!$A$11:$ZZ$209,26,FALSE))=TRUE,"",IF(VLOOKUP($A31,parlvotes_lh!$A$11:$ZZ$209,26,FALSE)=0,"",VLOOKUP($A31,parlvotes_lh!$A$11:$ZZ$209,26,FALSE)))</f>
        <v/>
      </c>
      <c r="L31" s="178" t="str">
        <f>IF(ISERROR(VLOOKUP($A31,parlvotes_lh!$A$11:$ZZ$209,46,FALSE))=TRUE,"",IF(VLOOKUP($A31,parlvotes_lh!$A$11:$ZZ$209,46,FALSE)=0,"",VLOOKUP($A31,parlvotes_lh!$A$11:$ZZ$209,46,FALSE)))</f>
        <v/>
      </c>
      <c r="M31" s="178" t="str">
        <f>IF(ISERROR(VLOOKUP($A31,parlvotes_lh!$A$11:$ZZ$209,66,FALSE))=TRUE,"",IF(VLOOKUP($A31,parlvotes_lh!$A$11:$ZZ$209,66,FALSE)=0,"",VLOOKUP($A31,parlvotes_lh!$A$11:$ZZ$209,66,FALSE)))</f>
        <v/>
      </c>
      <c r="N31" s="178" t="str">
        <f>IF(ISERROR(VLOOKUP($A31,parlvotes_lh!$A$11:$ZZ$209,86,FALSE))=TRUE,"",IF(VLOOKUP($A31,parlvotes_lh!$A$11:$ZZ$209,86,FALSE)=0,"",VLOOKUP($A31,parlvotes_lh!$A$11:$ZZ$209,86,FALSE)))</f>
        <v/>
      </c>
      <c r="O31" s="178" t="str">
        <f>IF(ISERROR(VLOOKUP($A31,parlvotes_lh!$A$11:$ZZ$209,106,FALSE))=TRUE,"",IF(VLOOKUP($A31,parlvotes_lh!$A$11:$ZZ$209,106,FALSE)=0,"",VLOOKUP($A31,parlvotes_lh!$A$11:$ZZ$209,106,FALSE)))</f>
        <v/>
      </c>
      <c r="P31" s="178" t="str">
        <f>IF(ISERROR(VLOOKUP($A31,parlvotes_lh!$A$11:$ZZ$209,126,FALSE))=TRUE,"",IF(VLOOKUP($A31,parlvotes_lh!$A$11:$ZZ$209,126,FALSE)=0,"",VLOOKUP($A31,parlvotes_lh!$A$11:$ZZ$209,126,FALSE)))</f>
        <v/>
      </c>
      <c r="Q31" s="179" t="str">
        <f>IF(ISERROR(VLOOKUP($A31,parlvotes_lh!$A$11:$ZZ$209,146,FALSE))=TRUE,"",IF(VLOOKUP($A31,parlvotes_lh!$A$11:$ZZ$209,146,FALSE)=0,"",VLOOKUP($A31,parlvotes_lh!$A$11:$ZZ$209,146,FALSE)))</f>
        <v/>
      </c>
      <c r="R31" s="179" t="str">
        <f>IF(ISERROR(VLOOKUP($A31,parlvotes_lh!$A$11:$ZZ$209,166,FALSE))=TRUE,"",IF(VLOOKUP($A31,parlvotes_lh!$A$11:$ZZ$209,166,FALSE)=0,"",VLOOKUP($A31,parlvotes_lh!$A$11:$ZZ$209,166,FALSE)))</f>
        <v/>
      </c>
      <c r="S31" s="179" t="str">
        <f>IF(ISERROR(VLOOKUP($A31,parlvotes_lh!$A$11:$ZZ$209,186,FALSE))=TRUE,"",IF(VLOOKUP($A31,parlvotes_lh!$A$11:$ZZ$209,186,FALSE)=0,"",VLOOKUP($A31,parlvotes_lh!$A$11:$ZZ$209,186,FALSE)))</f>
        <v/>
      </c>
      <c r="T31" s="179" t="str">
        <f>IF(ISERROR(VLOOKUP($A31,parlvotes_lh!$A$11:$ZZ$209,206,FALSE))=TRUE,"",IF(VLOOKUP($A31,parlvotes_lh!$A$11:$ZZ$209,206,FALSE)=0,"",VLOOKUP($A31,parlvotes_lh!$A$11:$ZZ$209,206,FALSE)))</f>
        <v/>
      </c>
      <c r="U31" s="179" t="str">
        <f>IF(ISERROR(VLOOKUP($A31,parlvotes_lh!$A$11:$ZZ$209,226,FALSE))=TRUE,"",IF(VLOOKUP($A31,parlvotes_lh!$A$11:$ZZ$209,226,FALSE)=0,"",VLOOKUP($A31,parlvotes_lh!$A$11:$ZZ$209,226,FALSE)))</f>
        <v/>
      </c>
      <c r="V31" s="179" t="str">
        <f>IF(ISERROR(VLOOKUP($A31,parlvotes_lh!$A$11:$ZZ$209,246,FALSE))=TRUE,"",IF(VLOOKUP($A31,parlvotes_lh!$A$11:$ZZ$209,246,FALSE)=0,"",VLOOKUP($A31,parlvotes_lh!$A$11:$ZZ$209,246,FALSE)))</f>
        <v/>
      </c>
      <c r="W31" s="179" t="str">
        <f>IF(ISERROR(VLOOKUP($A31,parlvotes_lh!$A$11:$ZZ$209,266,FALSE))=TRUE,"",IF(VLOOKUP($A31,parlvotes_lh!$A$11:$ZZ$209,266,FALSE)=0,"",VLOOKUP($A31,parlvotes_lh!$A$11:$ZZ$209,266,FALSE)))</f>
        <v/>
      </c>
      <c r="X31" s="179" t="str">
        <f>IF(ISERROR(VLOOKUP($A31,parlvotes_lh!$A$11:$ZZ$209,286,FALSE))=TRUE,"",IF(VLOOKUP($A31,parlvotes_lh!$A$11:$ZZ$209,286,FALSE)=0,"",VLOOKUP($A31,parlvotes_lh!$A$11:$ZZ$209,286,FALSE)))</f>
        <v/>
      </c>
      <c r="Y31" s="179" t="str">
        <f>IF(ISERROR(VLOOKUP($A31,parlvotes_lh!$A$11:$ZZ$209,306,FALSE))=TRUE,"",IF(VLOOKUP($A31,parlvotes_lh!$A$11:$ZZ$209,306,FALSE)=0,"",VLOOKUP($A31,parlvotes_lh!$A$11:$ZZ$209,306,FALSE)))</f>
        <v/>
      </c>
      <c r="Z31" s="179" t="str">
        <f>IF(ISERROR(VLOOKUP($A31,parlvotes_lh!$A$11:$ZZ$209,326,FALSE))=TRUE,"",IF(VLOOKUP($A31,parlvotes_lh!$A$11:$ZZ$209,326,FALSE)=0,"",VLOOKUP($A31,parlvotes_lh!$A$11:$ZZ$209,326,FALSE)))</f>
        <v/>
      </c>
      <c r="AA31" s="179" t="str">
        <f>IF(ISERROR(VLOOKUP($A31,parlvotes_lh!$A$11:$ZZ$209,346,FALSE))=TRUE,"",IF(VLOOKUP($A31,parlvotes_lh!$A$11:$ZZ$209,346,FALSE)=0,"",VLOOKUP($A31,parlvotes_lh!$A$11:$ZZ$209,346,FALSE)))</f>
        <v/>
      </c>
      <c r="AB31" s="179" t="str">
        <f>IF(ISERROR(VLOOKUP($A31,parlvotes_lh!$A$11:$ZZ$209,366,FALSE))=TRUE,"",IF(VLOOKUP($A31,parlvotes_lh!$A$11:$ZZ$209,366,FALSE)=0,"",VLOOKUP($A31,parlvotes_lh!$A$11:$ZZ$209,366,FALSE)))</f>
        <v/>
      </c>
      <c r="AC31" s="179" t="str">
        <f>IF(ISERROR(VLOOKUP($A31,parlvotes_lh!$A$11:$ZZ$209,386,FALSE))=TRUE,"",IF(VLOOKUP($A31,parlvotes_lh!$A$11:$ZZ$209,386,FALSE)=0,"",VLOOKUP($A31,parlvotes_lh!$A$11:$ZZ$209,386,FALSE)))</f>
        <v/>
      </c>
    </row>
    <row r="32" spans="1:38" ht="13.5" customHeight="1">
      <c r="A32" s="173" t="str">
        <f>IF(info_parties!A41="","",info_parties!A41)</f>
        <v/>
      </c>
      <c r="B32" s="104" t="str">
        <f>IF(A32="","",MID(info_weblinks!$C$3,32,3))</f>
        <v/>
      </c>
      <c r="C32" s="104" t="str">
        <f>IF(info_parties!G41="","",info_parties!G41)</f>
        <v/>
      </c>
      <c r="D32" s="104" t="str">
        <f>IF(info_parties!K41="","",info_parties!K41)</f>
        <v/>
      </c>
      <c r="E32" s="104" t="str">
        <f>IF(info_parties!H41="","",info_parties!H41)</f>
        <v/>
      </c>
      <c r="F32" s="174" t="str">
        <f t="shared" si="0"/>
        <v/>
      </c>
      <c r="G32" s="175" t="str">
        <f t="shared" si="1"/>
        <v/>
      </c>
      <c r="H32" s="176" t="str">
        <f t="shared" si="2"/>
        <v/>
      </c>
      <c r="I32" s="177" t="str">
        <f t="shared" si="3"/>
        <v/>
      </c>
      <c r="J32" s="178" t="str">
        <f>IF(ISERROR(VLOOKUP($A32,parlvotes_lh!$A$11:$ZZ$209,6,FALSE))=TRUE,"",IF(VLOOKUP($A32,parlvotes_lh!$A$11:$ZZ$209,6,FALSE)=0,"",VLOOKUP($A32,parlvotes_lh!$A$11:$ZZ$209,6,FALSE)))</f>
        <v/>
      </c>
      <c r="K32" s="178" t="str">
        <f>IF(ISERROR(VLOOKUP($A32,parlvotes_lh!$A$11:$ZZ$209,26,FALSE))=TRUE,"",IF(VLOOKUP($A32,parlvotes_lh!$A$11:$ZZ$209,26,FALSE)=0,"",VLOOKUP($A32,parlvotes_lh!$A$11:$ZZ$209,26,FALSE)))</f>
        <v/>
      </c>
      <c r="L32" s="178" t="str">
        <f>IF(ISERROR(VLOOKUP($A32,parlvotes_lh!$A$11:$ZZ$209,46,FALSE))=TRUE,"",IF(VLOOKUP($A32,parlvotes_lh!$A$11:$ZZ$209,46,FALSE)=0,"",VLOOKUP($A32,parlvotes_lh!$A$11:$ZZ$209,46,FALSE)))</f>
        <v/>
      </c>
      <c r="M32" s="178" t="str">
        <f>IF(ISERROR(VLOOKUP($A32,parlvotes_lh!$A$11:$ZZ$209,66,FALSE))=TRUE,"",IF(VLOOKUP($A32,parlvotes_lh!$A$11:$ZZ$209,66,FALSE)=0,"",VLOOKUP($A32,parlvotes_lh!$A$11:$ZZ$209,66,FALSE)))</f>
        <v/>
      </c>
      <c r="N32" s="178" t="str">
        <f>IF(ISERROR(VLOOKUP($A32,parlvotes_lh!$A$11:$ZZ$209,86,FALSE))=TRUE,"",IF(VLOOKUP($A32,parlvotes_lh!$A$11:$ZZ$209,86,FALSE)=0,"",VLOOKUP($A32,parlvotes_lh!$A$11:$ZZ$209,86,FALSE)))</f>
        <v/>
      </c>
      <c r="O32" s="178" t="str">
        <f>IF(ISERROR(VLOOKUP($A32,parlvotes_lh!$A$11:$ZZ$209,106,FALSE))=TRUE,"",IF(VLOOKUP($A32,parlvotes_lh!$A$11:$ZZ$209,106,FALSE)=0,"",VLOOKUP($A32,parlvotes_lh!$A$11:$ZZ$209,106,FALSE)))</f>
        <v/>
      </c>
      <c r="P32" s="178" t="str">
        <f>IF(ISERROR(VLOOKUP($A32,parlvotes_lh!$A$11:$ZZ$209,126,FALSE))=TRUE,"",IF(VLOOKUP($A32,parlvotes_lh!$A$11:$ZZ$209,126,FALSE)=0,"",VLOOKUP($A32,parlvotes_lh!$A$11:$ZZ$209,126,FALSE)))</f>
        <v/>
      </c>
      <c r="Q32" s="179" t="str">
        <f>IF(ISERROR(VLOOKUP($A32,parlvotes_lh!$A$11:$ZZ$209,146,FALSE))=TRUE,"",IF(VLOOKUP($A32,parlvotes_lh!$A$11:$ZZ$209,146,FALSE)=0,"",VLOOKUP($A32,parlvotes_lh!$A$11:$ZZ$209,146,FALSE)))</f>
        <v/>
      </c>
      <c r="R32" s="179" t="str">
        <f>IF(ISERROR(VLOOKUP($A32,parlvotes_lh!$A$11:$ZZ$209,166,FALSE))=TRUE,"",IF(VLOOKUP($A32,parlvotes_lh!$A$11:$ZZ$209,166,FALSE)=0,"",VLOOKUP($A32,parlvotes_lh!$A$11:$ZZ$209,166,FALSE)))</f>
        <v/>
      </c>
      <c r="S32" s="179" t="str">
        <f>IF(ISERROR(VLOOKUP($A32,parlvotes_lh!$A$11:$ZZ$209,186,FALSE))=TRUE,"",IF(VLOOKUP($A32,parlvotes_lh!$A$11:$ZZ$209,186,FALSE)=0,"",VLOOKUP($A32,parlvotes_lh!$A$11:$ZZ$209,186,FALSE)))</f>
        <v/>
      </c>
      <c r="T32" s="179" t="str">
        <f>IF(ISERROR(VLOOKUP($A32,parlvotes_lh!$A$11:$ZZ$209,206,FALSE))=TRUE,"",IF(VLOOKUP($A32,parlvotes_lh!$A$11:$ZZ$209,206,FALSE)=0,"",VLOOKUP($A32,parlvotes_lh!$A$11:$ZZ$209,206,FALSE)))</f>
        <v/>
      </c>
      <c r="U32" s="179" t="str">
        <f>IF(ISERROR(VLOOKUP($A32,parlvotes_lh!$A$11:$ZZ$209,226,FALSE))=TRUE,"",IF(VLOOKUP($A32,parlvotes_lh!$A$11:$ZZ$209,226,FALSE)=0,"",VLOOKUP($A32,parlvotes_lh!$A$11:$ZZ$209,226,FALSE)))</f>
        <v/>
      </c>
      <c r="V32" s="179" t="str">
        <f>IF(ISERROR(VLOOKUP($A32,parlvotes_lh!$A$11:$ZZ$209,246,FALSE))=TRUE,"",IF(VLOOKUP($A32,parlvotes_lh!$A$11:$ZZ$209,246,FALSE)=0,"",VLOOKUP($A32,parlvotes_lh!$A$11:$ZZ$209,246,FALSE)))</f>
        <v/>
      </c>
      <c r="W32" s="179" t="str">
        <f>IF(ISERROR(VLOOKUP($A32,parlvotes_lh!$A$11:$ZZ$209,266,FALSE))=TRUE,"",IF(VLOOKUP($A32,parlvotes_lh!$A$11:$ZZ$209,266,FALSE)=0,"",VLOOKUP($A32,parlvotes_lh!$A$11:$ZZ$209,266,FALSE)))</f>
        <v/>
      </c>
      <c r="X32" s="179" t="str">
        <f>IF(ISERROR(VLOOKUP($A32,parlvotes_lh!$A$11:$ZZ$209,286,FALSE))=TRUE,"",IF(VLOOKUP($A32,parlvotes_lh!$A$11:$ZZ$209,286,FALSE)=0,"",VLOOKUP($A32,parlvotes_lh!$A$11:$ZZ$209,286,FALSE)))</f>
        <v/>
      </c>
      <c r="Y32" s="179" t="str">
        <f>IF(ISERROR(VLOOKUP($A32,parlvotes_lh!$A$11:$ZZ$209,306,FALSE))=TRUE,"",IF(VLOOKUP($A32,parlvotes_lh!$A$11:$ZZ$209,306,FALSE)=0,"",VLOOKUP($A32,parlvotes_lh!$A$11:$ZZ$209,306,FALSE)))</f>
        <v/>
      </c>
      <c r="Z32" s="179" t="str">
        <f>IF(ISERROR(VLOOKUP($A32,parlvotes_lh!$A$11:$ZZ$209,326,FALSE))=TRUE,"",IF(VLOOKUP($A32,parlvotes_lh!$A$11:$ZZ$209,326,FALSE)=0,"",VLOOKUP($A32,parlvotes_lh!$A$11:$ZZ$209,326,FALSE)))</f>
        <v/>
      </c>
      <c r="AA32" s="179" t="str">
        <f>IF(ISERROR(VLOOKUP($A32,parlvotes_lh!$A$11:$ZZ$209,346,FALSE))=TRUE,"",IF(VLOOKUP($A32,parlvotes_lh!$A$11:$ZZ$209,346,FALSE)=0,"",VLOOKUP($A32,parlvotes_lh!$A$11:$ZZ$209,346,FALSE)))</f>
        <v/>
      </c>
      <c r="AB32" s="179" t="str">
        <f>IF(ISERROR(VLOOKUP($A32,parlvotes_lh!$A$11:$ZZ$209,366,FALSE))=TRUE,"",IF(VLOOKUP($A32,parlvotes_lh!$A$11:$ZZ$209,366,FALSE)=0,"",VLOOKUP($A32,parlvotes_lh!$A$11:$ZZ$209,366,FALSE)))</f>
        <v/>
      </c>
      <c r="AC32" s="179" t="str">
        <f>IF(ISERROR(VLOOKUP($A32,parlvotes_lh!$A$11:$ZZ$209,386,FALSE))=TRUE,"",IF(VLOOKUP($A32,parlvotes_lh!$A$11:$ZZ$209,386,FALSE)=0,"",VLOOKUP($A32,parlvotes_lh!$A$11:$ZZ$209,386,FALSE)))</f>
        <v/>
      </c>
    </row>
    <row r="33" spans="1:29" ht="13.5" customHeight="1">
      <c r="A33" s="173" t="str">
        <f>IF(info_parties!A42="","",info_parties!A42)</f>
        <v/>
      </c>
      <c r="B33" s="104" t="str">
        <f>IF(A33="","",MID(info_weblinks!$C$3,32,3))</f>
        <v/>
      </c>
      <c r="C33" s="104" t="str">
        <f>IF(info_parties!G42="","",info_parties!G42)</f>
        <v/>
      </c>
      <c r="D33" s="104" t="str">
        <f>IF(info_parties!K42="","",info_parties!K42)</f>
        <v/>
      </c>
      <c r="E33" s="104" t="str">
        <f>IF(info_parties!H42="","",info_parties!H42)</f>
        <v/>
      </c>
      <c r="F33" s="174" t="str">
        <f t="shared" si="0"/>
        <v/>
      </c>
      <c r="G33" s="175" t="str">
        <f t="shared" si="1"/>
        <v/>
      </c>
      <c r="H33" s="176" t="str">
        <f t="shared" si="2"/>
        <v/>
      </c>
      <c r="I33" s="177" t="str">
        <f t="shared" si="3"/>
        <v/>
      </c>
      <c r="J33" s="178" t="str">
        <f>IF(ISERROR(VLOOKUP($A33,parlvotes_lh!$A$11:$ZZ$209,6,FALSE))=TRUE,"",IF(VLOOKUP($A33,parlvotes_lh!$A$11:$ZZ$209,6,FALSE)=0,"",VLOOKUP($A33,parlvotes_lh!$A$11:$ZZ$209,6,FALSE)))</f>
        <v/>
      </c>
      <c r="K33" s="178" t="str">
        <f>IF(ISERROR(VLOOKUP($A33,parlvotes_lh!$A$11:$ZZ$209,26,FALSE))=TRUE,"",IF(VLOOKUP($A33,parlvotes_lh!$A$11:$ZZ$209,26,FALSE)=0,"",VLOOKUP($A33,parlvotes_lh!$A$11:$ZZ$209,26,FALSE)))</f>
        <v/>
      </c>
      <c r="L33" s="178" t="str">
        <f>IF(ISERROR(VLOOKUP($A33,parlvotes_lh!$A$11:$ZZ$209,46,FALSE))=TRUE,"",IF(VLOOKUP($A33,parlvotes_lh!$A$11:$ZZ$209,46,FALSE)=0,"",VLOOKUP($A33,parlvotes_lh!$A$11:$ZZ$209,46,FALSE)))</f>
        <v/>
      </c>
      <c r="M33" s="178" t="str">
        <f>IF(ISERROR(VLOOKUP($A33,parlvotes_lh!$A$11:$ZZ$209,66,FALSE))=TRUE,"",IF(VLOOKUP($A33,parlvotes_lh!$A$11:$ZZ$209,66,FALSE)=0,"",VLOOKUP($A33,parlvotes_lh!$A$11:$ZZ$209,66,FALSE)))</f>
        <v/>
      </c>
      <c r="N33" s="178" t="str">
        <f>IF(ISERROR(VLOOKUP($A33,parlvotes_lh!$A$11:$ZZ$209,86,FALSE))=TRUE,"",IF(VLOOKUP($A33,parlvotes_lh!$A$11:$ZZ$209,86,FALSE)=0,"",VLOOKUP($A33,parlvotes_lh!$A$11:$ZZ$209,86,FALSE)))</f>
        <v/>
      </c>
      <c r="O33" s="178" t="str">
        <f>IF(ISERROR(VLOOKUP($A33,parlvotes_lh!$A$11:$ZZ$209,106,FALSE))=TRUE,"",IF(VLOOKUP($A33,parlvotes_lh!$A$11:$ZZ$209,106,FALSE)=0,"",VLOOKUP($A33,parlvotes_lh!$A$11:$ZZ$209,106,FALSE)))</f>
        <v/>
      </c>
      <c r="P33" s="178" t="str">
        <f>IF(ISERROR(VLOOKUP($A33,parlvotes_lh!$A$11:$ZZ$209,126,FALSE))=TRUE,"",IF(VLOOKUP($A33,parlvotes_lh!$A$11:$ZZ$209,126,FALSE)=0,"",VLOOKUP($A33,parlvotes_lh!$A$11:$ZZ$209,126,FALSE)))</f>
        <v/>
      </c>
      <c r="Q33" s="179" t="str">
        <f>IF(ISERROR(VLOOKUP($A33,parlvotes_lh!$A$11:$ZZ$209,146,FALSE))=TRUE,"",IF(VLOOKUP($A33,parlvotes_lh!$A$11:$ZZ$209,146,FALSE)=0,"",VLOOKUP($A33,parlvotes_lh!$A$11:$ZZ$209,146,FALSE)))</f>
        <v/>
      </c>
      <c r="R33" s="179" t="str">
        <f>IF(ISERROR(VLOOKUP($A33,parlvotes_lh!$A$11:$ZZ$209,166,FALSE))=TRUE,"",IF(VLOOKUP($A33,parlvotes_lh!$A$11:$ZZ$209,166,FALSE)=0,"",VLOOKUP($A33,parlvotes_lh!$A$11:$ZZ$209,166,FALSE)))</f>
        <v/>
      </c>
      <c r="S33" s="179" t="str">
        <f>IF(ISERROR(VLOOKUP($A33,parlvotes_lh!$A$11:$ZZ$209,186,FALSE))=TRUE,"",IF(VLOOKUP($A33,parlvotes_lh!$A$11:$ZZ$209,186,FALSE)=0,"",VLOOKUP($A33,parlvotes_lh!$A$11:$ZZ$209,186,FALSE)))</f>
        <v/>
      </c>
      <c r="T33" s="179" t="str">
        <f>IF(ISERROR(VLOOKUP($A33,parlvotes_lh!$A$11:$ZZ$209,206,FALSE))=TRUE,"",IF(VLOOKUP($A33,parlvotes_lh!$A$11:$ZZ$209,206,FALSE)=0,"",VLOOKUP($A33,parlvotes_lh!$A$11:$ZZ$209,206,FALSE)))</f>
        <v/>
      </c>
      <c r="U33" s="179" t="str">
        <f>IF(ISERROR(VLOOKUP($A33,parlvotes_lh!$A$11:$ZZ$209,226,FALSE))=TRUE,"",IF(VLOOKUP($A33,parlvotes_lh!$A$11:$ZZ$209,226,FALSE)=0,"",VLOOKUP($A33,parlvotes_lh!$A$11:$ZZ$209,226,FALSE)))</f>
        <v/>
      </c>
      <c r="V33" s="179" t="str">
        <f>IF(ISERROR(VLOOKUP($A33,parlvotes_lh!$A$11:$ZZ$209,246,FALSE))=TRUE,"",IF(VLOOKUP($A33,parlvotes_lh!$A$11:$ZZ$209,246,FALSE)=0,"",VLOOKUP($A33,parlvotes_lh!$A$11:$ZZ$209,246,FALSE)))</f>
        <v/>
      </c>
      <c r="W33" s="179" t="str">
        <f>IF(ISERROR(VLOOKUP($A33,parlvotes_lh!$A$11:$ZZ$209,266,FALSE))=TRUE,"",IF(VLOOKUP($A33,parlvotes_lh!$A$11:$ZZ$209,266,FALSE)=0,"",VLOOKUP($A33,parlvotes_lh!$A$11:$ZZ$209,266,FALSE)))</f>
        <v/>
      </c>
      <c r="X33" s="179" t="str">
        <f>IF(ISERROR(VLOOKUP($A33,parlvotes_lh!$A$11:$ZZ$209,286,FALSE))=TRUE,"",IF(VLOOKUP($A33,parlvotes_lh!$A$11:$ZZ$209,286,FALSE)=0,"",VLOOKUP($A33,parlvotes_lh!$A$11:$ZZ$209,286,FALSE)))</f>
        <v/>
      </c>
      <c r="Y33" s="179" t="str">
        <f>IF(ISERROR(VLOOKUP($A33,parlvotes_lh!$A$11:$ZZ$209,306,FALSE))=TRUE,"",IF(VLOOKUP($A33,parlvotes_lh!$A$11:$ZZ$209,306,FALSE)=0,"",VLOOKUP($A33,parlvotes_lh!$A$11:$ZZ$209,306,FALSE)))</f>
        <v/>
      </c>
      <c r="Z33" s="179" t="str">
        <f>IF(ISERROR(VLOOKUP($A33,parlvotes_lh!$A$11:$ZZ$209,326,FALSE))=TRUE,"",IF(VLOOKUP($A33,parlvotes_lh!$A$11:$ZZ$209,326,FALSE)=0,"",VLOOKUP($A33,parlvotes_lh!$A$11:$ZZ$209,326,FALSE)))</f>
        <v/>
      </c>
      <c r="AA33" s="179" t="str">
        <f>IF(ISERROR(VLOOKUP($A33,parlvotes_lh!$A$11:$ZZ$209,346,FALSE))=TRUE,"",IF(VLOOKUP($A33,parlvotes_lh!$A$11:$ZZ$209,346,FALSE)=0,"",VLOOKUP($A33,parlvotes_lh!$A$11:$ZZ$209,346,FALSE)))</f>
        <v/>
      </c>
      <c r="AB33" s="179" t="str">
        <f>IF(ISERROR(VLOOKUP($A33,parlvotes_lh!$A$11:$ZZ$209,366,FALSE))=TRUE,"",IF(VLOOKUP($A33,parlvotes_lh!$A$11:$ZZ$209,366,FALSE)=0,"",VLOOKUP($A33,parlvotes_lh!$A$11:$ZZ$209,366,FALSE)))</f>
        <v/>
      </c>
      <c r="AC33" s="179" t="str">
        <f>IF(ISERROR(VLOOKUP($A33,parlvotes_lh!$A$11:$ZZ$209,386,FALSE))=TRUE,"",IF(VLOOKUP($A33,parlvotes_lh!$A$11:$ZZ$209,386,FALSE)=0,"",VLOOKUP($A33,parlvotes_lh!$A$11:$ZZ$209,386,FALSE)))</f>
        <v/>
      </c>
    </row>
    <row r="34" spans="1:29" ht="13.5" customHeight="1">
      <c r="A34" s="173" t="str">
        <f>IF(info_parties!A43="","",info_parties!A43)</f>
        <v/>
      </c>
      <c r="B34" s="104" t="str">
        <f>IF(A34="","",MID(info_weblinks!$C$3,32,3))</f>
        <v/>
      </c>
      <c r="C34" s="104" t="str">
        <f>IF(info_parties!G43="","",info_parties!G43)</f>
        <v/>
      </c>
      <c r="D34" s="104" t="str">
        <f>IF(info_parties!K43="","",info_parties!K43)</f>
        <v/>
      </c>
      <c r="E34" s="104" t="str">
        <f>IF(info_parties!H43="","",info_parties!H43)</f>
        <v/>
      </c>
      <c r="F34" s="174" t="str">
        <f t="shared" si="0"/>
        <v/>
      </c>
      <c r="G34" s="175" t="str">
        <f t="shared" si="1"/>
        <v/>
      </c>
      <c r="H34" s="176" t="str">
        <f t="shared" si="2"/>
        <v/>
      </c>
      <c r="I34" s="177" t="str">
        <f t="shared" si="3"/>
        <v/>
      </c>
      <c r="J34" s="178" t="str">
        <f>IF(ISERROR(VLOOKUP($A34,parlvotes_lh!$A$11:$ZZ$209,6,FALSE))=TRUE,"",IF(VLOOKUP($A34,parlvotes_lh!$A$11:$ZZ$209,6,FALSE)=0,"",VLOOKUP($A34,parlvotes_lh!$A$11:$ZZ$209,6,FALSE)))</f>
        <v/>
      </c>
      <c r="K34" s="178" t="str">
        <f>IF(ISERROR(VLOOKUP($A34,parlvotes_lh!$A$11:$ZZ$209,26,FALSE))=TRUE,"",IF(VLOOKUP($A34,parlvotes_lh!$A$11:$ZZ$209,26,FALSE)=0,"",VLOOKUP($A34,parlvotes_lh!$A$11:$ZZ$209,26,FALSE)))</f>
        <v/>
      </c>
      <c r="L34" s="178" t="str">
        <f>IF(ISERROR(VLOOKUP($A34,parlvotes_lh!$A$11:$ZZ$209,46,FALSE))=TRUE,"",IF(VLOOKUP($A34,parlvotes_lh!$A$11:$ZZ$209,46,FALSE)=0,"",VLOOKUP($A34,parlvotes_lh!$A$11:$ZZ$209,46,FALSE)))</f>
        <v/>
      </c>
      <c r="M34" s="178" t="str">
        <f>IF(ISERROR(VLOOKUP($A34,parlvotes_lh!$A$11:$ZZ$209,66,FALSE))=TRUE,"",IF(VLOOKUP($A34,parlvotes_lh!$A$11:$ZZ$209,66,FALSE)=0,"",VLOOKUP($A34,parlvotes_lh!$A$11:$ZZ$209,66,FALSE)))</f>
        <v/>
      </c>
      <c r="N34" s="178" t="str">
        <f>IF(ISERROR(VLOOKUP($A34,parlvotes_lh!$A$11:$ZZ$209,86,FALSE))=TRUE,"",IF(VLOOKUP($A34,parlvotes_lh!$A$11:$ZZ$209,86,FALSE)=0,"",VLOOKUP($A34,parlvotes_lh!$A$11:$ZZ$209,86,FALSE)))</f>
        <v/>
      </c>
      <c r="O34" s="178" t="str">
        <f>IF(ISERROR(VLOOKUP($A34,parlvotes_lh!$A$11:$ZZ$209,106,FALSE))=TRUE,"",IF(VLOOKUP($A34,parlvotes_lh!$A$11:$ZZ$209,106,FALSE)=0,"",VLOOKUP($A34,parlvotes_lh!$A$11:$ZZ$209,106,FALSE)))</f>
        <v/>
      </c>
      <c r="P34" s="178" t="str">
        <f>IF(ISERROR(VLOOKUP($A34,parlvotes_lh!$A$11:$ZZ$209,126,FALSE))=TRUE,"",IF(VLOOKUP($A34,parlvotes_lh!$A$11:$ZZ$209,126,FALSE)=0,"",VLOOKUP($A34,parlvotes_lh!$A$11:$ZZ$209,126,FALSE)))</f>
        <v/>
      </c>
      <c r="Q34" s="179" t="str">
        <f>IF(ISERROR(VLOOKUP($A34,parlvotes_lh!$A$11:$ZZ$209,146,FALSE))=TRUE,"",IF(VLOOKUP($A34,parlvotes_lh!$A$11:$ZZ$209,146,FALSE)=0,"",VLOOKUP($A34,parlvotes_lh!$A$11:$ZZ$209,146,FALSE)))</f>
        <v/>
      </c>
      <c r="R34" s="179" t="str">
        <f>IF(ISERROR(VLOOKUP($A34,parlvotes_lh!$A$11:$ZZ$209,166,FALSE))=TRUE,"",IF(VLOOKUP($A34,parlvotes_lh!$A$11:$ZZ$209,166,FALSE)=0,"",VLOOKUP($A34,parlvotes_lh!$A$11:$ZZ$209,166,FALSE)))</f>
        <v/>
      </c>
      <c r="S34" s="179" t="str">
        <f>IF(ISERROR(VLOOKUP($A34,parlvotes_lh!$A$11:$ZZ$209,186,FALSE))=TRUE,"",IF(VLOOKUP($A34,parlvotes_lh!$A$11:$ZZ$209,186,FALSE)=0,"",VLOOKUP($A34,parlvotes_lh!$A$11:$ZZ$209,186,FALSE)))</f>
        <v/>
      </c>
      <c r="T34" s="179" t="str">
        <f>IF(ISERROR(VLOOKUP($A34,parlvotes_lh!$A$11:$ZZ$209,206,FALSE))=TRUE,"",IF(VLOOKUP($A34,parlvotes_lh!$A$11:$ZZ$209,206,FALSE)=0,"",VLOOKUP($A34,parlvotes_lh!$A$11:$ZZ$209,206,FALSE)))</f>
        <v/>
      </c>
      <c r="U34" s="179" t="str">
        <f>IF(ISERROR(VLOOKUP($A34,parlvotes_lh!$A$11:$ZZ$209,226,FALSE))=TRUE,"",IF(VLOOKUP($A34,parlvotes_lh!$A$11:$ZZ$209,226,FALSE)=0,"",VLOOKUP($A34,parlvotes_lh!$A$11:$ZZ$209,226,FALSE)))</f>
        <v/>
      </c>
      <c r="V34" s="179" t="str">
        <f>IF(ISERROR(VLOOKUP($A34,parlvotes_lh!$A$11:$ZZ$209,246,FALSE))=TRUE,"",IF(VLOOKUP($A34,parlvotes_lh!$A$11:$ZZ$209,246,FALSE)=0,"",VLOOKUP($A34,parlvotes_lh!$A$11:$ZZ$209,246,FALSE)))</f>
        <v/>
      </c>
      <c r="W34" s="179" t="str">
        <f>IF(ISERROR(VLOOKUP($A34,parlvotes_lh!$A$11:$ZZ$209,266,FALSE))=TRUE,"",IF(VLOOKUP($A34,parlvotes_lh!$A$11:$ZZ$209,266,FALSE)=0,"",VLOOKUP($A34,parlvotes_lh!$A$11:$ZZ$209,266,FALSE)))</f>
        <v/>
      </c>
      <c r="X34" s="179" t="str">
        <f>IF(ISERROR(VLOOKUP($A34,parlvotes_lh!$A$11:$ZZ$209,286,FALSE))=TRUE,"",IF(VLOOKUP($A34,parlvotes_lh!$A$11:$ZZ$209,286,FALSE)=0,"",VLOOKUP($A34,parlvotes_lh!$A$11:$ZZ$209,286,FALSE)))</f>
        <v/>
      </c>
      <c r="Y34" s="179" t="str">
        <f>IF(ISERROR(VLOOKUP($A34,parlvotes_lh!$A$11:$ZZ$209,306,FALSE))=TRUE,"",IF(VLOOKUP($A34,parlvotes_lh!$A$11:$ZZ$209,306,FALSE)=0,"",VLOOKUP($A34,parlvotes_lh!$A$11:$ZZ$209,306,FALSE)))</f>
        <v/>
      </c>
      <c r="Z34" s="179" t="str">
        <f>IF(ISERROR(VLOOKUP($A34,parlvotes_lh!$A$11:$ZZ$209,326,FALSE))=TRUE,"",IF(VLOOKUP($A34,parlvotes_lh!$A$11:$ZZ$209,326,FALSE)=0,"",VLOOKUP($A34,parlvotes_lh!$A$11:$ZZ$209,326,FALSE)))</f>
        <v/>
      </c>
      <c r="AA34" s="179" t="str">
        <f>IF(ISERROR(VLOOKUP($A34,parlvotes_lh!$A$11:$ZZ$209,346,FALSE))=TRUE,"",IF(VLOOKUP($A34,parlvotes_lh!$A$11:$ZZ$209,346,FALSE)=0,"",VLOOKUP($A34,parlvotes_lh!$A$11:$ZZ$209,346,FALSE)))</f>
        <v/>
      </c>
      <c r="AB34" s="179" t="str">
        <f>IF(ISERROR(VLOOKUP($A34,parlvotes_lh!$A$11:$ZZ$209,366,FALSE))=TRUE,"",IF(VLOOKUP($A34,parlvotes_lh!$A$11:$ZZ$209,366,FALSE)=0,"",VLOOKUP($A34,parlvotes_lh!$A$11:$ZZ$209,366,FALSE)))</f>
        <v/>
      </c>
      <c r="AC34" s="179" t="str">
        <f>IF(ISERROR(VLOOKUP($A34,parlvotes_lh!$A$11:$ZZ$209,386,FALSE))=TRUE,"",IF(VLOOKUP($A34,parlvotes_lh!$A$11:$ZZ$209,386,FALSE)=0,"",VLOOKUP($A34,parlvotes_lh!$A$11:$ZZ$209,386,FALSE)))</f>
        <v/>
      </c>
    </row>
    <row r="35" spans="1:29" ht="13.5" customHeight="1">
      <c r="A35" s="173" t="str">
        <f>IF(info_parties!A44="","",info_parties!A44)</f>
        <v/>
      </c>
      <c r="B35" s="104" t="str">
        <f>IF(A35="","",MID(info_weblinks!$C$3,32,3))</f>
        <v/>
      </c>
      <c r="C35" s="104" t="str">
        <f>IF(info_parties!G44="","",info_parties!G44)</f>
        <v/>
      </c>
      <c r="D35" s="104" t="str">
        <f>IF(info_parties!K44="","",info_parties!K44)</f>
        <v/>
      </c>
      <c r="E35" s="104" t="str">
        <f>IF(info_parties!H44="","",info_parties!H44)</f>
        <v/>
      </c>
      <c r="F35" s="174" t="str">
        <f t="shared" si="0"/>
        <v/>
      </c>
      <c r="G35" s="175" t="str">
        <f t="shared" si="1"/>
        <v/>
      </c>
      <c r="H35" s="176" t="str">
        <f t="shared" si="2"/>
        <v/>
      </c>
      <c r="I35" s="177" t="str">
        <f t="shared" si="3"/>
        <v/>
      </c>
      <c r="J35" s="178" t="str">
        <f>IF(ISERROR(VLOOKUP($A35,parlvotes_lh!$A$11:$ZZ$209,6,FALSE))=TRUE,"",IF(VLOOKUP($A35,parlvotes_lh!$A$11:$ZZ$209,6,FALSE)=0,"",VLOOKUP($A35,parlvotes_lh!$A$11:$ZZ$209,6,FALSE)))</f>
        <v/>
      </c>
      <c r="K35" s="178" t="str">
        <f>IF(ISERROR(VLOOKUP($A35,parlvotes_lh!$A$11:$ZZ$209,26,FALSE))=TRUE,"",IF(VLOOKUP($A35,parlvotes_lh!$A$11:$ZZ$209,26,FALSE)=0,"",VLOOKUP($A35,parlvotes_lh!$A$11:$ZZ$209,26,FALSE)))</f>
        <v/>
      </c>
      <c r="L35" s="178" t="str">
        <f>IF(ISERROR(VLOOKUP($A35,parlvotes_lh!$A$11:$ZZ$209,46,FALSE))=TRUE,"",IF(VLOOKUP($A35,parlvotes_lh!$A$11:$ZZ$209,46,FALSE)=0,"",VLOOKUP($A35,parlvotes_lh!$A$11:$ZZ$209,46,FALSE)))</f>
        <v/>
      </c>
      <c r="M35" s="178" t="str">
        <f>IF(ISERROR(VLOOKUP($A35,parlvotes_lh!$A$11:$ZZ$209,66,FALSE))=TRUE,"",IF(VLOOKUP($A35,parlvotes_lh!$A$11:$ZZ$209,66,FALSE)=0,"",VLOOKUP($A35,parlvotes_lh!$A$11:$ZZ$209,66,FALSE)))</f>
        <v/>
      </c>
      <c r="N35" s="178" t="str">
        <f>IF(ISERROR(VLOOKUP($A35,parlvotes_lh!$A$11:$ZZ$209,86,FALSE))=TRUE,"",IF(VLOOKUP($A35,parlvotes_lh!$A$11:$ZZ$209,86,FALSE)=0,"",VLOOKUP($A35,parlvotes_lh!$A$11:$ZZ$209,86,FALSE)))</f>
        <v/>
      </c>
      <c r="O35" s="178" t="str">
        <f>IF(ISERROR(VLOOKUP($A35,parlvotes_lh!$A$11:$ZZ$209,106,FALSE))=TRUE,"",IF(VLOOKUP($A35,parlvotes_lh!$A$11:$ZZ$209,106,FALSE)=0,"",VLOOKUP($A35,parlvotes_lh!$A$11:$ZZ$209,106,FALSE)))</f>
        <v/>
      </c>
      <c r="P35" s="178" t="str">
        <f>IF(ISERROR(VLOOKUP($A35,parlvotes_lh!$A$11:$ZZ$209,126,FALSE))=TRUE,"",IF(VLOOKUP($A35,parlvotes_lh!$A$11:$ZZ$209,126,FALSE)=0,"",VLOOKUP($A35,parlvotes_lh!$A$11:$ZZ$209,126,FALSE)))</f>
        <v/>
      </c>
      <c r="Q35" s="179" t="str">
        <f>IF(ISERROR(VLOOKUP($A35,parlvotes_lh!$A$11:$ZZ$209,146,FALSE))=TRUE,"",IF(VLOOKUP($A35,parlvotes_lh!$A$11:$ZZ$209,146,FALSE)=0,"",VLOOKUP($A35,parlvotes_lh!$A$11:$ZZ$209,146,FALSE)))</f>
        <v/>
      </c>
      <c r="R35" s="179" t="str">
        <f>IF(ISERROR(VLOOKUP($A35,parlvotes_lh!$A$11:$ZZ$209,166,FALSE))=TRUE,"",IF(VLOOKUP($A35,parlvotes_lh!$A$11:$ZZ$209,166,FALSE)=0,"",VLOOKUP($A35,parlvotes_lh!$A$11:$ZZ$209,166,FALSE)))</f>
        <v/>
      </c>
      <c r="S35" s="179" t="str">
        <f>IF(ISERROR(VLOOKUP($A35,parlvotes_lh!$A$11:$ZZ$209,186,FALSE))=TRUE,"",IF(VLOOKUP($A35,parlvotes_lh!$A$11:$ZZ$209,186,FALSE)=0,"",VLOOKUP($A35,parlvotes_lh!$A$11:$ZZ$209,186,FALSE)))</f>
        <v/>
      </c>
      <c r="T35" s="179" t="str">
        <f>IF(ISERROR(VLOOKUP($A35,parlvotes_lh!$A$11:$ZZ$209,206,FALSE))=TRUE,"",IF(VLOOKUP($A35,parlvotes_lh!$A$11:$ZZ$209,206,FALSE)=0,"",VLOOKUP($A35,parlvotes_lh!$A$11:$ZZ$209,206,FALSE)))</f>
        <v/>
      </c>
      <c r="U35" s="179" t="str">
        <f>IF(ISERROR(VLOOKUP($A35,parlvotes_lh!$A$11:$ZZ$209,226,FALSE))=TRUE,"",IF(VLOOKUP($A35,parlvotes_lh!$A$11:$ZZ$209,226,FALSE)=0,"",VLOOKUP($A35,parlvotes_lh!$A$11:$ZZ$209,226,FALSE)))</f>
        <v/>
      </c>
      <c r="V35" s="179" t="str">
        <f>IF(ISERROR(VLOOKUP($A35,parlvotes_lh!$A$11:$ZZ$209,246,FALSE))=TRUE,"",IF(VLOOKUP($A35,parlvotes_lh!$A$11:$ZZ$209,246,FALSE)=0,"",VLOOKUP($A35,parlvotes_lh!$A$11:$ZZ$209,246,FALSE)))</f>
        <v/>
      </c>
      <c r="W35" s="179" t="str">
        <f>IF(ISERROR(VLOOKUP($A35,parlvotes_lh!$A$11:$ZZ$209,266,FALSE))=TRUE,"",IF(VLOOKUP($A35,parlvotes_lh!$A$11:$ZZ$209,266,FALSE)=0,"",VLOOKUP($A35,parlvotes_lh!$A$11:$ZZ$209,266,FALSE)))</f>
        <v/>
      </c>
      <c r="X35" s="179" t="str">
        <f>IF(ISERROR(VLOOKUP($A35,parlvotes_lh!$A$11:$ZZ$209,286,FALSE))=TRUE,"",IF(VLOOKUP($A35,parlvotes_lh!$A$11:$ZZ$209,286,FALSE)=0,"",VLOOKUP($A35,parlvotes_lh!$A$11:$ZZ$209,286,FALSE)))</f>
        <v/>
      </c>
      <c r="Y35" s="179" t="str">
        <f>IF(ISERROR(VLOOKUP($A35,parlvotes_lh!$A$11:$ZZ$209,306,FALSE))=TRUE,"",IF(VLOOKUP($A35,parlvotes_lh!$A$11:$ZZ$209,306,FALSE)=0,"",VLOOKUP($A35,parlvotes_lh!$A$11:$ZZ$209,306,FALSE)))</f>
        <v/>
      </c>
      <c r="Z35" s="179" t="str">
        <f>IF(ISERROR(VLOOKUP($A35,parlvotes_lh!$A$11:$ZZ$209,326,FALSE))=TRUE,"",IF(VLOOKUP($A35,parlvotes_lh!$A$11:$ZZ$209,326,FALSE)=0,"",VLOOKUP($A35,parlvotes_lh!$A$11:$ZZ$209,326,FALSE)))</f>
        <v/>
      </c>
      <c r="AA35" s="179" t="str">
        <f>IF(ISERROR(VLOOKUP($A35,parlvotes_lh!$A$11:$ZZ$209,346,FALSE))=TRUE,"",IF(VLOOKUP($A35,parlvotes_lh!$A$11:$ZZ$209,346,FALSE)=0,"",VLOOKUP($A35,parlvotes_lh!$A$11:$ZZ$209,346,FALSE)))</f>
        <v/>
      </c>
      <c r="AB35" s="179" t="str">
        <f>IF(ISERROR(VLOOKUP($A35,parlvotes_lh!$A$11:$ZZ$209,366,FALSE))=TRUE,"",IF(VLOOKUP($A35,parlvotes_lh!$A$11:$ZZ$209,366,FALSE)=0,"",VLOOKUP($A35,parlvotes_lh!$A$11:$ZZ$209,366,FALSE)))</f>
        <v/>
      </c>
      <c r="AC35" s="179" t="str">
        <f>IF(ISERROR(VLOOKUP($A35,parlvotes_lh!$A$11:$ZZ$209,386,FALSE))=TRUE,"",IF(VLOOKUP($A35,parlvotes_lh!$A$11:$ZZ$209,386,FALSE)=0,"",VLOOKUP($A35,parlvotes_lh!$A$11:$ZZ$209,386,FALSE)))</f>
        <v/>
      </c>
    </row>
    <row r="36" spans="1:29" ht="13.5" customHeight="1">
      <c r="A36" s="173" t="str">
        <f>IF(info_parties!A45="","",info_parties!A45)</f>
        <v/>
      </c>
      <c r="B36" s="104" t="str">
        <f>IF(A36="","",MID(info_weblinks!$C$3,32,3))</f>
        <v/>
      </c>
      <c r="C36" s="104" t="str">
        <f>IF(info_parties!G45="","",info_parties!G45)</f>
        <v/>
      </c>
      <c r="D36" s="104" t="str">
        <f>IF(info_parties!K45="","",info_parties!K45)</f>
        <v/>
      </c>
      <c r="E36" s="104" t="str">
        <f>IF(info_parties!H45="","",info_parties!H45)</f>
        <v/>
      </c>
      <c r="F36" s="174" t="str">
        <f t="shared" si="0"/>
        <v/>
      </c>
      <c r="G36" s="175" t="str">
        <f t="shared" si="1"/>
        <v/>
      </c>
      <c r="H36" s="176" t="str">
        <f t="shared" si="2"/>
        <v/>
      </c>
      <c r="I36" s="177" t="str">
        <f t="shared" si="3"/>
        <v/>
      </c>
      <c r="J36" s="178" t="str">
        <f>IF(ISERROR(VLOOKUP($A36,parlvotes_lh!$A$11:$ZZ$209,6,FALSE))=TRUE,"",IF(VLOOKUP($A36,parlvotes_lh!$A$11:$ZZ$209,6,FALSE)=0,"",VLOOKUP($A36,parlvotes_lh!$A$11:$ZZ$209,6,FALSE)))</f>
        <v/>
      </c>
      <c r="K36" s="178" t="str">
        <f>IF(ISERROR(VLOOKUP($A36,parlvotes_lh!$A$11:$ZZ$209,26,FALSE))=TRUE,"",IF(VLOOKUP($A36,parlvotes_lh!$A$11:$ZZ$209,26,FALSE)=0,"",VLOOKUP($A36,parlvotes_lh!$A$11:$ZZ$209,26,FALSE)))</f>
        <v/>
      </c>
      <c r="L36" s="178" t="str">
        <f>IF(ISERROR(VLOOKUP($A36,parlvotes_lh!$A$11:$ZZ$209,46,FALSE))=TRUE,"",IF(VLOOKUP($A36,parlvotes_lh!$A$11:$ZZ$209,46,FALSE)=0,"",VLOOKUP($A36,parlvotes_lh!$A$11:$ZZ$209,46,FALSE)))</f>
        <v/>
      </c>
      <c r="M36" s="178" t="str">
        <f>IF(ISERROR(VLOOKUP($A36,parlvotes_lh!$A$11:$ZZ$209,66,FALSE))=TRUE,"",IF(VLOOKUP($A36,parlvotes_lh!$A$11:$ZZ$209,66,FALSE)=0,"",VLOOKUP($A36,parlvotes_lh!$A$11:$ZZ$209,66,FALSE)))</f>
        <v/>
      </c>
      <c r="N36" s="178" t="str">
        <f>IF(ISERROR(VLOOKUP($A36,parlvotes_lh!$A$11:$ZZ$209,86,FALSE))=TRUE,"",IF(VLOOKUP($A36,parlvotes_lh!$A$11:$ZZ$209,86,FALSE)=0,"",VLOOKUP($A36,parlvotes_lh!$A$11:$ZZ$209,86,FALSE)))</f>
        <v/>
      </c>
      <c r="O36" s="178" t="str">
        <f>IF(ISERROR(VLOOKUP($A36,parlvotes_lh!$A$11:$ZZ$209,106,FALSE))=TRUE,"",IF(VLOOKUP($A36,parlvotes_lh!$A$11:$ZZ$209,106,FALSE)=0,"",VLOOKUP($A36,parlvotes_lh!$A$11:$ZZ$209,106,FALSE)))</f>
        <v/>
      </c>
      <c r="P36" s="178" t="str">
        <f>IF(ISERROR(VLOOKUP($A36,parlvotes_lh!$A$11:$ZZ$209,126,FALSE))=TRUE,"",IF(VLOOKUP($A36,parlvotes_lh!$A$11:$ZZ$209,126,FALSE)=0,"",VLOOKUP($A36,parlvotes_lh!$A$11:$ZZ$209,126,FALSE)))</f>
        <v/>
      </c>
      <c r="Q36" s="179" t="str">
        <f>IF(ISERROR(VLOOKUP($A36,parlvotes_lh!$A$11:$ZZ$209,146,FALSE))=TRUE,"",IF(VLOOKUP($A36,parlvotes_lh!$A$11:$ZZ$209,146,FALSE)=0,"",VLOOKUP($A36,parlvotes_lh!$A$11:$ZZ$209,146,FALSE)))</f>
        <v/>
      </c>
      <c r="R36" s="179" t="str">
        <f>IF(ISERROR(VLOOKUP($A36,parlvotes_lh!$A$11:$ZZ$209,166,FALSE))=TRUE,"",IF(VLOOKUP($A36,parlvotes_lh!$A$11:$ZZ$209,166,FALSE)=0,"",VLOOKUP($A36,parlvotes_lh!$A$11:$ZZ$209,166,FALSE)))</f>
        <v/>
      </c>
      <c r="S36" s="179" t="str">
        <f>IF(ISERROR(VLOOKUP($A36,parlvotes_lh!$A$11:$ZZ$209,186,FALSE))=TRUE,"",IF(VLOOKUP($A36,parlvotes_lh!$A$11:$ZZ$209,186,FALSE)=0,"",VLOOKUP($A36,parlvotes_lh!$A$11:$ZZ$209,186,FALSE)))</f>
        <v/>
      </c>
      <c r="T36" s="179" t="str">
        <f>IF(ISERROR(VLOOKUP($A36,parlvotes_lh!$A$11:$ZZ$209,206,FALSE))=TRUE,"",IF(VLOOKUP($A36,parlvotes_lh!$A$11:$ZZ$209,206,FALSE)=0,"",VLOOKUP($A36,parlvotes_lh!$A$11:$ZZ$209,206,FALSE)))</f>
        <v/>
      </c>
      <c r="U36" s="179" t="str">
        <f>IF(ISERROR(VLOOKUP($A36,parlvotes_lh!$A$11:$ZZ$209,226,FALSE))=TRUE,"",IF(VLOOKUP($A36,parlvotes_lh!$A$11:$ZZ$209,226,FALSE)=0,"",VLOOKUP($A36,parlvotes_lh!$A$11:$ZZ$209,226,FALSE)))</f>
        <v/>
      </c>
      <c r="V36" s="179" t="str">
        <f>IF(ISERROR(VLOOKUP($A36,parlvotes_lh!$A$11:$ZZ$209,246,FALSE))=TRUE,"",IF(VLOOKUP($A36,parlvotes_lh!$A$11:$ZZ$209,246,FALSE)=0,"",VLOOKUP($A36,parlvotes_lh!$A$11:$ZZ$209,246,FALSE)))</f>
        <v/>
      </c>
      <c r="W36" s="179" t="str">
        <f>IF(ISERROR(VLOOKUP($A36,parlvotes_lh!$A$11:$ZZ$209,266,FALSE))=TRUE,"",IF(VLOOKUP($A36,parlvotes_lh!$A$11:$ZZ$209,266,FALSE)=0,"",VLOOKUP($A36,parlvotes_lh!$A$11:$ZZ$209,266,FALSE)))</f>
        <v/>
      </c>
      <c r="X36" s="179" t="str">
        <f>IF(ISERROR(VLOOKUP($A36,parlvotes_lh!$A$11:$ZZ$209,286,FALSE))=TRUE,"",IF(VLOOKUP($A36,parlvotes_lh!$A$11:$ZZ$209,286,FALSE)=0,"",VLOOKUP($A36,parlvotes_lh!$A$11:$ZZ$209,286,FALSE)))</f>
        <v/>
      </c>
      <c r="Y36" s="179" t="str">
        <f>IF(ISERROR(VLOOKUP($A36,parlvotes_lh!$A$11:$ZZ$209,306,FALSE))=TRUE,"",IF(VLOOKUP($A36,parlvotes_lh!$A$11:$ZZ$209,306,FALSE)=0,"",VLOOKUP($A36,parlvotes_lh!$A$11:$ZZ$209,306,FALSE)))</f>
        <v/>
      </c>
      <c r="Z36" s="179" t="str">
        <f>IF(ISERROR(VLOOKUP($A36,parlvotes_lh!$A$11:$ZZ$209,326,FALSE))=TRUE,"",IF(VLOOKUP($A36,parlvotes_lh!$A$11:$ZZ$209,326,FALSE)=0,"",VLOOKUP($A36,parlvotes_lh!$A$11:$ZZ$209,326,FALSE)))</f>
        <v/>
      </c>
      <c r="AA36" s="179" t="str">
        <f>IF(ISERROR(VLOOKUP($A36,parlvotes_lh!$A$11:$ZZ$209,346,FALSE))=TRUE,"",IF(VLOOKUP($A36,parlvotes_lh!$A$11:$ZZ$209,346,FALSE)=0,"",VLOOKUP($A36,parlvotes_lh!$A$11:$ZZ$209,346,FALSE)))</f>
        <v/>
      </c>
      <c r="AB36" s="179" t="str">
        <f>IF(ISERROR(VLOOKUP($A36,parlvotes_lh!$A$11:$ZZ$209,366,FALSE))=TRUE,"",IF(VLOOKUP($A36,parlvotes_lh!$A$11:$ZZ$209,366,FALSE)=0,"",VLOOKUP($A36,parlvotes_lh!$A$11:$ZZ$209,366,FALSE)))</f>
        <v/>
      </c>
      <c r="AC36" s="179" t="str">
        <f>IF(ISERROR(VLOOKUP($A36,parlvotes_lh!$A$11:$ZZ$209,386,FALSE))=TRUE,"",IF(VLOOKUP($A36,parlvotes_lh!$A$11:$ZZ$209,386,FALSE)=0,"",VLOOKUP($A36,parlvotes_lh!$A$11:$ZZ$209,386,FALSE)))</f>
        <v/>
      </c>
    </row>
    <row r="37" spans="1:29" ht="13.5" customHeight="1">
      <c r="A37" s="173" t="str">
        <f>IF(info_parties!A46="","",info_parties!A46)</f>
        <v/>
      </c>
      <c r="B37" s="104" t="str">
        <f>IF(A37="","",MID(info_weblinks!$C$3,32,3))</f>
        <v/>
      </c>
      <c r="C37" s="104" t="str">
        <f>IF(info_parties!G46="","",info_parties!G46)</f>
        <v/>
      </c>
      <c r="D37" s="104" t="str">
        <f>IF(info_parties!K46="","",info_parties!K46)</f>
        <v/>
      </c>
      <c r="E37" s="104" t="str">
        <f>IF(info_parties!H46="","",info_parties!H46)</f>
        <v/>
      </c>
      <c r="F37" s="174" t="str">
        <f t="shared" si="0"/>
        <v/>
      </c>
      <c r="G37" s="175" t="str">
        <f t="shared" si="1"/>
        <v/>
      </c>
      <c r="H37" s="176" t="str">
        <f t="shared" si="2"/>
        <v/>
      </c>
      <c r="I37" s="177" t="str">
        <f t="shared" si="3"/>
        <v/>
      </c>
      <c r="J37" s="178" t="str">
        <f>IF(ISERROR(VLOOKUP($A37,parlvotes_lh!$A$11:$ZZ$209,6,FALSE))=TRUE,"",IF(VLOOKUP($A37,parlvotes_lh!$A$11:$ZZ$209,6,FALSE)=0,"",VLOOKUP($A37,parlvotes_lh!$A$11:$ZZ$209,6,FALSE)))</f>
        <v/>
      </c>
      <c r="K37" s="178" t="str">
        <f>IF(ISERROR(VLOOKUP($A37,parlvotes_lh!$A$11:$ZZ$209,26,FALSE))=TRUE,"",IF(VLOOKUP($A37,parlvotes_lh!$A$11:$ZZ$209,26,FALSE)=0,"",VLOOKUP($A37,parlvotes_lh!$A$11:$ZZ$209,26,FALSE)))</f>
        <v/>
      </c>
      <c r="L37" s="178" t="str">
        <f>IF(ISERROR(VLOOKUP($A37,parlvotes_lh!$A$11:$ZZ$209,46,FALSE))=TRUE,"",IF(VLOOKUP($A37,parlvotes_lh!$A$11:$ZZ$209,46,FALSE)=0,"",VLOOKUP($A37,parlvotes_lh!$A$11:$ZZ$209,46,FALSE)))</f>
        <v/>
      </c>
      <c r="M37" s="178" t="str">
        <f>IF(ISERROR(VLOOKUP($A37,parlvotes_lh!$A$11:$ZZ$209,66,FALSE))=TRUE,"",IF(VLOOKUP($A37,parlvotes_lh!$A$11:$ZZ$209,66,FALSE)=0,"",VLOOKUP($A37,parlvotes_lh!$A$11:$ZZ$209,66,FALSE)))</f>
        <v/>
      </c>
      <c r="N37" s="178" t="str">
        <f>IF(ISERROR(VLOOKUP($A37,parlvotes_lh!$A$11:$ZZ$209,86,FALSE))=TRUE,"",IF(VLOOKUP($A37,parlvotes_lh!$A$11:$ZZ$209,86,FALSE)=0,"",VLOOKUP($A37,parlvotes_lh!$A$11:$ZZ$209,86,FALSE)))</f>
        <v/>
      </c>
      <c r="O37" s="178" t="str">
        <f>IF(ISERROR(VLOOKUP($A37,parlvotes_lh!$A$11:$ZZ$209,106,FALSE))=TRUE,"",IF(VLOOKUP($A37,parlvotes_lh!$A$11:$ZZ$209,106,FALSE)=0,"",VLOOKUP($A37,parlvotes_lh!$A$11:$ZZ$209,106,FALSE)))</f>
        <v/>
      </c>
      <c r="P37" s="178" t="str">
        <f>IF(ISERROR(VLOOKUP($A37,parlvotes_lh!$A$11:$ZZ$209,126,FALSE))=TRUE,"",IF(VLOOKUP($A37,parlvotes_lh!$A$11:$ZZ$209,126,FALSE)=0,"",VLOOKUP($A37,parlvotes_lh!$A$11:$ZZ$209,126,FALSE)))</f>
        <v/>
      </c>
      <c r="Q37" s="179" t="str">
        <f>IF(ISERROR(VLOOKUP($A37,parlvotes_lh!$A$11:$ZZ$209,146,FALSE))=TRUE,"",IF(VLOOKUP($A37,parlvotes_lh!$A$11:$ZZ$209,146,FALSE)=0,"",VLOOKUP($A37,parlvotes_lh!$A$11:$ZZ$209,146,FALSE)))</f>
        <v/>
      </c>
      <c r="R37" s="179" t="str">
        <f>IF(ISERROR(VLOOKUP($A37,parlvotes_lh!$A$11:$ZZ$209,166,FALSE))=TRUE,"",IF(VLOOKUP($A37,parlvotes_lh!$A$11:$ZZ$209,166,FALSE)=0,"",VLOOKUP($A37,parlvotes_lh!$A$11:$ZZ$209,166,FALSE)))</f>
        <v/>
      </c>
      <c r="S37" s="179" t="str">
        <f>IF(ISERROR(VLOOKUP($A37,parlvotes_lh!$A$11:$ZZ$209,186,FALSE))=TRUE,"",IF(VLOOKUP($A37,parlvotes_lh!$A$11:$ZZ$209,186,FALSE)=0,"",VLOOKUP($A37,parlvotes_lh!$A$11:$ZZ$209,186,FALSE)))</f>
        <v/>
      </c>
      <c r="T37" s="179" t="str">
        <f>IF(ISERROR(VLOOKUP($A37,parlvotes_lh!$A$11:$ZZ$209,206,FALSE))=TRUE,"",IF(VLOOKUP($A37,parlvotes_lh!$A$11:$ZZ$209,206,FALSE)=0,"",VLOOKUP($A37,parlvotes_lh!$A$11:$ZZ$209,206,FALSE)))</f>
        <v/>
      </c>
      <c r="U37" s="179" t="str">
        <f>IF(ISERROR(VLOOKUP($A37,parlvotes_lh!$A$11:$ZZ$209,226,FALSE))=TRUE,"",IF(VLOOKUP($A37,parlvotes_lh!$A$11:$ZZ$209,226,FALSE)=0,"",VLOOKUP($A37,parlvotes_lh!$A$11:$ZZ$209,226,FALSE)))</f>
        <v/>
      </c>
      <c r="V37" s="179" t="str">
        <f>IF(ISERROR(VLOOKUP($A37,parlvotes_lh!$A$11:$ZZ$209,246,FALSE))=TRUE,"",IF(VLOOKUP($A37,parlvotes_lh!$A$11:$ZZ$209,246,FALSE)=0,"",VLOOKUP($A37,parlvotes_lh!$A$11:$ZZ$209,246,FALSE)))</f>
        <v/>
      </c>
      <c r="W37" s="179" t="str">
        <f>IF(ISERROR(VLOOKUP($A37,parlvotes_lh!$A$11:$ZZ$209,266,FALSE))=TRUE,"",IF(VLOOKUP($A37,parlvotes_lh!$A$11:$ZZ$209,266,FALSE)=0,"",VLOOKUP($A37,parlvotes_lh!$A$11:$ZZ$209,266,FALSE)))</f>
        <v/>
      </c>
      <c r="X37" s="179" t="str">
        <f>IF(ISERROR(VLOOKUP($A37,parlvotes_lh!$A$11:$ZZ$209,286,FALSE))=TRUE,"",IF(VLOOKUP($A37,parlvotes_lh!$A$11:$ZZ$209,286,FALSE)=0,"",VLOOKUP($A37,parlvotes_lh!$A$11:$ZZ$209,286,FALSE)))</f>
        <v/>
      </c>
      <c r="Y37" s="179" t="str">
        <f>IF(ISERROR(VLOOKUP($A37,parlvotes_lh!$A$11:$ZZ$209,306,FALSE))=TRUE,"",IF(VLOOKUP($A37,parlvotes_lh!$A$11:$ZZ$209,306,FALSE)=0,"",VLOOKUP($A37,parlvotes_lh!$A$11:$ZZ$209,306,FALSE)))</f>
        <v/>
      </c>
      <c r="Z37" s="179" t="str">
        <f>IF(ISERROR(VLOOKUP($A37,parlvotes_lh!$A$11:$ZZ$209,326,FALSE))=TRUE,"",IF(VLOOKUP($A37,parlvotes_lh!$A$11:$ZZ$209,326,FALSE)=0,"",VLOOKUP($A37,parlvotes_lh!$A$11:$ZZ$209,326,FALSE)))</f>
        <v/>
      </c>
      <c r="AA37" s="179" t="str">
        <f>IF(ISERROR(VLOOKUP($A37,parlvotes_lh!$A$11:$ZZ$209,346,FALSE))=TRUE,"",IF(VLOOKUP($A37,parlvotes_lh!$A$11:$ZZ$209,346,FALSE)=0,"",VLOOKUP($A37,parlvotes_lh!$A$11:$ZZ$209,346,FALSE)))</f>
        <v/>
      </c>
      <c r="AB37" s="179" t="str">
        <f>IF(ISERROR(VLOOKUP($A37,parlvotes_lh!$A$11:$ZZ$209,366,FALSE))=TRUE,"",IF(VLOOKUP($A37,parlvotes_lh!$A$11:$ZZ$209,366,FALSE)=0,"",VLOOKUP($A37,parlvotes_lh!$A$11:$ZZ$209,366,FALSE)))</f>
        <v/>
      </c>
      <c r="AC37" s="179" t="str">
        <f>IF(ISERROR(VLOOKUP($A37,parlvotes_lh!$A$11:$ZZ$209,386,FALSE))=TRUE,"",IF(VLOOKUP($A37,parlvotes_lh!$A$11:$ZZ$209,386,FALSE)=0,"",VLOOKUP($A37,parlvotes_lh!$A$11:$ZZ$209,386,FALSE)))</f>
        <v/>
      </c>
    </row>
    <row r="38" spans="1:29" ht="13.5" customHeight="1">
      <c r="A38" s="173" t="str">
        <f>IF(info_parties!A47="","",info_parties!A47)</f>
        <v/>
      </c>
      <c r="B38" s="104" t="str">
        <f>IF(A38="","",MID(info_weblinks!$C$3,32,3))</f>
        <v/>
      </c>
      <c r="C38" s="104" t="str">
        <f>IF(info_parties!G47="","",info_parties!G47)</f>
        <v/>
      </c>
      <c r="D38" s="104" t="str">
        <f>IF(info_parties!K47="","",info_parties!K47)</f>
        <v/>
      </c>
      <c r="E38" s="104" t="str">
        <f>IF(info_parties!H47="","",info_parties!H47)</f>
        <v/>
      </c>
      <c r="F38" s="174" t="str">
        <f t="shared" si="0"/>
        <v/>
      </c>
      <c r="G38" s="175" t="str">
        <f t="shared" si="1"/>
        <v/>
      </c>
      <c r="H38" s="176" t="str">
        <f t="shared" si="2"/>
        <v/>
      </c>
      <c r="I38" s="177" t="str">
        <f t="shared" si="3"/>
        <v/>
      </c>
      <c r="J38" s="178" t="str">
        <f>IF(ISERROR(VLOOKUP($A38,parlvotes_lh!$A$11:$ZZ$209,6,FALSE))=TRUE,"",IF(VLOOKUP($A38,parlvotes_lh!$A$11:$ZZ$209,6,FALSE)=0,"",VLOOKUP($A38,parlvotes_lh!$A$11:$ZZ$209,6,FALSE)))</f>
        <v/>
      </c>
      <c r="K38" s="178" t="str">
        <f>IF(ISERROR(VLOOKUP($A38,parlvotes_lh!$A$11:$ZZ$209,26,FALSE))=TRUE,"",IF(VLOOKUP($A38,parlvotes_lh!$A$11:$ZZ$209,26,FALSE)=0,"",VLOOKUP($A38,parlvotes_lh!$A$11:$ZZ$209,26,FALSE)))</f>
        <v/>
      </c>
      <c r="L38" s="178" t="str">
        <f>IF(ISERROR(VLOOKUP($A38,parlvotes_lh!$A$11:$ZZ$209,46,FALSE))=TRUE,"",IF(VLOOKUP($A38,parlvotes_lh!$A$11:$ZZ$209,46,FALSE)=0,"",VLOOKUP($A38,parlvotes_lh!$A$11:$ZZ$209,46,FALSE)))</f>
        <v/>
      </c>
      <c r="M38" s="178" t="str">
        <f>IF(ISERROR(VLOOKUP($A38,parlvotes_lh!$A$11:$ZZ$209,66,FALSE))=TRUE,"",IF(VLOOKUP($A38,parlvotes_lh!$A$11:$ZZ$209,66,FALSE)=0,"",VLOOKUP($A38,parlvotes_lh!$A$11:$ZZ$209,66,FALSE)))</f>
        <v/>
      </c>
      <c r="N38" s="178" t="str">
        <f>IF(ISERROR(VLOOKUP($A38,parlvotes_lh!$A$11:$ZZ$209,86,FALSE))=TRUE,"",IF(VLOOKUP($A38,parlvotes_lh!$A$11:$ZZ$209,86,FALSE)=0,"",VLOOKUP($A38,parlvotes_lh!$A$11:$ZZ$209,86,FALSE)))</f>
        <v/>
      </c>
      <c r="O38" s="178" t="str">
        <f>IF(ISERROR(VLOOKUP($A38,parlvotes_lh!$A$11:$ZZ$209,106,FALSE))=TRUE,"",IF(VLOOKUP($A38,parlvotes_lh!$A$11:$ZZ$209,106,FALSE)=0,"",VLOOKUP($A38,parlvotes_lh!$A$11:$ZZ$209,106,FALSE)))</f>
        <v/>
      </c>
      <c r="P38" s="178" t="str">
        <f>IF(ISERROR(VLOOKUP($A38,parlvotes_lh!$A$11:$ZZ$209,126,FALSE))=TRUE,"",IF(VLOOKUP($A38,parlvotes_lh!$A$11:$ZZ$209,126,FALSE)=0,"",VLOOKUP($A38,parlvotes_lh!$A$11:$ZZ$209,126,FALSE)))</f>
        <v/>
      </c>
      <c r="Q38" s="179" t="str">
        <f>IF(ISERROR(VLOOKUP($A38,parlvotes_lh!$A$11:$ZZ$209,146,FALSE))=TRUE,"",IF(VLOOKUP($A38,parlvotes_lh!$A$11:$ZZ$209,146,FALSE)=0,"",VLOOKUP($A38,parlvotes_lh!$A$11:$ZZ$209,146,FALSE)))</f>
        <v/>
      </c>
      <c r="R38" s="179" t="str">
        <f>IF(ISERROR(VLOOKUP($A38,parlvotes_lh!$A$11:$ZZ$209,166,FALSE))=TRUE,"",IF(VLOOKUP($A38,parlvotes_lh!$A$11:$ZZ$209,166,FALSE)=0,"",VLOOKUP($A38,parlvotes_lh!$A$11:$ZZ$209,166,FALSE)))</f>
        <v/>
      </c>
      <c r="S38" s="179" t="str">
        <f>IF(ISERROR(VLOOKUP($A38,parlvotes_lh!$A$11:$ZZ$209,186,FALSE))=TRUE,"",IF(VLOOKUP($A38,parlvotes_lh!$A$11:$ZZ$209,186,FALSE)=0,"",VLOOKUP($A38,parlvotes_lh!$A$11:$ZZ$209,186,FALSE)))</f>
        <v/>
      </c>
      <c r="T38" s="179" t="str">
        <f>IF(ISERROR(VLOOKUP($A38,parlvotes_lh!$A$11:$ZZ$209,206,FALSE))=TRUE,"",IF(VLOOKUP($A38,parlvotes_lh!$A$11:$ZZ$209,206,FALSE)=0,"",VLOOKUP($A38,parlvotes_lh!$A$11:$ZZ$209,206,FALSE)))</f>
        <v/>
      </c>
      <c r="U38" s="179" t="str">
        <f>IF(ISERROR(VLOOKUP($A38,parlvotes_lh!$A$11:$ZZ$209,226,FALSE))=TRUE,"",IF(VLOOKUP($A38,parlvotes_lh!$A$11:$ZZ$209,226,FALSE)=0,"",VLOOKUP($A38,parlvotes_lh!$A$11:$ZZ$209,226,FALSE)))</f>
        <v/>
      </c>
      <c r="V38" s="179" t="str">
        <f>IF(ISERROR(VLOOKUP($A38,parlvotes_lh!$A$11:$ZZ$209,246,FALSE))=TRUE,"",IF(VLOOKUP($A38,parlvotes_lh!$A$11:$ZZ$209,246,FALSE)=0,"",VLOOKUP($A38,parlvotes_lh!$A$11:$ZZ$209,246,FALSE)))</f>
        <v/>
      </c>
      <c r="W38" s="179" t="str">
        <f>IF(ISERROR(VLOOKUP($A38,parlvotes_lh!$A$11:$ZZ$209,266,FALSE))=TRUE,"",IF(VLOOKUP($A38,parlvotes_lh!$A$11:$ZZ$209,266,FALSE)=0,"",VLOOKUP($A38,parlvotes_lh!$A$11:$ZZ$209,266,FALSE)))</f>
        <v/>
      </c>
      <c r="X38" s="179" t="str">
        <f>IF(ISERROR(VLOOKUP($A38,parlvotes_lh!$A$11:$ZZ$209,286,FALSE))=TRUE,"",IF(VLOOKUP($A38,parlvotes_lh!$A$11:$ZZ$209,286,FALSE)=0,"",VLOOKUP($A38,parlvotes_lh!$A$11:$ZZ$209,286,FALSE)))</f>
        <v/>
      </c>
      <c r="Y38" s="179" t="str">
        <f>IF(ISERROR(VLOOKUP($A38,parlvotes_lh!$A$11:$ZZ$209,306,FALSE))=TRUE,"",IF(VLOOKUP($A38,parlvotes_lh!$A$11:$ZZ$209,306,FALSE)=0,"",VLOOKUP($A38,parlvotes_lh!$A$11:$ZZ$209,306,FALSE)))</f>
        <v/>
      </c>
      <c r="Z38" s="179" t="str">
        <f>IF(ISERROR(VLOOKUP($A38,parlvotes_lh!$A$11:$ZZ$209,326,FALSE))=TRUE,"",IF(VLOOKUP($A38,parlvotes_lh!$A$11:$ZZ$209,326,FALSE)=0,"",VLOOKUP($A38,parlvotes_lh!$A$11:$ZZ$209,326,FALSE)))</f>
        <v/>
      </c>
      <c r="AA38" s="179" t="str">
        <f>IF(ISERROR(VLOOKUP($A38,parlvotes_lh!$A$11:$ZZ$209,346,FALSE))=TRUE,"",IF(VLOOKUP($A38,parlvotes_lh!$A$11:$ZZ$209,346,FALSE)=0,"",VLOOKUP($A38,parlvotes_lh!$A$11:$ZZ$209,346,FALSE)))</f>
        <v/>
      </c>
      <c r="AB38" s="179" t="str">
        <f>IF(ISERROR(VLOOKUP($A38,parlvotes_lh!$A$11:$ZZ$209,366,FALSE))=TRUE,"",IF(VLOOKUP($A38,parlvotes_lh!$A$11:$ZZ$209,366,FALSE)=0,"",VLOOKUP($A38,parlvotes_lh!$A$11:$ZZ$209,366,FALSE)))</f>
        <v/>
      </c>
      <c r="AC38" s="179" t="str">
        <f>IF(ISERROR(VLOOKUP($A38,parlvotes_lh!$A$11:$ZZ$209,386,FALSE))=TRUE,"",IF(VLOOKUP($A38,parlvotes_lh!$A$11:$ZZ$209,386,FALSE)=0,"",VLOOKUP($A38,parlvotes_lh!$A$11:$ZZ$209,386,FALSE)))</f>
        <v/>
      </c>
    </row>
    <row r="39" spans="1:29" ht="13.5" customHeight="1">
      <c r="A39" s="173" t="str">
        <f>IF(info_parties!A48="","",info_parties!A48)</f>
        <v/>
      </c>
      <c r="B39" s="104" t="str">
        <f>IF(A39="","",MID(info_weblinks!$C$3,32,3))</f>
        <v/>
      </c>
      <c r="C39" s="104" t="str">
        <f>IF(info_parties!G48="","",info_parties!G48)</f>
        <v/>
      </c>
      <c r="D39" s="104" t="str">
        <f>IF(info_parties!K48="","",info_parties!K48)</f>
        <v/>
      </c>
      <c r="E39" s="104" t="str">
        <f>IF(info_parties!H48="","",info_parties!H48)</f>
        <v/>
      </c>
      <c r="F39" s="174" t="str">
        <f t="shared" si="0"/>
        <v/>
      </c>
      <c r="G39" s="175" t="str">
        <f t="shared" si="1"/>
        <v/>
      </c>
      <c r="H39" s="176" t="str">
        <f t="shared" si="2"/>
        <v/>
      </c>
      <c r="I39" s="177" t="str">
        <f t="shared" si="3"/>
        <v/>
      </c>
      <c r="J39" s="178" t="str">
        <f>IF(ISERROR(VLOOKUP($A39,parlvotes_lh!$A$11:$ZZ$209,6,FALSE))=TRUE,"",IF(VLOOKUP($A39,parlvotes_lh!$A$11:$ZZ$209,6,FALSE)=0,"",VLOOKUP($A39,parlvotes_lh!$A$11:$ZZ$209,6,FALSE)))</f>
        <v/>
      </c>
      <c r="K39" s="178" t="str">
        <f>IF(ISERROR(VLOOKUP($A39,parlvotes_lh!$A$11:$ZZ$209,26,FALSE))=TRUE,"",IF(VLOOKUP($A39,parlvotes_lh!$A$11:$ZZ$209,26,FALSE)=0,"",VLOOKUP($A39,parlvotes_lh!$A$11:$ZZ$209,26,FALSE)))</f>
        <v/>
      </c>
      <c r="L39" s="178" t="str">
        <f>IF(ISERROR(VLOOKUP($A39,parlvotes_lh!$A$11:$ZZ$209,46,FALSE))=TRUE,"",IF(VLOOKUP($A39,parlvotes_lh!$A$11:$ZZ$209,46,FALSE)=0,"",VLOOKUP($A39,parlvotes_lh!$A$11:$ZZ$209,46,FALSE)))</f>
        <v/>
      </c>
      <c r="M39" s="178" t="str">
        <f>IF(ISERROR(VLOOKUP($A39,parlvotes_lh!$A$11:$ZZ$209,66,FALSE))=TRUE,"",IF(VLOOKUP($A39,parlvotes_lh!$A$11:$ZZ$209,66,FALSE)=0,"",VLOOKUP($A39,parlvotes_lh!$A$11:$ZZ$209,66,FALSE)))</f>
        <v/>
      </c>
      <c r="N39" s="178" t="str">
        <f>IF(ISERROR(VLOOKUP($A39,parlvotes_lh!$A$11:$ZZ$209,86,FALSE))=TRUE,"",IF(VLOOKUP($A39,parlvotes_lh!$A$11:$ZZ$209,86,FALSE)=0,"",VLOOKUP($A39,parlvotes_lh!$A$11:$ZZ$209,86,FALSE)))</f>
        <v/>
      </c>
      <c r="O39" s="178" t="str">
        <f>IF(ISERROR(VLOOKUP($A39,parlvotes_lh!$A$11:$ZZ$209,106,FALSE))=TRUE,"",IF(VLOOKUP($A39,parlvotes_lh!$A$11:$ZZ$209,106,FALSE)=0,"",VLOOKUP($A39,parlvotes_lh!$A$11:$ZZ$209,106,FALSE)))</f>
        <v/>
      </c>
      <c r="P39" s="178" t="str">
        <f>IF(ISERROR(VLOOKUP($A39,parlvotes_lh!$A$11:$ZZ$209,126,FALSE))=TRUE,"",IF(VLOOKUP($A39,parlvotes_lh!$A$11:$ZZ$209,126,FALSE)=0,"",VLOOKUP($A39,parlvotes_lh!$A$11:$ZZ$209,126,FALSE)))</f>
        <v/>
      </c>
      <c r="Q39" s="179" t="str">
        <f>IF(ISERROR(VLOOKUP($A39,parlvotes_lh!$A$11:$ZZ$209,146,FALSE))=TRUE,"",IF(VLOOKUP($A39,parlvotes_lh!$A$11:$ZZ$209,146,FALSE)=0,"",VLOOKUP($A39,parlvotes_lh!$A$11:$ZZ$209,146,FALSE)))</f>
        <v/>
      </c>
      <c r="R39" s="179" t="str">
        <f>IF(ISERROR(VLOOKUP($A39,parlvotes_lh!$A$11:$ZZ$209,166,FALSE))=TRUE,"",IF(VLOOKUP($A39,parlvotes_lh!$A$11:$ZZ$209,166,FALSE)=0,"",VLOOKUP($A39,parlvotes_lh!$A$11:$ZZ$209,166,FALSE)))</f>
        <v/>
      </c>
      <c r="S39" s="179" t="str">
        <f>IF(ISERROR(VLOOKUP($A39,parlvotes_lh!$A$11:$ZZ$209,186,FALSE))=TRUE,"",IF(VLOOKUP($A39,parlvotes_lh!$A$11:$ZZ$209,186,FALSE)=0,"",VLOOKUP($A39,parlvotes_lh!$A$11:$ZZ$209,186,FALSE)))</f>
        <v/>
      </c>
      <c r="T39" s="179" t="str">
        <f>IF(ISERROR(VLOOKUP($A39,parlvotes_lh!$A$11:$ZZ$209,206,FALSE))=TRUE,"",IF(VLOOKUP($A39,parlvotes_lh!$A$11:$ZZ$209,206,FALSE)=0,"",VLOOKUP($A39,parlvotes_lh!$A$11:$ZZ$209,206,FALSE)))</f>
        <v/>
      </c>
      <c r="U39" s="179" t="str">
        <f>IF(ISERROR(VLOOKUP($A39,parlvotes_lh!$A$11:$ZZ$209,226,FALSE))=TRUE,"",IF(VLOOKUP($A39,parlvotes_lh!$A$11:$ZZ$209,226,FALSE)=0,"",VLOOKUP($A39,parlvotes_lh!$A$11:$ZZ$209,226,FALSE)))</f>
        <v/>
      </c>
      <c r="V39" s="179" t="str">
        <f>IF(ISERROR(VLOOKUP($A39,parlvotes_lh!$A$11:$ZZ$209,246,FALSE))=TRUE,"",IF(VLOOKUP($A39,parlvotes_lh!$A$11:$ZZ$209,246,FALSE)=0,"",VLOOKUP($A39,parlvotes_lh!$A$11:$ZZ$209,246,FALSE)))</f>
        <v/>
      </c>
      <c r="W39" s="179" t="str">
        <f>IF(ISERROR(VLOOKUP($A39,parlvotes_lh!$A$11:$ZZ$209,266,FALSE))=TRUE,"",IF(VLOOKUP($A39,parlvotes_lh!$A$11:$ZZ$209,266,FALSE)=0,"",VLOOKUP($A39,parlvotes_lh!$A$11:$ZZ$209,266,FALSE)))</f>
        <v/>
      </c>
      <c r="X39" s="179" t="str">
        <f>IF(ISERROR(VLOOKUP($A39,parlvotes_lh!$A$11:$ZZ$209,286,FALSE))=TRUE,"",IF(VLOOKUP($A39,parlvotes_lh!$A$11:$ZZ$209,286,FALSE)=0,"",VLOOKUP($A39,parlvotes_lh!$A$11:$ZZ$209,286,FALSE)))</f>
        <v/>
      </c>
      <c r="Y39" s="179" t="str">
        <f>IF(ISERROR(VLOOKUP($A39,parlvotes_lh!$A$11:$ZZ$209,306,FALSE))=TRUE,"",IF(VLOOKUP($A39,parlvotes_lh!$A$11:$ZZ$209,306,FALSE)=0,"",VLOOKUP($A39,parlvotes_lh!$A$11:$ZZ$209,306,FALSE)))</f>
        <v/>
      </c>
      <c r="Z39" s="179" t="str">
        <f>IF(ISERROR(VLOOKUP($A39,parlvotes_lh!$A$11:$ZZ$209,326,FALSE))=TRUE,"",IF(VLOOKUP($A39,parlvotes_lh!$A$11:$ZZ$209,326,FALSE)=0,"",VLOOKUP($A39,parlvotes_lh!$A$11:$ZZ$209,326,FALSE)))</f>
        <v/>
      </c>
      <c r="AA39" s="179" t="str">
        <f>IF(ISERROR(VLOOKUP($A39,parlvotes_lh!$A$11:$ZZ$209,346,FALSE))=TRUE,"",IF(VLOOKUP($A39,parlvotes_lh!$A$11:$ZZ$209,346,FALSE)=0,"",VLOOKUP($A39,parlvotes_lh!$A$11:$ZZ$209,346,FALSE)))</f>
        <v/>
      </c>
      <c r="AB39" s="179" t="str">
        <f>IF(ISERROR(VLOOKUP($A39,parlvotes_lh!$A$11:$ZZ$209,366,FALSE))=TRUE,"",IF(VLOOKUP($A39,parlvotes_lh!$A$11:$ZZ$209,366,FALSE)=0,"",VLOOKUP($A39,parlvotes_lh!$A$11:$ZZ$209,366,FALSE)))</f>
        <v/>
      </c>
      <c r="AC39" s="179" t="str">
        <f>IF(ISERROR(VLOOKUP($A39,parlvotes_lh!$A$11:$ZZ$209,386,FALSE))=TRUE,"",IF(VLOOKUP($A39,parlvotes_lh!$A$11:$ZZ$209,386,FALSE)=0,"",VLOOKUP($A39,parlvotes_lh!$A$11:$ZZ$209,386,FALSE)))</f>
        <v/>
      </c>
    </row>
    <row r="40" spans="1:29" ht="13.5" customHeight="1">
      <c r="A40" s="173" t="str">
        <f>IF(info_parties!A49="","",info_parties!A49)</f>
        <v/>
      </c>
      <c r="B40" s="104" t="str">
        <f>IF(A40="","",MID(info_weblinks!$C$3,32,3))</f>
        <v/>
      </c>
      <c r="C40" s="104" t="str">
        <f>IF(info_parties!G49="","",info_parties!G49)</f>
        <v/>
      </c>
      <c r="D40" s="104" t="str">
        <f>IF(info_parties!K49="","",info_parties!K49)</f>
        <v/>
      </c>
      <c r="E40" s="104" t="str">
        <f>IF(info_parties!H49="","",info_parties!H49)</f>
        <v/>
      </c>
      <c r="F40" s="174" t="str">
        <f t="shared" si="0"/>
        <v/>
      </c>
      <c r="G40" s="175" t="str">
        <f t="shared" si="1"/>
        <v/>
      </c>
      <c r="H40" s="176" t="str">
        <f t="shared" si="2"/>
        <v/>
      </c>
      <c r="I40" s="177" t="str">
        <f t="shared" si="3"/>
        <v/>
      </c>
      <c r="J40" s="178" t="str">
        <f>IF(ISERROR(VLOOKUP($A40,parlvotes_lh!$A$11:$ZZ$209,6,FALSE))=TRUE,"",IF(VLOOKUP($A40,parlvotes_lh!$A$11:$ZZ$209,6,FALSE)=0,"",VLOOKUP($A40,parlvotes_lh!$A$11:$ZZ$209,6,FALSE)))</f>
        <v/>
      </c>
      <c r="K40" s="178" t="str">
        <f>IF(ISERROR(VLOOKUP($A40,parlvotes_lh!$A$11:$ZZ$209,26,FALSE))=TRUE,"",IF(VLOOKUP($A40,parlvotes_lh!$A$11:$ZZ$209,26,FALSE)=0,"",VLOOKUP($A40,parlvotes_lh!$A$11:$ZZ$209,26,FALSE)))</f>
        <v/>
      </c>
      <c r="L40" s="178" t="str">
        <f>IF(ISERROR(VLOOKUP($A40,parlvotes_lh!$A$11:$ZZ$209,46,FALSE))=TRUE,"",IF(VLOOKUP($A40,parlvotes_lh!$A$11:$ZZ$209,46,FALSE)=0,"",VLOOKUP($A40,parlvotes_lh!$A$11:$ZZ$209,46,FALSE)))</f>
        <v/>
      </c>
      <c r="M40" s="178" t="str">
        <f>IF(ISERROR(VLOOKUP($A40,parlvotes_lh!$A$11:$ZZ$209,66,FALSE))=TRUE,"",IF(VLOOKUP($A40,parlvotes_lh!$A$11:$ZZ$209,66,FALSE)=0,"",VLOOKUP($A40,parlvotes_lh!$A$11:$ZZ$209,66,FALSE)))</f>
        <v/>
      </c>
      <c r="N40" s="178" t="str">
        <f>IF(ISERROR(VLOOKUP($A40,parlvotes_lh!$A$11:$ZZ$209,86,FALSE))=TRUE,"",IF(VLOOKUP($A40,parlvotes_lh!$A$11:$ZZ$209,86,FALSE)=0,"",VLOOKUP($A40,parlvotes_lh!$A$11:$ZZ$209,86,FALSE)))</f>
        <v/>
      </c>
      <c r="O40" s="178" t="str">
        <f>IF(ISERROR(VLOOKUP($A40,parlvotes_lh!$A$11:$ZZ$209,106,FALSE))=TRUE,"",IF(VLOOKUP($A40,parlvotes_lh!$A$11:$ZZ$209,106,FALSE)=0,"",VLOOKUP($A40,parlvotes_lh!$A$11:$ZZ$209,106,FALSE)))</f>
        <v/>
      </c>
      <c r="P40" s="178" t="str">
        <f>IF(ISERROR(VLOOKUP($A40,parlvotes_lh!$A$11:$ZZ$209,126,FALSE))=TRUE,"",IF(VLOOKUP($A40,parlvotes_lh!$A$11:$ZZ$209,126,FALSE)=0,"",VLOOKUP($A40,parlvotes_lh!$A$11:$ZZ$209,126,FALSE)))</f>
        <v/>
      </c>
      <c r="Q40" s="179" t="str">
        <f>IF(ISERROR(VLOOKUP($A40,parlvotes_lh!$A$11:$ZZ$209,146,FALSE))=TRUE,"",IF(VLOOKUP($A40,parlvotes_lh!$A$11:$ZZ$209,146,FALSE)=0,"",VLOOKUP($A40,parlvotes_lh!$A$11:$ZZ$209,146,FALSE)))</f>
        <v/>
      </c>
      <c r="R40" s="179" t="str">
        <f>IF(ISERROR(VLOOKUP($A40,parlvotes_lh!$A$11:$ZZ$209,166,FALSE))=TRUE,"",IF(VLOOKUP($A40,parlvotes_lh!$A$11:$ZZ$209,166,FALSE)=0,"",VLOOKUP($A40,parlvotes_lh!$A$11:$ZZ$209,166,FALSE)))</f>
        <v/>
      </c>
      <c r="S40" s="179" t="str">
        <f>IF(ISERROR(VLOOKUP($A40,parlvotes_lh!$A$11:$ZZ$209,186,FALSE))=TRUE,"",IF(VLOOKUP($A40,parlvotes_lh!$A$11:$ZZ$209,186,FALSE)=0,"",VLOOKUP($A40,parlvotes_lh!$A$11:$ZZ$209,186,FALSE)))</f>
        <v/>
      </c>
      <c r="T40" s="179" t="str">
        <f>IF(ISERROR(VLOOKUP($A40,parlvotes_lh!$A$11:$ZZ$209,206,FALSE))=TRUE,"",IF(VLOOKUP($A40,parlvotes_lh!$A$11:$ZZ$209,206,FALSE)=0,"",VLOOKUP($A40,parlvotes_lh!$A$11:$ZZ$209,206,FALSE)))</f>
        <v/>
      </c>
      <c r="U40" s="179" t="str">
        <f>IF(ISERROR(VLOOKUP($A40,parlvotes_lh!$A$11:$ZZ$209,226,FALSE))=TRUE,"",IF(VLOOKUP($A40,parlvotes_lh!$A$11:$ZZ$209,226,FALSE)=0,"",VLOOKUP($A40,parlvotes_lh!$A$11:$ZZ$209,226,FALSE)))</f>
        <v/>
      </c>
      <c r="V40" s="179" t="str">
        <f>IF(ISERROR(VLOOKUP($A40,parlvotes_lh!$A$11:$ZZ$209,246,FALSE))=TRUE,"",IF(VLOOKUP($A40,parlvotes_lh!$A$11:$ZZ$209,246,FALSE)=0,"",VLOOKUP($A40,parlvotes_lh!$A$11:$ZZ$209,246,FALSE)))</f>
        <v/>
      </c>
      <c r="W40" s="179" t="str">
        <f>IF(ISERROR(VLOOKUP($A40,parlvotes_lh!$A$11:$ZZ$209,266,FALSE))=TRUE,"",IF(VLOOKUP($A40,parlvotes_lh!$A$11:$ZZ$209,266,FALSE)=0,"",VLOOKUP($A40,parlvotes_lh!$A$11:$ZZ$209,266,FALSE)))</f>
        <v/>
      </c>
      <c r="X40" s="179" t="str">
        <f>IF(ISERROR(VLOOKUP($A40,parlvotes_lh!$A$11:$ZZ$209,286,FALSE))=TRUE,"",IF(VLOOKUP($A40,parlvotes_lh!$A$11:$ZZ$209,286,FALSE)=0,"",VLOOKUP($A40,parlvotes_lh!$A$11:$ZZ$209,286,FALSE)))</f>
        <v/>
      </c>
      <c r="Y40" s="179" t="str">
        <f>IF(ISERROR(VLOOKUP($A40,parlvotes_lh!$A$11:$ZZ$209,306,FALSE))=TRUE,"",IF(VLOOKUP($A40,parlvotes_lh!$A$11:$ZZ$209,306,FALSE)=0,"",VLOOKUP($A40,parlvotes_lh!$A$11:$ZZ$209,306,FALSE)))</f>
        <v/>
      </c>
      <c r="Z40" s="179" t="str">
        <f>IF(ISERROR(VLOOKUP($A40,parlvotes_lh!$A$11:$ZZ$209,326,FALSE))=TRUE,"",IF(VLOOKUP($A40,parlvotes_lh!$A$11:$ZZ$209,326,FALSE)=0,"",VLOOKUP($A40,parlvotes_lh!$A$11:$ZZ$209,326,FALSE)))</f>
        <v/>
      </c>
      <c r="AA40" s="179" t="str">
        <f>IF(ISERROR(VLOOKUP($A40,parlvotes_lh!$A$11:$ZZ$209,346,FALSE))=TRUE,"",IF(VLOOKUP($A40,parlvotes_lh!$A$11:$ZZ$209,346,FALSE)=0,"",VLOOKUP($A40,parlvotes_lh!$A$11:$ZZ$209,346,FALSE)))</f>
        <v/>
      </c>
      <c r="AB40" s="179" t="str">
        <f>IF(ISERROR(VLOOKUP($A40,parlvotes_lh!$A$11:$ZZ$209,366,FALSE))=TRUE,"",IF(VLOOKUP($A40,parlvotes_lh!$A$11:$ZZ$209,366,FALSE)=0,"",VLOOKUP($A40,parlvotes_lh!$A$11:$ZZ$209,366,FALSE)))</f>
        <v/>
      </c>
      <c r="AC40" s="179" t="str">
        <f>IF(ISERROR(VLOOKUP($A40,parlvotes_lh!$A$11:$ZZ$209,386,FALSE))=TRUE,"",IF(VLOOKUP($A40,parlvotes_lh!$A$11:$ZZ$209,386,FALSE)=0,"",VLOOKUP($A40,parlvotes_lh!$A$11:$ZZ$209,386,FALSE)))</f>
        <v/>
      </c>
    </row>
    <row r="41" spans="1:29" ht="13.5" customHeight="1">
      <c r="A41" s="173" t="str">
        <f>IF(info_parties!A50="","",info_parties!A50)</f>
        <v/>
      </c>
      <c r="B41" s="104" t="str">
        <f>IF(A41="","",MID(info_weblinks!$C$3,32,3))</f>
        <v/>
      </c>
      <c r="C41" s="104" t="str">
        <f>IF(info_parties!G50="","",info_parties!G50)</f>
        <v/>
      </c>
      <c r="D41" s="104" t="str">
        <f>IF(info_parties!K50="","",info_parties!K50)</f>
        <v/>
      </c>
      <c r="E41" s="104" t="str">
        <f>IF(info_parties!H50="","",info_parties!H50)</f>
        <v/>
      </c>
      <c r="F41" s="174" t="str">
        <f t="shared" si="0"/>
        <v/>
      </c>
      <c r="G41" s="175" t="str">
        <f t="shared" si="1"/>
        <v/>
      </c>
      <c r="H41" s="176" t="str">
        <f t="shared" si="2"/>
        <v/>
      </c>
      <c r="I41" s="177" t="str">
        <f t="shared" si="3"/>
        <v/>
      </c>
      <c r="J41" s="178" t="str">
        <f>IF(ISERROR(VLOOKUP($A41,parlvotes_lh!$A$11:$ZZ$209,6,FALSE))=TRUE,"",IF(VLOOKUP($A41,parlvotes_lh!$A$11:$ZZ$209,6,FALSE)=0,"",VLOOKUP($A41,parlvotes_lh!$A$11:$ZZ$209,6,FALSE)))</f>
        <v/>
      </c>
      <c r="K41" s="178" t="str">
        <f>IF(ISERROR(VLOOKUP($A41,parlvotes_lh!$A$11:$ZZ$209,26,FALSE))=TRUE,"",IF(VLOOKUP($A41,parlvotes_lh!$A$11:$ZZ$209,26,FALSE)=0,"",VLOOKUP($A41,parlvotes_lh!$A$11:$ZZ$209,26,FALSE)))</f>
        <v/>
      </c>
      <c r="L41" s="178" t="str">
        <f>IF(ISERROR(VLOOKUP($A41,parlvotes_lh!$A$11:$ZZ$209,46,FALSE))=TRUE,"",IF(VLOOKUP($A41,parlvotes_lh!$A$11:$ZZ$209,46,FALSE)=0,"",VLOOKUP($A41,parlvotes_lh!$A$11:$ZZ$209,46,FALSE)))</f>
        <v/>
      </c>
      <c r="M41" s="178" t="str">
        <f>IF(ISERROR(VLOOKUP($A41,parlvotes_lh!$A$11:$ZZ$209,66,FALSE))=TRUE,"",IF(VLOOKUP($A41,parlvotes_lh!$A$11:$ZZ$209,66,FALSE)=0,"",VLOOKUP($A41,parlvotes_lh!$A$11:$ZZ$209,66,FALSE)))</f>
        <v/>
      </c>
      <c r="N41" s="178" t="str">
        <f>IF(ISERROR(VLOOKUP($A41,parlvotes_lh!$A$11:$ZZ$209,86,FALSE))=TRUE,"",IF(VLOOKUP($A41,parlvotes_lh!$A$11:$ZZ$209,86,FALSE)=0,"",VLOOKUP($A41,parlvotes_lh!$A$11:$ZZ$209,86,FALSE)))</f>
        <v/>
      </c>
      <c r="O41" s="178" t="str">
        <f>IF(ISERROR(VLOOKUP($A41,parlvotes_lh!$A$11:$ZZ$209,106,FALSE))=TRUE,"",IF(VLOOKUP($A41,parlvotes_lh!$A$11:$ZZ$209,106,FALSE)=0,"",VLOOKUP($A41,parlvotes_lh!$A$11:$ZZ$209,106,FALSE)))</f>
        <v/>
      </c>
      <c r="P41" s="178" t="str">
        <f>IF(ISERROR(VLOOKUP($A41,parlvotes_lh!$A$11:$ZZ$209,126,FALSE))=TRUE,"",IF(VLOOKUP($A41,parlvotes_lh!$A$11:$ZZ$209,126,FALSE)=0,"",VLOOKUP($A41,parlvotes_lh!$A$11:$ZZ$209,126,FALSE)))</f>
        <v/>
      </c>
      <c r="Q41" s="179" t="str">
        <f>IF(ISERROR(VLOOKUP($A41,parlvotes_lh!$A$11:$ZZ$209,146,FALSE))=TRUE,"",IF(VLOOKUP($A41,parlvotes_lh!$A$11:$ZZ$209,146,FALSE)=0,"",VLOOKUP($A41,parlvotes_lh!$A$11:$ZZ$209,146,FALSE)))</f>
        <v/>
      </c>
      <c r="R41" s="179" t="str">
        <f>IF(ISERROR(VLOOKUP($A41,parlvotes_lh!$A$11:$ZZ$209,166,FALSE))=TRUE,"",IF(VLOOKUP($A41,parlvotes_lh!$A$11:$ZZ$209,166,FALSE)=0,"",VLOOKUP($A41,parlvotes_lh!$A$11:$ZZ$209,166,FALSE)))</f>
        <v/>
      </c>
      <c r="S41" s="179" t="str">
        <f>IF(ISERROR(VLOOKUP($A41,parlvotes_lh!$A$11:$ZZ$209,186,FALSE))=TRUE,"",IF(VLOOKUP($A41,parlvotes_lh!$A$11:$ZZ$209,186,FALSE)=0,"",VLOOKUP($A41,parlvotes_lh!$A$11:$ZZ$209,186,FALSE)))</f>
        <v/>
      </c>
      <c r="T41" s="179" t="str">
        <f>IF(ISERROR(VLOOKUP($A41,parlvotes_lh!$A$11:$ZZ$209,206,FALSE))=TRUE,"",IF(VLOOKUP($A41,parlvotes_lh!$A$11:$ZZ$209,206,FALSE)=0,"",VLOOKUP($A41,parlvotes_lh!$A$11:$ZZ$209,206,FALSE)))</f>
        <v/>
      </c>
      <c r="U41" s="179" t="str">
        <f>IF(ISERROR(VLOOKUP($A41,parlvotes_lh!$A$11:$ZZ$209,226,FALSE))=TRUE,"",IF(VLOOKUP($A41,parlvotes_lh!$A$11:$ZZ$209,226,FALSE)=0,"",VLOOKUP($A41,parlvotes_lh!$A$11:$ZZ$209,226,FALSE)))</f>
        <v/>
      </c>
      <c r="V41" s="179" t="str">
        <f>IF(ISERROR(VLOOKUP($A41,parlvotes_lh!$A$11:$ZZ$209,246,FALSE))=TRUE,"",IF(VLOOKUP($A41,parlvotes_lh!$A$11:$ZZ$209,246,FALSE)=0,"",VLOOKUP($A41,parlvotes_lh!$A$11:$ZZ$209,246,FALSE)))</f>
        <v/>
      </c>
      <c r="W41" s="179" t="str">
        <f>IF(ISERROR(VLOOKUP($A41,parlvotes_lh!$A$11:$ZZ$209,266,FALSE))=TRUE,"",IF(VLOOKUP($A41,parlvotes_lh!$A$11:$ZZ$209,266,FALSE)=0,"",VLOOKUP($A41,parlvotes_lh!$A$11:$ZZ$209,266,FALSE)))</f>
        <v/>
      </c>
      <c r="X41" s="179" t="str">
        <f>IF(ISERROR(VLOOKUP($A41,parlvotes_lh!$A$11:$ZZ$209,286,FALSE))=TRUE,"",IF(VLOOKUP($A41,parlvotes_lh!$A$11:$ZZ$209,286,FALSE)=0,"",VLOOKUP($A41,parlvotes_lh!$A$11:$ZZ$209,286,FALSE)))</f>
        <v/>
      </c>
      <c r="Y41" s="179" t="str">
        <f>IF(ISERROR(VLOOKUP($A41,parlvotes_lh!$A$11:$ZZ$209,306,FALSE))=TRUE,"",IF(VLOOKUP($A41,parlvotes_lh!$A$11:$ZZ$209,306,FALSE)=0,"",VLOOKUP($A41,parlvotes_lh!$A$11:$ZZ$209,306,FALSE)))</f>
        <v/>
      </c>
      <c r="Z41" s="179" t="str">
        <f>IF(ISERROR(VLOOKUP($A41,parlvotes_lh!$A$11:$ZZ$209,326,FALSE))=TRUE,"",IF(VLOOKUP($A41,parlvotes_lh!$A$11:$ZZ$209,326,FALSE)=0,"",VLOOKUP($A41,parlvotes_lh!$A$11:$ZZ$209,326,FALSE)))</f>
        <v/>
      </c>
      <c r="AA41" s="179" t="str">
        <f>IF(ISERROR(VLOOKUP($A41,parlvotes_lh!$A$11:$ZZ$209,346,FALSE))=TRUE,"",IF(VLOOKUP($A41,parlvotes_lh!$A$11:$ZZ$209,346,FALSE)=0,"",VLOOKUP($A41,parlvotes_lh!$A$11:$ZZ$209,346,FALSE)))</f>
        <v/>
      </c>
      <c r="AB41" s="179" t="str">
        <f>IF(ISERROR(VLOOKUP($A41,parlvotes_lh!$A$11:$ZZ$209,366,FALSE))=TRUE,"",IF(VLOOKUP($A41,parlvotes_lh!$A$11:$ZZ$209,366,FALSE)=0,"",VLOOKUP($A41,parlvotes_lh!$A$11:$ZZ$209,366,FALSE)))</f>
        <v/>
      </c>
      <c r="AC41" s="179" t="str">
        <f>IF(ISERROR(VLOOKUP($A41,parlvotes_lh!$A$11:$ZZ$209,386,FALSE))=TRUE,"",IF(VLOOKUP($A41,parlvotes_lh!$A$11:$ZZ$209,386,FALSE)=0,"",VLOOKUP($A41,parlvotes_lh!$A$11:$ZZ$209,386,FALSE)))</f>
        <v/>
      </c>
    </row>
    <row r="42" spans="1:29" ht="13.5" customHeight="1">
      <c r="A42" s="173" t="str">
        <f>IF(info_parties!A51="","",info_parties!A51)</f>
        <v/>
      </c>
      <c r="B42" s="104" t="str">
        <f>IF(A42="","",MID(info_weblinks!$C$3,32,3))</f>
        <v/>
      </c>
      <c r="C42" s="104" t="str">
        <f>IF(info_parties!G51="","",info_parties!G51)</f>
        <v/>
      </c>
      <c r="D42" s="104" t="str">
        <f>IF(info_parties!K51="","",info_parties!K51)</f>
        <v/>
      </c>
      <c r="E42" s="104" t="str">
        <f>IF(info_parties!H51="","",info_parties!H51)</f>
        <v/>
      </c>
      <c r="F42" s="174" t="str">
        <f t="shared" si="0"/>
        <v/>
      </c>
      <c r="G42" s="175" t="str">
        <f t="shared" si="1"/>
        <v/>
      </c>
      <c r="H42" s="176" t="str">
        <f t="shared" si="2"/>
        <v/>
      </c>
      <c r="I42" s="177" t="str">
        <f t="shared" si="3"/>
        <v/>
      </c>
      <c r="J42" s="178" t="str">
        <f>IF(ISERROR(VLOOKUP($A42,parlvotes_lh!$A$11:$ZZ$209,6,FALSE))=TRUE,"",IF(VLOOKUP($A42,parlvotes_lh!$A$11:$ZZ$209,6,FALSE)=0,"",VLOOKUP($A42,parlvotes_lh!$A$11:$ZZ$209,6,FALSE)))</f>
        <v/>
      </c>
      <c r="K42" s="178" t="str">
        <f>IF(ISERROR(VLOOKUP($A42,parlvotes_lh!$A$11:$ZZ$209,26,FALSE))=TRUE,"",IF(VLOOKUP($A42,parlvotes_lh!$A$11:$ZZ$209,26,FALSE)=0,"",VLOOKUP($A42,parlvotes_lh!$A$11:$ZZ$209,26,FALSE)))</f>
        <v/>
      </c>
      <c r="L42" s="178" t="str">
        <f>IF(ISERROR(VLOOKUP($A42,parlvotes_lh!$A$11:$ZZ$209,46,FALSE))=TRUE,"",IF(VLOOKUP($A42,parlvotes_lh!$A$11:$ZZ$209,46,FALSE)=0,"",VLOOKUP($A42,parlvotes_lh!$A$11:$ZZ$209,46,FALSE)))</f>
        <v/>
      </c>
      <c r="M42" s="178" t="str">
        <f>IF(ISERROR(VLOOKUP($A42,parlvotes_lh!$A$11:$ZZ$209,66,FALSE))=TRUE,"",IF(VLOOKUP($A42,parlvotes_lh!$A$11:$ZZ$209,66,FALSE)=0,"",VLOOKUP($A42,parlvotes_lh!$A$11:$ZZ$209,66,FALSE)))</f>
        <v/>
      </c>
      <c r="N42" s="178" t="str">
        <f>IF(ISERROR(VLOOKUP($A42,parlvotes_lh!$A$11:$ZZ$209,86,FALSE))=TRUE,"",IF(VLOOKUP($A42,parlvotes_lh!$A$11:$ZZ$209,86,FALSE)=0,"",VLOOKUP($A42,parlvotes_lh!$A$11:$ZZ$209,86,FALSE)))</f>
        <v/>
      </c>
      <c r="O42" s="178" t="str">
        <f>IF(ISERROR(VLOOKUP($A42,parlvotes_lh!$A$11:$ZZ$209,106,FALSE))=TRUE,"",IF(VLOOKUP($A42,parlvotes_lh!$A$11:$ZZ$209,106,FALSE)=0,"",VLOOKUP($A42,parlvotes_lh!$A$11:$ZZ$209,106,FALSE)))</f>
        <v/>
      </c>
      <c r="P42" s="178" t="str">
        <f>IF(ISERROR(VLOOKUP($A42,parlvotes_lh!$A$11:$ZZ$209,126,FALSE))=TRUE,"",IF(VLOOKUP($A42,parlvotes_lh!$A$11:$ZZ$209,126,FALSE)=0,"",VLOOKUP($A42,parlvotes_lh!$A$11:$ZZ$209,126,FALSE)))</f>
        <v/>
      </c>
      <c r="Q42" s="179" t="str">
        <f>IF(ISERROR(VLOOKUP($A42,parlvotes_lh!$A$11:$ZZ$209,146,FALSE))=TRUE,"",IF(VLOOKUP($A42,parlvotes_lh!$A$11:$ZZ$209,146,FALSE)=0,"",VLOOKUP($A42,parlvotes_lh!$A$11:$ZZ$209,146,FALSE)))</f>
        <v/>
      </c>
      <c r="R42" s="179" t="str">
        <f>IF(ISERROR(VLOOKUP($A42,parlvotes_lh!$A$11:$ZZ$209,166,FALSE))=TRUE,"",IF(VLOOKUP($A42,parlvotes_lh!$A$11:$ZZ$209,166,FALSE)=0,"",VLOOKUP($A42,parlvotes_lh!$A$11:$ZZ$209,166,FALSE)))</f>
        <v/>
      </c>
      <c r="S42" s="179" t="str">
        <f>IF(ISERROR(VLOOKUP($A42,parlvotes_lh!$A$11:$ZZ$209,186,FALSE))=TRUE,"",IF(VLOOKUP($A42,parlvotes_lh!$A$11:$ZZ$209,186,FALSE)=0,"",VLOOKUP($A42,parlvotes_lh!$A$11:$ZZ$209,186,FALSE)))</f>
        <v/>
      </c>
      <c r="T42" s="179" t="str">
        <f>IF(ISERROR(VLOOKUP($A42,parlvotes_lh!$A$11:$ZZ$209,206,FALSE))=TRUE,"",IF(VLOOKUP($A42,parlvotes_lh!$A$11:$ZZ$209,206,FALSE)=0,"",VLOOKUP($A42,parlvotes_lh!$A$11:$ZZ$209,206,FALSE)))</f>
        <v/>
      </c>
      <c r="U42" s="179" t="str">
        <f>IF(ISERROR(VLOOKUP($A42,parlvotes_lh!$A$11:$ZZ$209,226,FALSE))=TRUE,"",IF(VLOOKUP($A42,parlvotes_lh!$A$11:$ZZ$209,226,FALSE)=0,"",VLOOKUP($A42,parlvotes_lh!$A$11:$ZZ$209,226,FALSE)))</f>
        <v/>
      </c>
      <c r="V42" s="179" t="str">
        <f>IF(ISERROR(VLOOKUP($A42,parlvotes_lh!$A$11:$ZZ$209,246,FALSE))=TRUE,"",IF(VLOOKUP($A42,parlvotes_lh!$A$11:$ZZ$209,246,FALSE)=0,"",VLOOKUP($A42,parlvotes_lh!$A$11:$ZZ$209,246,FALSE)))</f>
        <v/>
      </c>
      <c r="W42" s="179" t="str">
        <f>IF(ISERROR(VLOOKUP($A42,parlvotes_lh!$A$11:$ZZ$209,266,FALSE))=TRUE,"",IF(VLOOKUP($A42,parlvotes_lh!$A$11:$ZZ$209,266,FALSE)=0,"",VLOOKUP($A42,parlvotes_lh!$A$11:$ZZ$209,266,FALSE)))</f>
        <v/>
      </c>
      <c r="X42" s="179" t="str">
        <f>IF(ISERROR(VLOOKUP($A42,parlvotes_lh!$A$11:$ZZ$209,286,FALSE))=TRUE,"",IF(VLOOKUP($A42,parlvotes_lh!$A$11:$ZZ$209,286,FALSE)=0,"",VLOOKUP($A42,parlvotes_lh!$A$11:$ZZ$209,286,FALSE)))</f>
        <v/>
      </c>
      <c r="Y42" s="179" t="str">
        <f>IF(ISERROR(VLOOKUP($A42,parlvotes_lh!$A$11:$ZZ$209,306,FALSE))=TRUE,"",IF(VLOOKUP($A42,parlvotes_lh!$A$11:$ZZ$209,306,FALSE)=0,"",VLOOKUP($A42,parlvotes_lh!$A$11:$ZZ$209,306,FALSE)))</f>
        <v/>
      </c>
      <c r="Z42" s="179" t="str">
        <f>IF(ISERROR(VLOOKUP($A42,parlvotes_lh!$A$11:$ZZ$209,326,FALSE))=TRUE,"",IF(VLOOKUP($A42,parlvotes_lh!$A$11:$ZZ$209,326,FALSE)=0,"",VLOOKUP($A42,parlvotes_lh!$A$11:$ZZ$209,326,FALSE)))</f>
        <v/>
      </c>
      <c r="AA42" s="179" t="str">
        <f>IF(ISERROR(VLOOKUP($A42,parlvotes_lh!$A$11:$ZZ$209,346,FALSE))=TRUE,"",IF(VLOOKUP($A42,parlvotes_lh!$A$11:$ZZ$209,346,FALSE)=0,"",VLOOKUP($A42,parlvotes_lh!$A$11:$ZZ$209,346,FALSE)))</f>
        <v/>
      </c>
      <c r="AB42" s="179" t="str">
        <f>IF(ISERROR(VLOOKUP($A42,parlvotes_lh!$A$11:$ZZ$209,366,FALSE))=TRUE,"",IF(VLOOKUP($A42,parlvotes_lh!$A$11:$ZZ$209,366,FALSE)=0,"",VLOOKUP($A42,parlvotes_lh!$A$11:$ZZ$209,366,FALSE)))</f>
        <v/>
      </c>
      <c r="AC42" s="179" t="str">
        <f>IF(ISERROR(VLOOKUP($A42,parlvotes_lh!$A$11:$ZZ$209,386,FALSE))=TRUE,"",IF(VLOOKUP($A42,parlvotes_lh!$A$11:$ZZ$209,386,FALSE)=0,"",VLOOKUP($A42,parlvotes_lh!$A$11:$ZZ$209,386,FALSE)))</f>
        <v/>
      </c>
    </row>
    <row r="43" spans="1:29" ht="13.5" customHeight="1">
      <c r="A43" s="173" t="str">
        <f>IF(info_parties!A52="","",info_parties!A52)</f>
        <v/>
      </c>
      <c r="B43" s="104" t="str">
        <f>IF(A43="","",MID(info_weblinks!$C$3,32,3))</f>
        <v/>
      </c>
      <c r="C43" s="104" t="str">
        <f>IF(info_parties!G52="","",info_parties!G52)</f>
        <v/>
      </c>
      <c r="D43" s="104" t="str">
        <f>IF(info_parties!K52="","",info_parties!K52)</f>
        <v/>
      </c>
      <c r="E43" s="104" t="str">
        <f>IF(info_parties!H52="","",info_parties!H52)</f>
        <v/>
      </c>
      <c r="F43" s="174" t="str">
        <f t="shared" si="0"/>
        <v/>
      </c>
      <c r="G43" s="175" t="str">
        <f t="shared" si="1"/>
        <v/>
      </c>
      <c r="H43" s="176" t="str">
        <f t="shared" si="2"/>
        <v/>
      </c>
      <c r="I43" s="177" t="str">
        <f t="shared" si="3"/>
        <v/>
      </c>
      <c r="J43" s="178" t="str">
        <f>IF(ISERROR(VLOOKUP($A43,parlvotes_lh!$A$11:$ZZ$209,6,FALSE))=TRUE,"",IF(VLOOKUP($A43,parlvotes_lh!$A$11:$ZZ$209,6,FALSE)=0,"",VLOOKUP($A43,parlvotes_lh!$A$11:$ZZ$209,6,FALSE)))</f>
        <v/>
      </c>
      <c r="K43" s="178" t="str">
        <f>IF(ISERROR(VLOOKUP($A43,parlvotes_lh!$A$11:$ZZ$209,26,FALSE))=TRUE,"",IF(VLOOKUP($A43,parlvotes_lh!$A$11:$ZZ$209,26,FALSE)=0,"",VLOOKUP($A43,parlvotes_lh!$A$11:$ZZ$209,26,FALSE)))</f>
        <v/>
      </c>
      <c r="L43" s="178" t="str">
        <f>IF(ISERROR(VLOOKUP($A43,parlvotes_lh!$A$11:$ZZ$209,46,FALSE))=TRUE,"",IF(VLOOKUP($A43,parlvotes_lh!$A$11:$ZZ$209,46,FALSE)=0,"",VLOOKUP($A43,parlvotes_lh!$A$11:$ZZ$209,46,FALSE)))</f>
        <v/>
      </c>
      <c r="M43" s="178" t="str">
        <f>IF(ISERROR(VLOOKUP($A43,parlvotes_lh!$A$11:$ZZ$209,66,FALSE))=TRUE,"",IF(VLOOKUP($A43,parlvotes_lh!$A$11:$ZZ$209,66,FALSE)=0,"",VLOOKUP($A43,parlvotes_lh!$A$11:$ZZ$209,66,FALSE)))</f>
        <v/>
      </c>
      <c r="N43" s="178" t="str">
        <f>IF(ISERROR(VLOOKUP($A43,parlvotes_lh!$A$11:$ZZ$209,86,FALSE))=TRUE,"",IF(VLOOKUP($A43,parlvotes_lh!$A$11:$ZZ$209,86,FALSE)=0,"",VLOOKUP($A43,parlvotes_lh!$A$11:$ZZ$209,86,FALSE)))</f>
        <v/>
      </c>
      <c r="O43" s="178" t="str">
        <f>IF(ISERROR(VLOOKUP($A43,parlvotes_lh!$A$11:$ZZ$209,106,FALSE))=TRUE,"",IF(VLOOKUP($A43,parlvotes_lh!$A$11:$ZZ$209,106,FALSE)=0,"",VLOOKUP($A43,parlvotes_lh!$A$11:$ZZ$209,106,FALSE)))</f>
        <v/>
      </c>
      <c r="P43" s="178" t="str">
        <f>IF(ISERROR(VLOOKUP($A43,parlvotes_lh!$A$11:$ZZ$209,126,FALSE))=TRUE,"",IF(VLOOKUP($A43,parlvotes_lh!$A$11:$ZZ$209,126,FALSE)=0,"",VLOOKUP($A43,parlvotes_lh!$A$11:$ZZ$209,126,FALSE)))</f>
        <v/>
      </c>
      <c r="Q43" s="179" t="str">
        <f>IF(ISERROR(VLOOKUP($A43,parlvotes_lh!$A$11:$ZZ$209,146,FALSE))=TRUE,"",IF(VLOOKUP($A43,parlvotes_lh!$A$11:$ZZ$209,146,FALSE)=0,"",VLOOKUP($A43,parlvotes_lh!$A$11:$ZZ$209,146,FALSE)))</f>
        <v/>
      </c>
      <c r="R43" s="179" t="str">
        <f>IF(ISERROR(VLOOKUP($A43,parlvotes_lh!$A$11:$ZZ$209,166,FALSE))=TRUE,"",IF(VLOOKUP($A43,parlvotes_lh!$A$11:$ZZ$209,166,FALSE)=0,"",VLOOKUP($A43,parlvotes_lh!$A$11:$ZZ$209,166,FALSE)))</f>
        <v/>
      </c>
      <c r="S43" s="179" t="str">
        <f>IF(ISERROR(VLOOKUP($A43,parlvotes_lh!$A$11:$ZZ$209,186,FALSE))=TRUE,"",IF(VLOOKUP($A43,parlvotes_lh!$A$11:$ZZ$209,186,FALSE)=0,"",VLOOKUP($A43,parlvotes_lh!$A$11:$ZZ$209,186,FALSE)))</f>
        <v/>
      </c>
      <c r="T43" s="179" t="str">
        <f>IF(ISERROR(VLOOKUP($A43,parlvotes_lh!$A$11:$ZZ$209,206,FALSE))=TRUE,"",IF(VLOOKUP($A43,parlvotes_lh!$A$11:$ZZ$209,206,FALSE)=0,"",VLOOKUP($A43,parlvotes_lh!$A$11:$ZZ$209,206,FALSE)))</f>
        <v/>
      </c>
      <c r="U43" s="179" t="str">
        <f>IF(ISERROR(VLOOKUP($A43,parlvotes_lh!$A$11:$ZZ$209,226,FALSE))=TRUE,"",IF(VLOOKUP($A43,parlvotes_lh!$A$11:$ZZ$209,226,FALSE)=0,"",VLOOKUP($A43,parlvotes_lh!$A$11:$ZZ$209,226,FALSE)))</f>
        <v/>
      </c>
      <c r="V43" s="179" t="str">
        <f>IF(ISERROR(VLOOKUP($A43,parlvotes_lh!$A$11:$ZZ$209,246,FALSE))=TRUE,"",IF(VLOOKUP($A43,parlvotes_lh!$A$11:$ZZ$209,246,FALSE)=0,"",VLOOKUP($A43,parlvotes_lh!$A$11:$ZZ$209,246,FALSE)))</f>
        <v/>
      </c>
      <c r="W43" s="179" t="str">
        <f>IF(ISERROR(VLOOKUP($A43,parlvotes_lh!$A$11:$ZZ$209,266,FALSE))=TRUE,"",IF(VLOOKUP($A43,parlvotes_lh!$A$11:$ZZ$209,266,FALSE)=0,"",VLOOKUP($A43,parlvotes_lh!$A$11:$ZZ$209,266,FALSE)))</f>
        <v/>
      </c>
      <c r="X43" s="179" t="str">
        <f>IF(ISERROR(VLOOKUP($A43,parlvotes_lh!$A$11:$ZZ$209,286,FALSE))=TRUE,"",IF(VLOOKUP($A43,parlvotes_lh!$A$11:$ZZ$209,286,FALSE)=0,"",VLOOKUP($A43,parlvotes_lh!$A$11:$ZZ$209,286,FALSE)))</f>
        <v/>
      </c>
      <c r="Y43" s="179" t="str">
        <f>IF(ISERROR(VLOOKUP($A43,parlvotes_lh!$A$11:$ZZ$209,306,FALSE))=TRUE,"",IF(VLOOKUP($A43,parlvotes_lh!$A$11:$ZZ$209,306,FALSE)=0,"",VLOOKUP($A43,parlvotes_lh!$A$11:$ZZ$209,306,FALSE)))</f>
        <v/>
      </c>
      <c r="Z43" s="179" t="str">
        <f>IF(ISERROR(VLOOKUP($A43,parlvotes_lh!$A$11:$ZZ$209,326,FALSE))=TRUE,"",IF(VLOOKUP($A43,parlvotes_lh!$A$11:$ZZ$209,326,FALSE)=0,"",VLOOKUP($A43,parlvotes_lh!$A$11:$ZZ$209,326,FALSE)))</f>
        <v/>
      </c>
      <c r="AA43" s="179" t="str">
        <f>IF(ISERROR(VLOOKUP($A43,parlvotes_lh!$A$11:$ZZ$209,346,FALSE))=TRUE,"",IF(VLOOKUP($A43,parlvotes_lh!$A$11:$ZZ$209,346,FALSE)=0,"",VLOOKUP($A43,parlvotes_lh!$A$11:$ZZ$209,346,FALSE)))</f>
        <v/>
      </c>
      <c r="AB43" s="179" t="str">
        <f>IF(ISERROR(VLOOKUP($A43,parlvotes_lh!$A$11:$ZZ$209,366,FALSE))=TRUE,"",IF(VLOOKUP($A43,parlvotes_lh!$A$11:$ZZ$209,366,FALSE)=0,"",VLOOKUP($A43,parlvotes_lh!$A$11:$ZZ$209,366,FALSE)))</f>
        <v/>
      </c>
      <c r="AC43" s="179" t="str">
        <f>IF(ISERROR(VLOOKUP($A43,parlvotes_lh!$A$11:$ZZ$209,386,FALSE))=TRUE,"",IF(VLOOKUP($A43,parlvotes_lh!$A$11:$ZZ$209,386,FALSE)=0,"",VLOOKUP($A43,parlvotes_lh!$A$11:$ZZ$209,386,FALSE)))</f>
        <v/>
      </c>
    </row>
    <row r="44" spans="1:29" ht="13.5" customHeight="1">
      <c r="A44" s="173" t="str">
        <f>IF(info_parties!A53="","",info_parties!A53)</f>
        <v/>
      </c>
      <c r="B44" s="104" t="str">
        <f>IF(A44="","",MID(info_weblinks!$C$3,32,3))</f>
        <v/>
      </c>
      <c r="C44" s="104" t="str">
        <f>IF(info_parties!G53="","",info_parties!G53)</f>
        <v/>
      </c>
      <c r="D44" s="104" t="str">
        <f>IF(info_parties!K53="","",info_parties!K53)</f>
        <v/>
      </c>
      <c r="E44" s="104" t="str">
        <f>IF(info_parties!H53="","",info_parties!H53)</f>
        <v/>
      </c>
      <c r="F44" s="174" t="str">
        <f t="shared" si="0"/>
        <v/>
      </c>
      <c r="G44" s="175" t="str">
        <f t="shared" si="1"/>
        <v/>
      </c>
      <c r="H44" s="176" t="str">
        <f t="shared" si="2"/>
        <v/>
      </c>
      <c r="I44" s="177" t="str">
        <f t="shared" si="3"/>
        <v/>
      </c>
      <c r="J44" s="178" t="str">
        <f>IF(ISERROR(VLOOKUP($A44,parlvotes_lh!$A$11:$ZZ$209,6,FALSE))=TRUE,"",IF(VLOOKUP($A44,parlvotes_lh!$A$11:$ZZ$209,6,FALSE)=0,"",VLOOKUP($A44,parlvotes_lh!$A$11:$ZZ$209,6,FALSE)))</f>
        <v/>
      </c>
      <c r="K44" s="178" t="str">
        <f>IF(ISERROR(VLOOKUP($A44,parlvotes_lh!$A$11:$ZZ$209,26,FALSE))=TRUE,"",IF(VLOOKUP($A44,parlvotes_lh!$A$11:$ZZ$209,26,FALSE)=0,"",VLOOKUP($A44,parlvotes_lh!$A$11:$ZZ$209,26,FALSE)))</f>
        <v/>
      </c>
      <c r="L44" s="178" t="str">
        <f>IF(ISERROR(VLOOKUP($A44,parlvotes_lh!$A$11:$ZZ$209,46,FALSE))=TRUE,"",IF(VLOOKUP($A44,parlvotes_lh!$A$11:$ZZ$209,46,FALSE)=0,"",VLOOKUP($A44,parlvotes_lh!$A$11:$ZZ$209,46,FALSE)))</f>
        <v/>
      </c>
      <c r="M44" s="178" t="str">
        <f>IF(ISERROR(VLOOKUP($A44,parlvotes_lh!$A$11:$ZZ$209,66,FALSE))=TRUE,"",IF(VLOOKUP($A44,parlvotes_lh!$A$11:$ZZ$209,66,FALSE)=0,"",VLOOKUP($A44,parlvotes_lh!$A$11:$ZZ$209,66,FALSE)))</f>
        <v/>
      </c>
      <c r="N44" s="178" t="str">
        <f>IF(ISERROR(VLOOKUP($A44,parlvotes_lh!$A$11:$ZZ$209,86,FALSE))=TRUE,"",IF(VLOOKUP($A44,parlvotes_lh!$A$11:$ZZ$209,86,FALSE)=0,"",VLOOKUP($A44,parlvotes_lh!$A$11:$ZZ$209,86,FALSE)))</f>
        <v/>
      </c>
      <c r="O44" s="178" t="str">
        <f>IF(ISERROR(VLOOKUP($A44,parlvotes_lh!$A$11:$ZZ$209,106,FALSE))=TRUE,"",IF(VLOOKUP($A44,parlvotes_lh!$A$11:$ZZ$209,106,FALSE)=0,"",VLOOKUP($A44,parlvotes_lh!$A$11:$ZZ$209,106,FALSE)))</f>
        <v/>
      </c>
      <c r="P44" s="178" t="str">
        <f>IF(ISERROR(VLOOKUP($A44,parlvotes_lh!$A$11:$ZZ$209,126,FALSE))=TRUE,"",IF(VLOOKUP($A44,parlvotes_lh!$A$11:$ZZ$209,126,FALSE)=0,"",VLOOKUP($A44,parlvotes_lh!$A$11:$ZZ$209,126,FALSE)))</f>
        <v/>
      </c>
      <c r="Q44" s="179" t="str">
        <f>IF(ISERROR(VLOOKUP($A44,parlvotes_lh!$A$11:$ZZ$209,146,FALSE))=TRUE,"",IF(VLOOKUP($A44,parlvotes_lh!$A$11:$ZZ$209,146,FALSE)=0,"",VLOOKUP($A44,parlvotes_lh!$A$11:$ZZ$209,146,FALSE)))</f>
        <v/>
      </c>
      <c r="R44" s="179" t="str">
        <f>IF(ISERROR(VLOOKUP($A44,parlvotes_lh!$A$11:$ZZ$209,166,FALSE))=TRUE,"",IF(VLOOKUP($A44,parlvotes_lh!$A$11:$ZZ$209,166,FALSE)=0,"",VLOOKUP($A44,parlvotes_lh!$A$11:$ZZ$209,166,FALSE)))</f>
        <v/>
      </c>
      <c r="S44" s="179" t="str">
        <f>IF(ISERROR(VLOOKUP($A44,parlvotes_lh!$A$11:$ZZ$209,186,FALSE))=TRUE,"",IF(VLOOKUP($A44,parlvotes_lh!$A$11:$ZZ$209,186,FALSE)=0,"",VLOOKUP($A44,parlvotes_lh!$A$11:$ZZ$209,186,FALSE)))</f>
        <v/>
      </c>
      <c r="T44" s="179" t="str">
        <f>IF(ISERROR(VLOOKUP($A44,parlvotes_lh!$A$11:$ZZ$209,206,FALSE))=TRUE,"",IF(VLOOKUP($A44,parlvotes_lh!$A$11:$ZZ$209,206,FALSE)=0,"",VLOOKUP($A44,parlvotes_lh!$A$11:$ZZ$209,206,FALSE)))</f>
        <v/>
      </c>
      <c r="U44" s="179" t="str">
        <f>IF(ISERROR(VLOOKUP($A44,parlvotes_lh!$A$11:$ZZ$209,226,FALSE))=TRUE,"",IF(VLOOKUP($A44,parlvotes_lh!$A$11:$ZZ$209,226,FALSE)=0,"",VLOOKUP($A44,parlvotes_lh!$A$11:$ZZ$209,226,FALSE)))</f>
        <v/>
      </c>
      <c r="V44" s="179" t="str">
        <f>IF(ISERROR(VLOOKUP($A44,parlvotes_lh!$A$11:$ZZ$209,246,FALSE))=TRUE,"",IF(VLOOKUP($A44,parlvotes_lh!$A$11:$ZZ$209,246,FALSE)=0,"",VLOOKUP($A44,parlvotes_lh!$A$11:$ZZ$209,246,FALSE)))</f>
        <v/>
      </c>
      <c r="W44" s="179" t="str">
        <f>IF(ISERROR(VLOOKUP($A44,parlvotes_lh!$A$11:$ZZ$209,266,FALSE))=TRUE,"",IF(VLOOKUP($A44,parlvotes_lh!$A$11:$ZZ$209,266,FALSE)=0,"",VLOOKUP($A44,parlvotes_lh!$A$11:$ZZ$209,266,FALSE)))</f>
        <v/>
      </c>
      <c r="X44" s="179" t="str">
        <f>IF(ISERROR(VLOOKUP($A44,parlvotes_lh!$A$11:$ZZ$209,286,FALSE))=TRUE,"",IF(VLOOKUP($A44,parlvotes_lh!$A$11:$ZZ$209,286,FALSE)=0,"",VLOOKUP($A44,parlvotes_lh!$A$11:$ZZ$209,286,FALSE)))</f>
        <v/>
      </c>
      <c r="Y44" s="179" t="str">
        <f>IF(ISERROR(VLOOKUP($A44,parlvotes_lh!$A$11:$ZZ$209,306,FALSE))=TRUE,"",IF(VLOOKUP($A44,parlvotes_lh!$A$11:$ZZ$209,306,FALSE)=0,"",VLOOKUP($A44,parlvotes_lh!$A$11:$ZZ$209,306,FALSE)))</f>
        <v/>
      </c>
      <c r="Z44" s="179" t="str">
        <f>IF(ISERROR(VLOOKUP($A44,parlvotes_lh!$A$11:$ZZ$209,326,FALSE))=TRUE,"",IF(VLOOKUP($A44,parlvotes_lh!$A$11:$ZZ$209,326,FALSE)=0,"",VLOOKUP($A44,parlvotes_lh!$A$11:$ZZ$209,326,FALSE)))</f>
        <v/>
      </c>
      <c r="AA44" s="179" t="str">
        <f>IF(ISERROR(VLOOKUP($A44,parlvotes_lh!$A$11:$ZZ$209,346,FALSE))=TRUE,"",IF(VLOOKUP($A44,parlvotes_lh!$A$11:$ZZ$209,346,FALSE)=0,"",VLOOKUP($A44,parlvotes_lh!$A$11:$ZZ$209,346,FALSE)))</f>
        <v/>
      </c>
      <c r="AB44" s="179" t="str">
        <f>IF(ISERROR(VLOOKUP($A44,parlvotes_lh!$A$11:$ZZ$209,366,FALSE))=TRUE,"",IF(VLOOKUP($A44,parlvotes_lh!$A$11:$ZZ$209,366,FALSE)=0,"",VLOOKUP($A44,parlvotes_lh!$A$11:$ZZ$209,366,FALSE)))</f>
        <v/>
      </c>
      <c r="AC44" s="179" t="str">
        <f>IF(ISERROR(VLOOKUP($A44,parlvotes_lh!$A$11:$ZZ$209,386,FALSE))=TRUE,"",IF(VLOOKUP($A44,parlvotes_lh!$A$11:$ZZ$209,386,FALSE)=0,"",VLOOKUP($A44,parlvotes_lh!$A$11:$ZZ$209,386,FALSE)))</f>
        <v/>
      </c>
    </row>
    <row r="45" spans="1:29" ht="13.5" customHeight="1">
      <c r="A45" s="173" t="str">
        <f>IF(info_parties!A54="","",info_parties!A54)</f>
        <v/>
      </c>
      <c r="B45" s="104" t="str">
        <f>IF(A45="","",MID(info_weblinks!$C$3,32,3))</f>
        <v/>
      </c>
      <c r="C45" s="104" t="str">
        <f>IF(info_parties!G54="","",info_parties!G54)</f>
        <v/>
      </c>
      <c r="D45" s="104" t="str">
        <f>IF(info_parties!K54="","",info_parties!K54)</f>
        <v/>
      </c>
      <c r="E45" s="104" t="str">
        <f>IF(info_parties!H54="","",info_parties!H54)</f>
        <v/>
      </c>
      <c r="F45" s="174" t="str">
        <f t="shared" si="0"/>
        <v/>
      </c>
      <c r="G45" s="175" t="str">
        <f t="shared" si="1"/>
        <v/>
      </c>
      <c r="H45" s="176" t="str">
        <f t="shared" si="2"/>
        <v/>
      </c>
      <c r="I45" s="177" t="str">
        <f t="shared" si="3"/>
        <v/>
      </c>
      <c r="J45" s="178" t="str">
        <f>IF(ISERROR(VLOOKUP($A45,parlvotes_lh!$A$11:$ZZ$209,6,FALSE))=TRUE,"",IF(VLOOKUP($A45,parlvotes_lh!$A$11:$ZZ$209,6,FALSE)=0,"",VLOOKUP($A45,parlvotes_lh!$A$11:$ZZ$209,6,FALSE)))</f>
        <v/>
      </c>
      <c r="K45" s="178" t="str">
        <f>IF(ISERROR(VLOOKUP($A45,parlvotes_lh!$A$11:$ZZ$209,26,FALSE))=TRUE,"",IF(VLOOKUP($A45,parlvotes_lh!$A$11:$ZZ$209,26,FALSE)=0,"",VLOOKUP($A45,parlvotes_lh!$A$11:$ZZ$209,26,FALSE)))</f>
        <v/>
      </c>
      <c r="L45" s="178" t="str">
        <f>IF(ISERROR(VLOOKUP($A45,parlvotes_lh!$A$11:$ZZ$209,46,FALSE))=TRUE,"",IF(VLOOKUP($A45,parlvotes_lh!$A$11:$ZZ$209,46,FALSE)=0,"",VLOOKUP($A45,parlvotes_lh!$A$11:$ZZ$209,46,FALSE)))</f>
        <v/>
      </c>
      <c r="M45" s="178" t="str">
        <f>IF(ISERROR(VLOOKUP($A45,parlvotes_lh!$A$11:$ZZ$209,66,FALSE))=TRUE,"",IF(VLOOKUP($A45,parlvotes_lh!$A$11:$ZZ$209,66,FALSE)=0,"",VLOOKUP($A45,parlvotes_lh!$A$11:$ZZ$209,66,FALSE)))</f>
        <v/>
      </c>
      <c r="N45" s="178" t="str">
        <f>IF(ISERROR(VLOOKUP($A45,parlvotes_lh!$A$11:$ZZ$209,86,FALSE))=TRUE,"",IF(VLOOKUP($A45,parlvotes_lh!$A$11:$ZZ$209,86,FALSE)=0,"",VLOOKUP($A45,parlvotes_lh!$A$11:$ZZ$209,86,FALSE)))</f>
        <v/>
      </c>
      <c r="O45" s="178" t="str">
        <f>IF(ISERROR(VLOOKUP($A45,parlvotes_lh!$A$11:$ZZ$209,106,FALSE))=TRUE,"",IF(VLOOKUP($A45,parlvotes_lh!$A$11:$ZZ$209,106,FALSE)=0,"",VLOOKUP($A45,parlvotes_lh!$A$11:$ZZ$209,106,FALSE)))</f>
        <v/>
      </c>
      <c r="P45" s="178" t="str">
        <f>IF(ISERROR(VLOOKUP($A45,parlvotes_lh!$A$11:$ZZ$209,126,FALSE))=TRUE,"",IF(VLOOKUP($A45,parlvotes_lh!$A$11:$ZZ$209,126,FALSE)=0,"",VLOOKUP($A45,parlvotes_lh!$A$11:$ZZ$209,126,FALSE)))</f>
        <v/>
      </c>
      <c r="Q45" s="179" t="str">
        <f>IF(ISERROR(VLOOKUP($A45,parlvotes_lh!$A$11:$ZZ$209,146,FALSE))=TRUE,"",IF(VLOOKUP($A45,parlvotes_lh!$A$11:$ZZ$209,146,FALSE)=0,"",VLOOKUP($A45,parlvotes_lh!$A$11:$ZZ$209,146,FALSE)))</f>
        <v/>
      </c>
      <c r="R45" s="179" t="str">
        <f>IF(ISERROR(VLOOKUP($A45,parlvotes_lh!$A$11:$ZZ$209,166,FALSE))=TRUE,"",IF(VLOOKUP($A45,parlvotes_lh!$A$11:$ZZ$209,166,FALSE)=0,"",VLOOKUP($A45,parlvotes_lh!$A$11:$ZZ$209,166,FALSE)))</f>
        <v/>
      </c>
      <c r="S45" s="179" t="str">
        <f>IF(ISERROR(VLOOKUP($A45,parlvotes_lh!$A$11:$ZZ$209,186,FALSE))=TRUE,"",IF(VLOOKUP($A45,parlvotes_lh!$A$11:$ZZ$209,186,FALSE)=0,"",VLOOKUP($A45,parlvotes_lh!$A$11:$ZZ$209,186,FALSE)))</f>
        <v/>
      </c>
      <c r="T45" s="179" t="str">
        <f>IF(ISERROR(VLOOKUP($A45,parlvotes_lh!$A$11:$ZZ$209,206,FALSE))=TRUE,"",IF(VLOOKUP($A45,parlvotes_lh!$A$11:$ZZ$209,206,FALSE)=0,"",VLOOKUP($A45,parlvotes_lh!$A$11:$ZZ$209,206,FALSE)))</f>
        <v/>
      </c>
      <c r="U45" s="179" t="str">
        <f>IF(ISERROR(VLOOKUP($A45,parlvotes_lh!$A$11:$ZZ$209,226,FALSE))=TRUE,"",IF(VLOOKUP($A45,parlvotes_lh!$A$11:$ZZ$209,226,FALSE)=0,"",VLOOKUP($A45,parlvotes_lh!$A$11:$ZZ$209,226,FALSE)))</f>
        <v/>
      </c>
      <c r="V45" s="179" t="str">
        <f>IF(ISERROR(VLOOKUP($A45,parlvotes_lh!$A$11:$ZZ$209,246,FALSE))=TRUE,"",IF(VLOOKUP($A45,parlvotes_lh!$A$11:$ZZ$209,246,FALSE)=0,"",VLOOKUP($A45,parlvotes_lh!$A$11:$ZZ$209,246,FALSE)))</f>
        <v/>
      </c>
      <c r="W45" s="179" t="str">
        <f>IF(ISERROR(VLOOKUP($A45,parlvotes_lh!$A$11:$ZZ$209,266,FALSE))=TRUE,"",IF(VLOOKUP($A45,parlvotes_lh!$A$11:$ZZ$209,266,FALSE)=0,"",VLOOKUP($A45,parlvotes_lh!$A$11:$ZZ$209,266,FALSE)))</f>
        <v/>
      </c>
      <c r="X45" s="179" t="str">
        <f>IF(ISERROR(VLOOKUP($A45,parlvotes_lh!$A$11:$ZZ$209,286,FALSE))=TRUE,"",IF(VLOOKUP($A45,parlvotes_lh!$A$11:$ZZ$209,286,FALSE)=0,"",VLOOKUP($A45,parlvotes_lh!$A$11:$ZZ$209,286,FALSE)))</f>
        <v/>
      </c>
      <c r="Y45" s="179" t="str">
        <f>IF(ISERROR(VLOOKUP($A45,parlvotes_lh!$A$11:$ZZ$209,306,FALSE))=TRUE,"",IF(VLOOKUP($A45,parlvotes_lh!$A$11:$ZZ$209,306,FALSE)=0,"",VLOOKUP($A45,parlvotes_lh!$A$11:$ZZ$209,306,FALSE)))</f>
        <v/>
      </c>
      <c r="Z45" s="179" t="str">
        <f>IF(ISERROR(VLOOKUP($A45,parlvotes_lh!$A$11:$ZZ$209,326,FALSE))=TRUE,"",IF(VLOOKUP($A45,parlvotes_lh!$A$11:$ZZ$209,326,FALSE)=0,"",VLOOKUP($A45,parlvotes_lh!$A$11:$ZZ$209,326,FALSE)))</f>
        <v/>
      </c>
      <c r="AA45" s="179" t="str">
        <f>IF(ISERROR(VLOOKUP($A45,parlvotes_lh!$A$11:$ZZ$209,346,FALSE))=TRUE,"",IF(VLOOKUP($A45,parlvotes_lh!$A$11:$ZZ$209,346,FALSE)=0,"",VLOOKUP($A45,parlvotes_lh!$A$11:$ZZ$209,346,FALSE)))</f>
        <v/>
      </c>
      <c r="AB45" s="179" t="str">
        <f>IF(ISERROR(VLOOKUP($A45,parlvotes_lh!$A$11:$ZZ$209,366,FALSE))=TRUE,"",IF(VLOOKUP($A45,parlvotes_lh!$A$11:$ZZ$209,366,FALSE)=0,"",VLOOKUP($A45,parlvotes_lh!$A$11:$ZZ$209,366,FALSE)))</f>
        <v/>
      </c>
      <c r="AC45" s="179" t="str">
        <f>IF(ISERROR(VLOOKUP($A45,parlvotes_lh!$A$11:$ZZ$209,386,FALSE))=TRUE,"",IF(VLOOKUP($A45,parlvotes_lh!$A$11:$ZZ$209,386,FALSE)=0,"",VLOOKUP($A45,parlvotes_lh!$A$11:$ZZ$209,386,FALSE)))</f>
        <v/>
      </c>
    </row>
    <row r="46" spans="1:29" ht="13.5" customHeight="1">
      <c r="A46" s="173" t="str">
        <f>IF(info_parties!A55="","",info_parties!A55)</f>
        <v/>
      </c>
      <c r="B46" s="104" t="str">
        <f>IF(A46="","",MID(info_weblinks!$C$3,32,3))</f>
        <v/>
      </c>
      <c r="C46" s="104" t="str">
        <f>IF(info_parties!G55="","",info_parties!G55)</f>
        <v/>
      </c>
      <c r="D46" s="104" t="str">
        <f>IF(info_parties!K55="","",info_parties!K55)</f>
        <v/>
      </c>
      <c r="E46" s="104" t="str">
        <f>IF(info_parties!H55="","",info_parties!H55)</f>
        <v/>
      </c>
      <c r="F46" s="174" t="str">
        <f t="shared" si="0"/>
        <v/>
      </c>
      <c r="G46" s="175" t="str">
        <f t="shared" si="1"/>
        <v/>
      </c>
      <c r="H46" s="176" t="str">
        <f t="shared" si="2"/>
        <v/>
      </c>
      <c r="I46" s="177" t="str">
        <f t="shared" si="3"/>
        <v/>
      </c>
      <c r="J46" s="178" t="str">
        <f>IF(ISERROR(VLOOKUP($A46,parlvotes_lh!$A$11:$ZZ$209,6,FALSE))=TRUE,"",IF(VLOOKUP($A46,parlvotes_lh!$A$11:$ZZ$209,6,FALSE)=0,"",VLOOKUP($A46,parlvotes_lh!$A$11:$ZZ$209,6,FALSE)))</f>
        <v/>
      </c>
      <c r="K46" s="178" t="str">
        <f>IF(ISERROR(VLOOKUP($A46,parlvotes_lh!$A$11:$ZZ$209,26,FALSE))=TRUE,"",IF(VLOOKUP($A46,parlvotes_lh!$A$11:$ZZ$209,26,FALSE)=0,"",VLOOKUP($A46,parlvotes_lh!$A$11:$ZZ$209,26,FALSE)))</f>
        <v/>
      </c>
      <c r="L46" s="178" t="str">
        <f>IF(ISERROR(VLOOKUP($A46,parlvotes_lh!$A$11:$ZZ$209,46,FALSE))=TRUE,"",IF(VLOOKUP($A46,parlvotes_lh!$A$11:$ZZ$209,46,FALSE)=0,"",VLOOKUP($A46,parlvotes_lh!$A$11:$ZZ$209,46,FALSE)))</f>
        <v/>
      </c>
      <c r="M46" s="178" t="str">
        <f>IF(ISERROR(VLOOKUP($A46,parlvotes_lh!$A$11:$ZZ$209,66,FALSE))=TRUE,"",IF(VLOOKUP($A46,parlvotes_lh!$A$11:$ZZ$209,66,FALSE)=0,"",VLOOKUP($A46,parlvotes_lh!$A$11:$ZZ$209,66,FALSE)))</f>
        <v/>
      </c>
      <c r="N46" s="178" t="str">
        <f>IF(ISERROR(VLOOKUP($A46,parlvotes_lh!$A$11:$ZZ$209,86,FALSE))=TRUE,"",IF(VLOOKUP($A46,parlvotes_lh!$A$11:$ZZ$209,86,FALSE)=0,"",VLOOKUP($A46,parlvotes_lh!$A$11:$ZZ$209,86,FALSE)))</f>
        <v/>
      </c>
      <c r="O46" s="178" t="str">
        <f>IF(ISERROR(VLOOKUP($A46,parlvotes_lh!$A$11:$ZZ$209,106,FALSE))=TRUE,"",IF(VLOOKUP($A46,parlvotes_lh!$A$11:$ZZ$209,106,FALSE)=0,"",VLOOKUP($A46,parlvotes_lh!$A$11:$ZZ$209,106,FALSE)))</f>
        <v/>
      </c>
      <c r="P46" s="178" t="str">
        <f>IF(ISERROR(VLOOKUP($A46,parlvotes_lh!$A$11:$ZZ$209,126,FALSE))=TRUE,"",IF(VLOOKUP($A46,parlvotes_lh!$A$11:$ZZ$209,126,FALSE)=0,"",VLOOKUP($A46,parlvotes_lh!$A$11:$ZZ$209,126,FALSE)))</f>
        <v/>
      </c>
      <c r="Q46" s="179" t="str">
        <f>IF(ISERROR(VLOOKUP($A46,parlvotes_lh!$A$11:$ZZ$209,146,FALSE))=TRUE,"",IF(VLOOKUP($A46,parlvotes_lh!$A$11:$ZZ$209,146,FALSE)=0,"",VLOOKUP($A46,parlvotes_lh!$A$11:$ZZ$209,146,FALSE)))</f>
        <v/>
      </c>
      <c r="R46" s="179" t="str">
        <f>IF(ISERROR(VLOOKUP($A46,parlvotes_lh!$A$11:$ZZ$209,166,FALSE))=TRUE,"",IF(VLOOKUP($A46,parlvotes_lh!$A$11:$ZZ$209,166,FALSE)=0,"",VLOOKUP($A46,parlvotes_lh!$A$11:$ZZ$209,166,FALSE)))</f>
        <v/>
      </c>
      <c r="S46" s="179" t="str">
        <f>IF(ISERROR(VLOOKUP($A46,parlvotes_lh!$A$11:$ZZ$209,186,FALSE))=TRUE,"",IF(VLOOKUP($A46,parlvotes_lh!$A$11:$ZZ$209,186,FALSE)=0,"",VLOOKUP($A46,parlvotes_lh!$A$11:$ZZ$209,186,FALSE)))</f>
        <v/>
      </c>
      <c r="T46" s="179" t="str">
        <f>IF(ISERROR(VLOOKUP($A46,parlvotes_lh!$A$11:$ZZ$209,206,FALSE))=TRUE,"",IF(VLOOKUP($A46,parlvotes_lh!$A$11:$ZZ$209,206,FALSE)=0,"",VLOOKUP($A46,parlvotes_lh!$A$11:$ZZ$209,206,FALSE)))</f>
        <v/>
      </c>
      <c r="U46" s="179" t="str">
        <f>IF(ISERROR(VLOOKUP($A46,parlvotes_lh!$A$11:$ZZ$209,226,FALSE))=TRUE,"",IF(VLOOKUP($A46,parlvotes_lh!$A$11:$ZZ$209,226,FALSE)=0,"",VLOOKUP($A46,parlvotes_lh!$A$11:$ZZ$209,226,FALSE)))</f>
        <v/>
      </c>
      <c r="V46" s="179" t="str">
        <f>IF(ISERROR(VLOOKUP($A46,parlvotes_lh!$A$11:$ZZ$209,246,FALSE))=TRUE,"",IF(VLOOKUP($A46,parlvotes_lh!$A$11:$ZZ$209,246,FALSE)=0,"",VLOOKUP($A46,parlvotes_lh!$A$11:$ZZ$209,246,FALSE)))</f>
        <v/>
      </c>
      <c r="W46" s="179" t="str">
        <f>IF(ISERROR(VLOOKUP($A46,parlvotes_lh!$A$11:$ZZ$209,266,FALSE))=TRUE,"",IF(VLOOKUP($A46,parlvotes_lh!$A$11:$ZZ$209,266,FALSE)=0,"",VLOOKUP($A46,parlvotes_lh!$A$11:$ZZ$209,266,FALSE)))</f>
        <v/>
      </c>
      <c r="X46" s="179" t="str">
        <f>IF(ISERROR(VLOOKUP($A46,parlvotes_lh!$A$11:$ZZ$209,286,FALSE))=TRUE,"",IF(VLOOKUP($A46,parlvotes_lh!$A$11:$ZZ$209,286,FALSE)=0,"",VLOOKUP($A46,parlvotes_lh!$A$11:$ZZ$209,286,FALSE)))</f>
        <v/>
      </c>
      <c r="Y46" s="179" t="str">
        <f>IF(ISERROR(VLOOKUP($A46,parlvotes_lh!$A$11:$ZZ$209,306,FALSE))=TRUE,"",IF(VLOOKUP($A46,parlvotes_lh!$A$11:$ZZ$209,306,FALSE)=0,"",VLOOKUP($A46,parlvotes_lh!$A$11:$ZZ$209,306,FALSE)))</f>
        <v/>
      </c>
      <c r="Z46" s="179" t="str">
        <f>IF(ISERROR(VLOOKUP($A46,parlvotes_lh!$A$11:$ZZ$209,326,FALSE))=TRUE,"",IF(VLOOKUP($A46,parlvotes_lh!$A$11:$ZZ$209,326,FALSE)=0,"",VLOOKUP($A46,parlvotes_lh!$A$11:$ZZ$209,326,FALSE)))</f>
        <v/>
      </c>
      <c r="AA46" s="179" t="str">
        <f>IF(ISERROR(VLOOKUP($A46,parlvotes_lh!$A$11:$ZZ$209,346,FALSE))=TRUE,"",IF(VLOOKUP($A46,parlvotes_lh!$A$11:$ZZ$209,346,FALSE)=0,"",VLOOKUP($A46,parlvotes_lh!$A$11:$ZZ$209,346,FALSE)))</f>
        <v/>
      </c>
      <c r="AB46" s="179" t="str">
        <f>IF(ISERROR(VLOOKUP($A46,parlvotes_lh!$A$11:$ZZ$209,366,FALSE))=TRUE,"",IF(VLOOKUP($A46,parlvotes_lh!$A$11:$ZZ$209,366,FALSE)=0,"",VLOOKUP($A46,parlvotes_lh!$A$11:$ZZ$209,366,FALSE)))</f>
        <v/>
      </c>
      <c r="AC46" s="179" t="str">
        <f>IF(ISERROR(VLOOKUP($A46,parlvotes_lh!$A$11:$ZZ$209,386,FALSE))=TRUE,"",IF(VLOOKUP($A46,parlvotes_lh!$A$11:$ZZ$209,386,FALSE)=0,"",VLOOKUP($A46,parlvotes_lh!$A$11:$ZZ$209,386,FALSE)))</f>
        <v/>
      </c>
    </row>
    <row r="47" spans="1:29" ht="13.5" customHeight="1">
      <c r="A47" s="173" t="str">
        <f>IF(info_parties!A56="","",info_parties!A56)</f>
        <v/>
      </c>
      <c r="B47" s="104" t="str">
        <f>IF(A47="","",MID(info_weblinks!$C$3,32,3))</f>
        <v/>
      </c>
      <c r="C47" s="104" t="str">
        <f>IF(info_parties!G56="","",info_parties!G56)</f>
        <v/>
      </c>
      <c r="D47" s="104" t="str">
        <f>IF(info_parties!K56="","",info_parties!K56)</f>
        <v/>
      </c>
      <c r="E47" s="104" t="str">
        <f>IF(info_parties!H56="","",info_parties!H56)</f>
        <v/>
      </c>
      <c r="F47" s="174" t="str">
        <f t="shared" si="0"/>
        <v/>
      </c>
      <c r="G47" s="175" t="str">
        <f t="shared" si="1"/>
        <v/>
      </c>
      <c r="H47" s="176" t="str">
        <f t="shared" si="2"/>
        <v/>
      </c>
      <c r="I47" s="177" t="str">
        <f t="shared" si="3"/>
        <v/>
      </c>
      <c r="J47" s="178" t="str">
        <f>IF(ISERROR(VLOOKUP($A47,parlvotes_lh!$A$11:$ZZ$209,6,FALSE))=TRUE,"",IF(VLOOKUP($A47,parlvotes_lh!$A$11:$ZZ$209,6,FALSE)=0,"",VLOOKUP($A47,parlvotes_lh!$A$11:$ZZ$209,6,FALSE)))</f>
        <v/>
      </c>
      <c r="K47" s="178" t="str">
        <f>IF(ISERROR(VLOOKUP($A47,parlvotes_lh!$A$11:$ZZ$209,26,FALSE))=TRUE,"",IF(VLOOKUP($A47,parlvotes_lh!$A$11:$ZZ$209,26,FALSE)=0,"",VLOOKUP($A47,parlvotes_lh!$A$11:$ZZ$209,26,FALSE)))</f>
        <v/>
      </c>
      <c r="L47" s="178" t="str">
        <f>IF(ISERROR(VLOOKUP($A47,parlvotes_lh!$A$11:$ZZ$209,46,FALSE))=TRUE,"",IF(VLOOKUP($A47,parlvotes_lh!$A$11:$ZZ$209,46,FALSE)=0,"",VLOOKUP($A47,parlvotes_lh!$A$11:$ZZ$209,46,FALSE)))</f>
        <v/>
      </c>
      <c r="M47" s="178" t="str">
        <f>IF(ISERROR(VLOOKUP($A47,parlvotes_lh!$A$11:$ZZ$209,66,FALSE))=TRUE,"",IF(VLOOKUP($A47,parlvotes_lh!$A$11:$ZZ$209,66,FALSE)=0,"",VLOOKUP($A47,parlvotes_lh!$A$11:$ZZ$209,66,FALSE)))</f>
        <v/>
      </c>
      <c r="N47" s="178" t="str">
        <f>IF(ISERROR(VLOOKUP($A47,parlvotes_lh!$A$11:$ZZ$209,86,FALSE))=TRUE,"",IF(VLOOKUP($A47,parlvotes_lh!$A$11:$ZZ$209,86,FALSE)=0,"",VLOOKUP($A47,parlvotes_lh!$A$11:$ZZ$209,86,FALSE)))</f>
        <v/>
      </c>
      <c r="O47" s="178" t="str">
        <f>IF(ISERROR(VLOOKUP($A47,parlvotes_lh!$A$11:$ZZ$209,106,FALSE))=TRUE,"",IF(VLOOKUP($A47,parlvotes_lh!$A$11:$ZZ$209,106,FALSE)=0,"",VLOOKUP($A47,parlvotes_lh!$A$11:$ZZ$209,106,FALSE)))</f>
        <v/>
      </c>
      <c r="P47" s="178" t="str">
        <f>IF(ISERROR(VLOOKUP($A47,parlvotes_lh!$A$11:$ZZ$209,126,FALSE))=TRUE,"",IF(VLOOKUP($A47,parlvotes_lh!$A$11:$ZZ$209,126,FALSE)=0,"",VLOOKUP($A47,parlvotes_lh!$A$11:$ZZ$209,126,FALSE)))</f>
        <v/>
      </c>
      <c r="Q47" s="179" t="str">
        <f>IF(ISERROR(VLOOKUP($A47,parlvotes_lh!$A$11:$ZZ$209,146,FALSE))=TRUE,"",IF(VLOOKUP($A47,parlvotes_lh!$A$11:$ZZ$209,146,FALSE)=0,"",VLOOKUP($A47,parlvotes_lh!$A$11:$ZZ$209,146,FALSE)))</f>
        <v/>
      </c>
      <c r="R47" s="179" t="str">
        <f>IF(ISERROR(VLOOKUP($A47,parlvotes_lh!$A$11:$ZZ$209,166,FALSE))=TRUE,"",IF(VLOOKUP($A47,parlvotes_lh!$A$11:$ZZ$209,166,FALSE)=0,"",VLOOKUP($A47,parlvotes_lh!$A$11:$ZZ$209,166,FALSE)))</f>
        <v/>
      </c>
      <c r="S47" s="179" t="str">
        <f>IF(ISERROR(VLOOKUP($A47,parlvotes_lh!$A$11:$ZZ$209,186,FALSE))=TRUE,"",IF(VLOOKUP($A47,parlvotes_lh!$A$11:$ZZ$209,186,FALSE)=0,"",VLOOKUP($A47,parlvotes_lh!$A$11:$ZZ$209,186,FALSE)))</f>
        <v/>
      </c>
      <c r="T47" s="179" t="str">
        <f>IF(ISERROR(VLOOKUP($A47,parlvotes_lh!$A$11:$ZZ$209,206,FALSE))=TRUE,"",IF(VLOOKUP($A47,parlvotes_lh!$A$11:$ZZ$209,206,FALSE)=0,"",VLOOKUP($A47,parlvotes_lh!$A$11:$ZZ$209,206,FALSE)))</f>
        <v/>
      </c>
      <c r="U47" s="179" t="str">
        <f>IF(ISERROR(VLOOKUP($A47,parlvotes_lh!$A$11:$ZZ$209,226,FALSE))=TRUE,"",IF(VLOOKUP($A47,parlvotes_lh!$A$11:$ZZ$209,226,FALSE)=0,"",VLOOKUP($A47,parlvotes_lh!$A$11:$ZZ$209,226,FALSE)))</f>
        <v/>
      </c>
      <c r="V47" s="179" t="str">
        <f>IF(ISERROR(VLOOKUP($A47,parlvotes_lh!$A$11:$ZZ$209,246,FALSE))=TRUE,"",IF(VLOOKUP($A47,parlvotes_lh!$A$11:$ZZ$209,246,FALSE)=0,"",VLOOKUP($A47,parlvotes_lh!$A$11:$ZZ$209,246,FALSE)))</f>
        <v/>
      </c>
      <c r="W47" s="179" t="str">
        <f>IF(ISERROR(VLOOKUP($A47,parlvotes_lh!$A$11:$ZZ$209,266,FALSE))=TRUE,"",IF(VLOOKUP($A47,parlvotes_lh!$A$11:$ZZ$209,266,FALSE)=0,"",VLOOKUP($A47,parlvotes_lh!$A$11:$ZZ$209,266,FALSE)))</f>
        <v/>
      </c>
      <c r="X47" s="179" t="str">
        <f>IF(ISERROR(VLOOKUP($A47,parlvotes_lh!$A$11:$ZZ$209,286,FALSE))=TRUE,"",IF(VLOOKUP($A47,parlvotes_lh!$A$11:$ZZ$209,286,FALSE)=0,"",VLOOKUP($A47,parlvotes_lh!$A$11:$ZZ$209,286,FALSE)))</f>
        <v/>
      </c>
      <c r="Y47" s="179" t="str">
        <f>IF(ISERROR(VLOOKUP($A47,parlvotes_lh!$A$11:$ZZ$209,306,FALSE))=TRUE,"",IF(VLOOKUP($A47,parlvotes_lh!$A$11:$ZZ$209,306,FALSE)=0,"",VLOOKUP($A47,parlvotes_lh!$A$11:$ZZ$209,306,FALSE)))</f>
        <v/>
      </c>
      <c r="Z47" s="179" t="str">
        <f>IF(ISERROR(VLOOKUP($A47,parlvotes_lh!$A$11:$ZZ$209,326,FALSE))=TRUE,"",IF(VLOOKUP($A47,parlvotes_lh!$A$11:$ZZ$209,326,FALSE)=0,"",VLOOKUP($A47,parlvotes_lh!$A$11:$ZZ$209,326,FALSE)))</f>
        <v/>
      </c>
      <c r="AA47" s="179" t="str">
        <f>IF(ISERROR(VLOOKUP($A47,parlvotes_lh!$A$11:$ZZ$209,346,FALSE))=TRUE,"",IF(VLOOKUP($A47,parlvotes_lh!$A$11:$ZZ$209,346,FALSE)=0,"",VLOOKUP($A47,parlvotes_lh!$A$11:$ZZ$209,346,FALSE)))</f>
        <v/>
      </c>
      <c r="AB47" s="179" t="str">
        <f>IF(ISERROR(VLOOKUP($A47,parlvotes_lh!$A$11:$ZZ$209,366,FALSE))=TRUE,"",IF(VLOOKUP($A47,parlvotes_lh!$A$11:$ZZ$209,366,FALSE)=0,"",VLOOKUP($A47,parlvotes_lh!$A$11:$ZZ$209,366,FALSE)))</f>
        <v/>
      </c>
      <c r="AC47" s="179" t="str">
        <f>IF(ISERROR(VLOOKUP($A47,parlvotes_lh!$A$11:$ZZ$209,386,FALSE))=TRUE,"",IF(VLOOKUP($A47,parlvotes_lh!$A$11:$ZZ$209,386,FALSE)=0,"",VLOOKUP($A47,parlvotes_lh!$A$11:$ZZ$209,386,FALSE)))</f>
        <v/>
      </c>
    </row>
    <row r="48" spans="1:29" ht="13.5" customHeight="1">
      <c r="A48" s="173" t="str">
        <f>IF(info_parties!A57="","",info_parties!A57)</f>
        <v/>
      </c>
      <c r="B48" s="104" t="str">
        <f>IF(A48="","",MID(info_weblinks!$C$3,32,3))</f>
        <v/>
      </c>
      <c r="C48" s="104" t="str">
        <f>IF(info_parties!G57="","",info_parties!G57)</f>
        <v/>
      </c>
      <c r="D48" s="104" t="str">
        <f>IF(info_parties!K57="","",info_parties!K57)</f>
        <v/>
      </c>
      <c r="E48" s="104" t="str">
        <f>IF(info_parties!H57="","",info_parties!H57)</f>
        <v/>
      </c>
      <c r="F48" s="174" t="str">
        <f t="shared" si="0"/>
        <v/>
      </c>
      <c r="G48" s="175" t="str">
        <f t="shared" si="1"/>
        <v/>
      </c>
      <c r="H48" s="176" t="str">
        <f t="shared" si="2"/>
        <v/>
      </c>
      <c r="I48" s="177" t="str">
        <f t="shared" si="3"/>
        <v/>
      </c>
      <c r="J48" s="178" t="str">
        <f>IF(ISERROR(VLOOKUP($A48,parlvotes_lh!$A$11:$ZZ$209,6,FALSE))=TRUE,"",IF(VLOOKUP($A48,parlvotes_lh!$A$11:$ZZ$209,6,FALSE)=0,"",VLOOKUP($A48,parlvotes_lh!$A$11:$ZZ$209,6,FALSE)))</f>
        <v/>
      </c>
      <c r="K48" s="178" t="str">
        <f>IF(ISERROR(VLOOKUP($A48,parlvotes_lh!$A$11:$ZZ$209,26,FALSE))=TRUE,"",IF(VLOOKUP($A48,parlvotes_lh!$A$11:$ZZ$209,26,FALSE)=0,"",VLOOKUP($A48,parlvotes_lh!$A$11:$ZZ$209,26,FALSE)))</f>
        <v/>
      </c>
      <c r="L48" s="178" t="str">
        <f>IF(ISERROR(VLOOKUP($A48,parlvotes_lh!$A$11:$ZZ$209,46,FALSE))=TRUE,"",IF(VLOOKUP($A48,parlvotes_lh!$A$11:$ZZ$209,46,FALSE)=0,"",VLOOKUP($A48,parlvotes_lh!$A$11:$ZZ$209,46,FALSE)))</f>
        <v/>
      </c>
      <c r="M48" s="178" t="str">
        <f>IF(ISERROR(VLOOKUP($A48,parlvotes_lh!$A$11:$ZZ$209,66,FALSE))=TRUE,"",IF(VLOOKUP($A48,parlvotes_lh!$A$11:$ZZ$209,66,FALSE)=0,"",VLOOKUP($A48,parlvotes_lh!$A$11:$ZZ$209,66,FALSE)))</f>
        <v/>
      </c>
      <c r="N48" s="178" t="str">
        <f>IF(ISERROR(VLOOKUP($A48,parlvotes_lh!$A$11:$ZZ$209,86,FALSE))=TRUE,"",IF(VLOOKUP($A48,parlvotes_lh!$A$11:$ZZ$209,86,FALSE)=0,"",VLOOKUP($A48,parlvotes_lh!$A$11:$ZZ$209,86,FALSE)))</f>
        <v/>
      </c>
      <c r="O48" s="178" t="str">
        <f>IF(ISERROR(VLOOKUP($A48,parlvotes_lh!$A$11:$ZZ$209,106,FALSE))=TRUE,"",IF(VLOOKUP($A48,parlvotes_lh!$A$11:$ZZ$209,106,FALSE)=0,"",VLOOKUP($A48,parlvotes_lh!$A$11:$ZZ$209,106,FALSE)))</f>
        <v/>
      </c>
      <c r="P48" s="178" t="str">
        <f>IF(ISERROR(VLOOKUP($A48,parlvotes_lh!$A$11:$ZZ$209,126,FALSE))=TRUE,"",IF(VLOOKUP($A48,parlvotes_lh!$A$11:$ZZ$209,126,FALSE)=0,"",VLOOKUP($A48,parlvotes_lh!$A$11:$ZZ$209,126,FALSE)))</f>
        <v/>
      </c>
      <c r="Q48" s="179" t="str">
        <f>IF(ISERROR(VLOOKUP($A48,parlvotes_lh!$A$11:$ZZ$209,146,FALSE))=TRUE,"",IF(VLOOKUP($A48,parlvotes_lh!$A$11:$ZZ$209,146,FALSE)=0,"",VLOOKUP($A48,parlvotes_lh!$A$11:$ZZ$209,146,FALSE)))</f>
        <v/>
      </c>
      <c r="R48" s="179" t="str">
        <f>IF(ISERROR(VLOOKUP($A48,parlvotes_lh!$A$11:$ZZ$209,166,FALSE))=TRUE,"",IF(VLOOKUP($A48,parlvotes_lh!$A$11:$ZZ$209,166,FALSE)=0,"",VLOOKUP($A48,parlvotes_lh!$A$11:$ZZ$209,166,FALSE)))</f>
        <v/>
      </c>
      <c r="S48" s="179" t="str">
        <f>IF(ISERROR(VLOOKUP($A48,parlvotes_lh!$A$11:$ZZ$209,186,FALSE))=TRUE,"",IF(VLOOKUP($A48,parlvotes_lh!$A$11:$ZZ$209,186,FALSE)=0,"",VLOOKUP($A48,parlvotes_lh!$A$11:$ZZ$209,186,FALSE)))</f>
        <v/>
      </c>
      <c r="T48" s="179" t="str">
        <f>IF(ISERROR(VLOOKUP($A48,parlvotes_lh!$A$11:$ZZ$209,206,FALSE))=TRUE,"",IF(VLOOKUP($A48,parlvotes_lh!$A$11:$ZZ$209,206,FALSE)=0,"",VLOOKUP($A48,parlvotes_lh!$A$11:$ZZ$209,206,FALSE)))</f>
        <v/>
      </c>
      <c r="U48" s="179" t="str">
        <f>IF(ISERROR(VLOOKUP($A48,parlvotes_lh!$A$11:$ZZ$209,226,FALSE))=TRUE,"",IF(VLOOKUP($A48,parlvotes_lh!$A$11:$ZZ$209,226,FALSE)=0,"",VLOOKUP($A48,parlvotes_lh!$A$11:$ZZ$209,226,FALSE)))</f>
        <v/>
      </c>
      <c r="V48" s="179" t="str">
        <f>IF(ISERROR(VLOOKUP($A48,parlvotes_lh!$A$11:$ZZ$209,246,FALSE))=TRUE,"",IF(VLOOKUP($A48,parlvotes_lh!$A$11:$ZZ$209,246,FALSE)=0,"",VLOOKUP($A48,parlvotes_lh!$A$11:$ZZ$209,246,FALSE)))</f>
        <v/>
      </c>
      <c r="W48" s="179" t="str">
        <f>IF(ISERROR(VLOOKUP($A48,parlvotes_lh!$A$11:$ZZ$209,266,FALSE))=TRUE,"",IF(VLOOKUP($A48,parlvotes_lh!$A$11:$ZZ$209,266,FALSE)=0,"",VLOOKUP($A48,parlvotes_lh!$A$11:$ZZ$209,266,FALSE)))</f>
        <v/>
      </c>
      <c r="X48" s="179" t="str">
        <f>IF(ISERROR(VLOOKUP($A48,parlvotes_lh!$A$11:$ZZ$209,286,FALSE))=TRUE,"",IF(VLOOKUP($A48,parlvotes_lh!$A$11:$ZZ$209,286,FALSE)=0,"",VLOOKUP($A48,parlvotes_lh!$A$11:$ZZ$209,286,FALSE)))</f>
        <v/>
      </c>
      <c r="Y48" s="179" t="str">
        <f>IF(ISERROR(VLOOKUP($A48,parlvotes_lh!$A$11:$ZZ$209,306,FALSE))=TRUE,"",IF(VLOOKUP($A48,parlvotes_lh!$A$11:$ZZ$209,306,FALSE)=0,"",VLOOKUP($A48,parlvotes_lh!$A$11:$ZZ$209,306,FALSE)))</f>
        <v/>
      </c>
      <c r="Z48" s="179" t="str">
        <f>IF(ISERROR(VLOOKUP($A48,parlvotes_lh!$A$11:$ZZ$209,326,FALSE))=TRUE,"",IF(VLOOKUP($A48,parlvotes_lh!$A$11:$ZZ$209,326,FALSE)=0,"",VLOOKUP($A48,parlvotes_lh!$A$11:$ZZ$209,326,FALSE)))</f>
        <v/>
      </c>
      <c r="AA48" s="179" t="str">
        <f>IF(ISERROR(VLOOKUP($A48,parlvotes_lh!$A$11:$ZZ$209,346,FALSE))=TRUE,"",IF(VLOOKUP($A48,parlvotes_lh!$A$11:$ZZ$209,346,FALSE)=0,"",VLOOKUP($A48,parlvotes_lh!$A$11:$ZZ$209,346,FALSE)))</f>
        <v/>
      </c>
      <c r="AB48" s="179" t="str">
        <f>IF(ISERROR(VLOOKUP($A48,parlvotes_lh!$A$11:$ZZ$209,366,FALSE))=TRUE,"",IF(VLOOKUP($A48,parlvotes_lh!$A$11:$ZZ$209,366,FALSE)=0,"",VLOOKUP($A48,parlvotes_lh!$A$11:$ZZ$209,366,FALSE)))</f>
        <v/>
      </c>
      <c r="AC48" s="179" t="str">
        <f>IF(ISERROR(VLOOKUP($A48,parlvotes_lh!$A$11:$ZZ$209,386,FALSE))=TRUE,"",IF(VLOOKUP($A48,parlvotes_lh!$A$11:$ZZ$209,386,FALSE)=0,"",VLOOKUP($A48,parlvotes_lh!$A$11:$ZZ$209,386,FALSE)))</f>
        <v/>
      </c>
    </row>
    <row r="49" spans="1:29" ht="13.5" customHeight="1">
      <c r="A49" s="173" t="str">
        <f>IF(info_parties!A58="","",info_parties!A58)</f>
        <v/>
      </c>
      <c r="B49" s="104" t="str">
        <f>IF(A49="","",MID(info_weblinks!$C$3,32,3))</f>
        <v/>
      </c>
      <c r="C49" s="104" t="str">
        <f>IF(info_parties!G58="","",info_parties!G58)</f>
        <v/>
      </c>
      <c r="D49" s="104" t="str">
        <f>IF(info_parties!K58="","",info_parties!K58)</f>
        <v/>
      </c>
      <c r="E49" s="104" t="str">
        <f>IF(info_parties!H58="","",info_parties!H58)</f>
        <v/>
      </c>
      <c r="F49" s="174" t="str">
        <f t="shared" si="0"/>
        <v/>
      </c>
      <c r="G49" s="175" t="str">
        <f t="shared" si="1"/>
        <v/>
      </c>
      <c r="H49" s="176" t="str">
        <f t="shared" si="2"/>
        <v/>
      </c>
      <c r="I49" s="177" t="str">
        <f t="shared" si="3"/>
        <v/>
      </c>
      <c r="J49" s="178" t="str">
        <f>IF(ISERROR(VLOOKUP($A49,parlvotes_lh!$A$11:$ZZ$209,6,FALSE))=TRUE,"",IF(VLOOKUP($A49,parlvotes_lh!$A$11:$ZZ$209,6,FALSE)=0,"",VLOOKUP($A49,parlvotes_lh!$A$11:$ZZ$209,6,FALSE)))</f>
        <v/>
      </c>
      <c r="K49" s="178" t="str">
        <f>IF(ISERROR(VLOOKUP($A49,parlvotes_lh!$A$11:$ZZ$209,26,FALSE))=TRUE,"",IF(VLOOKUP($A49,parlvotes_lh!$A$11:$ZZ$209,26,FALSE)=0,"",VLOOKUP($A49,parlvotes_lh!$A$11:$ZZ$209,26,FALSE)))</f>
        <v/>
      </c>
      <c r="L49" s="178" t="str">
        <f>IF(ISERROR(VLOOKUP($A49,parlvotes_lh!$A$11:$ZZ$209,46,FALSE))=TRUE,"",IF(VLOOKUP($A49,parlvotes_lh!$A$11:$ZZ$209,46,FALSE)=0,"",VLOOKUP($A49,parlvotes_lh!$A$11:$ZZ$209,46,FALSE)))</f>
        <v/>
      </c>
      <c r="M49" s="178" t="str">
        <f>IF(ISERROR(VLOOKUP($A49,parlvotes_lh!$A$11:$ZZ$209,66,FALSE))=TRUE,"",IF(VLOOKUP($A49,parlvotes_lh!$A$11:$ZZ$209,66,FALSE)=0,"",VLOOKUP($A49,parlvotes_lh!$A$11:$ZZ$209,66,FALSE)))</f>
        <v/>
      </c>
      <c r="N49" s="178" t="str">
        <f>IF(ISERROR(VLOOKUP($A49,parlvotes_lh!$A$11:$ZZ$209,86,FALSE))=TRUE,"",IF(VLOOKUP($A49,parlvotes_lh!$A$11:$ZZ$209,86,FALSE)=0,"",VLOOKUP($A49,parlvotes_lh!$A$11:$ZZ$209,86,FALSE)))</f>
        <v/>
      </c>
      <c r="O49" s="178" t="str">
        <f>IF(ISERROR(VLOOKUP($A49,parlvotes_lh!$A$11:$ZZ$209,106,FALSE))=TRUE,"",IF(VLOOKUP($A49,parlvotes_lh!$A$11:$ZZ$209,106,FALSE)=0,"",VLOOKUP($A49,parlvotes_lh!$A$11:$ZZ$209,106,FALSE)))</f>
        <v/>
      </c>
      <c r="P49" s="178" t="str">
        <f>IF(ISERROR(VLOOKUP($A49,parlvotes_lh!$A$11:$ZZ$209,126,FALSE))=TRUE,"",IF(VLOOKUP($A49,parlvotes_lh!$A$11:$ZZ$209,126,FALSE)=0,"",VLOOKUP($A49,parlvotes_lh!$A$11:$ZZ$209,126,FALSE)))</f>
        <v/>
      </c>
      <c r="Q49" s="179" t="str">
        <f>IF(ISERROR(VLOOKUP($A49,parlvotes_lh!$A$11:$ZZ$209,146,FALSE))=TRUE,"",IF(VLOOKUP($A49,parlvotes_lh!$A$11:$ZZ$209,146,FALSE)=0,"",VLOOKUP($A49,parlvotes_lh!$A$11:$ZZ$209,146,FALSE)))</f>
        <v/>
      </c>
      <c r="R49" s="179" t="str">
        <f>IF(ISERROR(VLOOKUP($A49,parlvotes_lh!$A$11:$ZZ$209,166,FALSE))=TRUE,"",IF(VLOOKUP($A49,parlvotes_lh!$A$11:$ZZ$209,166,FALSE)=0,"",VLOOKUP($A49,parlvotes_lh!$A$11:$ZZ$209,166,FALSE)))</f>
        <v/>
      </c>
      <c r="S49" s="179" t="str">
        <f>IF(ISERROR(VLOOKUP($A49,parlvotes_lh!$A$11:$ZZ$209,186,FALSE))=TRUE,"",IF(VLOOKUP($A49,parlvotes_lh!$A$11:$ZZ$209,186,FALSE)=0,"",VLOOKUP($A49,parlvotes_lh!$A$11:$ZZ$209,186,FALSE)))</f>
        <v/>
      </c>
      <c r="T49" s="179" t="str">
        <f>IF(ISERROR(VLOOKUP($A49,parlvotes_lh!$A$11:$ZZ$209,206,FALSE))=TRUE,"",IF(VLOOKUP($A49,parlvotes_lh!$A$11:$ZZ$209,206,FALSE)=0,"",VLOOKUP($A49,parlvotes_lh!$A$11:$ZZ$209,206,FALSE)))</f>
        <v/>
      </c>
      <c r="U49" s="179" t="str">
        <f>IF(ISERROR(VLOOKUP($A49,parlvotes_lh!$A$11:$ZZ$209,226,FALSE))=TRUE,"",IF(VLOOKUP($A49,parlvotes_lh!$A$11:$ZZ$209,226,FALSE)=0,"",VLOOKUP($A49,parlvotes_lh!$A$11:$ZZ$209,226,FALSE)))</f>
        <v/>
      </c>
      <c r="V49" s="179" t="str">
        <f>IF(ISERROR(VLOOKUP($A49,parlvotes_lh!$A$11:$ZZ$209,246,FALSE))=TRUE,"",IF(VLOOKUP($A49,parlvotes_lh!$A$11:$ZZ$209,246,FALSE)=0,"",VLOOKUP($A49,parlvotes_lh!$A$11:$ZZ$209,246,FALSE)))</f>
        <v/>
      </c>
      <c r="W49" s="179" t="str">
        <f>IF(ISERROR(VLOOKUP($A49,parlvotes_lh!$A$11:$ZZ$209,266,FALSE))=TRUE,"",IF(VLOOKUP($A49,parlvotes_lh!$A$11:$ZZ$209,266,FALSE)=0,"",VLOOKUP($A49,parlvotes_lh!$A$11:$ZZ$209,266,FALSE)))</f>
        <v/>
      </c>
      <c r="X49" s="179" t="str">
        <f>IF(ISERROR(VLOOKUP($A49,parlvotes_lh!$A$11:$ZZ$209,286,FALSE))=TRUE,"",IF(VLOOKUP($A49,parlvotes_lh!$A$11:$ZZ$209,286,FALSE)=0,"",VLOOKUP($A49,parlvotes_lh!$A$11:$ZZ$209,286,FALSE)))</f>
        <v/>
      </c>
      <c r="Y49" s="179" t="str">
        <f>IF(ISERROR(VLOOKUP($A49,parlvotes_lh!$A$11:$ZZ$209,306,FALSE))=TRUE,"",IF(VLOOKUP($A49,parlvotes_lh!$A$11:$ZZ$209,306,FALSE)=0,"",VLOOKUP($A49,parlvotes_lh!$A$11:$ZZ$209,306,FALSE)))</f>
        <v/>
      </c>
      <c r="Z49" s="179" t="str">
        <f>IF(ISERROR(VLOOKUP($A49,parlvotes_lh!$A$11:$ZZ$209,326,FALSE))=TRUE,"",IF(VLOOKUP($A49,parlvotes_lh!$A$11:$ZZ$209,326,FALSE)=0,"",VLOOKUP($A49,parlvotes_lh!$A$11:$ZZ$209,326,FALSE)))</f>
        <v/>
      </c>
      <c r="AA49" s="179" t="str">
        <f>IF(ISERROR(VLOOKUP($A49,parlvotes_lh!$A$11:$ZZ$209,346,FALSE))=TRUE,"",IF(VLOOKUP($A49,parlvotes_lh!$A$11:$ZZ$209,346,FALSE)=0,"",VLOOKUP($A49,parlvotes_lh!$A$11:$ZZ$209,346,FALSE)))</f>
        <v/>
      </c>
      <c r="AB49" s="179" t="str">
        <f>IF(ISERROR(VLOOKUP($A49,parlvotes_lh!$A$11:$ZZ$209,366,FALSE))=TRUE,"",IF(VLOOKUP($A49,parlvotes_lh!$A$11:$ZZ$209,366,FALSE)=0,"",VLOOKUP($A49,parlvotes_lh!$A$11:$ZZ$209,366,FALSE)))</f>
        <v/>
      </c>
      <c r="AC49" s="179" t="str">
        <f>IF(ISERROR(VLOOKUP($A49,parlvotes_lh!$A$11:$ZZ$209,386,FALSE))=TRUE,"",IF(VLOOKUP($A49,parlvotes_lh!$A$11:$ZZ$209,386,FALSE)=0,"",VLOOKUP($A49,parlvotes_lh!$A$11:$ZZ$209,386,FALSE)))</f>
        <v/>
      </c>
    </row>
    <row r="50" spans="1:29" ht="13.5" customHeight="1">
      <c r="A50" s="173" t="str">
        <f>IF(info_parties!A59="","",info_parties!A59)</f>
        <v/>
      </c>
      <c r="B50" s="104" t="str">
        <f>IF(A50="","",MID(info_weblinks!$C$3,32,3))</f>
        <v/>
      </c>
      <c r="C50" s="104" t="str">
        <f>IF(info_parties!G59="","",info_parties!G59)</f>
        <v/>
      </c>
      <c r="D50" s="104" t="str">
        <f>IF(info_parties!K59="","",info_parties!K59)</f>
        <v/>
      </c>
      <c r="E50" s="104" t="str">
        <f>IF(info_parties!H59="","",info_parties!H59)</f>
        <v/>
      </c>
      <c r="F50" s="174" t="str">
        <f t="shared" si="0"/>
        <v/>
      </c>
      <c r="G50" s="175" t="str">
        <f t="shared" si="1"/>
        <v/>
      </c>
      <c r="H50" s="176" t="str">
        <f t="shared" si="2"/>
        <v/>
      </c>
      <c r="I50" s="177" t="str">
        <f t="shared" si="3"/>
        <v/>
      </c>
      <c r="J50" s="178" t="str">
        <f>IF(ISERROR(VLOOKUP($A50,parlvotes_lh!$A$11:$ZZ$209,6,FALSE))=TRUE,"",IF(VLOOKUP($A50,parlvotes_lh!$A$11:$ZZ$209,6,FALSE)=0,"",VLOOKUP($A50,parlvotes_lh!$A$11:$ZZ$209,6,FALSE)))</f>
        <v/>
      </c>
      <c r="K50" s="178" t="str">
        <f>IF(ISERROR(VLOOKUP($A50,parlvotes_lh!$A$11:$ZZ$209,26,FALSE))=TRUE,"",IF(VLOOKUP($A50,parlvotes_lh!$A$11:$ZZ$209,26,FALSE)=0,"",VLOOKUP($A50,parlvotes_lh!$A$11:$ZZ$209,26,FALSE)))</f>
        <v/>
      </c>
      <c r="L50" s="178" t="str">
        <f>IF(ISERROR(VLOOKUP($A50,parlvotes_lh!$A$11:$ZZ$209,46,FALSE))=TRUE,"",IF(VLOOKUP($A50,parlvotes_lh!$A$11:$ZZ$209,46,FALSE)=0,"",VLOOKUP($A50,parlvotes_lh!$A$11:$ZZ$209,46,FALSE)))</f>
        <v/>
      </c>
      <c r="M50" s="178" t="str">
        <f>IF(ISERROR(VLOOKUP($A50,parlvotes_lh!$A$11:$ZZ$209,66,FALSE))=TRUE,"",IF(VLOOKUP($A50,parlvotes_lh!$A$11:$ZZ$209,66,FALSE)=0,"",VLOOKUP($A50,parlvotes_lh!$A$11:$ZZ$209,66,FALSE)))</f>
        <v/>
      </c>
      <c r="N50" s="178" t="str">
        <f>IF(ISERROR(VLOOKUP($A50,parlvotes_lh!$A$11:$ZZ$209,86,FALSE))=TRUE,"",IF(VLOOKUP($A50,parlvotes_lh!$A$11:$ZZ$209,86,FALSE)=0,"",VLOOKUP($A50,parlvotes_lh!$A$11:$ZZ$209,86,FALSE)))</f>
        <v/>
      </c>
      <c r="O50" s="178" t="str">
        <f>IF(ISERROR(VLOOKUP($A50,parlvotes_lh!$A$11:$ZZ$209,106,FALSE))=TRUE,"",IF(VLOOKUP($A50,parlvotes_lh!$A$11:$ZZ$209,106,FALSE)=0,"",VLOOKUP($A50,parlvotes_lh!$A$11:$ZZ$209,106,FALSE)))</f>
        <v/>
      </c>
      <c r="P50" s="178" t="str">
        <f>IF(ISERROR(VLOOKUP($A50,parlvotes_lh!$A$11:$ZZ$209,126,FALSE))=TRUE,"",IF(VLOOKUP($A50,parlvotes_lh!$A$11:$ZZ$209,126,FALSE)=0,"",VLOOKUP($A50,parlvotes_lh!$A$11:$ZZ$209,126,FALSE)))</f>
        <v/>
      </c>
      <c r="Q50" s="179" t="str">
        <f>IF(ISERROR(VLOOKUP($A50,parlvotes_lh!$A$11:$ZZ$209,146,FALSE))=TRUE,"",IF(VLOOKUP($A50,parlvotes_lh!$A$11:$ZZ$209,146,FALSE)=0,"",VLOOKUP($A50,parlvotes_lh!$A$11:$ZZ$209,146,FALSE)))</f>
        <v/>
      </c>
      <c r="R50" s="179" t="str">
        <f>IF(ISERROR(VLOOKUP($A50,parlvotes_lh!$A$11:$ZZ$209,166,FALSE))=TRUE,"",IF(VLOOKUP($A50,parlvotes_lh!$A$11:$ZZ$209,166,FALSE)=0,"",VLOOKUP($A50,parlvotes_lh!$A$11:$ZZ$209,166,FALSE)))</f>
        <v/>
      </c>
      <c r="S50" s="179" t="str">
        <f>IF(ISERROR(VLOOKUP($A50,parlvotes_lh!$A$11:$ZZ$209,186,FALSE))=TRUE,"",IF(VLOOKUP($A50,parlvotes_lh!$A$11:$ZZ$209,186,FALSE)=0,"",VLOOKUP($A50,parlvotes_lh!$A$11:$ZZ$209,186,FALSE)))</f>
        <v/>
      </c>
      <c r="T50" s="179" t="str">
        <f>IF(ISERROR(VLOOKUP($A50,parlvotes_lh!$A$11:$ZZ$209,206,FALSE))=TRUE,"",IF(VLOOKUP($A50,parlvotes_lh!$A$11:$ZZ$209,206,FALSE)=0,"",VLOOKUP($A50,parlvotes_lh!$A$11:$ZZ$209,206,FALSE)))</f>
        <v/>
      </c>
      <c r="U50" s="179" t="str">
        <f>IF(ISERROR(VLOOKUP($A50,parlvotes_lh!$A$11:$ZZ$209,226,FALSE))=TRUE,"",IF(VLOOKUP($A50,parlvotes_lh!$A$11:$ZZ$209,226,FALSE)=0,"",VLOOKUP($A50,parlvotes_lh!$A$11:$ZZ$209,226,FALSE)))</f>
        <v/>
      </c>
      <c r="V50" s="179" t="str">
        <f>IF(ISERROR(VLOOKUP($A50,parlvotes_lh!$A$11:$ZZ$209,246,FALSE))=TRUE,"",IF(VLOOKUP($A50,parlvotes_lh!$A$11:$ZZ$209,246,FALSE)=0,"",VLOOKUP($A50,parlvotes_lh!$A$11:$ZZ$209,246,FALSE)))</f>
        <v/>
      </c>
      <c r="W50" s="179" t="str">
        <f>IF(ISERROR(VLOOKUP($A50,parlvotes_lh!$A$11:$ZZ$209,266,FALSE))=TRUE,"",IF(VLOOKUP($A50,parlvotes_lh!$A$11:$ZZ$209,266,FALSE)=0,"",VLOOKUP($A50,parlvotes_lh!$A$11:$ZZ$209,266,FALSE)))</f>
        <v/>
      </c>
      <c r="X50" s="179" t="str">
        <f>IF(ISERROR(VLOOKUP($A50,parlvotes_lh!$A$11:$ZZ$209,286,FALSE))=TRUE,"",IF(VLOOKUP($A50,parlvotes_lh!$A$11:$ZZ$209,286,FALSE)=0,"",VLOOKUP($A50,parlvotes_lh!$A$11:$ZZ$209,286,FALSE)))</f>
        <v/>
      </c>
      <c r="Y50" s="179" t="str">
        <f>IF(ISERROR(VLOOKUP($A50,parlvotes_lh!$A$11:$ZZ$209,306,FALSE))=TRUE,"",IF(VLOOKUP($A50,parlvotes_lh!$A$11:$ZZ$209,306,FALSE)=0,"",VLOOKUP($A50,parlvotes_lh!$A$11:$ZZ$209,306,FALSE)))</f>
        <v/>
      </c>
      <c r="Z50" s="179" t="str">
        <f>IF(ISERROR(VLOOKUP($A50,parlvotes_lh!$A$11:$ZZ$209,326,FALSE))=TRUE,"",IF(VLOOKUP($A50,parlvotes_lh!$A$11:$ZZ$209,326,FALSE)=0,"",VLOOKUP($A50,parlvotes_lh!$A$11:$ZZ$209,326,FALSE)))</f>
        <v/>
      </c>
      <c r="AA50" s="179" t="str">
        <f>IF(ISERROR(VLOOKUP($A50,parlvotes_lh!$A$11:$ZZ$209,346,FALSE))=TRUE,"",IF(VLOOKUP($A50,parlvotes_lh!$A$11:$ZZ$209,346,FALSE)=0,"",VLOOKUP($A50,parlvotes_lh!$A$11:$ZZ$209,346,FALSE)))</f>
        <v/>
      </c>
      <c r="AB50" s="179" t="str">
        <f>IF(ISERROR(VLOOKUP($A50,parlvotes_lh!$A$11:$ZZ$209,366,FALSE))=TRUE,"",IF(VLOOKUP($A50,parlvotes_lh!$A$11:$ZZ$209,366,FALSE)=0,"",VLOOKUP($A50,parlvotes_lh!$A$11:$ZZ$209,366,FALSE)))</f>
        <v/>
      </c>
      <c r="AC50" s="179" t="str">
        <f>IF(ISERROR(VLOOKUP($A50,parlvotes_lh!$A$11:$ZZ$209,386,FALSE))=TRUE,"",IF(VLOOKUP($A50,parlvotes_lh!$A$11:$ZZ$209,386,FALSE)=0,"",VLOOKUP($A50,parlvotes_lh!$A$11:$ZZ$209,386,FALSE)))</f>
        <v/>
      </c>
    </row>
    <row r="51" spans="1:29" ht="13.5" customHeight="1">
      <c r="A51" s="173" t="str">
        <f>IF(info_parties!A60="","",info_parties!A60)</f>
        <v/>
      </c>
      <c r="B51" s="104" t="str">
        <f>IF(A51="","",MID(info_weblinks!$C$3,32,3))</f>
        <v/>
      </c>
      <c r="C51" s="104" t="str">
        <f>IF(info_parties!G60="","",info_parties!G60)</f>
        <v/>
      </c>
      <c r="D51" s="104" t="str">
        <f>IF(info_parties!K60="","",info_parties!K60)</f>
        <v/>
      </c>
      <c r="E51" s="104" t="str">
        <f>IF(info_parties!H60="","",info_parties!H60)</f>
        <v/>
      </c>
      <c r="F51" s="174" t="str">
        <f t="shared" si="0"/>
        <v/>
      </c>
      <c r="G51" s="175" t="str">
        <f t="shared" si="1"/>
        <v/>
      </c>
      <c r="H51" s="176" t="str">
        <f t="shared" si="2"/>
        <v/>
      </c>
      <c r="I51" s="177" t="str">
        <f t="shared" si="3"/>
        <v/>
      </c>
      <c r="J51" s="178" t="str">
        <f>IF(ISERROR(VLOOKUP($A51,parlvotes_lh!$A$11:$ZZ$209,6,FALSE))=TRUE,"",IF(VLOOKUP($A51,parlvotes_lh!$A$11:$ZZ$209,6,FALSE)=0,"",VLOOKUP($A51,parlvotes_lh!$A$11:$ZZ$209,6,FALSE)))</f>
        <v/>
      </c>
      <c r="K51" s="178" t="str">
        <f>IF(ISERROR(VLOOKUP($A51,parlvotes_lh!$A$11:$ZZ$209,26,FALSE))=TRUE,"",IF(VLOOKUP($A51,parlvotes_lh!$A$11:$ZZ$209,26,FALSE)=0,"",VLOOKUP($A51,parlvotes_lh!$A$11:$ZZ$209,26,FALSE)))</f>
        <v/>
      </c>
      <c r="L51" s="178" t="str">
        <f>IF(ISERROR(VLOOKUP($A51,parlvotes_lh!$A$11:$ZZ$209,46,FALSE))=TRUE,"",IF(VLOOKUP($A51,parlvotes_lh!$A$11:$ZZ$209,46,FALSE)=0,"",VLOOKUP($A51,parlvotes_lh!$A$11:$ZZ$209,46,FALSE)))</f>
        <v/>
      </c>
      <c r="M51" s="178" t="str">
        <f>IF(ISERROR(VLOOKUP($A51,parlvotes_lh!$A$11:$ZZ$209,66,FALSE))=TRUE,"",IF(VLOOKUP($A51,parlvotes_lh!$A$11:$ZZ$209,66,FALSE)=0,"",VLOOKUP($A51,parlvotes_lh!$A$11:$ZZ$209,66,FALSE)))</f>
        <v/>
      </c>
      <c r="N51" s="178" t="str">
        <f>IF(ISERROR(VLOOKUP($A51,parlvotes_lh!$A$11:$ZZ$209,86,FALSE))=TRUE,"",IF(VLOOKUP($A51,parlvotes_lh!$A$11:$ZZ$209,86,FALSE)=0,"",VLOOKUP($A51,parlvotes_lh!$A$11:$ZZ$209,86,FALSE)))</f>
        <v/>
      </c>
      <c r="O51" s="178" t="str">
        <f>IF(ISERROR(VLOOKUP($A51,parlvotes_lh!$A$11:$ZZ$209,106,FALSE))=TRUE,"",IF(VLOOKUP($A51,parlvotes_lh!$A$11:$ZZ$209,106,FALSE)=0,"",VLOOKUP($A51,parlvotes_lh!$A$11:$ZZ$209,106,FALSE)))</f>
        <v/>
      </c>
      <c r="P51" s="178" t="str">
        <f>IF(ISERROR(VLOOKUP($A51,parlvotes_lh!$A$11:$ZZ$209,126,FALSE))=TRUE,"",IF(VLOOKUP($A51,parlvotes_lh!$A$11:$ZZ$209,126,FALSE)=0,"",VLOOKUP($A51,parlvotes_lh!$A$11:$ZZ$209,126,FALSE)))</f>
        <v/>
      </c>
      <c r="Q51" s="179" t="str">
        <f>IF(ISERROR(VLOOKUP($A51,parlvotes_lh!$A$11:$ZZ$209,146,FALSE))=TRUE,"",IF(VLOOKUP($A51,parlvotes_lh!$A$11:$ZZ$209,146,FALSE)=0,"",VLOOKUP($A51,parlvotes_lh!$A$11:$ZZ$209,146,FALSE)))</f>
        <v/>
      </c>
      <c r="R51" s="179" t="str">
        <f>IF(ISERROR(VLOOKUP($A51,parlvotes_lh!$A$11:$ZZ$209,166,FALSE))=TRUE,"",IF(VLOOKUP($A51,parlvotes_lh!$A$11:$ZZ$209,166,FALSE)=0,"",VLOOKUP($A51,parlvotes_lh!$A$11:$ZZ$209,166,FALSE)))</f>
        <v/>
      </c>
      <c r="S51" s="179" t="str">
        <f>IF(ISERROR(VLOOKUP($A51,parlvotes_lh!$A$11:$ZZ$209,186,FALSE))=TRUE,"",IF(VLOOKUP($A51,parlvotes_lh!$A$11:$ZZ$209,186,FALSE)=0,"",VLOOKUP($A51,parlvotes_lh!$A$11:$ZZ$209,186,FALSE)))</f>
        <v/>
      </c>
      <c r="T51" s="179" t="str">
        <f>IF(ISERROR(VLOOKUP($A51,parlvotes_lh!$A$11:$ZZ$209,206,FALSE))=TRUE,"",IF(VLOOKUP($A51,parlvotes_lh!$A$11:$ZZ$209,206,FALSE)=0,"",VLOOKUP($A51,parlvotes_lh!$A$11:$ZZ$209,206,FALSE)))</f>
        <v/>
      </c>
      <c r="U51" s="179" t="str">
        <f>IF(ISERROR(VLOOKUP($A51,parlvotes_lh!$A$11:$ZZ$209,226,FALSE))=TRUE,"",IF(VLOOKUP($A51,parlvotes_lh!$A$11:$ZZ$209,226,FALSE)=0,"",VLOOKUP($A51,parlvotes_lh!$A$11:$ZZ$209,226,FALSE)))</f>
        <v/>
      </c>
      <c r="V51" s="179" t="str">
        <f>IF(ISERROR(VLOOKUP($A51,parlvotes_lh!$A$11:$ZZ$209,246,FALSE))=TRUE,"",IF(VLOOKUP($A51,parlvotes_lh!$A$11:$ZZ$209,246,FALSE)=0,"",VLOOKUP($A51,parlvotes_lh!$A$11:$ZZ$209,246,FALSE)))</f>
        <v/>
      </c>
      <c r="W51" s="179" t="str">
        <f>IF(ISERROR(VLOOKUP($A51,parlvotes_lh!$A$11:$ZZ$209,266,FALSE))=TRUE,"",IF(VLOOKUP($A51,parlvotes_lh!$A$11:$ZZ$209,266,FALSE)=0,"",VLOOKUP($A51,parlvotes_lh!$A$11:$ZZ$209,266,FALSE)))</f>
        <v/>
      </c>
      <c r="X51" s="179" t="str">
        <f>IF(ISERROR(VLOOKUP($A51,parlvotes_lh!$A$11:$ZZ$209,286,FALSE))=TRUE,"",IF(VLOOKUP($A51,parlvotes_lh!$A$11:$ZZ$209,286,FALSE)=0,"",VLOOKUP($A51,parlvotes_lh!$A$11:$ZZ$209,286,FALSE)))</f>
        <v/>
      </c>
      <c r="Y51" s="179" t="str">
        <f>IF(ISERROR(VLOOKUP($A51,parlvotes_lh!$A$11:$ZZ$209,306,FALSE))=TRUE,"",IF(VLOOKUP($A51,parlvotes_lh!$A$11:$ZZ$209,306,FALSE)=0,"",VLOOKUP($A51,parlvotes_lh!$A$11:$ZZ$209,306,FALSE)))</f>
        <v/>
      </c>
      <c r="Z51" s="179" t="str">
        <f>IF(ISERROR(VLOOKUP($A51,parlvotes_lh!$A$11:$ZZ$209,326,FALSE))=TRUE,"",IF(VLOOKUP($A51,parlvotes_lh!$A$11:$ZZ$209,326,FALSE)=0,"",VLOOKUP($A51,parlvotes_lh!$A$11:$ZZ$209,326,FALSE)))</f>
        <v/>
      </c>
      <c r="AA51" s="179" t="str">
        <f>IF(ISERROR(VLOOKUP($A51,parlvotes_lh!$A$11:$ZZ$209,346,FALSE))=TRUE,"",IF(VLOOKUP($A51,parlvotes_lh!$A$11:$ZZ$209,346,FALSE)=0,"",VLOOKUP($A51,parlvotes_lh!$A$11:$ZZ$209,346,FALSE)))</f>
        <v/>
      </c>
      <c r="AB51" s="179" t="str">
        <f>IF(ISERROR(VLOOKUP($A51,parlvotes_lh!$A$11:$ZZ$209,366,FALSE))=TRUE,"",IF(VLOOKUP($A51,parlvotes_lh!$A$11:$ZZ$209,366,FALSE)=0,"",VLOOKUP($A51,parlvotes_lh!$A$11:$ZZ$209,366,FALSE)))</f>
        <v/>
      </c>
      <c r="AC51" s="179" t="str">
        <f>IF(ISERROR(VLOOKUP($A51,parlvotes_lh!$A$11:$ZZ$209,386,FALSE))=TRUE,"",IF(VLOOKUP($A51,parlvotes_lh!$A$11:$ZZ$209,386,FALSE)=0,"",VLOOKUP($A51,parlvotes_lh!$A$11:$ZZ$209,386,FALSE)))</f>
        <v/>
      </c>
    </row>
    <row r="52" spans="1:29" ht="13.5" customHeight="1">
      <c r="A52" s="173" t="str">
        <f>IF(info_parties!A61="","",info_parties!A61)</f>
        <v/>
      </c>
      <c r="B52" s="104" t="str">
        <f>IF(A52="","",MID(info_weblinks!$C$3,32,3))</f>
        <v/>
      </c>
      <c r="C52" s="104" t="str">
        <f>IF(info_parties!G61="","",info_parties!G61)</f>
        <v/>
      </c>
      <c r="D52" s="104" t="str">
        <f>IF(info_parties!K61="","",info_parties!K61)</f>
        <v/>
      </c>
      <c r="E52" s="104" t="str">
        <f>IF(info_parties!H61="","",info_parties!H61)</f>
        <v/>
      </c>
      <c r="F52" s="174" t="str">
        <f t="shared" si="0"/>
        <v/>
      </c>
      <c r="G52" s="175" t="str">
        <f t="shared" si="1"/>
        <v/>
      </c>
      <c r="H52" s="176" t="str">
        <f t="shared" si="2"/>
        <v/>
      </c>
      <c r="I52" s="177" t="str">
        <f t="shared" si="3"/>
        <v/>
      </c>
      <c r="J52" s="178" t="str">
        <f>IF(ISERROR(VLOOKUP($A52,parlvotes_lh!$A$11:$ZZ$209,6,FALSE))=TRUE,"",IF(VLOOKUP($A52,parlvotes_lh!$A$11:$ZZ$209,6,FALSE)=0,"",VLOOKUP($A52,parlvotes_lh!$A$11:$ZZ$209,6,FALSE)))</f>
        <v/>
      </c>
      <c r="K52" s="178" t="str">
        <f>IF(ISERROR(VLOOKUP($A52,parlvotes_lh!$A$11:$ZZ$209,26,FALSE))=TRUE,"",IF(VLOOKUP($A52,parlvotes_lh!$A$11:$ZZ$209,26,FALSE)=0,"",VLOOKUP($A52,parlvotes_lh!$A$11:$ZZ$209,26,FALSE)))</f>
        <v/>
      </c>
      <c r="L52" s="178" t="str">
        <f>IF(ISERROR(VLOOKUP($A52,parlvotes_lh!$A$11:$ZZ$209,46,FALSE))=TRUE,"",IF(VLOOKUP($A52,parlvotes_lh!$A$11:$ZZ$209,46,FALSE)=0,"",VLOOKUP($A52,parlvotes_lh!$A$11:$ZZ$209,46,FALSE)))</f>
        <v/>
      </c>
      <c r="M52" s="178" t="str">
        <f>IF(ISERROR(VLOOKUP($A52,parlvotes_lh!$A$11:$ZZ$209,66,FALSE))=TRUE,"",IF(VLOOKUP($A52,parlvotes_lh!$A$11:$ZZ$209,66,FALSE)=0,"",VLOOKUP($A52,parlvotes_lh!$A$11:$ZZ$209,66,FALSE)))</f>
        <v/>
      </c>
      <c r="N52" s="178" t="str">
        <f>IF(ISERROR(VLOOKUP($A52,parlvotes_lh!$A$11:$ZZ$209,86,FALSE))=TRUE,"",IF(VLOOKUP($A52,parlvotes_lh!$A$11:$ZZ$209,86,FALSE)=0,"",VLOOKUP($A52,parlvotes_lh!$A$11:$ZZ$209,86,FALSE)))</f>
        <v/>
      </c>
      <c r="O52" s="178" t="str">
        <f>IF(ISERROR(VLOOKUP($A52,parlvotes_lh!$A$11:$ZZ$209,106,FALSE))=TRUE,"",IF(VLOOKUP($A52,parlvotes_lh!$A$11:$ZZ$209,106,FALSE)=0,"",VLOOKUP($A52,parlvotes_lh!$A$11:$ZZ$209,106,FALSE)))</f>
        <v/>
      </c>
      <c r="P52" s="178" t="str">
        <f>IF(ISERROR(VLOOKUP($A52,parlvotes_lh!$A$11:$ZZ$209,126,FALSE))=TRUE,"",IF(VLOOKUP($A52,parlvotes_lh!$A$11:$ZZ$209,126,FALSE)=0,"",VLOOKUP($A52,parlvotes_lh!$A$11:$ZZ$209,126,FALSE)))</f>
        <v/>
      </c>
      <c r="Q52" s="179" t="str">
        <f>IF(ISERROR(VLOOKUP($A52,parlvotes_lh!$A$11:$ZZ$209,146,FALSE))=TRUE,"",IF(VLOOKUP($A52,parlvotes_lh!$A$11:$ZZ$209,146,FALSE)=0,"",VLOOKUP($A52,parlvotes_lh!$A$11:$ZZ$209,146,FALSE)))</f>
        <v/>
      </c>
      <c r="R52" s="179" t="str">
        <f>IF(ISERROR(VLOOKUP($A52,parlvotes_lh!$A$11:$ZZ$209,166,FALSE))=TRUE,"",IF(VLOOKUP($A52,parlvotes_lh!$A$11:$ZZ$209,166,FALSE)=0,"",VLOOKUP($A52,parlvotes_lh!$A$11:$ZZ$209,166,FALSE)))</f>
        <v/>
      </c>
      <c r="S52" s="179" t="str">
        <f>IF(ISERROR(VLOOKUP($A52,parlvotes_lh!$A$11:$ZZ$209,186,FALSE))=TRUE,"",IF(VLOOKUP($A52,parlvotes_lh!$A$11:$ZZ$209,186,FALSE)=0,"",VLOOKUP($A52,parlvotes_lh!$A$11:$ZZ$209,186,FALSE)))</f>
        <v/>
      </c>
      <c r="T52" s="179" t="str">
        <f>IF(ISERROR(VLOOKUP($A52,parlvotes_lh!$A$11:$ZZ$209,206,FALSE))=TRUE,"",IF(VLOOKUP($A52,parlvotes_lh!$A$11:$ZZ$209,206,FALSE)=0,"",VLOOKUP($A52,parlvotes_lh!$A$11:$ZZ$209,206,FALSE)))</f>
        <v/>
      </c>
      <c r="U52" s="179" t="str">
        <f>IF(ISERROR(VLOOKUP($A52,parlvotes_lh!$A$11:$ZZ$209,226,FALSE))=TRUE,"",IF(VLOOKUP($A52,parlvotes_lh!$A$11:$ZZ$209,226,FALSE)=0,"",VLOOKUP($A52,parlvotes_lh!$A$11:$ZZ$209,226,FALSE)))</f>
        <v/>
      </c>
      <c r="V52" s="179" t="str">
        <f>IF(ISERROR(VLOOKUP($A52,parlvotes_lh!$A$11:$ZZ$209,246,FALSE))=TRUE,"",IF(VLOOKUP($A52,parlvotes_lh!$A$11:$ZZ$209,246,FALSE)=0,"",VLOOKUP($A52,parlvotes_lh!$A$11:$ZZ$209,246,FALSE)))</f>
        <v/>
      </c>
      <c r="W52" s="179" t="str">
        <f>IF(ISERROR(VLOOKUP($A52,parlvotes_lh!$A$11:$ZZ$209,266,FALSE))=TRUE,"",IF(VLOOKUP($A52,parlvotes_lh!$A$11:$ZZ$209,266,FALSE)=0,"",VLOOKUP($A52,parlvotes_lh!$A$11:$ZZ$209,266,FALSE)))</f>
        <v/>
      </c>
      <c r="X52" s="179" t="str">
        <f>IF(ISERROR(VLOOKUP($A52,parlvotes_lh!$A$11:$ZZ$209,286,FALSE))=TRUE,"",IF(VLOOKUP($A52,parlvotes_lh!$A$11:$ZZ$209,286,FALSE)=0,"",VLOOKUP($A52,parlvotes_lh!$A$11:$ZZ$209,286,FALSE)))</f>
        <v/>
      </c>
      <c r="Y52" s="179" t="str">
        <f>IF(ISERROR(VLOOKUP($A52,parlvotes_lh!$A$11:$ZZ$209,306,FALSE))=TRUE,"",IF(VLOOKUP($A52,parlvotes_lh!$A$11:$ZZ$209,306,FALSE)=0,"",VLOOKUP($A52,parlvotes_lh!$A$11:$ZZ$209,306,FALSE)))</f>
        <v/>
      </c>
      <c r="Z52" s="179" t="str">
        <f>IF(ISERROR(VLOOKUP($A52,parlvotes_lh!$A$11:$ZZ$209,326,FALSE))=TRUE,"",IF(VLOOKUP($A52,parlvotes_lh!$A$11:$ZZ$209,326,FALSE)=0,"",VLOOKUP($A52,parlvotes_lh!$A$11:$ZZ$209,326,FALSE)))</f>
        <v/>
      </c>
      <c r="AA52" s="179" t="str">
        <f>IF(ISERROR(VLOOKUP($A52,parlvotes_lh!$A$11:$ZZ$209,346,FALSE))=TRUE,"",IF(VLOOKUP($A52,parlvotes_lh!$A$11:$ZZ$209,346,FALSE)=0,"",VLOOKUP($A52,parlvotes_lh!$A$11:$ZZ$209,346,FALSE)))</f>
        <v/>
      </c>
      <c r="AB52" s="179" t="str">
        <f>IF(ISERROR(VLOOKUP($A52,parlvotes_lh!$A$11:$ZZ$209,366,FALSE))=TRUE,"",IF(VLOOKUP($A52,parlvotes_lh!$A$11:$ZZ$209,366,FALSE)=0,"",VLOOKUP($A52,parlvotes_lh!$A$11:$ZZ$209,366,FALSE)))</f>
        <v/>
      </c>
      <c r="AC52" s="179" t="str">
        <f>IF(ISERROR(VLOOKUP($A52,parlvotes_lh!$A$11:$ZZ$209,386,FALSE))=TRUE,"",IF(VLOOKUP($A52,parlvotes_lh!$A$11:$ZZ$209,386,FALSE)=0,"",VLOOKUP($A52,parlvotes_lh!$A$11:$ZZ$209,386,FALSE)))</f>
        <v/>
      </c>
    </row>
    <row r="53" spans="1:29" ht="13.5" customHeight="1">
      <c r="A53" s="173" t="str">
        <f>IF(info_parties!A62="","",info_parties!A62)</f>
        <v/>
      </c>
      <c r="B53" s="104" t="str">
        <f>IF(A53="","",MID(info_weblinks!$C$3,32,3))</f>
        <v/>
      </c>
      <c r="C53" s="104" t="str">
        <f>IF(info_parties!G62="","",info_parties!G62)</f>
        <v/>
      </c>
      <c r="D53" s="104" t="str">
        <f>IF(info_parties!K62="","",info_parties!K62)</f>
        <v/>
      </c>
      <c r="E53" s="104" t="str">
        <f>IF(info_parties!H62="","",info_parties!H62)</f>
        <v/>
      </c>
      <c r="F53" s="174" t="str">
        <f t="shared" si="0"/>
        <v/>
      </c>
      <c r="G53" s="175" t="str">
        <f t="shared" si="1"/>
        <v/>
      </c>
      <c r="H53" s="176" t="str">
        <f t="shared" si="2"/>
        <v/>
      </c>
      <c r="I53" s="177" t="str">
        <f t="shared" si="3"/>
        <v/>
      </c>
      <c r="J53" s="178" t="str">
        <f>IF(ISERROR(VLOOKUP($A53,parlvotes_lh!$A$11:$ZZ$209,6,FALSE))=TRUE,"",IF(VLOOKUP($A53,parlvotes_lh!$A$11:$ZZ$209,6,FALSE)=0,"",VLOOKUP($A53,parlvotes_lh!$A$11:$ZZ$209,6,FALSE)))</f>
        <v/>
      </c>
      <c r="K53" s="178" t="str">
        <f>IF(ISERROR(VLOOKUP($A53,parlvotes_lh!$A$11:$ZZ$209,26,FALSE))=TRUE,"",IF(VLOOKUP($A53,parlvotes_lh!$A$11:$ZZ$209,26,FALSE)=0,"",VLOOKUP($A53,parlvotes_lh!$A$11:$ZZ$209,26,FALSE)))</f>
        <v/>
      </c>
      <c r="L53" s="178" t="str">
        <f>IF(ISERROR(VLOOKUP($A53,parlvotes_lh!$A$11:$ZZ$209,46,FALSE))=TRUE,"",IF(VLOOKUP($A53,parlvotes_lh!$A$11:$ZZ$209,46,FALSE)=0,"",VLOOKUP($A53,parlvotes_lh!$A$11:$ZZ$209,46,FALSE)))</f>
        <v/>
      </c>
      <c r="M53" s="178" t="str">
        <f>IF(ISERROR(VLOOKUP($A53,parlvotes_lh!$A$11:$ZZ$209,66,FALSE))=TRUE,"",IF(VLOOKUP($A53,parlvotes_lh!$A$11:$ZZ$209,66,FALSE)=0,"",VLOOKUP($A53,parlvotes_lh!$A$11:$ZZ$209,66,FALSE)))</f>
        <v/>
      </c>
      <c r="N53" s="178" t="str">
        <f>IF(ISERROR(VLOOKUP($A53,parlvotes_lh!$A$11:$ZZ$209,86,FALSE))=TRUE,"",IF(VLOOKUP($A53,parlvotes_lh!$A$11:$ZZ$209,86,FALSE)=0,"",VLOOKUP($A53,parlvotes_lh!$A$11:$ZZ$209,86,FALSE)))</f>
        <v/>
      </c>
      <c r="O53" s="178" t="str">
        <f>IF(ISERROR(VLOOKUP($A53,parlvotes_lh!$A$11:$ZZ$209,106,FALSE))=TRUE,"",IF(VLOOKUP($A53,parlvotes_lh!$A$11:$ZZ$209,106,FALSE)=0,"",VLOOKUP($A53,parlvotes_lh!$A$11:$ZZ$209,106,FALSE)))</f>
        <v/>
      </c>
      <c r="P53" s="178" t="str">
        <f>IF(ISERROR(VLOOKUP($A53,parlvotes_lh!$A$11:$ZZ$209,126,FALSE))=TRUE,"",IF(VLOOKUP($A53,parlvotes_lh!$A$11:$ZZ$209,126,FALSE)=0,"",VLOOKUP($A53,parlvotes_lh!$A$11:$ZZ$209,126,FALSE)))</f>
        <v/>
      </c>
      <c r="Q53" s="179" t="str">
        <f>IF(ISERROR(VLOOKUP($A53,parlvotes_lh!$A$11:$ZZ$209,146,FALSE))=TRUE,"",IF(VLOOKUP($A53,parlvotes_lh!$A$11:$ZZ$209,146,FALSE)=0,"",VLOOKUP($A53,parlvotes_lh!$A$11:$ZZ$209,146,FALSE)))</f>
        <v/>
      </c>
      <c r="R53" s="179" t="str">
        <f>IF(ISERROR(VLOOKUP($A53,parlvotes_lh!$A$11:$ZZ$209,166,FALSE))=TRUE,"",IF(VLOOKUP($A53,parlvotes_lh!$A$11:$ZZ$209,166,FALSE)=0,"",VLOOKUP($A53,parlvotes_lh!$A$11:$ZZ$209,166,FALSE)))</f>
        <v/>
      </c>
      <c r="S53" s="179" t="str">
        <f>IF(ISERROR(VLOOKUP($A53,parlvotes_lh!$A$11:$ZZ$209,186,FALSE))=TRUE,"",IF(VLOOKUP($A53,parlvotes_lh!$A$11:$ZZ$209,186,FALSE)=0,"",VLOOKUP($A53,parlvotes_lh!$A$11:$ZZ$209,186,FALSE)))</f>
        <v/>
      </c>
      <c r="T53" s="179" t="str">
        <f>IF(ISERROR(VLOOKUP($A53,parlvotes_lh!$A$11:$ZZ$209,206,FALSE))=TRUE,"",IF(VLOOKUP($A53,parlvotes_lh!$A$11:$ZZ$209,206,FALSE)=0,"",VLOOKUP($A53,parlvotes_lh!$A$11:$ZZ$209,206,FALSE)))</f>
        <v/>
      </c>
      <c r="U53" s="179" t="str">
        <f>IF(ISERROR(VLOOKUP($A53,parlvotes_lh!$A$11:$ZZ$209,226,FALSE))=TRUE,"",IF(VLOOKUP($A53,parlvotes_lh!$A$11:$ZZ$209,226,FALSE)=0,"",VLOOKUP($A53,parlvotes_lh!$A$11:$ZZ$209,226,FALSE)))</f>
        <v/>
      </c>
      <c r="V53" s="179" t="str">
        <f>IF(ISERROR(VLOOKUP($A53,parlvotes_lh!$A$11:$ZZ$209,246,FALSE))=TRUE,"",IF(VLOOKUP($A53,parlvotes_lh!$A$11:$ZZ$209,246,FALSE)=0,"",VLOOKUP($A53,parlvotes_lh!$A$11:$ZZ$209,246,FALSE)))</f>
        <v/>
      </c>
      <c r="W53" s="179" t="str">
        <f>IF(ISERROR(VLOOKUP($A53,parlvotes_lh!$A$11:$ZZ$209,266,FALSE))=TRUE,"",IF(VLOOKUP($A53,parlvotes_lh!$A$11:$ZZ$209,266,FALSE)=0,"",VLOOKUP($A53,parlvotes_lh!$A$11:$ZZ$209,266,FALSE)))</f>
        <v/>
      </c>
      <c r="X53" s="179" t="str">
        <f>IF(ISERROR(VLOOKUP($A53,parlvotes_lh!$A$11:$ZZ$209,286,FALSE))=TRUE,"",IF(VLOOKUP($A53,parlvotes_lh!$A$11:$ZZ$209,286,FALSE)=0,"",VLOOKUP($A53,parlvotes_lh!$A$11:$ZZ$209,286,FALSE)))</f>
        <v/>
      </c>
      <c r="Y53" s="179" t="str">
        <f>IF(ISERROR(VLOOKUP($A53,parlvotes_lh!$A$11:$ZZ$209,306,FALSE))=TRUE,"",IF(VLOOKUP($A53,parlvotes_lh!$A$11:$ZZ$209,306,FALSE)=0,"",VLOOKUP($A53,parlvotes_lh!$A$11:$ZZ$209,306,FALSE)))</f>
        <v/>
      </c>
      <c r="Z53" s="179" t="str">
        <f>IF(ISERROR(VLOOKUP($A53,parlvotes_lh!$A$11:$ZZ$209,326,FALSE))=TRUE,"",IF(VLOOKUP($A53,parlvotes_lh!$A$11:$ZZ$209,326,FALSE)=0,"",VLOOKUP($A53,parlvotes_lh!$A$11:$ZZ$209,326,FALSE)))</f>
        <v/>
      </c>
      <c r="AA53" s="179" t="str">
        <f>IF(ISERROR(VLOOKUP($A53,parlvotes_lh!$A$11:$ZZ$209,346,FALSE))=TRUE,"",IF(VLOOKUP($A53,parlvotes_lh!$A$11:$ZZ$209,346,FALSE)=0,"",VLOOKUP($A53,parlvotes_lh!$A$11:$ZZ$209,346,FALSE)))</f>
        <v/>
      </c>
      <c r="AB53" s="179" t="str">
        <f>IF(ISERROR(VLOOKUP($A53,parlvotes_lh!$A$11:$ZZ$209,366,FALSE))=TRUE,"",IF(VLOOKUP($A53,parlvotes_lh!$A$11:$ZZ$209,366,FALSE)=0,"",VLOOKUP($A53,parlvotes_lh!$A$11:$ZZ$209,366,FALSE)))</f>
        <v/>
      </c>
      <c r="AC53" s="179" t="str">
        <f>IF(ISERROR(VLOOKUP($A53,parlvotes_lh!$A$11:$ZZ$209,386,FALSE))=TRUE,"",IF(VLOOKUP($A53,parlvotes_lh!$A$11:$ZZ$209,386,FALSE)=0,"",VLOOKUP($A53,parlvotes_lh!$A$11:$ZZ$209,386,FALSE)))</f>
        <v/>
      </c>
    </row>
    <row r="54" spans="1:29" ht="13.5" customHeight="1">
      <c r="A54" s="173" t="str">
        <f>IF(info_parties!A63="","",info_parties!A63)</f>
        <v/>
      </c>
      <c r="B54" s="104" t="str">
        <f>IF(A54="","",MID(info_weblinks!$C$3,32,3))</f>
        <v/>
      </c>
      <c r="C54" s="104" t="str">
        <f>IF(info_parties!G63="","",info_parties!G63)</f>
        <v/>
      </c>
      <c r="D54" s="104" t="str">
        <f>IF(info_parties!K63="","",info_parties!K63)</f>
        <v/>
      </c>
      <c r="E54" s="104" t="str">
        <f>IF(info_parties!H63="","",info_parties!H63)</f>
        <v/>
      </c>
      <c r="F54" s="174" t="str">
        <f t="shared" si="0"/>
        <v/>
      </c>
      <c r="G54" s="175" t="str">
        <f t="shared" si="1"/>
        <v/>
      </c>
      <c r="H54" s="176" t="str">
        <f t="shared" si="2"/>
        <v/>
      </c>
      <c r="I54" s="177" t="str">
        <f t="shared" si="3"/>
        <v/>
      </c>
      <c r="J54" s="178" t="str">
        <f>IF(ISERROR(VLOOKUP($A54,parlvotes_lh!$A$11:$ZZ$209,6,FALSE))=TRUE,"",IF(VLOOKUP($A54,parlvotes_lh!$A$11:$ZZ$209,6,FALSE)=0,"",VLOOKUP($A54,parlvotes_lh!$A$11:$ZZ$209,6,FALSE)))</f>
        <v/>
      </c>
      <c r="K54" s="178" t="str">
        <f>IF(ISERROR(VLOOKUP($A54,parlvotes_lh!$A$11:$ZZ$209,26,FALSE))=TRUE,"",IF(VLOOKUP($A54,parlvotes_lh!$A$11:$ZZ$209,26,FALSE)=0,"",VLOOKUP($A54,parlvotes_lh!$A$11:$ZZ$209,26,FALSE)))</f>
        <v/>
      </c>
      <c r="L54" s="178" t="str">
        <f>IF(ISERROR(VLOOKUP($A54,parlvotes_lh!$A$11:$ZZ$209,46,FALSE))=TRUE,"",IF(VLOOKUP($A54,parlvotes_lh!$A$11:$ZZ$209,46,FALSE)=0,"",VLOOKUP($A54,parlvotes_lh!$A$11:$ZZ$209,46,FALSE)))</f>
        <v/>
      </c>
      <c r="M54" s="178" t="str">
        <f>IF(ISERROR(VLOOKUP($A54,parlvotes_lh!$A$11:$ZZ$209,66,FALSE))=TRUE,"",IF(VLOOKUP($A54,parlvotes_lh!$A$11:$ZZ$209,66,FALSE)=0,"",VLOOKUP($A54,parlvotes_lh!$A$11:$ZZ$209,66,FALSE)))</f>
        <v/>
      </c>
      <c r="N54" s="178" t="str">
        <f>IF(ISERROR(VLOOKUP($A54,parlvotes_lh!$A$11:$ZZ$209,86,FALSE))=TRUE,"",IF(VLOOKUP($A54,parlvotes_lh!$A$11:$ZZ$209,86,FALSE)=0,"",VLOOKUP($A54,parlvotes_lh!$A$11:$ZZ$209,86,FALSE)))</f>
        <v/>
      </c>
      <c r="O54" s="178" t="str">
        <f>IF(ISERROR(VLOOKUP($A54,parlvotes_lh!$A$11:$ZZ$209,106,FALSE))=TRUE,"",IF(VLOOKUP($A54,parlvotes_lh!$A$11:$ZZ$209,106,FALSE)=0,"",VLOOKUP($A54,parlvotes_lh!$A$11:$ZZ$209,106,FALSE)))</f>
        <v/>
      </c>
      <c r="P54" s="178" t="str">
        <f>IF(ISERROR(VLOOKUP($A54,parlvotes_lh!$A$11:$ZZ$209,126,FALSE))=TRUE,"",IF(VLOOKUP($A54,parlvotes_lh!$A$11:$ZZ$209,126,FALSE)=0,"",VLOOKUP($A54,parlvotes_lh!$A$11:$ZZ$209,126,FALSE)))</f>
        <v/>
      </c>
      <c r="Q54" s="179" t="str">
        <f>IF(ISERROR(VLOOKUP($A54,parlvotes_lh!$A$11:$ZZ$209,146,FALSE))=TRUE,"",IF(VLOOKUP($A54,parlvotes_lh!$A$11:$ZZ$209,146,FALSE)=0,"",VLOOKUP($A54,parlvotes_lh!$A$11:$ZZ$209,146,FALSE)))</f>
        <v/>
      </c>
      <c r="R54" s="179" t="str">
        <f>IF(ISERROR(VLOOKUP($A54,parlvotes_lh!$A$11:$ZZ$209,166,FALSE))=TRUE,"",IF(VLOOKUP($A54,parlvotes_lh!$A$11:$ZZ$209,166,FALSE)=0,"",VLOOKUP($A54,parlvotes_lh!$A$11:$ZZ$209,166,FALSE)))</f>
        <v/>
      </c>
      <c r="S54" s="179" t="str">
        <f>IF(ISERROR(VLOOKUP($A54,parlvotes_lh!$A$11:$ZZ$209,186,FALSE))=TRUE,"",IF(VLOOKUP($A54,parlvotes_lh!$A$11:$ZZ$209,186,FALSE)=0,"",VLOOKUP($A54,parlvotes_lh!$A$11:$ZZ$209,186,FALSE)))</f>
        <v/>
      </c>
      <c r="T54" s="179" t="str">
        <f>IF(ISERROR(VLOOKUP($A54,parlvotes_lh!$A$11:$ZZ$209,206,FALSE))=TRUE,"",IF(VLOOKUP($A54,parlvotes_lh!$A$11:$ZZ$209,206,FALSE)=0,"",VLOOKUP($A54,parlvotes_lh!$A$11:$ZZ$209,206,FALSE)))</f>
        <v/>
      </c>
      <c r="U54" s="179" t="str">
        <f>IF(ISERROR(VLOOKUP($A54,parlvotes_lh!$A$11:$ZZ$209,226,FALSE))=TRUE,"",IF(VLOOKUP($A54,parlvotes_lh!$A$11:$ZZ$209,226,FALSE)=0,"",VLOOKUP($A54,parlvotes_lh!$A$11:$ZZ$209,226,FALSE)))</f>
        <v/>
      </c>
      <c r="V54" s="179" t="str">
        <f>IF(ISERROR(VLOOKUP($A54,parlvotes_lh!$A$11:$ZZ$209,246,FALSE))=TRUE,"",IF(VLOOKUP($A54,parlvotes_lh!$A$11:$ZZ$209,246,FALSE)=0,"",VLOOKUP($A54,parlvotes_lh!$A$11:$ZZ$209,246,FALSE)))</f>
        <v/>
      </c>
      <c r="W54" s="179" t="str">
        <f>IF(ISERROR(VLOOKUP($A54,parlvotes_lh!$A$11:$ZZ$209,266,FALSE))=TRUE,"",IF(VLOOKUP($A54,parlvotes_lh!$A$11:$ZZ$209,266,FALSE)=0,"",VLOOKUP($A54,parlvotes_lh!$A$11:$ZZ$209,266,FALSE)))</f>
        <v/>
      </c>
      <c r="X54" s="179" t="str">
        <f>IF(ISERROR(VLOOKUP($A54,parlvotes_lh!$A$11:$ZZ$209,286,FALSE))=TRUE,"",IF(VLOOKUP($A54,parlvotes_lh!$A$11:$ZZ$209,286,FALSE)=0,"",VLOOKUP($A54,parlvotes_lh!$A$11:$ZZ$209,286,FALSE)))</f>
        <v/>
      </c>
      <c r="Y54" s="179" t="str">
        <f>IF(ISERROR(VLOOKUP($A54,parlvotes_lh!$A$11:$ZZ$209,306,FALSE))=TRUE,"",IF(VLOOKUP($A54,parlvotes_lh!$A$11:$ZZ$209,306,FALSE)=0,"",VLOOKUP($A54,parlvotes_lh!$A$11:$ZZ$209,306,FALSE)))</f>
        <v/>
      </c>
      <c r="Z54" s="179" t="str">
        <f>IF(ISERROR(VLOOKUP($A54,parlvotes_lh!$A$11:$ZZ$209,326,FALSE))=TRUE,"",IF(VLOOKUP($A54,parlvotes_lh!$A$11:$ZZ$209,326,FALSE)=0,"",VLOOKUP($A54,parlvotes_lh!$A$11:$ZZ$209,326,FALSE)))</f>
        <v/>
      </c>
      <c r="AA54" s="179" t="str">
        <f>IF(ISERROR(VLOOKUP($A54,parlvotes_lh!$A$11:$ZZ$209,346,FALSE))=TRUE,"",IF(VLOOKUP($A54,parlvotes_lh!$A$11:$ZZ$209,346,FALSE)=0,"",VLOOKUP($A54,parlvotes_lh!$A$11:$ZZ$209,346,FALSE)))</f>
        <v/>
      </c>
      <c r="AB54" s="179" t="str">
        <f>IF(ISERROR(VLOOKUP($A54,parlvotes_lh!$A$11:$ZZ$209,366,FALSE))=TRUE,"",IF(VLOOKUP($A54,parlvotes_lh!$A$11:$ZZ$209,366,FALSE)=0,"",VLOOKUP($A54,parlvotes_lh!$A$11:$ZZ$209,366,FALSE)))</f>
        <v/>
      </c>
      <c r="AC54" s="179" t="str">
        <f>IF(ISERROR(VLOOKUP($A54,parlvotes_lh!$A$11:$ZZ$209,386,FALSE))=TRUE,"",IF(VLOOKUP($A54,parlvotes_lh!$A$11:$ZZ$209,386,FALSE)=0,"",VLOOKUP($A54,parlvotes_lh!$A$11:$ZZ$209,386,FALSE)))</f>
        <v/>
      </c>
    </row>
    <row r="55" spans="1:29" ht="13.5" customHeight="1">
      <c r="A55" s="173" t="str">
        <f>IF(info_parties!A64="","",info_parties!A64)</f>
        <v/>
      </c>
      <c r="B55" s="104" t="str">
        <f>IF(A55="","",MID(info_weblinks!$C$3,32,3))</f>
        <v/>
      </c>
      <c r="C55" s="104" t="str">
        <f>IF(info_parties!G64="","",info_parties!G64)</f>
        <v/>
      </c>
      <c r="D55" s="104" t="str">
        <f>IF(info_parties!K64="","",info_parties!K64)</f>
        <v/>
      </c>
      <c r="E55" s="104" t="str">
        <f>IF(info_parties!H64="","",info_parties!H64)</f>
        <v/>
      </c>
      <c r="F55" s="174" t="str">
        <f t="shared" si="0"/>
        <v/>
      </c>
      <c r="G55" s="175" t="str">
        <f t="shared" si="1"/>
        <v/>
      </c>
      <c r="H55" s="176" t="str">
        <f t="shared" si="2"/>
        <v/>
      </c>
      <c r="I55" s="177" t="str">
        <f t="shared" si="3"/>
        <v/>
      </c>
      <c r="J55" s="178" t="str">
        <f>IF(ISERROR(VLOOKUP($A55,parlvotes_lh!$A$11:$ZZ$209,6,FALSE))=TRUE,"",IF(VLOOKUP($A55,parlvotes_lh!$A$11:$ZZ$209,6,FALSE)=0,"",VLOOKUP($A55,parlvotes_lh!$A$11:$ZZ$209,6,FALSE)))</f>
        <v/>
      </c>
      <c r="K55" s="178" t="str">
        <f>IF(ISERROR(VLOOKUP($A55,parlvotes_lh!$A$11:$ZZ$209,26,FALSE))=TRUE,"",IF(VLOOKUP($A55,parlvotes_lh!$A$11:$ZZ$209,26,FALSE)=0,"",VLOOKUP($A55,parlvotes_lh!$A$11:$ZZ$209,26,FALSE)))</f>
        <v/>
      </c>
      <c r="L55" s="178" t="str">
        <f>IF(ISERROR(VLOOKUP($A55,parlvotes_lh!$A$11:$ZZ$209,46,FALSE))=TRUE,"",IF(VLOOKUP($A55,parlvotes_lh!$A$11:$ZZ$209,46,FALSE)=0,"",VLOOKUP($A55,parlvotes_lh!$A$11:$ZZ$209,46,FALSE)))</f>
        <v/>
      </c>
      <c r="M55" s="178" t="str">
        <f>IF(ISERROR(VLOOKUP($A55,parlvotes_lh!$A$11:$ZZ$209,66,FALSE))=TRUE,"",IF(VLOOKUP($A55,parlvotes_lh!$A$11:$ZZ$209,66,FALSE)=0,"",VLOOKUP($A55,parlvotes_lh!$A$11:$ZZ$209,66,FALSE)))</f>
        <v/>
      </c>
      <c r="N55" s="178" t="str">
        <f>IF(ISERROR(VLOOKUP($A55,parlvotes_lh!$A$11:$ZZ$209,86,FALSE))=TRUE,"",IF(VLOOKUP($A55,parlvotes_lh!$A$11:$ZZ$209,86,FALSE)=0,"",VLOOKUP($A55,parlvotes_lh!$A$11:$ZZ$209,86,FALSE)))</f>
        <v/>
      </c>
      <c r="O55" s="178" t="str">
        <f>IF(ISERROR(VLOOKUP($A55,parlvotes_lh!$A$11:$ZZ$209,106,FALSE))=TRUE,"",IF(VLOOKUP($A55,parlvotes_lh!$A$11:$ZZ$209,106,FALSE)=0,"",VLOOKUP($A55,parlvotes_lh!$A$11:$ZZ$209,106,FALSE)))</f>
        <v/>
      </c>
      <c r="P55" s="178" t="str">
        <f>IF(ISERROR(VLOOKUP($A55,parlvotes_lh!$A$11:$ZZ$209,126,FALSE))=TRUE,"",IF(VLOOKUP($A55,parlvotes_lh!$A$11:$ZZ$209,126,FALSE)=0,"",VLOOKUP($A55,parlvotes_lh!$A$11:$ZZ$209,126,FALSE)))</f>
        <v/>
      </c>
      <c r="Q55" s="179" t="str">
        <f>IF(ISERROR(VLOOKUP($A55,parlvotes_lh!$A$11:$ZZ$209,146,FALSE))=TRUE,"",IF(VLOOKUP($A55,parlvotes_lh!$A$11:$ZZ$209,146,FALSE)=0,"",VLOOKUP($A55,parlvotes_lh!$A$11:$ZZ$209,146,FALSE)))</f>
        <v/>
      </c>
      <c r="R55" s="179" t="str">
        <f>IF(ISERROR(VLOOKUP($A55,parlvotes_lh!$A$11:$ZZ$209,166,FALSE))=TRUE,"",IF(VLOOKUP($A55,parlvotes_lh!$A$11:$ZZ$209,166,FALSE)=0,"",VLOOKUP($A55,parlvotes_lh!$A$11:$ZZ$209,166,FALSE)))</f>
        <v/>
      </c>
      <c r="S55" s="179" t="str">
        <f>IF(ISERROR(VLOOKUP($A55,parlvotes_lh!$A$11:$ZZ$209,186,FALSE))=TRUE,"",IF(VLOOKUP($A55,parlvotes_lh!$A$11:$ZZ$209,186,FALSE)=0,"",VLOOKUP($A55,parlvotes_lh!$A$11:$ZZ$209,186,FALSE)))</f>
        <v/>
      </c>
      <c r="T55" s="179" t="str">
        <f>IF(ISERROR(VLOOKUP($A55,parlvotes_lh!$A$11:$ZZ$209,206,FALSE))=TRUE,"",IF(VLOOKUP($A55,parlvotes_lh!$A$11:$ZZ$209,206,FALSE)=0,"",VLOOKUP($A55,parlvotes_lh!$A$11:$ZZ$209,206,FALSE)))</f>
        <v/>
      </c>
      <c r="U55" s="179" t="str">
        <f>IF(ISERROR(VLOOKUP($A55,parlvotes_lh!$A$11:$ZZ$209,226,FALSE))=TRUE,"",IF(VLOOKUP($A55,parlvotes_lh!$A$11:$ZZ$209,226,FALSE)=0,"",VLOOKUP($A55,parlvotes_lh!$A$11:$ZZ$209,226,FALSE)))</f>
        <v/>
      </c>
      <c r="V55" s="179" t="str">
        <f>IF(ISERROR(VLOOKUP($A55,parlvotes_lh!$A$11:$ZZ$209,246,FALSE))=TRUE,"",IF(VLOOKUP($A55,parlvotes_lh!$A$11:$ZZ$209,246,FALSE)=0,"",VLOOKUP($A55,parlvotes_lh!$A$11:$ZZ$209,246,FALSE)))</f>
        <v/>
      </c>
      <c r="W55" s="179" t="str">
        <f>IF(ISERROR(VLOOKUP($A55,parlvotes_lh!$A$11:$ZZ$209,266,FALSE))=TRUE,"",IF(VLOOKUP($A55,parlvotes_lh!$A$11:$ZZ$209,266,FALSE)=0,"",VLOOKUP($A55,parlvotes_lh!$A$11:$ZZ$209,266,FALSE)))</f>
        <v/>
      </c>
      <c r="X55" s="179" t="str">
        <f>IF(ISERROR(VLOOKUP($A55,parlvotes_lh!$A$11:$ZZ$209,286,FALSE))=TRUE,"",IF(VLOOKUP($A55,parlvotes_lh!$A$11:$ZZ$209,286,FALSE)=0,"",VLOOKUP($A55,parlvotes_lh!$A$11:$ZZ$209,286,FALSE)))</f>
        <v/>
      </c>
      <c r="Y55" s="179" t="str">
        <f>IF(ISERROR(VLOOKUP($A55,parlvotes_lh!$A$11:$ZZ$209,306,FALSE))=TRUE,"",IF(VLOOKUP($A55,parlvotes_lh!$A$11:$ZZ$209,306,FALSE)=0,"",VLOOKUP($A55,parlvotes_lh!$A$11:$ZZ$209,306,FALSE)))</f>
        <v/>
      </c>
      <c r="Z55" s="179" t="str">
        <f>IF(ISERROR(VLOOKUP($A55,parlvotes_lh!$A$11:$ZZ$209,326,FALSE))=TRUE,"",IF(VLOOKUP($A55,parlvotes_lh!$A$11:$ZZ$209,326,FALSE)=0,"",VLOOKUP($A55,parlvotes_lh!$A$11:$ZZ$209,326,FALSE)))</f>
        <v/>
      </c>
      <c r="AA55" s="179" t="str">
        <f>IF(ISERROR(VLOOKUP($A55,parlvotes_lh!$A$11:$ZZ$209,346,FALSE))=TRUE,"",IF(VLOOKUP($A55,parlvotes_lh!$A$11:$ZZ$209,346,FALSE)=0,"",VLOOKUP($A55,parlvotes_lh!$A$11:$ZZ$209,346,FALSE)))</f>
        <v/>
      </c>
      <c r="AB55" s="179" t="str">
        <f>IF(ISERROR(VLOOKUP($A55,parlvotes_lh!$A$11:$ZZ$209,366,FALSE))=TRUE,"",IF(VLOOKUP($A55,parlvotes_lh!$A$11:$ZZ$209,366,FALSE)=0,"",VLOOKUP($A55,parlvotes_lh!$A$11:$ZZ$209,366,FALSE)))</f>
        <v/>
      </c>
      <c r="AC55" s="179" t="str">
        <f>IF(ISERROR(VLOOKUP($A55,parlvotes_lh!$A$11:$ZZ$209,386,FALSE))=TRUE,"",IF(VLOOKUP($A55,parlvotes_lh!$A$11:$ZZ$209,386,FALSE)=0,"",VLOOKUP($A55,parlvotes_lh!$A$11:$ZZ$209,386,FALSE)))</f>
        <v/>
      </c>
    </row>
    <row r="56" spans="1:29" ht="13.5" customHeight="1">
      <c r="A56" s="173" t="str">
        <f>IF(info_parties!A65="","",info_parties!A65)</f>
        <v/>
      </c>
      <c r="B56" s="104" t="str">
        <f>IF(A56="","",MID(info_weblinks!$C$3,32,3))</f>
        <v/>
      </c>
      <c r="C56" s="104" t="str">
        <f>IF(info_parties!G65="","",info_parties!G65)</f>
        <v/>
      </c>
      <c r="D56" s="104" t="str">
        <f>IF(info_parties!K65="","",info_parties!K65)</f>
        <v/>
      </c>
      <c r="E56" s="104" t="str">
        <f>IF(info_parties!H65="","",info_parties!H65)</f>
        <v/>
      </c>
      <c r="F56" s="174" t="str">
        <f t="shared" si="0"/>
        <v/>
      </c>
      <c r="G56" s="175" t="str">
        <f t="shared" si="1"/>
        <v/>
      </c>
      <c r="H56" s="176" t="str">
        <f t="shared" si="2"/>
        <v/>
      </c>
      <c r="I56" s="177" t="str">
        <f t="shared" si="3"/>
        <v/>
      </c>
      <c r="J56" s="178" t="str">
        <f>IF(ISERROR(VLOOKUP($A56,parlvotes_lh!$A$11:$ZZ$209,6,FALSE))=TRUE,"",IF(VLOOKUP($A56,parlvotes_lh!$A$11:$ZZ$209,6,FALSE)=0,"",VLOOKUP($A56,parlvotes_lh!$A$11:$ZZ$209,6,FALSE)))</f>
        <v/>
      </c>
      <c r="K56" s="178" t="str">
        <f>IF(ISERROR(VLOOKUP($A56,parlvotes_lh!$A$11:$ZZ$209,26,FALSE))=TRUE,"",IF(VLOOKUP($A56,parlvotes_lh!$A$11:$ZZ$209,26,FALSE)=0,"",VLOOKUP($A56,parlvotes_lh!$A$11:$ZZ$209,26,FALSE)))</f>
        <v/>
      </c>
      <c r="L56" s="178" t="str">
        <f>IF(ISERROR(VLOOKUP($A56,parlvotes_lh!$A$11:$ZZ$209,46,FALSE))=TRUE,"",IF(VLOOKUP($A56,parlvotes_lh!$A$11:$ZZ$209,46,FALSE)=0,"",VLOOKUP($A56,parlvotes_lh!$A$11:$ZZ$209,46,FALSE)))</f>
        <v/>
      </c>
      <c r="M56" s="178" t="str">
        <f>IF(ISERROR(VLOOKUP($A56,parlvotes_lh!$A$11:$ZZ$209,66,FALSE))=TRUE,"",IF(VLOOKUP($A56,parlvotes_lh!$A$11:$ZZ$209,66,FALSE)=0,"",VLOOKUP($A56,parlvotes_lh!$A$11:$ZZ$209,66,FALSE)))</f>
        <v/>
      </c>
      <c r="N56" s="178" t="str">
        <f>IF(ISERROR(VLOOKUP($A56,parlvotes_lh!$A$11:$ZZ$209,86,FALSE))=TRUE,"",IF(VLOOKUP($A56,parlvotes_lh!$A$11:$ZZ$209,86,FALSE)=0,"",VLOOKUP($A56,parlvotes_lh!$A$11:$ZZ$209,86,FALSE)))</f>
        <v/>
      </c>
      <c r="O56" s="178" t="str">
        <f>IF(ISERROR(VLOOKUP($A56,parlvotes_lh!$A$11:$ZZ$209,106,FALSE))=TRUE,"",IF(VLOOKUP($A56,parlvotes_lh!$A$11:$ZZ$209,106,FALSE)=0,"",VLOOKUP($A56,parlvotes_lh!$A$11:$ZZ$209,106,FALSE)))</f>
        <v/>
      </c>
      <c r="P56" s="178" t="str">
        <f>IF(ISERROR(VLOOKUP($A56,parlvotes_lh!$A$11:$ZZ$209,126,FALSE))=TRUE,"",IF(VLOOKUP($A56,parlvotes_lh!$A$11:$ZZ$209,126,FALSE)=0,"",VLOOKUP($A56,parlvotes_lh!$A$11:$ZZ$209,126,FALSE)))</f>
        <v/>
      </c>
      <c r="Q56" s="179" t="str">
        <f>IF(ISERROR(VLOOKUP($A56,parlvotes_lh!$A$11:$ZZ$209,146,FALSE))=TRUE,"",IF(VLOOKUP($A56,parlvotes_lh!$A$11:$ZZ$209,146,FALSE)=0,"",VLOOKUP($A56,parlvotes_lh!$A$11:$ZZ$209,146,FALSE)))</f>
        <v/>
      </c>
      <c r="R56" s="179" t="str">
        <f>IF(ISERROR(VLOOKUP($A56,parlvotes_lh!$A$11:$ZZ$209,166,FALSE))=TRUE,"",IF(VLOOKUP($A56,parlvotes_lh!$A$11:$ZZ$209,166,FALSE)=0,"",VLOOKUP($A56,parlvotes_lh!$A$11:$ZZ$209,166,FALSE)))</f>
        <v/>
      </c>
      <c r="S56" s="179" t="str">
        <f>IF(ISERROR(VLOOKUP($A56,parlvotes_lh!$A$11:$ZZ$209,186,FALSE))=TRUE,"",IF(VLOOKUP($A56,parlvotes_lh!$A$11:$ZZ$209,186,FALSE)=0,"",VLOOKUP($A56,parlvotes_lh!$A$11:$ZZ$209,186,FALSE)))</f>
        <v/>
      </c>
      <c r="T56" s="179" t="str">
        <f>IF(ISERROR(VLOOKUP($A56,parlvotes_lh!$A$11:$ZZ$209,206,FALSE))=TRUE,"",IF(VLOOKUP($A56,parlvotes_lh!$A$11:$ZZ$209,206,FALSE)=0,"",VLOOKUP($A56,parlvotes_lh!$A$11:$ZZ$209,206,FALSE)))</f>
        <v/>
      </c>
      <c r="U56" s="179" t="str">
        <f>IF(ISERROR(VLOOKUP($A56,parlvotes_lh!$A$11:$ZZ$209,226,FALSE))=TRUE,"",IF(VLOOKUP($A56,parlvotes_lh!$A$11:$ZZ$209,226,FALSE)=0,"",VLOOKUP($A56,parlvotes_lh!$A$11:$ZZ$209,226,FALSE)))</f>
        <v/>
      </c>
      <c r="V56" s="179" t="str">
        <f>IF(ISERROR(VLOOKUP($A56,parlvotes_lh!$A$11:$ZZ$209,246,FALSE))=TRUE,"",IF(VLOOKUP($A56,parlvotes_lh!$A$11:$ZZ$209,246,FALSE)=0,"",VLOOKUP($A56,parlvotes_lh!$A$11:$ZZ$209,246,FALSE)))</f>
        <v/>
      </c>
      <c r="W56" s="179" t="str">
        <f>IF(ISERROR(VLOOKUP($A56,parlvotes_lh!$A$11:$ZZ$209,266,FALSE))=TRUE,"",IF(VLOOKUP($A56,parlvotes_lh!$A$11:$ZZ$209,266,FALSE)=0,"",VLOOKUP($A56,parlvotes_lh!$A$11:$ZZ$209,266,FALSE)))</f>
        <v/>
      </c>
      <c r="X56" s="179" t="str">
        <f>IF(ISERROR(VLOOKUP($A56,parlvotes_lh!$A$11:$ZZ$209,286,FALSE))=TRUE,"",IF(VLOOKUP($A56,parlvotes_lh!$A$11:$ZZ$209,286,FALSE)=0,"",VLOOKUP($A56,parlvotes_lh!$A$11:$ZZ$209,286,FALSE)))</f>
        <v/>
      </c>
      <c r="Y56" s="179" t="str">
        <f>IF(ISERROR(VLOOKUP($A56,parlvotes_lh!$A$11:$ZZ$209,306,FALSE))=TRUE,"",IF(VLOOKUP($A56,parlvotes_lh!$A$11:$ZZ$209,306,FALSE)=0,"",VLOOKUP($A56,parlvotes_lh!$A$11:$ZZ$209,306,FALSE)))</f>
        <v/>
      </c>
      <c r="Z56" s="179" t="str">
        <f>IF(ISERROR(VLOOKUP($A56,parlvotes_lh!$A$11:$ZZ$209,326,FALSE))=TRUE,"",IF(VLOOKUP($A56,parlvotes_lh!$A$11:$ZZ$209,326,FALSE)=0,"",VLOOKUP($A56,parlvotes_lh!$A$11:$ZZ$209,326,FALSE)))</f>
        <v/>
      </c>
      <c r="AA56" s="179" t="str">
        <f>IF(ISERROR(VLOOKUP($A56,parlvotes_lh!$A$11:$ZZ$209,346,FALSE))=TRUE,"",IF(VLOOKUP($A56,parlvotes_lh!$A$11:$ZZ$209,346,FALSE)=0,"",VLOOKUP($A56,parlvotes_lh!$A$11:$ZZ$209,346,FALSE)))</f>
        <v/>
      </c>
      <c r="AB56" s="179" t="str">
        <f>IF(ISERROR(VLOOKUP($A56,parlvotes_lh!$A$11:$ZZ$209,366,FALSE))=TRUE,"",IF(VLOOKUP($A56,parlvotes_lh!$A$11:$ZZ$209,366,FALSE)=0,"",VLOOKUP($A56,parlvotes_lh!$A$11:$ZZ$209,366,FALSE)))</f>
        <v/>
      </c>
      <c r="AC56" s="179" t="str">
        <f>IF(ISERROR(VLOOKUP($A56,parlvotes_lh!$A$11:$ZZ$209,386,FALSE))=TRUE,"",IF(VLOOKUP($A56,parlvotes_lh!$A$11:$ZZ$209,386,FALSE)=0,"",VLOOKUP($A56,parlvotes_lh!$A$11:$ZZ$209,386,FALSE)))</f>
        <v/>
      </c>
    </row>
    <row r="57" spans="1:29" ht="13.5" customHeight="1">
      <c r="A57" s="173" t="str">
        <f>IF(info_parties!A66="","",info_parties!A66)</f>
        <v/>
      </c>
      <c r="B57" s="104" t="str">
        <f>IF(A57="","",MID(info_weblinks!$C$3,32,3))</f>
        <v/>
      </c>
      <c r="C57" s="104" t="str">
        <f>IF(info_parties!G66="","",info_parties!G66)</f>
        <v/>
      </c>
      <c r="D57" s="104" t="str">
        <f>IF(info_parties!K66="","",info_parties!K66)</f>
        <v/>
      </c>
      <c r="E57" s="104" t="str">
        <f>IF(info_parties!H66="","",info_parties!H66)</f>
        <v/>
      </c>
      <c r="F57" s="174" t="str">
        <f t="shared" si="0"/>
        <v/>
      </c>
      <c r="G57" s="175" t="str">
        <f t="shared" si="1"/>
        <v/>
      </c>
      <c r="H57" s="176" t="str">
        <f t="shared" si="2"/>
        <v/>
      </c>
      <c r="I57" s="177" t="str">
        <f t="shared" si="3"/>
        <v/>
      </c>
      <c r="J57" s="178" t="str">
        <f>IF(ISERROR(VLOOKUP($A57,parlvotes_lh!$A$11:$ZZ$209,6,FALSE))=TRUE,"",IF(VLOOKUP($A57,parlvotes_lh!$A$11:$ZZ$209,6,FALSE)=0,"",VLOOKUP($A57,parlvotes_lh!$A$11:$ZZ$209,6,FALSE)))</f>
        <v/>
      </c>
      <c r="K57" s="178" t="str">
        <f>IF(ISERROR(VLOOKUP($A57,parlvotes_lh!$A$11:$ZZ$209,26,FALSE))=TRUE,"",IF(VLOOKUP($A57,parlvotes_lh!$A$11:$ZZ$209,26,FALSE)=0,"",VLOOKUP($A57,parlvotes_lh!$A$11:$ZZ$209,26,FALSE)))</f>
        <v/>
      </c>
      <c r="L57" s="178" t="str">
        <f>IF(ISERROR(VLOOKUP($A57,parlvotes_lh!$A$11:$ZZ$209,46,FALSE))=TRUE,"",IF(VLOOKUP($A57,parlvotes_lh!$A$11:$ZZ$209,46,FALSE)=0,"",VLOOKUP($A57,parlvotes_lh!$A$11:$ZZ$209,46,FALSE)))</f>
        <v/>
      </c>
      <c r="M57" s="178" t="str">
        <f>IF(ISERROR(VLOOKUP($A57,parlvotes_lh!$A$11:$ZZ$209,66,FALSE))=TRUE,"",IF(VLOOKUP($A57,parlvotes_lh!$A$11:$ZZ$209,66,FALSE)=0,"",VLOOKUP($A57,parlvotes_lh!$A$11:$ZZ$209,66,FALSE)))</f>
        <v/>
      </c>
      <c r="N57" s="178" t="str">
        <f>IF(ISERROR(VLOOKUP($A57,parlvotes_lh!$A$11:$ZZ$209,86,FALSE))=TRUE,"",IF(VLOOKUP($A57,parlvotes_lh!$A$11:$ZZ$209,86,FALSE)=0,"",VLOOKUP($A57,parlvotes_lh!$A$11:$ZZ$209,86,FALSE)))</f>
        <v/>
      </c>
      <c r="O57" s="178" t="str">
        <f>IF(ISERROR(VLOOKUP($A57,parlvotes_lh!$A$11:$ZZ$209,106,FALSE))=TRUE,"",IF(VLOOKUP($A57,parlvotes_lh!$A$11:$ZZ$209,106,FALSE)=0,"",VLOOKUP($A57,parlvotes_lh!$A$11:$ZZ$209,106,FALSE)))</f>
        <v/>
      </c>
      <c r="P57" s="178" t="str">
        <f>IF(ISERROR(VLOOKUP($A57,parlvotes_lh!$A$11:$ZZ$209,126,FALSE))=TRUE,"",IF(VLOOKUP($A57,parlvotes_lh!$A$11:$ZZ$209,126,FALSE)=0,"",VLOOKUP($A57,parlvotes_lh!$A$11:$ZZ$209,126,FALSE)))</f>
        <v/>
      </c>
      <c r="Q57" s="179" t="str">
        <f>IF(ISERROR(VLOOKUP($A57,parlvotes_lh!$A$11:$ZZ$209,146,FALSE))=TRUE,"",IF(VLOOKUP($A57,parlvotes_lh!$A$11:$ZZ$209,146,FALSE)=0,"",VLOOKUP($A57,parlvotes_lh!$A$11:$ZZ$209,146,FALSE)))</f>
        <v/>
      </c>
      <c r="R57" s="179" t="str">
        <f>IF(ISERROR(VLOOKUP($A57,parlvotes_lh!$A$11:$ZZ$209,166,FALSE))=TRUE,"",IF(VLOOKUP($A57,parlvotes_lh!$A$11:$ZZ$209,166,FALSE)=0,"",VLOOKUP($A57,parlvotes_lh!$A$11:$ZZ$209,166,FALSE)))</f>
        <v/>
      </c>
      <c r="S57" s="179" t="str">
        <f>IF(ISERROR(VLOOKUP($A57,parlvotes_lh!$A$11:$ZZ$209,186,FALSE))=TRUE,"",IF(VLOOKUP($A57,parlvotes_lh!$A$11:$ZZ$209,186,FALSE)=0,"",VLOOKUP($A57,parlvotes_lh!$A$11:$ZZ$209,186,FALSE)))</f>
        <v/>
      </c>
      <c r="T57" s="179" t="str">
        <f>IF(ISERROR(VLOOKUP($A57,parlvotes_lh!$A$11:$ZZ$209,206,FALSE))=TRUE,"",IF(VLOOKUP($A57,parlvotes_lh!$A$11:$ZZ$209,206,FALSE)=0,"",VLOOKUP($A57,parlvotes_lh!$A$11:$ZZ$209,206,FALSE)))</f>
        <v/>
      </c>
      <c r="U57" s="179" t="str">
        <f>IF(ISERROR(VLOOKUP($A57,parlvotes_lh!$A$11:$ZZ$209,226,FALSE))=TRUE,"",IF(VLOOKUP($A57,parlvotes_lh!$A$11:$ZZ$209,226,FALSE)=0,"",VLOOKUP($A57,parlvotes_lh!$A$11:$ZZ$209,226,FALSE)))</f>
        <v/>
      </c>
      <c r="V57" s="179" t="str">
        <f>IF(ISERROR(VLOOKUP($A57,parlvotes_lh!$A$11:$ZZ$209,246,FALSE))=TRUE,"",IF(VLOOKUP($A57,parlvotes_lh!$A$11:$ZZ$209,246,FALSE)=0,"",VLOOKUP($A57,parlvotes_lh!$A$11:$ZZ$209,246,FALSE)))</f>
        <v/>
      </c>
      <c r="W57" s="179" t="str">
        <f>IF(ISERROR(VLOOKUP($A57,parlvotes_lh!$A$11:$ZZ$209,266,FALSE))=TRUE,"",IF(VLOOKUP($A57,parlvotes_lh!$A$11:$ZZ$209,266,FALSE)=0,"",VLOOKUP($A57,parlvotes_lh!$A$11:$ZZ$209,266,FALSE)))</f>
        <v/>
      </c>
      <c r="X57" s="179" t="str">
        <f>IF(ISERROR(VLOOKUP($A57,parlvotes_lh!$A$11:$ZZ$209,286,FALSE))=TRUE,"",IF(VLOOKUP($A57,parlvotes_lh!$A$11:$ZZ$209,286,FALSE)=0,"",VLOOKUP($A57,parlvotes_lh!$A$11:$ZZ$209,286,FALSE)))</f>
        <v/>
      </c>
      <c r="Y57" s="179" t="str">
        <f>IF(ISERROR(VLOOKUP($A57,parlvotes_lh!$A$11:$ZZ$209,306,FALSE))=TRUE,"",IF(VLOOKUP($A57,parlvotes_lh!$A$11:$ZZ$209,306,FALSE)=0,"",VLOOKUP($A57,parlvotes_lh!$A$11:$ZZ$209,306,FALSE)))</f>
        <v/>
      </c>
      <c r="Z57" s="179" t="str">
        <f>IF(ISERROR(VLOOKUP($A57,parlvotes_lh!$A$11:$ZZ$209,326,FALSE))=TRUE,"",IF(VLOOKUP($A57,parlvotes_lh!$A$11:$ZZ$209,326,FALSE)=0,"",VLOOKUP($A57,parlvotes_lh!$A$11:$ZZ$209,326,FALSE)))</f>
        <v/>
      </c>
      <c r="AA57" s="179" t="str">
        <f>IF(ISERROR(VLOOKUP($A57,parlvotes_lh!$A$11:$ZZ$209,346,FALSE))=TRUE,"",IF(VLOOKUP($A57,parlvotes_lh!$A$11:$ZZ$209,346,FALSE)=0,"",VLOOKUP($A57,parlvotes_lh!$A$11:$ZZ$209,346,FALSE)))</f>
        <v/>
      </c>
      <c r="AB57" s="179" t="str">
        <f>IF(ISERROR(VLOOKUP($A57,parlvotes_lh!$A$11:$ZZ$209,366,FALSE))=TRUE,"",IF(VLOOKUP($A57,parlvotes_lh!$A$11:$ZZ$209,366,FALSE)=0,"",VLOOKUP($A57,parlvotes_lh!$A$11:$ZZ$209,366,FALSE)))</f>
        <v/>
      </c>
      <c r="AC57" s="179" t="str">
        <f>IF(ISERROR(VLOOKUP($A57,parlvotes_lh!$A$11:$ZZ$209,386,FALSE))=TRUE,"",IF(VLOOKUP($A57,parlvotes_lh!$A$11:$ZZ$209,386,FALSE)=0,"",VLOOKUP($A57,parlvotes_lh!$A$11:$ZZ$209,386,FALSE)))</f>
        <v/>
      </c>
    </row>
    <row r="58" spans="1:29" ht="13.5" customHeight="1">
      <c r="A58" s="173" t="str">
        <f>IF(info_parties!A67="","",info_parties!A67)</f>
        <v/>
      </c>
      <c r="B58" s="104" t="str">
        <f>IF(A58="","",MID(info_weblinks!$C$3,32,3))</f>
        <v/>
      </c>
      <c r="C58" s="104" t="str">
        <f>IF(info_parties!G67="","",info_parties!G67)</f>
        <v/>
      </c>
      <c r="D58" s="104" t="str">
        <f>IF(info_parties!K67="","",info_parties!K67)</f>
        <v/>
      </c>
      <c r="E58" s="104" t="str">
        <f>IF(info_parties!H67="","",info_parties!H67)</f>
        <v/>
      </c>
      <c r="F58" s="174" t="str">
        <f t="shared" si="0"/>
        <v/>
      </c>
      <c r="G58" s="175" t="str">
        <f t="shared" si="1"/>
        <v/>
      </c>
      <c r="H58" s="176" t="str">
        <f t="shared" si="2"/>
        <v/>
      </c>
      <c r="I58" s="177" t="str">
        <f t="shared" si="3"/>
        <v/>
      </c>
      <c r="J58" s="178" t="str">
        <f>IF(ISERROR(VLOOKUP($A58,parlvotes_lh!$A$11:$ZZ$209,6,FALSE))=TRUE,"",IF(VLOOKUP($A58,parlvotes_lh!$A$11:$ZZ$209,6,FALSE)=0,"",VLOOKUP($A58,parlvotes_lh!$A$11:$ZZ$209,6,FALSE)))</f>
        <v/>
      </c>
      <c r="K58" s="178" t="str">
        <f>IF(ISERROR(VLOOKUP($A58,parlvotes_lh!$A$11:$ZZ$209,26,FALSE))=TRUE,"",IF(VLOOKUP($A58,parlvotes_lh!$A$11:$ZZ$209,26,FALSE)=0,"",VLOOKUP($A58,parlvotes_lh!$A$11:$ZZ$209,26,FALSE)))</f>
        <v/>
      </c>
      <c r="L58" s="178" t="str">
        <f>IF(ISERROR(VLOOKUP($A58,parlvotes_lh!$A$11:$ZZ$209,46,FALSE))=TRUE,"",IF(VLOOKUP($A58,parlvotes_lh!$A$11:$ZZ$209,46,FALSE)=0,"",VLOOKUP($A58,parlvotes_lh!$A$11:$ZZ$209,46,FALSE)))</f>
        <v/>
      </c>
      <c r="M58" s="178" t="str">
        <f>IF(ISERROR(VLOOKUP($A58,parlvotes_lh!$A$11:$ZZ$209,66,FALSE))=TRUE,"",IF(VLOOKUP($A58,parlvotes_lh!$A$11:$ZZ$209,66,FALSE)=0,"",VLOOKUP($A58,parlvotes_lh!$A$11:$ZZ$209,66,FALSE)))</f>
        <v/>
      </c>
      <c r="N58" s="178" t="str">
        <f>IF(ISERROR(VLOOKUP($A58,parlvotes_lh!$A$11:$ZZ$209,86,FALSE))=TRUE,"",IF(VLOOKUP($A58,parlvotes_lh!$A$11:$ZZ$209,86,FALSE)=0,"",VLOOKUP($A58,parlvotes_lh!$A$11:$ZZ$209,86,FALSE)))</f>
        <v/>
      </c>
      <c r="O58" s="178" t="str">
        <f>IF(ISERROR(VLOOKUP($A58,parlvotes_lh!$A$11:$ZZ$209,106,FALSE))=TRUE,"",IF(VLOOKUP($A58,parlvotes_lh!$A$11:$ZZ$209,106,FALSE)=0,"",VLOOKUP($A58,parlvotes_lh!$A$11:$ZZ$209,106,FALSE)))</f>
        <v/>
      </c>
      <c r="P58" s="178" t="str">
        <f>IF(ISERROR(VLOOKUP($A58,parlvotes_lh!$A$11:$ZZ$209,126,FALSE))=TRUE,"",IF(VLOOKUP($A58,parlvotes_lh!$A$11:$ZZ$209,126,FALSE)=0,"",VLOOKUP($A58,parlvotes_lh!$A$11:$ZZ$209,126,FALSE)))</f>
        <v/>
      </c>
      <c r="Q58" s="179" t="str">
        <f>IF(ISERROR(VLOOKUP($A58,parlvotes_lh!$A$11:$ZZ$209,146,FALSE))=TRUE,"",IF(VLOOKUP($A58,parlvotes_lh!$A$11:$ZZ$209,146,FALSE)=0,"",VLOOKUP($A58,parlvotes_lh!$A$11:$ZZ$209,146,FALSE)))</f>
        <v/>
      </c>
      <c r="R58" s="179" t="str">
        <f>IF(ISERROR(VLOOKUP($A58,parlvotes_lh!$A$11:$ZZ$209,166,FALSE))=TRUE,"",IF(VLOOKUP($A58,parlvotes_lh!$A$11:$ZZ$209,166,FALSE)=0,"",VLOOKUP($A58,parlvotes_lh!$A$11:$ZZ$209,166,FALSE)))</f>
        <v/>
      </c>
      <c r="S58" s="179" t="str">
        <f>IF(ISERROR(VLOOKUP($A58,parlvotes_lh!$A$11:$ZZ$209,186,FALSE))=TRUE,"",IF(VLOOKUP($A58,parlvotes_lh!$A$11:$ZZ$209,186,FALSE)=0,"",VLOOKUP($A58,parlvotes_lh!$A$11:$ZZ$209,186,FALSE)))</f>
        <v/>
      </c>
      <c r="T58" s="179" t="str">
        <f>IF(ISERROR(VLOOKUP($A58,parlvotes_lh!$A$11:$ZZ$209,206,FALSE))=TRUE,"",IF(VLOOKUP($A58,parlvotes_lh!$A$11:$ZZ$209,206,FALSE)=0,"",VLOOKUP($A58,parlvotes_lh!$A$11:$ZZ$209,206,FALSE)))</f>
        <v/>
      </c>
      <c r="U58" s="179" t="str">
        <f>IF(ISERROR(VLOOKUP($A58,parlvotes_lh!$A$11:$ZZ$209,226,FALSE))=TRUE,"",IF(VLOOKUP($A58,parlvotes_lh!$A$11:$ZZ$209,226,FALSE)=0,"",VLOOKUP($A58,parlvotes_lh!$A$11:$ZZ$209,226,FALSE)))</f>
        <v/>
      </c>
      <c r="V58" s="179" t="str">
        <f>IF(ISERROR(VLOOKUP($A58,parlvotes_lh!$A$11:$ZZ$209,246,FALSE))=TRUE,"",IF(VLOOKUP($A58,parlvotes_lh!$A$11:$ZZ$209,246,FALSE)=0,"",VLOOKUP($A58,parlvotes_lh!$A$11:$ZZ$209,246,FALSE)))</f>
        <v/>
      </c>
      <c r="W58" s="179" t="str">
        <f>IF(ISERROR(VLOOKUP($A58,parlvotes_lh!$A$11:$ZZ$209,266,FALSE))=TRUE,"",IF(VLOOKUP($A58,parlvotes_lh!$A$11:$ZZ$209,266,FALSE)=0,"",VLOOKUP($A58,parlvotes_lh!$A$11:$ZZ$209,266,FALSE)))</f>
        <v/>
      </c>
      <c r="X58" s="179" t="str">
        <f>IF(ISERROR(VLOOKUP($A58,parlvotes_lh!$A$11:$ZZ$209,286,FALSE))=TRUE,"",IF(VLOOKUP($A58,parlvotes_lh!$A$11:$ZZ$209,286,FALSE)=0,"",VLOOKUP($A58,parlvotes_lh!$A$11:$ZZ$209,286,FALSE)))</f>
        <v/>
      </c>
      <c r="Y58" s="179" t="str">
        <f>IF(ISERROR(VLOOKUP($A58,parlvotes_lh!$A$11:$ZZ$209,306,FALSE))=TRUE,"",IF(VLOOKUP($A58,parlvotes_lh!$A$11:$ZZ$209,306,FALSE)=0,"",VLOOKUP($A58,parlvotes_lh!$A$11:$ZZ$209,306,FALSE)))</f>
        <v/>
      </c>
      <c r="Z58" s="179" t="str">
        <f>IF(ISERROR(VLOOKUP($A58,parlvotes_lh!$A$11:$ZZ$209,326,FALSE))=TRUE,"",IF(VLOOKUP($A58,parlvotes_lh!$A$11:$ZZ$209,326,FALSE)=0,"",VLOOKUP($A58,parlvotes_lh!$A$11:$ZZ$209,326,FALSE)))</f>
        <v/>
      </c>
      <c r="AA58" s="179" t="str">
        <f>IF(ISERROR(VLOOKUP($A58,parlvotes_lh!$A$11:$ZZ$209,346,FALSE))=TRUE,"",IF(VLOOKUP($A58,parlvotes_lh!$A$11:$ZZ$209,346,FALSE)=0,"",VLOOKUP($A58,parlvotes_lh!$A$11:$ZZ$209,346,FALSE)))</f>
        <v/>
      </c>
      <c r="AB58" s="179" t="str">
        <f>IF(ISERROR(VLOOKUP($A58,parlvotes_lh!$A$11:$ZZ$209,366,FALSE))=TRUE,"",IF(VLOOKUP($A58,parlvotes_lh!$A$11:$ZZ$209,366,FALSE)=0,"",VLOOKUP($A58,parlvotes_lh!$A$11:$ZZ$209,366,FALSE)))</f>
        <v/>
      </c>
      <c r="AC58" s="179" t="str">
        <f>IF(ISERROR(VLOOKUP($A58,parlvotes_lh!$A$11:$ZZ$209,386,FALSE))=TRUE,"",IF(VLOOKUP($A58,parlvotes_lh!$A$11:$ZZ$209,386,FALSE)=0,"",VLOOKUP($A58,parlvotes_lh!$A$11:$ZZ$209,386,FALSE)))</f>
        <v/>
      </c>
    </row>
    <row r="59" spans="1:29" ht="13.5" customHeight="1">
      <c r="A59" s="173" t="str">
        <f>IF(info_parties!A68="","",info_parties!A68)</f>
        <v/>
      </c>
      <c r="B59" s="104" t="str">
        <f>IF(A59="","",MID(info_weblinks!$C$3,32,3))</f>
        <v/>
      </c>
      <c r="C59" s="104" t="str">
        <f>IF(info_parties!G68="","",info_parties!G68)</f>
        <v/>
      </c>
      <c r="D59" s="104" t="str">
        <f>IF(info_parties!K68="","",info_parties!K68)</f>
        <v/>
      </c>
      <c r="E59" s="104" t="str">
        <f>IF(info_parties!H68="","",info_parties!H68)</f>
        <v/>
      </c>
      <c r="F59" s="174" t="str">
        <f t="shared" si="0"/>
        <v/>
      </c>
      <c r="G59" s="175" t="str">
        <f t="shared" si="1"/>
        <v/>
      </c>
      <c r="H59" s="176" t="str">
        <f t="shared" si="2"/>
        <v/>
      </c>
      <c r="I59" s="177" t="str">
        <f t="shared" si="3"/>
        <v/>
      </c>
      <c r="J59" s="178" t="str">
        <f>IF(ISERROR(VLOOKUP($A59,parlvotes_lh!$A$11:$ZZ$209,6,FALSE))=TRUE,"",IF(VLOOKUP($A59,parlvotes_lh!$A$11:$ZZ$209,6,FALSE)=0,"",VLOOKUP($A59,parlvotes_lh!$A$11:$ZZ$209,6,FALSE)))</f>
        <v/>
      </c>
      <c r="K59" s="178" t="str">
        <f>IF(ISERROR(VLOOKUP($A59,parlvotes_lh!$A$11:$ZZ$209,26,FALSE))=TRUE,"",IF(VLOOKUP($A59,parlvotes_lh!$A$11:$ZZ$209,26,FALSE)=0,"",VLOOKUP($A59,parlvotes_lh!$A$11:$ZZ$209,26,FALSE)))</f>
        <v/>
      </c>
      <c r="L59" s="178" t="str">
        <f>IF(ISERROR(VLOOKUP($A59,parlvotes_lh!$A$11:$ZZ$209,46,FALSE))=TRUE,"",IF(VLOOKUP($A59,parlvotes_lh!$A$11:$ZZ$209,46,FALSE)=0,"",VLOOKUP($A59,parlvotes_lh!$A$11:$ZZ$209,46,FALSE)))</f>
        <v/>
      </c>
      <c r="M59" s="178" t="str">
        <f>IF(ISERROR(VLOOKUP($A59,parlvotes_lh!$A$11:$ZZ$209,66,FALSE))=TRUE,"",IF(VLOOKUP($A59,parlvotes_lh!$A$11:$ZZ$209,66,FALSE)=0,"",VLOOKUP($A59,parlvotes_lh!$A$11:$ZZ$209,66,FALSE)))</f>
        <v/>
      </c>
      <c r="N59" s="178" t="str">
        <f>IF(ISERROR(VLOOKUP($A59,parlvotes_lh!$A$11:$ZZ$209,86,FALSE))=TRUE,"",IF(VLOOKUP($A59,parlvotes_lh!$A$11:$ZZ$209,86,FALSE)=0,"",VLOOKUP($A59,parlvotes_lh!$A$11:$ZZ$209,86,FALSE)))</f>
        <v/>
      </c>
      <c r="O59" s="178" t="str">
        <f>IF(ISERROR(VLOOKUP($A59,parlvotes_lh!$A$11:$ZZ$209,106,FALSE))=TRUE,"",IF(VLOOKUP($A59,parlvotes_lh!$A$11:$ZZ$209,106,FALSE)=0,"",VLOOKUP($A59,parlvotes_lh!$A$11:$ZZ$209,106,FALSE)))</f>
        <v/>
      </c>
      <c r="P59" s="178" t="str">
        <f>IF(ISERROR(VLOOKUP($A59,parlvotes_lh!$A$11:$ZZ$209,126,FALSE))=TRUE,"",IF(VLOOKUP($A59,parlvotes_lh!$A$11:$ZZ$209,126,FALSE)=0,"",VLOOKUP($A59,parlvotes_lh!$A$11:$ZZ$209,126,FALSE)))</f>
        <v/>
      </c>
      <c r="Q59" s="179" t="str">
        <f>IF(ISERROR(VLOOKUP($A59,parlvotes_lh!$A$11:$ZZ$209,146,FALSE))=TRUE,"",IF(VLOOKUP($A59,parlvotes_lh!$A$11:$ZZ$209,146,FALSE)=0,"",VLOOKUP($A59,parlvotes_lh!$A$11:$ZZ$209,146,FALSE)))</f>
        <v/>
      </c>
      <c r="R59" s="179" t="str">
        <f>IF(ISERROR(VLOOKUP($A59,parlvotes_lh!$A$11:$ZZ$209,166,FALSE))=TRUE,"",IF(VLOOKUP($A59,parlvotes_lh!$A$11:$ZZ$209,166,FALSE)=0,"",VLOOKUP($A59,parlvotes_lh!$A$11:$ZZ$209,166,FALSE)))</f>
        <v/>
      </c>
      <c r="S59" s="179" t="str">
        <f>IF(ISERROR(VLOOKUP($A59,parlvotes_lh!$A$11:$ZZ$209,186,FALSE))=TRUE,"",IF(VLOOKUP($A59,parlvotes_lh!$A$11:$ZZ$209,186,FALSE)=0,"",VLOOKUP($A59,parlvotes_lh!$A$11:$ZZ$209,186,FALSE)))</f>
        <v/>
      </c>
      <c r="T59" s="179" t="str">
        <f>IF(ISERROR(VLOOKUP($A59,parlvotes_lh!$A$11:$ZZ$209,206,FALSE))=TRUE,"",IF(VLOOKUP($A59,parlvotes_lh!$A$11:$ZZ$209,206,FALSE)=0,"",VLOOKUP($A59,parlvotes_lh!$A$11:$ZZ$209,206,FALSE)))</f>
        <v/>
      </c>
      <c r="U59" s="179" t="str">
        <f>IF(ISERROR(VLOOKUP($A59,parlvotes_lh!$A$11:$ZZ$209,226,FALSE))=TRUE,"",IF(VLOOKUP($A59,parlvotes_lh!$A$11:$ZZ$209,226,FALSE)=0,"",VLOOKUP($A59,parlvotes_lh!$A$11:$ZZ$209,226,FALSE)))</f>
        <v/>
      </c>
      <c r="V59" s="179" t="str">
        <f>IF(ISERROR(VLOOKUP($A59,parlvotes_lh!$A$11:$ZZ$209,246,FALSE))=TRUE,"",IF(VLOOKUP($A59,parlvotes_lh!$A$11:$ZZ$209,246,FALSE)=0,"",VLOOKUP($A59,parlvotes_lh!$A$11:$ZZ$209,246,FALSE)))</f>
        <v/>
      </c>
      <c r="W59" s="179" t="str">
        <f>IF(ISERROR(VLOOKUP($A59,parlvotes_lh!$A$11:$ZZ$209,266,FALSE))=TRUE,"",IF(VLOOKUP($A59,parlvotes_lh!$A$11:$ZZ$209,266,FALSE)=0,"",VLOOKUP($A59,parlvotes_lh!$A$11:$ZZ$209,266,FALSE)))</f>
        <v/>
      </c>
      <c r="X59" s="179" t="str">
        <f>IF(ISERROR(VLOOKUP($A59,parlvotes_lh!$A$11:$ZZ$209,286,FALSE))=TRUE,"",IF(VLOOKUP($A59,parlvotes_lh!$A$11:$ZZ$209,286,FALSE)=0,"",VLOOKUP($A59,parlvotes_lh!$A$11:$ZZ$209,286,FALSE)))</f>
        <v/>
      </c>
      <c r="Y59" s="179" t="str">
        <f>IF(ISERROR(VLOOKUP($A59,parlvotes_lh!$A$11:$ZZ$209,306,FALSE))=TRUE,"",IF(VLOOKUP($A59,parlvotes_lh!$A$11:$ZZ$209,306,FALSE)=0,"",VLOOKUP($A59,parlvotes_lh!$A$11:$ZZ$209,306,FALSE)))</f>
        <v/>
      </c>
      <c r="Z59" s="179" t="str">
        <f>IF(ISERROR(VLOOKUP($A59,parlvotes_lh!$A$11:$ZZ$209,326,FALSE))=TRUE,"",IF(VLOOKUP($A59,parlvotes_lh!$A$11:$ZZ$209,326,FALSE)=0,"",VLOOKUP($A59,parlvotes_lh!$A$11:$ZZ$209,326,FALSE)))</f>
        <v/>
      </c>
      <c r="AA59" s="179" t="str">
        <f>IF(ISERROR(VLOOKUP($A59,parlvotes_lh!$A$11:$ZZ$209,346,FALSE))=TRUE,"",IF(VLOOKUP($A59,parlvotes_lh!$A$11:$ZZ$209,346,FALSE)=0,"",VLOOKUP($A59,parlvotes_lh!$A$11:$ZZ$209,346,FALSE)))</f>
        <v/>
      </c>
      <c r="AB59" s="179" t="str">
        <f>IF(ISERROR(VLOOKUP($A59,parlvotes_lh!$A$11:$ZZ$209,366,FALSE))=TRUE,"",IF(VLOOKUP($A59,parlvotes_lh!$A$11:$ZZ$209,366,FALSE)=0,"",VLOOKUP($A59,parlvotes_lh!$A$11:$ZZ$209,366,FALSE)))</f>
        <v/>
      </c>
      <c r="AC59" s="179" t="str">
        <f>IF(ISERROR(VLOOKUP($A59,parlvotes_lh!$A$11:$ZZ$209,386,FALSE))=TRUE,"",IF(VLOOKUP($A59,parlvotes_lh!$A$11:$ZZ$209,386,FALSE)=0,"",VLOOKUP($A59,parlvotes_lh!$A$11:$ZZ$209,386,FALSE)))</f>
        <v/>
      </c>
    </row>
    <row r="60" spans="1:29" ht="13.5" customHeight="1">
      <c r="A60" s="173" t="str">
        <f>IF(info_parties!A69="","",info_parties!A69)</f>
        <v/>
      </c>
      <c r="B60" s="104" t="str">
        <f>IF(A60="","",MID(info_weblinks!$C$3,32,3))</f>
        <v/>
      </c>
      <c r="C60" s="104" t="str">
        <f>IF(info_parties!G69="","",info_parties!G69)</f>
        <v/>
      </c>
      <c r="D60" s="104" t="str">
        <f>IF(info_parties!K69="","",info_parties!K69)</f>
        <v/>
      </c>
      <c r="E60" s="104" t="str">
        <f>IF(info_parties!H69="","",info_parties!H69)</f>
        <v/>
      </c>
      <c r="F60" s="174" t="str">
        <f t="shared" si="0"/>
        <v/>
      </c>
      <c r="G60" s="175" t="str">
        <f t="shared" si="1"/>
        <v/>
      </c>
      <c r="H60" s="176" t="str">
        <f t="shared" si="2"/>
        <v/>
      </c>
      <c r="I60" s="177" t="str">
        <f t="shared" si="3"/>
        <v/>
      </c>
      <c r="J60" s="178" t="str">
        <f>IF(ISERROR(VLOOKUP($A60,parlvotes_lh!$A$11:$ZZ$209,6,FALSE))=TRUE,"",IF(VLOOKUP($A60,parlvotes_lh!$A$11:$ZZ$209,6,FALSE)=0,"",VLOOKUP($A60,parlvotes_lh!$A$11:$ZZ$209,6,FALSE)))</f>
        <v/>
      </c>
      <c r="K60" s="178" t="str">
        <f>IF(ISERROR(VLOOKUP($A60,parlvotes_lh!$A$11:$ZZ$209,26,FALSE))=TRUE,"",IF(VLOOKUP($A60,parlvotes_lh!$A$11:$ZZ$209,26,FALSE)=0,"",VLOOKUP($A60,parlvotes_lh!$A$11:$ZZ$209,26,FALSE)))</f>
        <v/>
      </c>
      <c r="L60" s="178" t="str">
        <f>IF(ISERROR(VLOOKUP($A60,parlvotes_lh!$A$11:$ZZ$209,46,FALSE))=TRUE,"",IF(VLOOKUP($A60,parlvotes_lh!$A$11:$ZZ$209,46,FALSE)=0,"",VLOOKUP($A60,parlvotes_lh!$A$11:$ZZ$209,46,FALSE)))</f>
        <v/>
      </c>
      <c r="M60" s="178" t="str">
        <f>IF(ISERROR(VLOOKUP($A60,parlvotes_lh!$A$11:$ZZ$209,66,FALSE))=TRUE,"",IF(VLOOKUP($A60,parlvotes_lh!$A$11:$ZZ$209,66,FALSE)=0,"",VLOOKUP($A60,parlvotes_lh!$A$11:$ZZ$209,66,FALSE)))</f>
        <v/>
      </c>
      <c r="N60" s="178" t="str">
        <f>IF(ISERROR(VLOOKUP($A60,parlvotes_lh!$A$11:$ZZ$209,86,FALSE))=TRUE,"",IF(VLOOKUP($A60,parlvotes_lh!$A$11:$ZZ$209,86,FALSE)=0,"",VLOOKUP($A60,parlvotes_lh!$A$11:$ZZ$209,86,FALSE)))</f>
        <v/>
      </c>
      <c r="O60" s="178" t="str">
        <f>IF(ISERROR(VLOOKUP($A60,parlvotes_lh!$A$11:$ZZ$209,106,FALSE))=TRUE,"",IF(VLOOKUP($A60,parlvotes_lh!$A$11:$ZZ$209,106,FALSE)=0,"",VLOOKUP($A60,parlvotes_lh!$A$11:$ZZ$209,106,FALSE)))</f>
        <v/>
      </c>
      <c r="P60" s="178" t="str">
        <f>IF(ISERROR(VLOOKUP($A60,parlvotes_lh!$A$11:$ZZ$209,126,FALSE))=TRUE,"",IF(VLOOKUP($A60,parlvotes_lh!$A$11:$ZZ$209,126,FALSE)=0,"",VLOOKUP($A60,parlvotes_lh!$A$11:$ZZ$209,126,FALSE)))</f>
        <v/>
      </c>
      <c r="Q60" s="179" t="str">
        <f>IF(ISERROR(VLOOKUP($A60,parlvotes_lh!$A$11:$ZZ$209,146,FALSE))=TRUE,"",IF(VLOOKUP($A60,parlvotes_lh!$A$11:$ZZ$209,146,FALSE)=0,"",VLOOKUP($A60,parlvotes_lh!$A$11:$ZZ$209,146,FALSE)))</f>
        <v/>
      </c>
      <c r="R60" s="179" t="str">
        <f>IF(ISERROR(VLOOKUP($A60,parlvotes_lh!$A$11:$ZZ$209,166,FALSE))=TRUE,"",IF(VLOOKUP($A60,parlvotes_lh!$A$11:$ZZ$209,166,FALSE)=0,"",VLOOKUP($A60,parlvotes_lh!$A$11:$ZZ$209,166,FALSE)))</f>
        <v/>
      </c>
      <c r="S60" s="179" t="str">
        <f>IF(ISERROR(VLOOKUP($A60,parlvotes_lh!$A$11:$ZZ$209,186,FALSE))=TRUE,"",IF(VLOOKUP($A60,parlvotes_lh!$A$11:$ZZ$209,186,FALSE)=0,"",VLOOKUP($A60,parlvotes_lh!$A$11:$ZZ$209,186,FALSE)))</f>
        <v/>
      </c>
      <c r="T60" s="179" t="str">
        <f>IF(ISERROR(VLOOKUP($A60,parlvotes_lh!$A$11:$ZZ$209,206,FALSE))=TRUE,"",IF(VLOOKUP($A60,parlvotes_lh!$A$11:$ZZ$209,206,FALSE)=0,"",VLOOKUP($A60,parlvotes_lh!$A$11:$ZZ$209,206,FALSE)))</f>
        <v/>
      </c>
      <c r="U60" s="179" t="str">
        <f>IF(ISERROR(VLOOKUP($A60,parlvotes_lh!$A$11:$ZZ$209,226,FALSE))=TRUE,"",IF(VLOOKUP($A60,parlvotes_lh!$A$11:$ZZ$209,226,FALSE)=0,"",VLOOKUP($A60,parlvotes_lh!$A$11:$ZZ$209,226,FALSE)))</f>
        <v/>
      </c>
      <c r="V60" s="179" t="str">
        <f>IF(ISERROR(VLOOKUP($A60,parlvotes_lh!$A$11:$ZZ$209,246,FALSE))=TRUE,"",IF(VLOOKUP($A60,parlvotes_lh!$A$11:$ZZ$209,246,FALSE)=0,"",VLOOKUP($A60,parlvotes_lh!$A$11:$ZZ$209,246,FALSE)))</f>
        <v/>
      </c>
      <c r="W60" s="179" t="str">
        <f>IF(ISERROR(VLOOKUP($A60,parlvotes_lh!$A$11:$ZZ$209,266,FALSE))=TRUE,"",IF(VLOOKUP($A60,parlvotes_lh!$A$11:$ZZ$209,266,FALSE)=0,"",VLOOKUP($A60,parlvotes_lh!$A$11:$ZZ$209,266,FALSE)))</f>
        <v/>
      </c>
      <c r="X60" s="179" t="str">
        <f>IF(ISERROR(VLOOKUP($A60,parlvotes_lh!$A$11:$ZZ$209,286,FALSE))=TRUE,"",IF(VLOOKUP($A60,parlvotes_lh!$A$11:$ZZ$209,286,FALSE)=0,"",VLOOKUP($A60,parlvotes_lh!$A$11:$ZZ$209,286,FALSE)))</f>
        <v/>
      </c>
      <c r="Y60" s="179" t="str">
        <f>IF(ISERROR(VLOOKUP($A60,parlvotes_lh!$A$11:$ZZ$209,306,FALSE))=TRUE,"",IF(VLOOKUP($A60,parlvotes_lh!$A$11:$ZZ$209,306,FALSE)=0,"",VLOOKUP($A60,parlvotes_lh!$A$11:$ZZ$209,306,FALSE)))</f>
        <v/>
      </c>
      <c r="Z60" s="179" t="str">
        <f>IF(ISERROR(VLOOKUP($A60,parlvotes_lh!$A$11:$ZZ$209,326,FALSE))=TRUE,"",IF(VLOOKUP($A60,parlvotes_lh!$A$11:$ZZ$209,326,FALSE)=0,"",VLOOKUP($A60,parlvotes_lh!$A$11:$ZZ$209,326,FALSE)))</f>
        <v/>
      </c>
      <c r="AA60" s="179" t="str">
        <f>IF(ISERROR(VLOOKUP($A60,parlvotes_lh!$A$11:$ZZ$209,346,FALSE))=TRUE,"",IF(VLOOKUP($A60,parlvotes_lh!$A$11:$ZZ$209,346,FALSE)=0,"",VLOOKUP($A60,parlvotes_lh!$A$11:$ZZ$209,346,FALSE)))</f>
        <v/>
      </c>
      <c r="AB60" s="179" t="str">
        <f>IF(ISERROR(VLOOKUP($A60,parlvotes_lh!$A$11:$ZZ$209,366,FALSE))=TRUE,"",IF(VLOOKUP($A60,parlvotes_lh!$A$11:$ZZ$209,366,FALSE)=0,"",VLOOKUP($A60,parlvotes_lh!$A$11:$ZZ$209,366,FALSE)))</f>
        <v/>
      </c>
      <c r="AC60" s="179" t="str">
        <f>IF(ISERROR(VLOOKUP($A60,parlvotes_lh!$A$11:$ZZ$209,386,FALSE))=TRUE,"",IF(VLOOKUP($A60,parlvotes_lh!$A$11:$ZZ$209,386,FALSE)=0,"",VLOOKUP($A60,parlvotes_lh!$A$11:$ZZ$209,386,FALSE)))</f>
        <v/>
      </c>
    </row>
    <row r="61" spans="1:29" ht="13.5" customHeight="1">
      <c r="A61" s="173" t="str">
        <f>IF(info_parties!A70="","",info_parties!A70)</f>
        <v/>
      </c>
      <c r="B61" s="104" t="str">
        <f>IF(A61="","",MID(info_weblinks!$C$3,32,3))</f>
        <v/>
      </c>
      <c r="C61" s="104" t="str">
        <f>IF(info_parties!G70="","",info_parties!G70)</f>
        <v/>
      </c>
      <c r="D61" s="104" t="str">
        <f>IF(info_parties!K70="","",info_parties!K70)</f>
        <v/>
      </c>
      <c r="E61" s="104" t="str">
        <f>IF(info_parties!H70="","",info_parties!H70)</f>
        <v/>
      </c>
      <c r="F61" s="174" t="str">
        <f t="shared" si="0"/>
        <v/>
      </c>
      <c r="G61" s="175" t="str">
        <f t="shared" si="1"/>
        <v/>
      </c>
      <c r="H61" s="176" t="str">
        <f t="shared" si="2"/>
        <v/>
      </c>
      <c r="I61" s="177" t="str">
        <f t="shared" si="3"/>
        <v/>
      </c>
      <c r="J61" s="178" t="str">
        <f>IF(ISERROR(VLOOKUP($A61,parlvotes_lh!$A$11:$ZZ$209,6,FALSE))=TRUE,"",IF(VLOOKUP($A61,parlvotes_lh!$A$11:$ZZ$209,6,FALSE)=0,"",VLOOKUP($A61,parlvotes_lh!$A$11:$ZZ$209,6,FALSE)))</f>
        <v/>
      </c>
      <c r="K61" s="178" t="str">
        <f>IF(ISERROR(VLOOKUP($A61,parlvotes_lh!$A$11:$ZZ$209,26,FALSE))=TRUE,"",IF(VLOOKUP($A61,parlvotes_lh!$A$11:$ZZ$209,26,FALSE)=0,"",VLOOKUP($A61,parlvotes_lh!$A$11:$ZZ$209,26,FALSE)))</f>
        <v/>
      </c>
      <c r="L61" s="178" t="str">
        <f>IF(ISERROR(VLOOKUP($A61,parlvotes_lh!$A$11:$ZZ$209,46,FALSE))=TRUE,"",IF(VLOOKUP($A61,parlvotes_lh!$A$11:$ZZ$209,46,FALSE)=0,"",VLOOKUP($A61,parlvotes_lh!$A$11:$ZZ$209,46,FALSE)))</f>
        <v/>
      </c>
      <c r="M61" s="178" t="str">
        <f>IF(ISERROR(VLOOKUP($A61,parlvotes_lh!$A$11:$ZZ$209,66,FALSE))=TRUE,"",IF(VLOOKUP($A61,parlvotes_lh!$A$11:$ZZ$209,66,FALSE)=0,"",VLOOKUP($A61,parlvotes_lh!$A$11:$ZZ$209,66,FALSE)))</f>
        <v/>
      </c>
      <c r="N61" s="178" t="str">
        <f>IF(ISERROR(VLOOKUP($A61,parlvotes_lh!$A$11:$ZZ$209,86,FALSE))=TRUE,"",IF(VLOOKUP($A61,parlvotes_lh!$A$11:$ZZ$209,86,FALSE)=0,"",VLOOKUP($A61,parlvotes_lh!$A$11:$ZZ$209,86,FALSE)))</f>
        <v/>
      </c>
      <c r="O61" s="178" t="str">
        <f>IF(ISERROR(VLOOKUP($A61,parlvotes_lh!$A$11:$ZZ$209,106,FALSE))=TRUE,"",IF(VLOOKUP($A61,parlvotes_lh!$A$11:$ZZ$209,106,FALSE)=0,"",VLOOKUP($A61,parlvotes_lh!$A$11:$ZZ$209,106,FALSE)))</f>
        <v/>
      </c>
      <c r="P61" s="178" t="str">
        <f>IF(ISERROR(VLOOKUP($A61,parlvotes_lh!$A$11:$ZZ$209,126,FALSE))=TRUE,"",IF(VLOOKUP($A61,parlvotes_lh!$A$11:$ZZ$209,126,FALSE)=0,"",VLOOKUP($A61,parlvotes_lh!$A$11:$ZZ$209,126,FALSE)))</f>
        <v/>
      </c>
      <c r="Q61" s="179" t="str">
        <f>IF(ISERROR(VLOOKUP($A61,parlvotes_lh!$A$11:$ZZ$209,146,FALSE))=TRUE,"",IF(VLOOKUP($A61,parlvotes_lh!$A$11:$ZZ$209,146,FALSE)=0,"",VLOOKUP($A61,parlvotes_lh!$A$11:$ZZ$209,146,FALSE)))</f>
        <v/>
      </c>
      <c r="R61" s="179" t="str">
        <f>IF(ISERROR(VLOOKUP($A61,parlvotes_lh!$A$11:$ZZ$209,166,FALSE))=TRUE,"",IF(VLOOKUP($A61,parlvotes_lh!$A$11:$ZZ$209,166,FALSE)=0,"",VLOOKUP($A61,parlvotes_lh!$A$11:$ZZ$209,166,FALSE)))</f>
        <v/>
      </c>
      <c r="S61" s="179" t="str">
        <f>IF(ISERROR(VLOOKUP($A61,parlvotes_lh!$A$11:$ZZ$209,186,FALSE))=TRUE,"",IF(VLOOKUP($A61,parlvotes_lh!$A$11:$ZZ$209,186,FALSE)=0,"",VLOOKUP($A61,parlvotes_lh!$A$11:$ZZ$209,186,FALSE)))</f>
        <v/>
      </c>
      <c r="T61" s="179" t="str">
        <f>IF(ISERROR(VLOOKUP($A61,parlvotes_lh!$A$11:$ZZ$209,206,FALSE))=TRUE,"",IF(VLOOKUP($A61,parlvotes_lh!$A$11:$ZZ$209,206,FALSE)=0,"",VLOOKUP($A61,parlvotes_lh!$A$11:$ZZ$209,206,FALSE)))</f>
        <v/>
      </c>
      <c r="U61" s="179" t="str">
        <f>IF(ISERROR(VLOOKUP($A61,parlvotes_lh!$A$11:$ZZ$209,226,FALSE))=TRUE,"",IF(VLOOKUP($A61,parlvotes_lh!$A$11:$ZZ$209,226,FALSE)=0,"",VLOOKUP($A61,parlvotes_lh!$A$11:$ZZ$209,226,FALSE)))</f>
        <v/>
      </c>
      <c r="V61" s="179" t="str">
        <f>IF(ISERROR(VLOOKUP($A61,parlvotes_lh!$A$11:$ZZ$209,246,FALSE))=TRUE,"",IF(VLOOKUP($A61,parlvotes_lh!$A$11:$ZZ$209,246,FALSE)=0,"",VLOOKUP($A61,parlvotes_lh!$A$11:$ZZ$209,246,FALSE)))</f>
        <v/>
      </c>
      <c r="W61" s="179" t="str">
        <f>IF(ISERROR(VLOOKUP($A61,parlvotes_lh!$A$11:$ZZ$209,266,FALSE))=TRUE,"",IF(VLOOKUP($A61,parlvotes_lh!$A$11:$ZZ$209,266,FALSE)=0,"",VLOOKUP($A61,parlvotes_lh!$A$11:$ZZ$209,266,FALSE)))</f>
        <v/>
      </c>
      <c r="X61" s="179" t="str">
        <f>IF(ISERROR(VLOOKUP($A61,parlvotes_lh!$A$11:$ZZ$209,286,FALSE))=TRUE,"",IF(VLOOKUP($A61,parlvotes_lh!$A$11:$ZZ$209,286,FALSE)=0,"",VLOOKUP($A61,parlvotes_lh!$A$11:$ZZ$209,286,FALSE)))</f>
        <v/>
      </c>
      <c r="Y61" s="179" t="str">
        <f>IF(ISERROR(VLOOKUP($A61,parlvotes_lh!$A$11:$ZZ$209,306,FALSE))=TRUE,"",IF(VLOOKUP($A61,parlvotes_lh!$A$11:$ZZ$209,306,FALSE)=0,"",VLOOKUP($A61,parlvotes_lh!$A$11:$ZZ$209,306,FALSE)))</f>
        <v/>
      </c>
      <c r="Z61" s="179" t="str">
        <f>IF(ISERROR(VLOOKUP($A61,parlvotes_lh!$A$11:$ZZ$209,326,FALSE))=TRUE,"",IF(VLOOKUP($A61,parlvotes_lh!$A$11:$ZZ$209,326,FALSE)=0,"",VLOOKUP($A61,parlvotes_lh!$A$11:$ZZ$209,326,FALSE)))</f>
        <v/>
      </c>
      <c r="AA61" s="179" t="str">
        <f>IF(ISERROR(VLOOKUP($A61,parlvotes_lh!$A$11:$ZZ$209,346,FALSE))=TRUE,"",IF(VLOOKUP($A61,parlvotes_lh!$A$11:$ZZ$209,346,FALSE)=0,"",VLOOKUP($A61,parlvotes_lh!$A$11:$ZZ$209,346,FALSE)))</f>
        <v/>
      </c>
      <c r="AB61" s="179" t="str">
        <f>IF(ISERROR(VLOOKUP($A61,parlvotes_lh!$A$11:$ZZ$209,366,FALSE))=TRUE,"",IF(VLOOKUP($A61,parlvotes_lh!$A$11:$ZZ$209,366,FALSE)=0,"",VLOOKUP($A61,parlvotes_lh!$A$11:$ZZ$209,366,FALSE)))</f>
        <v/>
      </c>
      <c r="AC61" s="179" t="str">
        <f>IF(ISERROR(VLOOKUP($A61,parlvotes_lh!$A$11:$ZZ$209,386,FALSE))=TRUE,"",IF(VLOOKUP($A61,parlvotes_lh!$A$11:$ZZ$209,386,FALSE)=0,"",VLOOKUP($A61,parlvotes_lh!$A$11:$ZZ$209,386,FALSE)))</f>
        <v/>
      </c>
    </row>
    <row r="62" spans="1:29" ht="13.5" customHeight="1">
      <c r="A62" s="173" t="str">
        <f>IF(info_parties!A71="","",info_parties!A71)</f>
        <v/>
      </c>
      <c r="B62" s="104" t="str">
        <f>IF(A62="","",MID(info_weblinks!$C$3,32,3))</f>
        <v/>
      </c>
      <c r="C62" s="104" t="str">
        <f>IF(info_parties!G71="","",info_parties!G71)</f>
        <v/>
      </c>
      <c r="D62" s="104" t="str">
        <f>IF(info_parties!K71="","",info_parties!K71)</f>
        <v/>
      </c>
      <c r="E62" s="104" t="str">
        <f>IF(info_parties!H71="","",info_parties!H71)</f>
        <v/>
      </c>
      <c r="F62" s="174" t="str">
        <f t="shared" si="0"/>
        <v/>
      </c>
      <c r="G62" s="175" t="str">
        <f t="shared" si="1"/>
        <v/>
      </c>
      <c r="H62" s="176" t="str">
        <f t="shared" si="2"/>
        <v/>
      </c>
      <c r="I62" s="177" t="str">
        <f t="shared" si="3"/>
        <v/>
      </c>
      <c r="J62" s="178" t="str">
        <f>IF(ISERROR(VLOOKUP($A62,parlvotes_lh!$A$11:$ZZ$209,6,FALSE))=TRUE,"",IF(VLOOKUP($A62,parlvotes_lh!$A$11:$ZZ$209,6,FALSE)=0,"",VLOOKUP($A62,parlvotes_lh!$A$11:$ZZ$209,6,FALSE)))</f>
        <v/>
      </c>
      <c r="K62" s="178" t="str">
        <f>IF(ISERROR(VLOOKUP($A62,parlvotes_lh!$A$11:$ZZ$209,26,FALSE))=TRUE,"",IF(VLOOKUP($A62,parlvotes_lh!$A$11:$ZZ$209,26,FALSE)=0,"",VLOOKUP($A62,parlvotes_lh!$A$11:$ZZ$209,26,FALSE)))</f>
        <v/>
      </c>
      <c r="L62" s="178" t="str">
        <f>IF(ISERROR(VLOOKUP($A62,parlvotes_lh!$A$11:$ZZ$209,46,FALSE))=TRUE,"",IF(VLOOKUP($A62,parlvotes_lh!$A$11:$ZZ$209,46,FALSE)=0,"",VLOOKUP($A62,parlvotes_lh!$A$11:$ZZ$209,46,FALSE)))</f>
        <v/>
      </c>
      <c r="M62" s="178" t="str">
        <f>IF(ISERROR(VLOOKUP($A62,parlvotes_lh!$A$11:$ZZ$209,66,FALSE))=TRUE,"",IF(VLOOKUP($A62,parlvotes_lh!$A$11:$ZZ$209,66,FALSE)=0,"",VLOOKUP($A62,parlvotes_lh!$A$11:$ZZ$209,66,FALSE)))</f>
        <v/>
      </c>
      <c r="N62" s="178" t="str">
        <f>IF(ISERROR(VLOOKUP($A62,parlvotes_lh!$A$11:$ZZ$209,86,FALSE))=TRUE,"",IF(VLOOKUP($A62,parlvotes_lh!$A$11:$ZZ$209,86,FALSE)=0,"",VLOOKUP($A62,parlvotes_lh!$A$11:$ZZ$209,86,FALSE)))</f>
        <v/>
      </c>
      <c r="O62" s="178" t="str">
        <f>IF(ISERROR(VLOOKUP($A62,parlvotes_lh!$A$11:$ZZ$209,106,FALSE))=TRUE,"",IF(VLOOKUP($A62,parlvotes_lh!$A$11:$ZZ$209,106,FALSE)=0,"",VLOOKUP($A62,parlvotes_lh!$A$11:$ZZ$209,106,FALSE)))</f>
        <v/>
      </c>
      <c r="P62" s="178" t="str">
        <f>IF(ISERROR(VLOOKUP($A62,parlvotes_lh!$A$11:$ZZ$209,126,FALSE))=TRUE,"",IF(VLOOKUP($A62,parlvotes_lh!$A$11:$ZZ$209,126,FALSE)=0,"",VLOOKUP($A62,parlvotes_lh!$A$11:$ZZ$209,126,FALSE)))</f>
        <v/>
      </c>
      <c r="Q62" s="179" t="str">
        <f>IF(ISERROR(VLOOKUP($A62,parlvotes_lh!$A$11:$ZZ$209,146,FALSE))=TRUE,"",IF(VLOOKUP($A62,parlvotes_lh!$A$11:$ZZ$209,146,FALSE)=0,"",VLOOKUP($A62,parlvotes_lh!$A$11:$ZZ$209,146,FALSE)))</f>
        <v/>
      </c>
      <c r="R62" s="179" t="str">
        <f>IF(ISERROR(VLOOKUP($A62,parlvotes_lh!$A$11:$ZZ$209,166,FALSE))=TRUE,"",IF(VLOOKUP($A62,parlvotes_lh!$A$11:$ZZ$209,166,FALSE)=0,"",VLOOKUP($A62,parlvotes_lh!$A$11:$ZZ$209,166,FALSE)))</f>
        <v/>
      </c>
      <c r="S62" s="179" t="str">
        <f>IF(ISERROR(VLOOKUP($A62,parlvotes_lh!$A$11:$ZZ$209,186,FALSE))=TRUE,"",IF(VLOOKUP($A62,parlvotes_lh!$A$11:$ZZ$209,186,FALSE)=0,"",VLOOKUP($A62,parlvotes_lh!$A$11:$ZZ$209,186,FALSE)))</f>
        <v/>
      </c>
      <c r="T62" s="179" t="str">
        <f>IF(ISERROR(VLOOKUP($A62,parlvotes_lh!$A$11:$ZZ$209,206,FALSE))=TRUE,"",IF(VLOOKUP($A62,parlvotes_lh!$A$11:$ZZ$209,206,FALSE)=0,"",VLOOKUP($A62,parlvotes_lh!$A$11:$ZZ$209,206,FALSE)))</f>
        <v/>
      </c>
      <c r="U62" s="179" t="str">
        <f>IF(ISERROR(VLOOKUP($A62,parlvotes_lh!$A$11:$ZZ$209,226,FALSE))=TRUE,"",IF(VLOOKUP($A62,parlvotes_lh!$A$11:$ZZ$209,226,FALSE)=0,"",VLOOKUP($A62,parlvotes_lh!$A$11:$ZZ$209,226,FALSE)))</f>
        <v/>
      </c>
      <c r="V62" s="179" t="str">
        <f>IF(ISERROR(VLOOKUP($A62,parlvotes_lh!$A$11:$ZZ$209,246,FALSE))=TRUE,"",IF(VLOOKUP($A62,parlvotes_lh!$A$11:$ZZ$209,246,FALSE)=0,"",VLOOKUP($A62,parlvotes_lh!$A$11:$ZZ$209,246,FALSE)))</f>
        <v/>
      </c>
      <c r="W62" s="179" t="str">
        <f>IF(ISERROR(VLOOKUP($A62,parlvotes_lh!$A$11:$ZZ$209,266,FALSE))=TRUE,"",IF(VLOOKUP($A62,parlvotes_lh!$A$11:$ZZ$209,266,FALSE)=0,"",VLOOKUP($A62,parlvotes_lh!$A$11:$ZZ$209,266,FALSE)))</f>
        <v/>
      </c>
      <c r="X62" s="179" t="str">
        <f>IF(ISERROR(VLOOKUP($A62,parlvotes_lh!$A$11:$ZZ$209,286,FALSE))=TRUE,"",IF(VLOOKUP($A62,parlvotes_lh!$A$11:$ZZ$209,286,FALSE)=0,"",VLOOKUP($A62,parlvotes_lh!$A$11:$ZZ$209,286,FALSE)))</f>
        <v/>
      </c>
      <c r="Y62" s="179" t="str">
        <f>IF(ISERROR(VLOOKUP($A62,parlvotes_lh!$A$11:$ZZ$209,306,FALSE))=TRUE,"",IF(VLOOKUP($A62,parlvotes_lh!$A$11:$ZZ$209,306,FALSE)=0,"",VLOOKUP($A62,parlvotes_lh!$A$11:$ZZ$209,306,FALSE)))</f>
        <v/>
      </c>
      <c r="Z62" s="179" t="str">
        <f>IF(ISERROR(VLOOKUP($A62,parlvotes_lh!$A$11:$ZZ$209,326,FALSE))=TRUE,"",IF(VLOOKUP($A62,parlvotes_lh!$A$11:$ZZ$209,326,FALSE)=0,"",VLOOKUP($A62,parlvotes_lh!$A$11:$ZZ$209,326,FALSE)))</f>
        <v/>
      </c>
      <c r="AA62" s="179" t="str">
        <f>IF(ISERROR(VLOOKUP($A62,parlvotes_lh!$A$11:$ZZ$209,346,FALSE))=TRUE,"",IF(VLOOKUP($A62,parlvotes_lh!$A$11:$ZZ$209,346,FALSE)=0,"",VLOOKUP($A62,parlvotes_lh!$A$11:$ZZ$209,346,FALSE)))</f>
        <v/>
      </c>
      <c r="AB62" s="179" t="str">
        <f>IF(ISERROR(VLOOKUP($A62,parlvotes_lh!$A$11:$ZZ$209,366,FALSE))=TRUE,"",IF(VLOOKUP($A62,parlvotes_lh!$A$11:$ZZ$209,366,FALSE)=0,"",VLOOKUP($A62,parlvotes_lh!$A$11:$ZZ$209,366,FALSE)))</f>
        <v/>
      </c>
      <c r="AC62" s="179" t="str">
        <f>IF(ISERROR(VLOOKUP($A62,parlvotes_lh!$A$11:$ZZ$209,386,FALSE))=TRUE,"",IF(VLOOKUP($A62,parlvotes_lh!$A$11:$ZZ$209,386,FALSE)=0,"",VLOOKUP($A62,parlvotes_lh!$A$11:$ZZ$209,386,FALSE)))</f>
        <v/>
      </c>
    </row>
    <row r="63" spans="1:29" ht="13.5" customHeight="1">
      <c r="A63" s="173" t="str">
        <f>IF(info_parties!A72="","",info_parties!A72)</f>
        <v/>
      </c>
      <c r="B63" s="104" t="str">
        <f>IF(A63="","",MID(info_weblinks!$C$3,32,3))</f>
        <v/>
      </c>
      <c r="C63" s="104" t="str">
        <f>IF(info_parties!G72="","",info_parties!G72)</f>
        <v/>
      </c>
      <c r="D63" s="104" t="str">
        <f>IF(info_parties!K72="","",info_parties!K72)</f>
        <v/>
      </c>
      <c r="E63" s="104" t="str">
        <f>IF(info_parties!H72="","",info_parties!H72)</f>
        <v/>
      </c>
      <c r="F63" s="174" t="str">
        <f t="shared" si="0"/>
        <v/>
      </c>
      <c r="G63" s="175" t="str">
        <f t="shared" si="1"/>
        <v/>
      </c>
      <c r="H63" s="176" t="str">
        <f t="shared" si="2"/>
        <v/>
      </c>
      <c r="I63" s="177" t="str">
        <f t="shared" si="3"/>
        <v/>
      </c>
      <c r="J63" s="178" t="str">
        <f>IF(ISERROR(VLOOKUP($A63,parlvotes_lh!$A$11:$ZZ$209,6,FALSE))=TRUE,"",IF(VLOOKUP($A63,parlvotes_lh!$A$11:$ZZ$209,6,FALSE)=0,"",VLOOKUP($A63,parlvotes_lh!$A$11:$ZZ$209,6,FALSE)))</f>
        <v/>
      </c>
      <c r="K63" s="178" t="str">
        <f>IF(ISERROR(VLOOKUP($A63,parlvotes_lh!$A$11:$ZZ$209,26,FALSE))=TRUE,"",IF(VLOOKUP($A63,parlvotes_lh!$A$11:$ZZ$209,26,FALSE)=0,"",VLOOKUP($A63,parlvotes_lh!$A$11:$ZZ$209,26,FALSE)))</f>
        <v/>
      </c>
      <c r="L63" s="178" t="str">
        <f>IF(ISERROR(VLOOKUP($A63,parlvotes_lh!$A$11:$ZZ$209,46,FALSE))=TRUE,"",IF(VLOOKUP($A63,parlvotes_lh!$A$11:$ZZ$209,46,FALSE)=0,"",VLOOKUP($A63,parlvotes_lh!$A$11:$ZZ$209,46,FALSE)))</f>
        <v/>
      </c>
      <c r="M63" s="178" t="str">
        <f>IF(ISERROR(VLOOKUP($A63,parlvotes_lh!$A$11:$ZZ$209,66,FALSE))=TRUE,"",IF(VLOOKUP($A63,parlvotes_lh!$A$11:$ZZ$209,66,FALSE)=0,"",VLOOKUP($A63,parlvotes_lh!$A$11:$ZZ$209,66,FALSE)))</f>
        <v/>
      </c>
      <c r="N63" s="178" t="str">
        <f>IF(ISERROR(VLOOKUP($A63,parlvotes_lh!$A$11:$ZZ$209,86,FALSE))=TRUE,"",IF(VLOOKUP($A63,parlvotes_lh!$A$11:$ZZ$209,86,FALSE)=0,"",VLOOKUP($A63,parlvotes_lh!$A$11:$ZZ$209,86,FALSE)))</f>
        <v/>
      </c>
      <c r="O63" s="178" t="str">
        <f>IF(ISERROR(VLOOKUP($A63,parlvotes_lh!$A$11:$ZZ$209,106,FALSE))=TRUE,"",IF(VLOOKUP($A63,parlvotes_lh!$A$11:$ZZ$209,106,FALSE)=0,"",VLOOKUP($A63,parlvotes_lh!$A$11:$ZZ$209,106,FALSE)))</f>
        <v/>
      </c>
      <c r="P63" s="178" t="str">
        <f>IF(ISERROR(VLOOKUP($A63,parlvotes_lh!$A$11:$ZZ$209,126,FALSE))=TRUE,"",IF(VLOOKUP($A63,parlvotes_lh!$A$11:$ZZ$209,126,FALSE)=0,"",VLOOKUP($A63,parlvotes_lh!$A$11:$ZZ$209,126,FALSE)))</f>
        <v/>
      </c>
      <c r="Q63" s="179" t="str">
        <f>IF(ISERROR(VLOOKUP($A63,parlvotes_lh!$A$11:$ZZ$209,146,FALSE))=TRUE,"",IF(VLOOKUP($A63,parlvotes_lh!$A$11:$ZZ$209,146,FALSE)=0,"",VLOOKUP($A63,parlvotes_lh!$A$11:$ZZ$209,146,FALSE)))</f>
        <v/>
      </c>
      <c r="R63" s="179" t="str">
        <f>IF(ISERROR(VLOOKUP($A63,parlvotes_lh!$A$11:$ZZ$209,166,FALSE))=TRUE,"",IF(VLOOKUP($A63,parlvotes_lh!$A$11:$ZZ$209,166,FALSE)=0,"",VLOOKUP($A63,parlvotes_lh!$A$11:$ZZ$209,166,FALSE)))</f>
        <v/>
      </c>
      <c r="S63" s="179" t="str">
        <f>IF(ISERROR(VLOOKUP($A63,parlvotes_lh!$A$11:$ZZ$209,186,FALSE))=TRUE,"",IF(VLOOKUP($A63,parlvotes_lh!$A$11:$ZZ$209,186,FALSE)=0,"",VLOOKUP($A63,parlvotes_lh!$A$11:$ZZ$209,186,FALSE)))</f>
        <v/>
      </c>
      <c r="T63" s="179" t="str">
        <f>IF(ISERROR(VLOOKUP($A63,parlvotes_lh!$A$11:$ZZ$209,206,FALSE))=TRUE,"",IF(VLOOKUP($A63,parlvotes_lh!$A$11:$ZZ$209,206,FALSE)=0,"",VLOOKUP($A63,parlvotes_lh!$A$11:$ZZ$209,206,FALSE)))</f>
        <v/>
      </c>
      <c r="U63" s="179" t="str">
        <f>IF(ISERROR(VLOOKUP($A63,parlvotes_lh!$A$11:$ZZ$209,226,FALSE))=TRUE,"",IF(VLOOKUP($A63,parlvotes_lh!$A$11:$ZZ$209,226,FALSE)=0,"",VLOOKUP($A63,parlvotes_lh!$A$11:$ZZ$209,226,FALSE)))</f>
        <v/>
      </c>
      <c r="V63" s="179" t="str">
        <f>IF(ISERROR(VLOOKUP($A63,parlvotes_lh!$A$11:$ZZ$209,246,FALSE))=TRUE,"",IF(VLOOKUP($A63,parlvotes_lh!$A$11:$ZZ$209,246,FALSE)=0,"",VLOOKUP($A63,parlvotes_lh!$A$11:$ZZ$209,246,FALSE)))</f>
        <v/>
      </c>
      <c r="W63" s="179" t="str">
        <f>IF(ISERROR(VLOOKUP($A63,parlvotes_lh!$A$11:$ZZ$209,266,FALSE))=TRUE,"",IF(VLOOKUP($A63,parlvotes_lh!$A$11:$ZZ$209,266,FALSE)=0,"",VLOOKUP($A63,parlvotes_lh!$A$11:$ZZ$209,266,FALSE)))</f>
        <v/>
      </c>
      <c r="X63" s="179" t="str">
        <f>IF(ISERROR(VLOOKUP($A63,parlvotes_lh!$A$11:$ZZ$209,286,FALSE))=TRUE,"",IF(VLOOKUP($A63,parlvotes_lh!$A$11:$ZZ$209,286,FALSE)=0,"",VLOOKUP($A63,parlvotes_lh!$A$11:$ZZ$209,286,FALSE)))</f>
        <v/>
      </c>
      <c r="Y63" s="179" t="str">
        <f>IF(ISERROR(VLOOKUP($A63,parlvotes_lh!$A$11:$ZZ$209,306,FALSE))=TRUE,"",IF(VLOOKUP($A63,parlvotes_lh!$A$11:$ZZ$209,306,FALSE)=0,"",VLOOKUP($A63,parlvotes_lh!$A$11:$ZZ$209,306,FALSE)))</f>
        <v/>
      </c>
      <c r="Z63" s="179" t="str">
        <f>IF(ISERROR(VLOOKUP($A63,parlvotes_lh!$A$11:$ZZ$209,326,FALSE))=TRUE,"",IF(VLOOKUP($A63,parlvotes_lh!$A$11:$ZZ$209,326,FALSE)=0,"",VLOOKUP($A63,parlvotes_lh!$A$11:$ZZ$209,326,FALSE)))</f>
        <v/>
      </c>
      <c r="AA63" s="179" t="str">
        <f>IF(ISERROR(VLOOKUP($A63,parlvotes_lh!$A$11:$ZZ$209,346,FALSE))=TRUE,"",IF(VLOOKUP($A63,parlvotes_lh!$A$11:$ZZ$209,346,FALSE)=0,"",VLOOKUP($A63,parlvotes_lh!$A$11:$ZZ$209,346,FALSE)))</f>
        <v/>
      </c>
      <c r="AB63" s="179" t="str">
        <f>IF(ISERROR(VLOOKUP($A63,parlvotes_lh!$A$11:$ZZ$209,366,FALSE))=TRUE,"",IF(VLOOKUP($A63,parlvotes_lh!$A$11:$ZZ$209,366,FALSE)=0,"",VLOOKUP($A63,parlvotes_lh!$A$11:$ZZ$209,366,FALSE)))</f>
        <v/>
      </c>
      <c r="AC63" s="179" t="str">
        <f>IF(ISERROR(VLOOKUP($A63,parlvotes_lh!$A$11:$ZZ$209,386,FALSE))=TRUE,"",IF(VLOOKUP($A63,parlvotes_lh!$A$11:$ZZ$209,386,FALSE)=0,"",VLOOKUP($A63,parlvotes_lh!$A$11:$ZZ$209,386,FALSE)))</f>
        <v/>
      </c>
    </row>
    <row r="64" spans="1:29" ht="13.5" customHeight="1">
      <c r="A64" s="173" t="str">
        <f>IF(info_parties!A73="","",info_parties!A73)</f>
        <v/>
      </c>
      <c r="B64" s="104" t="str">
        <f>IF(A64="","",MID(info_weblinks!$C$3,32,3))</f>
        <v/>
      </c>
      <c r="C64" s="104" t="str">
        <f>IF(info_parties!G73="","",info_parties!G73)</f>
        <v/>
      </c>
      <c r="D64" s="104" t="str">
        <f>IF(info_parties!K73="","",info_parties!K73)</f>
        <v/>
      </c>
      <c r="E64" s="104" t="str">
        <f>IF(info_parties!H73="","",info_parties!H73)</f>
        <v/>
      </c>
      <c r="F64" s="174" t="str">
        <f t="shared" si="0"/>
        <v/>
      </c>
      <c r="G64" s="175" t="str">
        <f t="shared" si="1"/>
        <v/>
      </c>
      <c r="H64" s="176" t="str">
        <f t="shared" si="2"/>
        <v/>
      </c>
      <c r="I64" s="177" t="str">
        <f t="shared" si="3"/>
        <v/>
      </c>
      <c r="J64" s="178" t="str">
        <f>IF(ISERROR(VLOOKUP($A64,parlvotes_lh!$A$11:$ZZ$209,6,FALSE))=TRUE,"",IF(VLOOKUP($A64,parlvotes_lh!$A$11:$ZZ$209,6,FALSE)=0,"",VLOOKUP($A64,parlvotes_lh!$A$11:$ZZ$209,6,FALSE)))</f>
        <v/>
      </c>
      <c r="K64" s="178" t="str">
        <f>IF(ISERROR(VLOOKUP($A64,parlvotes_lh!$A$11:$ZZ$209,26,FALSE))=TRUE,"",IF(VLOOKUP($A64,parlvotes_lh!$A$11:$ZZ$209,26,FALSE)=0,"",VLOOKUP($A64,parlvotes_lh!$A$11:$ZZ$209,26,FALSE)))</f>
        <v/>
      </c>
      <c r="L64" s="178" t="str">
        <f>IF(ISERROR(VLOOKUP($A64,parlvotes_lh!$A$11:$ZZ$209,46,FALSE))=TRUE,"",IF(VLOOKUP($A64,parlvotes_lh!$A$11:$ZZ$209,46,FALSE)=0,"",VLOOKUP($A64,parlvotes_lh!$A$11:$ZZ$209,46,FALSE)))</f>
        <v/>
      </c>
      <c r="M64" s="178" t="str">
        <f>IF(ISERROR(VLOOKUP($A64,parlvotes_lh!$A$11:$ZZ$209,66,FALSE))=TRUE,"",IF(VLOOKUP($A64,parlvotes_lh!$A$11:$ZZ$209,66,FALSE)=0,"",VLOOKUP($A64,parlvotes_lh!$A$11:$ZZ$209,66,FALSE)))</f>
        <v/>
      </c>
      <c r="N64" s="178" t="str">
        <f>IF(ISERROR(VLOOKUP($A64,parlvotes_lh!$A$11:$ZZ$209,86,FALSE))=TRUE,"",IF(VLOOKUP($A64,parlvotes_lh!$A$11:$ZZ$209,86,FALSE)=0,"",VLOOKUP($A64,parlvotes_lh!$A$11:$ZZ$209,86,FALSE)))</f>
        <v/>
      </c>
      <c r="O64" s="178" t="str">
        <f>IF(ISERROR(VLOOKUP($A64,parlvotes_lh!$A$11:$ZZ$209,106,FALSE))=TRUE,"",IF(VLOOKUP($A64,parlvotes_lh!$A$11:$ZZ$209,106,FALSE)=0,"",VLOOKUP($A64,parlvotes_lh!$A$11:$ZZ$209,106,FALSE)))</f>
        <v/>
      </c>
      <c r="P64" s="178" t="str">
        <f>IF(ISERROR(VLOOKUP($A64,parlvotes_lh!$A$11:$ZZ$209,126,FALSE))=TRUE,"",IF(VLOOKUP($A64,parlvotes_lh!$A$11:$ZZ$209,126,FALSE)=0,"",VLOOKUP($A64,parlvotes_lh!$A$11:$ZZ$209,126,FALSE)))</f>
        <v/>
      </c>
      <c r="Q64" s="179" t="str">
        <f>IF(ISERROR(VLOOKUP($A64,parlvotes_lh!$A$11:$ZZ$209,146,FALSE))=TRUE,"",IF(VLOOKUP($A64,parlvotes_lh!$A$11:$ZZ$209,146,FALSE)=0,"",VLOOKUP($A64,parlvotes_lh!$A$11:$ZZ$209,146,FALSE)))</f>
        <v/>
      </c>
      <c r="R64" s="179" t="str">
        <f>IF(ISERROR(VLOOKUP($A64,parlvotes_lh!$A$11:$ZZ$209,166,FALSE))=TRUE,"",IF(VLOOKUP($A64,parlvotes_lh!$A$11:$ZZ$209,166,FALSE)=0,"",VLOOKUP($A64,parlvotes_lh!$A$11:$ZZ$209,166,FALSE)))</f>
        <v/>
      </c>
      <c r="S64" s="179" t="str">
        <f>IF(ISERROR(VLOOKUP($A64,parlvotes_lh!$A$11:$ZZ$209,186,FALSE))=TRUE,"",IF(VLOOKUP($A64,parlvotes_lh!$A$11:$ZZ$209,186,FALSE)=0,"",VLOOKUP($A64,parlvotes_lh!$A$11:$ZZ$209,186,FALSE)))</f>
        <v/>
      </c>
      <c r="T64" s="179" t="str">
        <f>IF(ISERROR(VLOOKUP($A64,parlvotes_lh!$A$11:$ZZ$209,206,FALSE))=TRUE,"",IF(VLOOKUP($A64,parlvotes_lh!$A$11:$ZZ$209,206,FALSE)=0,"",VLOOKUP($A64,parlvotes_lh!$A$11:$ZZ$209,206,FALSE)))</f>
        <v/>
      </c>
      <c r="U64" s="179" t="str">
        <f>IF(ISERROR(VLOOKUP($A64,parlvotes_lh!$A$11:$ZZ$209,226,FALSE))=TRUE,"",IF(VLOOKUP($A64,parlvotes_lh!$A$11:$ZZ$209,226,FALSE)=0,"",VLOOKUP($A64,parlvotes_lh!$A$11:$ZZ$209,226,FALSE)))</f>
        <v/>
      </c>
      <c r="V64" s="179" t="str">
        <f>IF(ISERROR(VLOOKUP($A64,parlvotes_lh!$A$11:$ZZ$209,246,FALSE))=TRUE,"",IF(VLOOKUP($A64,parlvotes_lh!$A$11:$ZZ$209,246,FALSE)=0,"",VLOOKUP($A64,parlvotes_lh!$A$11:$ZZ$209,246,FALSE)))</f>
        <v/>
      </c>
      <c r="W64" s="179" t="str">
        <f>IF(ISERROR(VLOOKUP($A64,parlvotes_lh!$A$11:$ZZ$209,266,FALSE))=TRUE,"",IF(VLOOKUP($A64,parlvotes_lh!$A$11:$ZZ$209,266,FALSE)=0,"",VLOOKUP($A64,parlvotes_lh!$A$11:$ZZ$209,266,FALSE)))</f>
        <v/>
      </c>
      <c r="X64" s="179" t="str">
        <f>IF(ISERROR(VLOOKUP($A64,parlvotes_lh!$A$11:$ZZ$209,286,FALSE))=TRUE,"",IF(VLOOKUP($A64,parlvotes_lh!$A$11:$ZZ$209,286,FALSE)=0,"",VLOOKUP($A64,parlvotes_lh!$A$11:$ZZ$209,286,FALSE)))</f>
        <v/>
      </c>
      <c r="Y64" s="179" t="str">
        <f>IF(ISERROR(VLOOKUP($A64,parlvotes_lh!$A$11:$ZZ$209,306,FALSE))=TRUE,"",IF(VLOOKUP($A64,parlvotes_lh!$A$11:$ZZ$209,306,FALSE)=0,"",VLOOKUP($A64,parlvotes_lh!$A$11:$ZZ$209,306,FALSE)))</f>
        <v/>
      </c>
      <c r="Z64" s="179" t="str">
        <f>IF(ISERROR(VLOOKUP($A64,parlvotes_lh!$A$11:$ZZ$209,326,FALSE))=TRUE,"",IF(VLOOKUP($A64,parlvotes_lh!$A$11:$ZZ$209,326,FALSE)=0,"",VLOOKUP($A64,parlvotes_lh!$A$11:$ZZ$209,326,FALSE)))</f>
        <v/>
      </c>
      <c r="AA64" s="179" t="str">
        <f>IF(ISERROR(VLOOKUP($A64,parlvotes_lh!$A$11:$ZZ$209,346,FALSE))=TRUE,"",IF(VLOOKUP($A64,parlvotes_lh!$A$11:$ZZ$209,346,FALSE)=0,"",VLOOKUP($A64,parlvotes_lh!$A$11:$ZZ$209,346,FALSE)))</f>
        <v/>
      </c>
      <c r="AB64" s="179" t="str">
        <f>IF(ISERROR(VLOOKUP($A64,parlvotes_lh!$A$11:$ZZ$209,366,FALSE))=TRUE,"",IF(VLOOKUP($A64,parlvotes_lh!$A$11:$ZZ$209,366,FALSE)=0,"",VLOOKUP($A64,parlvotes_lh!$A$11:$ZZ$209,366,FALSE)))</f>
        <v/>
      </c>
      <c r="AC64" s="179" t="str">
        <f>IF(ISERROR(VLOOKUP($A64,parlvotes_lh!$A$11:$ZZ$209,386,FALSE))=TRUE,"",IF(VLOOKUP($A64,parlvotes_lh!$A$11:$ZZ$209,386,FALSE)=0,"",VLOOKUP($A64,parlvotes_lh!$A$11:$ZZ$209,386,FALSE)))</f>
        <v/>
      </c>
    </row>
    <row r="65" spans="1:29" ht="13.5" customHeight="1">
      <c r="A65" s="173" t="str">
        <f>IF(info_parties!A74="","",info_parties!A74)</f>
        <v/>
      </c>
      <c r="B65" s="104" t="str">
        <f>IF(A65="","",MID(info_weblinks!$C$3,32,3))</f>
        <v/>
      </c>
      <c r="C65" s="104" t="str">
        <f>IF(info_parties!G74="","",info_parties!G74)</f>
        <v/>
      </c>
      <c r="D65" s="104" t="str">
        <f>IF(info_parties!K74="","",info_parties!K74)</f>
        <v/>
      </c>
      <c r="E65" s="104" t="str">
        <f>IF(info_parties!H74="","",info_parties!H74)</f>
        <v/>
      </c>
      <c r="F65" s="174" t="str">
        <f t="shared" si="0"/>
        <v/>
      </c>
      <c r="G65" s="175" t="str">
        <f t="shared" si="1"/>
        <v/>
      </c>
      <c r="H65" s="176" t="str">
        <f t="shared" si="2"/>
        <v/>
      </c>
      <c r="I65" s="177" t="str">
        <f t="shared" si="3"/>
        <v/>
      </c>
      <c r="J65" s="178" t="str">
        <f>IF(ISERROR(VLOOKUP($A65,parlvotes_lh!$A$11:$ZZ$209,6,FALSE))=TRUE,"",IF(VLOOKUP($A65,parlvotes_lh!$A$11:$ZZ$209,6,FALSE)=0,"",VLOOKUP($A65,parlvotes_lh!$A$11:$ZZ$209,6,FALSE)))</f>
        <v/>
      </c>
      <c r="K65" s="178" t="str">
        <f>IF(ISERROR(VLOOKUP($A65,parlvotes_lh!$A$11:$ZZ$209,26,FALSE))=TRUE,"",IF(VLOOKUP($A65,parlvotes_lh!$A$11:$ZZ$209,26,FALSE)=0,"",VLOOKUP($A65,parlvotes_lh!$A$11:$ZZ$209,26,FALSE)))</f>
        <v/>
      </c>
      <c r="L65" s="178" t="str">
        <f>IF(ISERROR(VLOOKUP($A65,parlvotes_lh!$A$11:$ZZ$209,46,FALSE))=TRUE,"",IF(VLOOKUP($A65,parlvotes_lh!$A$11:$ZZ$209,46,FALSE)=0,"",VLOOKUP($A65,parlvotes_lh!$A$11:$ZZ$209,46,FALSE)))</f>
        <v/>
      </c>
      <c r="M65" s="178" t="str">
        <f>IF(ISERROR(VLOOKUP($A65,parlvotes_lh!$A$11:$ZZ$209,66,FALSE))=TRUE,"",IF(VLOOKUP($A65,parlvotes_lh!$A$11:$ZZ$209,66,FALSE)=0,"",VLOOKUP($A65,parlvotes_lh!$A$11:$ZZ$209,66,FALSE)))</f>
        <v/>
      </c>
      <c r="N65" s="178" t="str">
        <f>IF(ISERROR(VLOOKUP($A65,parlvotes_lh!$A$11:$ZZ$209,86,FALSE))=TRUE,"",IF(VLOOKUP($A65,parlvotes_lh!$A$11:$ZZ$209,86,FALSE)=0,"",VLOOKUP($A65,parlvotes_lh!$A$11:$ZZ$209,86,FALSE)))</f>
        <v/>
      </c>
      <c r="O65" s="178" t="str">
        <f>IF(ISERROR(VLOOKUP($A65,parlvotes_lh!$A$11:$ZZ$209,106,FALSE))=TRUE,"",IF(VLOOKUP($A65,parlvotes_lh!$A$11:$ZZ$209,106,FALSE)=0,"",VLOOKUP($A65,parlvotes_lh!$A$11:$ZZ$209,106,FALSE)))</f>
        <v/>
      </c>
      <c r="P65" s="178" t="str">
        <f>IF(ISERROR(VLOOKUP($A65,parlvotes_lh!$A$11:$ZZ$209,126,FALSE))=TRUE,"",IF(VLOOKUP($A65,parlvotes_lh!$A$11:$ZZ$209,126,FALSE)=0,"",VLOOKUP($A65,parlvotes_lh!$A$11:$ZZ$209,126,FALSE)))</f>
        <v/>
      </c>
      <c r="Q65" s="179" t="str">
        <f>IF(ISERROR(VLOOKUP($A65,parlvotes_lh!$A$11:$ZZ$209,146,FALSE))=TRUE,"",IF(VLOOKUP($A65,parlvotes_lh!$A$11:$ZZ$209,146,FALSE)=0,"",VLOOKUP($A65,parlvotes_lh!$A$11:$ZZ$209,146,FALSE)))</f>
        <v/>
      </c>
      <c r="R65" s="179" t="str">
        <f>IF(ISERROR(VLOOKUP($A65,parlvotes_lh!$A$11:$ZZ$209,166,FALSE))=TRUE,"",IF(VLOOKUP($A65,parlvotes_lh!$A$11:$ZZ$209,166,FALSE)=0,"",VLOOKUP($A65,parlvotes_lh!$A$11:$ZZ$209,166,FALSE)))</f>
        <v/>
      </c>
      <c r="S65" s="179" t="str">
        <f>IF(ISERROR(VLOOKUP($A65,parlvotes_lh!$A$11:$ZZ$209,186,FALSE))=TRUE,"",IF(VLOOKUP($A65,parlvotes_lh!$A$11:$ZZ$209,186,FALSE)=0,"",VLOOKUP($A65,parlvotes_lh!$A$11:$ZZ$209,186,FALSE)))</f>
        <v/>
      </c>
      <c r="T65" s="179" t="str">
        <f>IF(ISERROR(VLOOKUP($A65,parlvotes_lh!$A$11:$ZZ$209,206,FALSE))=TRUE,"",IF(VLOOKUP($A65,parlvotes_lh!$A$11:$ZZ$209,206,FALSE)=0,"",VLOOKUP($A65,parlvotes_lh!$A$11:$ZZ$209,206,FALSE)))</f>
        <v/>
      </c>
      <c r="U65" s="179" t="str">
        <f>IF(ISERROR(VLOOKUP($A65,parlvotes_lh!$A$11:$ZZ$209,226,FALSE))=TRUE,"",IF(VLOOKUP($A65,parlvotes_lh!$A$11:$ZZ$209,226,FALSE)=0,"",VLOOKUP($A65,parlvotes_lh!$A$11:$ZZ$209,226,FALSE)))</f>
        <v/>
      </c>
      <c r="V65" s="179" t="str">
        <f>IF(ISERROR(VLOOKUP($A65,parlvotes_lh!$A$11:$ZZ$209,246,FALSE))=TRUE,"",IF(VLOOKUP($A65,parlvotes_lh!$A$11:$ZZ$209,246,FALSE)=0,"",VLOOKUP($A65,parlvotes_lh!$A$11:$ZZ$209,246,FALSE)))</f>
        <v/>
      </c>
      <c r="W65" s="179" t="str">
        <f>IF(ISERROR(VLOOKUP($A65,parlvotes_lh!$A$11:$ZZ$209,266,FALSE))=TRUE,"",IF(VLOOKUP($A65,parlvotes_lh!$A$11:$ZZ$209,266,FALSE)=0,"",VLOOKUP($A65,parlvotes_lh!$A$11:$ZZ$209,266,FALSE)))</f>
        <v/>
      </c>
      <c r="X65" s="179" t="str">
        <f>IF(ISERROR(VLOOKUP($A65,parlvotes_lh!$A$11:$ZZ$209,286,FALSE))=TRUE,"",IF(VLOOKUP($A65,parlvotes_lh!$A$11:$ZZ$209,286,FALSE)=0,"",VLOOKUP($A65,parlvotes_lh!$A$11:$ZZ$209,286,FALSE)))</f>
        <v/>
      </c>
      <c r="Y65" s="179" t="str">
        <f>IF(ISERROR(VLOOKUP($A65,parlvotes_lh!$A$11:$ZZ$209,306,FALSE))=TRUE,"",IF(VLOOKUP($A65,parlvotes_lh!$A$11:$ZZ$209,306,FALSE)=0,"",VLOOKUP($A65,parlvotes_lh!$A$11:$ZZ$209,306,FALSE)))</f>
        <v/>
      </c>
      <c r="Z65" s="179" t="str">
        <f>IF(ISERROR(VLOOKUP($A65,parlvotes_lh!$A$11:$ZZ$209,326,FALSE))=TRUE,"",IF(VLOOKUP($A65,parlvotes_lh!$A$11:$ZZ$209,326,FALSE)=0,"",VLOOKUP($A65,parlvotes_lh!$A$11:$ZZ$209,326,FALSE)))</f>
        <v/>
      </c>
      <c r="AA65" s="179" t="str">
        <f>IF(ISERROR(VLOOKUP($A65,parlvotes_lh!$A$11:$ZZ$209,346,FALSE))=TRUE,"",IF(VLOOKUP($A65,parlvotes_lh!$A$11:$ZZ$209,346,FALSE)=0,"",VLOOKUP($A65,parlvotes_lh!$A$11:$ZZ$209,346,FALSE)))</f>
        <v/>
      </c>
      <c r="AB65" s="179" t="str">
        <f>IF(ISERROR(VLOOKUP($A65,parlvotes_lh!$A$11:$ZZ$209,366,FALSE))=TRUE,"",IF(VLOOKUP($A65,parlvotes_lh!$A$11:$ZZ$209,366,FALSE)=0,"",VLOOKUP($A65,parlvotes_lh!$A$11:$ZZ$209,366,FALSE)))</f>
        <v/>
      </c>
      <c r="AC65" s="179" t="str">
        <f>IF(ISERROR(VLOOKUP($A65,parlvotes_lh!$A$11:$ZZ$209,386,FALSE))=TRUE,"",IF(VLOOKUP($A65,parlvotes_lh!$A$11:$ZZ$209,386,FALSE)=0,"",VLOOKUP($A65,parlvotes_lh!$A$11:$ZZ$209,386,FALSE)))</f>
        <v/>
      </c>
    </row>
    <row r="66" spans="1:29" ht="13.5" customHeight="1">
      <c r="A66" s="173" t="str">
        <f>IF(info_parties!A75="","",info_parties!A75)</f>
        <v/>
      </c>
      <c r="B66" s="104" t="str">
        <f>IF(A66="","",MID(info_weblinks!$C$3,32,3))</f>
        <v/>
      </c>
      <c r="C66" s="104" t="str">
        <f>IF(info_parties!G75="","",info_parties!G75)</f>
        <v/>
      </c>
      <c r="D66" s="104" t="str">
        <f>IF(info_parties!K75="","",info_parties!K75)</f>
        <v/>
      </c>
      <c r="E66" s="104" t="str">
        <f>IF(info_parties!H75="","",info_parties!H75)</f>
        <v/>
      </c>
      <c r="F66" s="174" t="str">
        <f t="shared" ref="F66:F129" si="4">IF(MAX(J66:AC66)=0,"",INDEX(J$1:AC$1,MATCH(TRUE,INDEX((J66:AC66&lt;&gt;""),0),0)))</f>
        <v/>
      </c>
      <c r="G66" s="175" t="str">
        <f t="shared" ref="G66:G129" si="5">IF(MAX(J66:AC66)=0,"",INDEX(J$1:AC$1,1,MATCH(LOOKUP(9.99+307,J66:AC66),J66:AC66,0)))</f>
        <v/>
      </c>
      <c r="H66" s="176" t="str">
        <f t="shared" ref="H66:H129" si="6">IF(MAX(J66:AC66)=0,"",MAX(J66:AC66))</f>
        <v/>
      </c>
      <c r="I66" s="177" t="str">
        <f t="shared" ref="I66:I129" si="7">IF(H66="","",INDEX(J$1:AC$1,1,MATCH(H66,J66:AC66,0)))</f>
        <v/>
      </c>
      <c r="J66" s="178" t="str">
        <f>IF(ISERROR(VLOOKUP($A66,parlvotes_lh!$A$11:$ZZ$209,6,FALSE))=TRUE,"",IF(VLOOKUP($A66,parlvotes_lh!$A$11:$ZZ$209,6,FALSE)=0,"",VLOOKUP($A66,parlvotes_lh!$A$11:$ZZ$209,6,FALSE)))</f>
        <v/>
      </c>
      <c r="K66" s="178" t="str">
        <f>IF(ISERROR(VLOOKUP($A66,parlvotes_lh!$A$11:$ZZ$209,26,FALSE))=TRUE,"",IF(VLOOKUP($A66,parlvotes_lh!$A$11:$ZZ$209,26,FALSE)=0,"",VLOOKUP($A66,parlvotes_lh!$A$11:$ZZ$209,26,FALSE)))</f>
        <v/>
      </c>
      <c r="L66" s="178" t="str">
        <f>IF(ISERROR(VLOOKUP($A66,parlvotes_lh!$A$11:$ZZ$209,46,FALSE))=TRUE,"",IF(VLOOKUP($A66,parlvotes_lh!$A$11:$ZZ$209,46,FALSE)=0,"",VLOOKUP($A66,parlvotes_lh!$A$11:$ZZ$209,46,FALSE)))</f>
        <v/>
      </c>
      <c r="M66" s="178" t="str">
        <f>IF(ISERROR(VLOOKUP($A66,parlvotes_lh!$A$11:$ZZ$209,66,FALSE))=TRUE,"",IF(VLOOKUP($A66,parlvotes_lh!$A$11:$ZZ$209,66,FALSE)=0,"",VLOOKUP($A66,parlvotes_lh!$A$11:$ZZ$209,66,FALSE)))</f>
        <v/>
      </c>
      <c r="N66" s="178" t="str">
        <f>IF(ISERROR(VLOOKUP($A66,parlvotes_lh!$A$11:$ZZ$209,86,FALSE))=TRUE,"",IF(VLOOKUP($A66,parlvotes_lh!$A$11:$ZZ$209,86,FALSE)=0,"",VLOOKUP($A66,parlvotes_lh!$A$11:$ZZ$209,86,FALSE)))</f>
        <v/>
      </c>
      <c r="O66" s="178" t="str">
        <f>IF(ISERROR(VLOOKUP($A66,parlvotes_lh!$A$11:$ZZ$209,106,FALSE))=TRUE,"",IF(VLOOKUP($A66,parlvotes_lh!$A$11:$ZZ$209,106,FALSE)=0,"",VLOOKUP($A66,parlvotes_lh!$A$11:$ZZ$209,106,FALSE)))</f>
        <v/>
      </c>
      <c r="P66" s="178" t="str">
        <f>IF(ISERROR(VLOOKUP($A66,parlvotes_lh!$A$11:$ZZ$209,126,FALSE))=TRUE,"",IF(VLOOKUP($A66,parlvotes_lh!$A$11:$ZZ$209,126,FALSE)=0,"",VLOOKUP($A66,parlvotes_lh!$A$11:$ZZ$209,126,FALSE)))</f>
        <v/>
      </c>
      <c r="Q66" s="179" t="str">
        <f>IF(ISERROR(VLOOKUP($A66,parlvotes_lh!$A$11:$ZZ$209,146,FALSE))=TRUE,"",IF(VLOOKUP($A66,parlvotes_lh!$A$11:$ZZ$209,146,FALSE)=0,"",VLOOKUP($A66,parlvotes_lh!$A$11:$ZZ$209,146,FALSE)))</f>
        <v/>
      </c>
      <c r="R66" s="179" t="str">
        <f>IF(ISERROR(VLOOKUP($A66,parlvotes_lh!$A$11:$ZZ$209,166,FALSE))=TRUE,"",IF(VLOOKUP($A66,parlvotes_lh!$A$11:$ZZ$209,166,FALSE)=0,"",VLOOKUP($A66,parlvotes_lh!$A$11:$ZZ$209,166,FALSE)))</f>
        <v/>
      </c>
      <c r="S66" s="179" t="str">
        <f>IF(ISERROR(VLOOKUP($A66,parlvotes_lh!$A$11:$ZZ$209,186,FALSE))=TRUE,"",IF(VLOOKUP($A66,parlvotes_lh!$A$11:$ZZ$209,186,FALSE)=0,"",VLOOKUP($A66,parlvotes_lh!$A$11:$ZZ$209,186,FALSE)))</f>
        <v/>
      </c>
      <c r="T66" s="179" t="str">
        <f>IF(ISERROR(VLOOKUP($A66,parlvotes_lh!$A$11:$ZZ$209,206,FALSE))=TRUE,"",IF(VLOOKUP($A66,parlvotes_lh!$A$11:$ZZ$209,206,FALSE)=0,"",VLOOKUP($A66,parlvotes_lh!$A$11:$ZZ$209,206,FALSE)))</f>
        <v/>
      </c>
      <c r="U66" s="179" t="str">
        <f>IF(ISERROR(VLOOKUP($A66,parlvotes_lh!$A$11:$ZZ$209,226,FALSE))=TRUE,"",IF(VLOOKUP($A66,parlvotes_lh!$A$11:$ZZ$209,226,FALSE)=0,"",VLOOKUP($A66,parlvotes_lh!$A$11:$ZZ$209,226,FALSE)))</f>
        <v/>
      </c>
      <c r="V66" s="179" t="str">
        <f>IF(ISERROR(VLOOKUP($A66,parlvotes_lh!$A$11:$ZZ$209,246,FALSE))=TRUE,"",IF(VLOOKUP($A66,parlvotes_lh!$A$11:$ZZ$209,246,FALSE)=0,"",VLOOKUP($A66,parlvotes_lh!$A$11:$ZZ$209,246,FALSE)))</f>
        <v/>
      </c>
      <c r="W66" s="179" t="str">
        <f>IF(ISERROR(VLOOKUP($A66,parlvotes_lh!$A$11:$ZZ$209,266,FALSE))=TRUE,"",IF(VLOOKUP($A66,parlvotes_lh!$A$11:$ZZ$209,266,FALSE)=0,"",VLOOKUP($A66,parlvotes_lh!$A$11:$ZZ$209,266,FALSE)))</f>
        <v/>
      </c>
      <c r="X66" s="179" t="str">
        <f>IF(ISERROR(VLOOKUP($A66,parlvotes_lh!$A$11:$ZZ$209,286,FALSE))=TRUE,"",IF(VLOOKUP($A66,parlvotes_lh!$A$11:$ZZ$209,286,FALSE)=0,"",VLOOKUP($A66,parlvotes_lh!$A$11:$ZZ$209,286,FALSE)))</f>
        <v/>
      </c>
      <c r="Y66" s="179" t="str">
        <f>IF(ISERROR(VLOOKUP($A66,parlvotes_lh!$A$11:$ZZ$209,306,FALSE))=TRUE,"",IF(VLOOKUP($A66,parlvotes_lh!$A$11:$ZZ$209,306,FALSE)=0,"",VLOOKUP($A66,parlvotes_lh!$A$11:$ZZ$209,306,FALSE)))</f>
        <v/>
      </c>
      <c r="Z66" s="179" t="str">
        <f>IF(ISERROR(VLOOKUP($A66,parlvotes_lh!$A$11:$ZZ$209,326,FALSE))=TRUE,"",IF(VLOOKUP($A66,parlvotes_lh!$A$11:$ZZ$209,326,FALSE)=0,"",VLOOKUP($A66,parlvotes_lh!$A$11:$ZZ$209,326,FALSE)))</f>
        <v/>
      </c>
      <c r="AA66" s="179" t="str">
        <f>IF(ISERROR(VLOOKUP($A66,parlvotes_lh!$A$11:$ZZ$209,346,FALSE))=TRUE,"",IF(VLOOKUP($A66,parlvotes_lh!$A$11:$ZZ$209,346,FALSE)=0,"",VLOOKUP($A66,parlvotes_lh!$A$11:$ZZ$209,346,FALSE)))</f>
        <v/>
      </c>
      <c r="AB66" s="179" t="str">
        <f>IF(ISERROR(VLOOKUP($A66,parlvotes_lh!$A$11:$ZZ$209,366,FALSE))=TRUE,"",IF(VLOOKUP($A66,parlvotes_lh!$A$11:$ZZ$209,366,FALSE)=0,"",VLOOKUP($A66,parlvotes_lh!$A$11:$ZZ$209,366,FALSE)))</f>
        <v/>
      </c>
      <c r="AC66" s="179" t="str">
        <f>IF(ISERROR(VLOOKUP($A66,parlvotes_lh!$A$11:$ZZ$209,386,FALSE))=TRUE,"",IF(VLOOKUP($A66,parlvotes_lh!$A$11:$ZZ$209,386,FALSE)=0,"",VLOOKUP($A66,parlvotes_lh!$A$11:$ZZ$209,386,FALSE)))</f>
        <v/>
      </c>
    </row>
    <row r="67" spans="1:29" ht="13.5" customHeight="1">
      <c r="A67" s="173" t="str">
        <f>IF(info_parties!A76="","",info_parties!A76)</f>
        <v/>
      </c>
      <c r="B67" s="104" t="str">
        <f>IF(A67="","",MID(info_weblinks!$C$3,32,3))</f>
        <v/>
      </c>
      <c r="C67" s="104" t="str">
        <f>IF(info_parties!G76="","",info_parties!G76)</f>
        <v/>
      </c>
      <c r="D67" s="104" t="str">
        <f>IF(info_parties!K76="","",info_parties!K76)</f>
        <v/>
      </c>
      <c r="E67" s="104" t="str">
        <f>IF(info_parties!H76="","",info_parties!H76)</f>
        <v/>
      </c>
      <c r="F67" s="174" t="str">
        <f t="shared" si="4"/>
        <v/>
      </c>
      <c r="G67" s="175" t="str">
        <f t="shared" si="5"/>
        <v/>
      </c>
      <c r="H67" s="176" t="str">
        <f t="shared" si="6"/>
        <v/>
      </c>
      <c r="I67" s="177" t="str">
        <f t="shared" si="7"/>
        <v/>
      </c>
      <c r="J67" s="178" t="str">
        <f>IF(ISERROR(VLOOKUP($A67,parlvotes_lh!$A$11:$ZZ$209,6,FALSE))=TRUE,"",IF(VLOOKUP($A67,parlvotes_lh!$A$11:$ZZ$209,6,FALSE)=0,"",VLOOKUP($A67,parlvotes_lh!$A$11:$ZZ$209,6,FALSE)))</f>
        <v/>
      </c>
      <c r="K67" s="178" t="str">
        <f>IF(ISERROR(VLOOKUP($A67,parlvotes_lh!$A$11:$ZZ$209,26,FALSE))=TRUE,"",IF(VLOOKUP($A67,parlvotes_lh!$A$11:$ZZ$209,26,FALSE)=0,"",VLOOKUP($A67,parlvotes_lh!$A$11:$ZZ$209,26,FALSE)))</f>
        <v/>
      </c>
      <c r="L67" s="178" t="str">
        <f>IF(ISERROR(VLOOKUP($A67,parlvotes_lh!$A$11:$ZZ$209,46,FALSE))=TRUE,"",IF(VLOOKUP($A67,parlvotes_lh!$A$11:$ZZ$209,46,FALSE)=0,"",VLOOKUP($A67,parlvotes_lh!$A$11:$ZZ$209,46,FALSE)))</f>
        <v/>
      </c>
      <c r="M67" s="178" t="str">
        <f>IF(ISERROR(VLOOKUP($A67,parlvotes_lh!$A$11:$ZZ$209,66,FALSE))=TRUE,"",IF(VLOOKUP($A67,parlvotes_lh!$A$11:$ZZ$209,66,FALSE)=0,"",VLOOKUP($A67,parlvotes_lh!$A$11:$ZZ$209,66,FALSE)))</f>
        <v/>
      </c>
      <c r="N67" s="178" t="str">
        <f>IF(ISERROR(VLOOKUP($A67,parlvotes_lh!$A$11:$ZZ$209,86,FALSE))=TRUE,"",IF(VLOOKUP($A67,parlvotes_lh!$A$11:$ZZ$209,86,FALSE)=0,"",VLOOKUP($A67,parlvotes_lh!$A$11:$ZZ$209,86,FALSE)))</f>
        <v/>
      </c>
      <c r="O67" s="178" t="str">
        <f>IF(ISERROR(VLOOKUP($A67,parlvotes_lh!$A$11:$ZZ$209,106,FALSE))=TRUE,"",IF(VLOOKUP($A67,parlvotes_lh!$A$11:$ZZ$209,106,FALSE)=0,"",VLOOKUP($A67,parlvotes_lh!$A$11:$ZZ$209,106,FALSE)))</f>
        <v/>
      </c>
      <c r="P67" s="178" t="str">
        <f>IF(ISERROR(VLOOKUP($A67,parlvotes_lh!$A$11:$ZZ$209,126,FALSE))=TRUE,"",IF(VLOOKUP($A67,parlvotes_lh!$A$11:$ZZ$209,126,FALSE)=0,"",VLOOKUP($A67,parlvotes_lh!$A$11:$ZZ$209,126,FALSE)))</f>
        <v/>
      </c>
      <c r="Q67" s="179" t="str">
        <f>IF(ISERROR(VLOOKUP($A67,parlvotes_lh!$A$11:$ZZ$209,146,FALSE))=TRUE,"",IF(VLOOKUP($A67,parlvotes_lh!$A$11:$ZZ$209,146,FALSE)=0,"",VLOOKUP($A67,parlvotes_lh!$A$11:$ZZ$209,146,FALSE)))</f>
        <v/>
      </c>
      <c r="R67" s="179" t="str">
        <f>IF(ISERROR(VLOOKUP($A67,parlvotes_lh!$A$11:$ZZ$209,166,FALSE))=TRUE,"",IF(VLOOKUP($A67,parlvotes_lh!$A$11:$ZZ$209,166,FALSE)=0,"",VLOOKUP($A67,parlvotes_lh!$A$11:$ZZ$209,166,FALSE)))</f>
        <v/>
      </c>
      <c r="S67" s="179" t="str">
        <f>IF(ISERROR(VLOOKUP($A67,parlvotes_lh!$A$11:$ZZ$209,186,FALSE))=TRUE,"",IF(VLOOKUP($A67,parlvotes_lh!$A$11:$ZZ$209,186,FALSE)=0,"",VLOOKUP($A67,parlvotes_lh!$A$11:$ZZ$209,186,FALSE)))</f>
        <v/>
      </c>
      <c r="T67" s="179" t="str">
        <f>IF(ISERROR(VLOOKUP($A67,parlvotes_lh!$A$11:$ZZ$209,206,FALSE))=TRUE,"",IF(VLOOKUP($A67,parlvotes_lh!$A$11:$ZZ$209,206,FALSE)=0,"",VLOOKUP($A67,parlvotes_lh!$A$11:$ZZ$209,206,FALSE)))</f>
        <v/>
      </c>
      <c r="U67" s="179" t="str">
        <f>IF(ISERROR(VLOOKUP($A67,parlvotes_lh!$A$11:$ZZ$209,226,FALSE))=TRUE,"",IF(VLOOKUP($A67,parlvotes_lh!$A$11:$ZZ$209,226,FALSE)=0,"",VLOOKUP($A67,parlvotes_lh!$A$11:$ZZ$209,226,FALSE)))</f>
        <v/>
      </c>
      <c r="V67" s="179" t="str">
        <f>IF(ISERROR(VLOOKUP($A67,parlvotes_lh!$A$11:$ZZ$209,246,FALSE))=TRUE,"",IF(VLOOKUP($A67,parlvotes_lh!$A$11:$ZZ$209,246,FALSE)=0,"",VLOOKUP($A67,parlvotes_lh!$A$11:$ZZ$209,246,FALSE)))</f>
        <v/>
      </c>
      <c r="W67" s="179" t="str">
        <f>IF(ISERROR(VLOOKUP($A67,parlvotes_lh!$A$11:$ZZ$209,266,FALSE))=TRUE,"",IF(VLOOKUP($A67,parlvotes_lh!$A$11:$ZZ$209,266,FALSE)=0,"",VLOOKUP($A67,parlvotes_lh!$A$11:$ZZ$209,266,FALSE)))</f>
        <v/>
      </c>
      <c r="X67" s="179" t="str">
        <f>IF(ISERROR(VLOOKUP($A67,parlvotes_lh!$A$11:$ZZ$209,286,FALSE))=TRUE,"",IF(VLOOKUP($A67,parlvotes_lh!$A$11:$ZZ$209,286,FALSE)=0,"",VLOOKUP($A67,parlvotes_lh!$A$11:$ZZ$209,286,FALSE)))</f>
        <v/>
      </c>
      <c r="Y67" s="179" t="str">
        <f>IF(ISERROR(VLOOKUP($A67,parlvotes_lh!$A$11:$ZZ$209,306,FALSE))=TRUE,"",IF(VLOOKUP($A67,parlvotes_lh!$A$11:$ZZ$209,306,FALSE)=0,"",VLOOKUP($A67,parlvotes_lh!$A$11:$ZZ$209,306,FALSE)))</f>
        <v/>
      </c>
      <c r="Z67" s="179" t="str">
        <f>IF(ISERROR(VLOOKUP($A67,parlvotes_lh!$A$11:$ZZ$209,326,FALSE))=TRUE,"",IF(VLOOKUP($A67,parlvotes_lh!$A$11:$ZZ$209,326,FALSE)=0,"",VLOOKUP($A67,parlvotes_lh!$A$11:$ZZ$209,326,FALSE)))</f>
        <v/>
      </c>
      <c r="AA67" s="179" t="str">
        <f>IF(ISERROR(VLOOKUP($A67,parlvotes_lh!$A$11:$ZZ$209,346,FALSE))=TRUE,"",IF(VLOOKUP($A67,parlvotes_lh!$A$11:$ZZ$209,346,FALSE)=0,"",VLOOKUP($A67,parlvotes_lh!$A$11:$ZZ$209,346,FALSE)))</f>
        <v/>
      </c>
      <c r="AB67" s="179" t="str">
        <f>IF(ISERROR(VLOOKUP($A67,parlvotes_lh!$A$11:$ZZ$209,366,FALSE))=TRUE,"",IF(VLOOKUP($A67,parlvotes_lh!$A$11:$ZZ$209,366,FALSE)=0,"",VLOOKUP($A67,parlvotes_lh!$A$11:$ZZ$209,366,FALSE)))</f>
        <v/>
      </c>
      <c r="AC67" s="179" t="str">
        <f>IF(ISERROR(VLOOKUP($A67,parlvotes_lh!$A$11:$ZZ$209,386,FALSE))=TRUE,"",IF(VLOOKUP($A67,parlvotes_lh!$A$11:$ZZ$209,386,FALSE)=0,"",VLOOKUP($A67,parlvotes_lh!$A$11:$ZZ$209,386,FALSE)))</f>
        <v/>
      </c>
    </row>
    <row r="68" spans="1:29" ht="13.5" customHeight="1">
      <c r="A68" s="173" t="str">
        <f>IF(info_parties!A77="","",info_parties!A77)</f>
        <v/>
      </c>
      <c r="B68" s="104" t="str">
        <f>IF(A68="","",MID(info_weblinks!$C$3,32,3))</f>
        <v/>
      </c>
      <c r="C68" s="104" t="str">
        <f>IF(info_parties!G77="","",info_parties!G77)</f>
        <v/>
      </c>
      <c r="D68" s="104" t="str">
        <f>IF(info_parties!K77="","",info_parties!K77)</f>
        <v/>
      </c>
      <c r="E68" s="104" t="str">
        <f>IF(info_parties!H77="","",info_parties!H77)</f>
        <v/>
      </c>
      <c r="F68" s="174" t="str">
        <f t="shared" si="4"/>
        <v/>
      </c>
      <c r="G68" s="175" t="str">
        <f t="shared" si="5"/>
        <v/>
      </c>
      <c r="H68" s="176" t="str">
        <f t="shared" si="6"/>
        <v/>
      </c>
      <c r="I68" s="177" t="str">
        <f t="shared" si="7"/>
        <v/>
      </c>
      <c r="J68" s="178" t="str">
        <f>IF(ISERROR(VLOOKUP($A68,parlvotes_lh!$A$11:$ZZ$209,6,FALSE))=TRUE,"",IF(VLOOKUP($A68,parlvotes_lh!$A$11:$ZZ$209,6,FALSE)=0,"",VLOOKUP($A68,parlvotes_lh!$A$11:$ZZ$209,6,FALSE)))</f>
        <v/>
      </c>
      <c r="K68" s="178" t="str">
        <f>IF(ISERROR(VLOOKUP($A68,parlvotes_lh!$A$11:$ZZ$209,26,FALSE))=TRUE,"",IF(VLOOKUP($A68,parlvotes_lh!$A$11:$ZZ$209,26,FALSE)=0,"",VLOOKUP($A68,parlvotes_lh!$A$11:$ZZ$209,26,FALSE)))</f>
        <v/>
      </c>
      <c r="L68" s="178" t="str">
        <f>IF(ISERROR(VLOOKUP($A68,parlvotes_lh!$A$11:$ZZ$209,46,FALSE))=TRUE,"",IF(VLOOKUP($A68,parlvotes_lh!$A$11:$ZZ$209,46,FALSE)=0,"",VLOOKUP($A68,parlvotes_lh!$A$11:$ZZ$209,46,FALSE)))</f>
        <v/>
      </c>
      <c r="M68" s="178" t="str">
        <f>IF(ISERROR(VLOOKUP($A68,parlvotes_lh!$A$11:$ZZ$209,66,FALSE))=TRUE,"",IF(VLOOKUP($A68,parlvotes_lh!$A$11:$ZZ$209,66,FALSE)=0,"",VLOOKUP($A68,parlvotes_lh!$A$11:$ZZ$209,66,FALSE)))</f>
        <v/>
      </c>
      <c r="N68" s="178" t="str">
        <f>IF(ISERROR(VLOOKUP($A68,parlvotes_lh!$A$11:$ZZ$209,86,FALSE))=TRUE,"",IF(VLOOKUP($A68,parlvotes_lh!$A$11:$ZZ$209,86,FALSE)=0,"",VLOOKUP($A68,parlvotes_lh!$A$11:$ZZ$209,86,FALSE)))</f>
        <v/>
      </c>
      <c r="O68" s="178" t="str">
        <f>IF(ISERROR(VLOOKUP($A68,parlvotes_lh!$A$11:$ZZ$209,106,FALSE))=TRUE,"",IF(VLOOKUP($A68,parlvotes_lh!$A$11:$ZZ$209,106,FALSE)=0,"",VLOOKUP($A68,parlvotes_lh!$A$11:$ZZ$209,106,FALSE)))</f>
        <v/>
      </c>
      <c r="P68" s="178" t="str">
        <f>IF(ISERROR(VLOOKUP($A68,parlvotes_lh!$A$11:$ZZ$209,126,FALSE))=TRUE,"",IF(VLOOKUP($A68,parlvotes_lh!$A$11:$ZZ$209,126,FALSE)=0,"",VLOOKUP($A68,parlvotes_lh!$A$11:$ZZ$209,126,FALSE)))</f>
        <v/>
      </c>
      <c r="Q68" s="179" t="str">
        <f>IF(ISERROR(VLOOKUP($A68,parlvotes_lh!$A$11:$ZZ$209,146,FALSE))=TRUE,"",IF(VLOOKUP($A68,parlvotes_lh!$A$11:$ZZ$209,146,FALSE)=0,"",VLOOKUP($A68,parlvotes_lh!$A$11:$ZZ$209,146,FALSE)))</f>
        <v/>
      </c>
      <c r="R68" s="179" t="str">
        <f>IF(ISERROR(VLOOKUP($A68,parlvotes_lh!$A$11:$ZZ$209,166,FALSE))=TRUE,"",IF(VLOOKUP($A68,parlvotes_lh!$A$11:$ZZ$209,166,FALSE)=0,"",VLOOKUP($A68,parlvotes_lh!$A$11:$ZZ$209,166,FALSE)))</f>
        <v/>
      </c>
      <c r="S68" s="179" t="str">
        <f>IF(ISERROR(VLOOKUP($A68,parlvotes_lh!$A$11:$ZZ$209,186,FALSE))=TRUE,"",IF(VLOOKUP($A68,parlvotes_lh!$A$11:$ZZ$209,186,FALSE)=0,"",VLOOKUP($A68,parlvotes_lh!$A$11:$ZZ$209,186,FALSE)))</f>
        <v/>
      </c>
      <c r="T68" s="179" t="str">
        <f>IF(ISERROR(VLOOKUP($A68,parlvotes_lh!$A$11:$ZZ$209,206,FALSE))=TRUE,"",IF(VLOOKUP($A68,parlvotes_lh!$A$11:$ZZ$209,206,FALSE)=0,"",VLOOKUP($A68,parlvotes_lh!$A$11:$ZZ$209,206,FALSE)))</f>
        <v/>
      </c>
      <c r="U68" s="179" t="str">
        <f>IF(ISERROR(VLOOKUP($A68,parlvotes_lh!$A$11:$ZZ$209,226,FALSE))=TRUE,"",IF(VLOOKUP($A68,parlvotes_lh!$A$11:$ZZ$209,226,FALSE)=0,"",VLOOKUP($A68,parlvotes_lh!$A$11:$ZZ$209,226,FALSE)))</f>
        <v/>
      </c>
      <c r="V68" s="179" t="str">
        <f>IF(ISERROR(VLOOKUP($A68,parlvotes_lh!$A$11:$ZZ$209,246,FALSE))=TRUE,"",IF(VLOOKUP($A68,parlvotes_lh!$A$11:$ZZ$209,246,FALSE)=0,"",VLOOKUP($A68,parlvotes_lh!$A$11:$ZZ$209,246,FALSE)))</f>
        <v/>
      </c>
      <c r="W68" s="179" t="str">
        <f>IF(ISERROR(VLOOKUP($A68,parlvotes_lh!$A$11:$ZZ$209,266,FALSE))=TRUE,"",IF(VLOOKUP($A68,parlvotes_lh!$A$11:$ZZ$209,266,FALSE)=0,"",VLOOKUP($A68,parlvotes_lh!$A$11:$ZZ$209,266,FALSE)))</f>
        <v/>
      </c>
      <c r="X68" s="179" t="str">
        <f>IF(ISERROR(VLOOKUP($A68,parlvotes_lh!$A$11:$ZZ$209,286,FALSE))=TRUE,"",IF(VLOOKUP($A68,parlvotes_lh!$A$11:$ZZ$209,286,FALSE)=0,"",VLOOKUP($A68,parlvotes_lh!$A$11:$ZZ$209,286,FALSE)))</f>
        <v/>
      </c>
      <c r="Y68" s="179" t="str">
        <f>IF(ISERROR(VLOOKUP($A68,parlvotes_lh!$A$11:$ZZ$209,306,FALSE))=TRUE,"",IF(VLOOKUP($A68,parlvotes_lh!$A$11:$ZZ$209,306,FALSE)=0,"",VLOOKUP($A68,parlvotes_lh!$A$11:$ZZ$209,306,FALSE)))</f>
        <v/>
      </c>
      <c r="Z68" s="179" t="str">
        <f>IF(ISERROR(VLOOKUP($A68,parlvotes_lh!$A$11:$ZZ$209,326,FALSE))=TRUE,"",IF(VLOOKUP($A68,parlvotes_lh!$A$11:$ZZ$209,326,FALSE)=0,"",VLOOKUP($A68,parlvotes_lh!$A$11:$ZZ$209,326,FALSE)))</f>
        <v/>
      </c>
      <c r="AA68" s="179" t="str">
        <f>IF(ISERROR(VLOOKUP($A68,parlvotes_lh!$A$11:$ZZ$209,346,FALSE))=TRUE,"",IF(VLOOKUP($A68,parlvotes_lh!$A$11:$ZZ$209,346,FALSE)=0,"",VLOOKUP($A68,parlvotes_lh!$A$11:$ZZ$209,346,FALSE)))</f>
        <v/>
      </c>
      <c r="AB68" s="179" t="str">
        <f>IF(ISERROR(VLOOKUP($A68,parlvotes_lh!$A$11:$ZZ$209,366,FALSE))=TRUE,"",IF(VLOOKUP($A68,parlvotes_lh!$A$11:$ZZ$209,366,FALSE)=0,"",VLOOKUP($A68,parlvotes_lh!$A$11:$ZZ$209,366,FALSE)))</f>
        <v/>
      </c>
      <c r="AC68" s="179" t="str">
        <f>IF(ISERROR(VLOOKUP($A68,parlvotes_lh!$A$11:$ZZ$209,386,FALSE))=TRUE,"",IF(VLOOKUP($A68,parlvotes_lh!$A$11:$ZZ$209,386,FALSE)=0,"",VLOOKUP($A68,parlvotes_lh!$A$11:$ZZ$209,386,FALSE)))</f>
        <v/>
      </c>
    </row>
    <row r="69" spans="1:29" ht="13.5" customHeight="1">
      <c r="A69" s="173" t="str">
        <f>IF(info_parties!A78="","",info_parties!A78)</f>
        <v/>
      </c>
      <c r="B69" s="104" t="str">
        <f>IF(A69="","",MID(info_weblinks!$C$3,32,3))</f>
        <v/>
      </c>
      <c r="C69" s="104" t="str">
        <f>IF(info_parties!G78="","",info_parties!G78)</f>
        <v/>
      </c>
      <c r="D69" s="104" t="str">
        <f>IF(info_parties!K78="","",info_parties!K78)</f>
        <v/>
      </c>
      <c r="E69" s="104" t="str">
        <f>IF(info_parties!H78="","",info_parties!H78)</f>
        <v/>
      </c>
      <c r="F69" s="174" t="str">
        <f t="shared" si="4"/>
        <v/>
      </c>
      <c r="G69" s="175" t="str">
        <f t="shared" si="5"/>
        <v/>
      </c>
      <c r="H69" s="176" t="str">
        <f t="shared" si="6"/>
        <v/>
      </c>
      <c r="I69" s="177" t="str">
        <f t="shared" si="7"/>
        <v/>
      </c>
      <c r="J69" s="178" t="str">
        <f>IF(ISERROR(VLOOKUP($A69,parlvotes_lh!$A$11:$ZZ$209,6,FALSE))=TRUE,"",IF(VLOOKUP($A69,parlvotes_lh!$A$11:$ZZ$209,6,FALSE)=0,"",VLOOKUP($A69,parlvotes_lh!$A$11:$ZZ$209,6,FALSE)))</f>
        <v/>
      </c>
      <c r="K69" s="178" t="str">
        <f>IF(ISERROR(VLOOKUP($A69,parlvotes_lh!$A$11:$ZZ$209,26,FALSE))=TRUE,"",IF(VLOOKUP($A69,parlvotes_lh!$A$11:$ZZ$209,26,FALSE)=0,"",VLOOKUP($A69,parlvotes_lh!$A$11:$ZZ$209,26,FALSE)))</f>
        <v/>
      </c>
      <c r="L69" s="178" t="str">
        <f>IF(ISERROR(VLOOKUP($A69,parlvotes_lh!$A$11:$ZZ$209,46,FALSE))=TRUE,"",IF(VLOOKUP($A69,parlvotes_lh!$A$11:$ZZ$209,46,FALSE)=0,"",VLOOKUP($A69,parlvotes_lh!$A$11:$ZZ$209,46,FALSE)))</f>
        <v/>
      </c>
      <c r="M69" s="178" t="str">
        <f>IF(ISERROR(VLOOKUP($A69,parlvotes_lh!$A$11:$ZZ$209,66,FALSE))=TRUE,"",IF(VLOOKUP($A69,parlvotes_lh!$A$11:$ZZ$209,66,FALSE)=0,"",VLOOKUP($A69,parlvotes_lh!$A$11:$ZZ$209,66,FALSE)))</f>
        <v/>
      </c>
      <c r="N69" s="178" t="str">
        <f>IF(ISERROR(VLOOKUP($A69,parlvotes_lh!$A$11:$ZZ$209,86,FALSE))=TRUE,"",IF(VLOOKUP($A69,parlvotes_lh!$A$11:$ZZ$209,86,FALSE)=0,"",VLOOKUP($A69,parlvotes_lh!$A$11:$ZZ$209,86,FALSE)))</f>
        <v/>
      </c>
      <c r="O69" s="178" t="str">
        <f>IF(ISERROR(VLOOKUP($A69,parlvotes_lh!$A$11:$ZZ$209,106,FALSE))=TRUE,"",IF(VLOOKUP($A69,parlvotes_lh!$A$11:$ZZ$209,106,FALSE)=0,"",VLOOKUP($A69,parlvotes_lh!$A$11:$ZZ$209,106,FALSE)))</f>
        <v/>
      </c>
      <c r="P69" s="178" t="str">
        <f>IF(ISERROR(VLOOKUP($A69,parlvotes_lh!$A$11:$ZZ$209,126,FALSE))=TRUE,"",IF(VLOOKUP($A69,parlvotes_lh!$A$11:$ZZ$209,126,FALSE)=0,"",VLOOKUP($A69,parlvotes_lh!$A$11:$ZZ$209,126,FALSE)))</f>
        <v/>
      </c>
      <c r="Q69" s="179" t="str">
        <f>IF(ISERROR(VLOOKUP($A69,parlvotes_lh!$A$11:$ZZ$209,146,FALSE))=TRUE,"",IF(VLOOKUP($A69,parlvotes_lh!$A$11:$ZZ$209,146,FALSE)=0,"",VLOOKUP($A69,parlvotes_lh!$A$11:$ZZ$209,146,FALSE)))</f>
        <v/>
      </c>
      <c r="R69" s="179" t="str">
        <f>IF(ISERROR(VLOOKUP($A69,parlvotes_lh!$A$11:$ZZ$209,166,FALSE))=TRUE,"",IF(VLOOKUP($A69,parlvotes_lh!$A$11:$ZZ$209,166,FALSE)=0,"",VLOOKUP($A69,parlvotes_lh!$A$11:$ZZ$209,166,FALSE)))</f>
        <v/>
      </c>
      <c r="S69" s="179" t="str">
        <f>IF(ISERROR(VLOOKUP($A69,parlvotes_lh!$A$11:$ZZ$209,186,FALSE))=TRUE,"",IF(VLOOKUP($A69,parlvotes_lh!$A$11:$ZZ$209,186,FALSE)=0,"",VLOOKUP($A69,parlvotes_lh!$A$11:$ZZ$209,186,FALSE)))</f>
        <v/>
      </c>
      <c r="T69" s="179" t="str">
        <f>IF(ISERROR(VLOOKUP($A69,parlvotes_lh!$A$11:$ZZ$209,206,FALSE))=TRUE,"",IF(VLOOKUP($A69,parlvotes_lh!$A$11:$ZZ$209,206,FALSE)=0,"",VLOOKUP($A69,parlvotes_lh!$A$11:$ZZ$209,206,FALSE)))</f>
        <v/>
      </c>
      <c r="U69" s="179" t="str">
        <f>IF(ISERROR(VLOOKUP($A69,parlvotes_lh!$A$11:$ZZ$209,226,FALSE))=TRUE,"",IF(VLOOKUP($A69,parlvotes_lh!$A$11:$ZZ$209,226,FALSE)=0,"",VLOOKUP($A69,parlvotes_lh!$A$11:$ZZ$209,226,FALSE)))</f>
        <v/>
      </c>
      <c r="V69" s="179" t="str">
        <f>IF(ISERROR(VLOOKUP($A69,parlvotes_lh!$A$11:$ZZ$209,246,FALSE))=TRUE,"",IF(VLOOKUP($A69,parlvotes_lh!$A$11:$ZZ$209,246,FALSE)=0,"",VLOOKUP($A69,parlvotes_lh!$A$11:$ZZ$209,246,FALSE)))</f>
        <v/>
      </c>
      <c r="W69" s="179" t="str">
        <f>IF(ISERROR(VLOOKUP($A69,parlvotes_lh!$A$11:$ZZ$209,266,FALSE))=TRUE,"",IF(VLOOKUP($A69,parlvotes_lh!$A$11:$ZZ$209,266,FALSE)=0,"",VLOOKUP($A69,parlvotes_lh!$A$11:$ZZ$209,266,FALSE)))</f>
        <v/>
      </c>
      <c r="X69" s="179" t="str">
        <f>IF(ISERROR(VLOOKUP($A69,parlvotes_lh!$A$11:$ZZ$209,286,FALSE))=TRUE,"",IF(VLOOKUP($A69,parlvotes_lh!$A$11:$ZZ$209,286,FALSE)=0,"",VLOOKUP($A69,parlvotes_lh!$A$11:$ZZ$209,286,FALSE)))</f>
        <v/>
      </c>
      <c r="Y69" s="179" t="str">
        <f>IF(ISERROR(VLOOKUP($A69,parlvotes_lh!$A$11:$ZZ$209,306,FALSE))=TRUE,"",IF(VLOOKUP($A69,parlvotes_lh!$A$11:$ZZ$209,306,FALSE)=0,"",VLOOKUP($A69,parlvotes_lh!$A$11:$ZZ$209,306,FALSE)))</f>
        <v/>
      </c>
      <c r="Z69" s="179" t="str">
        <f>IF(ISERROR(VLOOKUP($A69,parlvotes_lh!$A$11:$ZZ$209,326,FALSE))=TRUE,"",IF(VLOOKUP($A69,parlvotes_lh!$A$11:$ZZ$209,326,FALSE)=0,"",VLOOKUP($A69,parlvotes_lh!$A$11:$ZZ$209,326,FALSE)))</f>
        <v/>
      </c>
      <c r="AA69" s="179" t="str">
        <f>IF(ISERROR(VLOOKUP($A69,parlvotes_lh!$A$11:$ZZ$209,346,FALSE))=TRUE,"",IF(VLOOKUP($A69,parlvotes_lh!$A$11:$ZZ$209,346,FALSE)=0,"",VLOOKUP($A69,parlvotes_lh!$A$11:$ZZ$209,346,FALSE)))</f>
        <v/>
      </c>
      <c r="AB69" s="179" t="str">
        <f>IF(ISERROR(VLOOKUP($A69,parlvotes_lh!$A$11:$ZZ$209,366,FALSE))=TRUE,"",IF(VLOOKUP($A69,parlvotes_lh!$A$11:$ZZ$209,366,FALSE)=0,"",VLOOKUP($A69,parlvotes_lh!$A$11:$ZZ$209,366,FALSE)))</f>
        <v/>
      </c>
      <c r="AC69" s="179" t="str">
        <f>IF(ISERROR(VLOOKUP($A69,parlvotes_lh!$A$11:$ZZ$209,386,FALSE))=TRUE,"",IF(VLOOKUP($A69,parlvotes_lh!$A$11:$ZZ$209,386,FALSE)=0,"",VLOOKUP($A69,parlvotes_lh!$A$11:$ZZ$209,386,FALSE)))</f>
        <v/>
      </c>
    </row>
    <row r="70" spans="1:29" ht="13.5" customHeight="1">
      <c r="A70" s="173" t="str">
        <f>IF(info_parties!A79="","",info_parties!A79)</f>
        <v/>
      </c>
      <c r="B70" s="104" t="str">
        <f>IF(A70="","",MID(info_weblinks!$C$3,32,3))</f>
        <v/>
      </c>
      <c r="C70" s="104" t="str">
        <f>IF(info_parties!G79="","",info_parties!G79)</f>
        <v/>
      </c>
      <c r="D70" s="104" t="str">
        <f>IF(info_parties!K79="","",info_parties!K79)</f>
        <v/>
      </c>
      <c r="E70" s="104" t="str">
        <f>IF(info_parties!H79="","",info_parties!H79)</f>
        <v/>
      </c>
      <c r="F70" s="174" t="str">
        <f t="shared" si="4"/>
        <v/>
      </c>
      <c r="G70" s="175" t="str">
        <f t="shared" si="5"/>
        <v/>
      </c>
      <c r="H70" s="176" t="str">
        <f t="shared" si="6"/>
        <v/>
      </c>
      <c r="I70" s="177" t="str">
        <f t="shared" si="7"/>
        <v/>
      </c>
      <c r="J70" s="178" t="str">
        <f>IF(ISERROR(VLOOKUP($A70,parlvotes_lh!$A$11:$ZZ$209,6,FALSE))=TRUE,"",IF(VLOOKUP($A70,parlvotes_lh!$A$11:$ZZ$209,6,FALSE)=0,"",VLOOKUP($A70,parlvotes_lh!$A$11:$ZZ$209,6,FALSE)))</f>
        <v/>
      </c>
      <c r="K70" s="178" t="str">
        <f>IF(ISERROR(VLOOKUP($A70,parlvotes_lh!$A$11:$ZZ$209,26,FALSE))=TRUE,"",IF(VLOOKUP($A70,parlvotes_lh!$A$11:$ZZ$209,26,FALSE)=0,"",VLOOKUP($A70,parlvotes_lh!$A$11:$ZZ$209,26,FALSE)))</f>
        <v/>
      </c>
      <c r="L70" s="178" t="str">
        <f>IF(ISERROR(VLOOKUP($A70,parlvotes_lh!$A$11:$ZZ$209,46,FALSE))=TRUE,"",IF(VLOOKUP($A70,parlvotes_lh!$A$11:$ZZ$209,46,FALSE)=0,"",VLOOKUP($A70,parlvotes_lh!$A$11:$ZZ$209,46,FALSE)))</f>
        <v/>
      </c>
      <c r="M70" s="178" t="str">
        <f>IF(ISERROR(VLOOKUP($A70,parlvotes_lh!$A$11:$ZZ$209,66,FALSE))=TRUE,"",IF(VLOOKUP($A70,parlvotes_lh!$A$11:$ZZ$209,66,FALSE)=0,"",VLOOKUP($A70,parlvotes_lh!$A$11:$ZZ$209,66,FALSE)))</f>
        <v/>
      </c>
      <c r="N70" s="178" t="str">
        <f>IF(ISERROR(VLOOKUP($A70,parlvotes_lh!$A$11:$ZZ$209,86,FALSE))=TRUE,"",IF(VLOOKUP($A70,parlvotes_lh!$A$11:$ZZ$209,86,FALSE)=0,"",VLOOKUP($A70,parlvotes_lh!$A$11:$ZZ$209,86,FALSE)))</f>
        <v/>
      </c>
      <c r="O70" s="178" t="str">
        <f>IF(ISERROR(VLOOKUP($A70,parlvotes_lh!$A$11:$ZZ$209,106,FALSE))=TRUE,"",IF(VLOOKUP($A70,parlvotes_lh!$A$11:$ZZ$209,106,FALSE)=0,"",VLOOKUP($A70,parlvotes_lh!$A$11:$ZZ$209,106,FALSE)))</f>
        <v/>
      </c>
      <c r="P70" s="178" t="str">
        <f>IF(ISERROR(VLOOKUP($A70,parlvotes_lh!$A$11:$ZZ$209,126,FALSE))=TRUE,"",IF(VLOOKUP($A70,parlvotes_lh!$A$11:$ZZ$209,126,FALSE)=0,"",VLOOKUP($A70,parlvotes_lh!$A$11:$ZZ$209,126,FALSE)))</f>
        <v/>
      </c>
      <c r="Q70" s="179" t="str">
        <f>IF(ISERROR(VLOOKUP($A70,parlvotes_lh!$A$11:$ZZ$209,146,FALSE))=TRUE,"",IF(VLOOKUP($A70,parlvotes_lh!$A$11:$ZZ$209,146,FALSE)=0,"",VLOOKUP($A70,parlvotes_lh!$A$11:$ZZ$209,146,FALSE)))</f>
        <v/>
      </c>
      <c r="R70" s="179" t="str">
        <f>IF(ISERROR(VLOOKUP($A70,parlvotes_lh!$A$11:$ZZ$209,166,FALSE))=TRUE,"",IF(VLOOKUP($A70,parlvotes_lh!$A$11:$ZZ$209,166,FALSE)=0,"",VLOOKUP($A70,parlvotes_lh!$A$11:$ZZ$209,166,FALSE)))</f>
        <v/>
      </c>
      <c r="S70" s="179" t="str">
        <f>IF(ISERROR(VLOOKUP($A70,parlvotes_lh!$A$11:$ZZ$209,186,FALSE))=TRUE,"",IF(VLOOKUP($A70,parlvotes_lh!$A$11:$ZZ$209,186,FALSE)=0,"",VLOOKUP($A70,parlvotes_lh!$A$11:$ZZ$209,186,FALSE)))</f>
        <v/>
      </c>
      <c r="T70" s="179" t="str">
        <f>IF(ISERROR(VLOOKUP($A70,parlvotes_lh!$A$11:$ZZ$209,206,FALSE))=TRUE,"",IF(VLOOKUP($A70,parlvotes_lh!$A$11:$ZZ$209,206,FALSE)=0,"",VLOOKUP($A70,parlvotes_lh!$A$11:$ZZ$209,206,FALSE)))</f>
        <v/>
      </c>
      <c r="U70" s="179" t="str">
        <f>IF(ISERROR(VLOOKUP($A70,parlvotes_lh!$A$11:$ZZ$209,226,FALSE))=TRUE,"",IF(VLOOKUP($A70,parlvotes_lh!$A$11:$ZZ$209,226,FALSE)=0,"",VLOOKUP($A70,parlvotes_lh!$A$11:$ZZ$209,226,FALSE)))</f>
        <v/>
      </c>
      <c r="V70" s="179" t="str">
        <f>IF(ISERROR(VLOOKUP($A70,parlvotes_lh!$A$11:$ZZ$209,246,FALSE))=TRUE,"",IF(VLOOKUP($A70,parlvotes_lh!$A$11:$ZZ$209,246,FALSE)=0,"",VLOOKUP($A70,parlvotes_lh!$A$11:$ZZ$209,246,FALSE)))</f>
        <v/>
      </c>
      <c r="W70" s="179" t="str">
        <f>IF(ISERROR(VLOOKUP($A70,parlvotes_lh!$A$11:$ZZ$209,266,FALSE))=TRUE,"",IF(VLOOKUP($A70,parlvotes_lh!$A$11:$ZZ$209,266,FALSE)=0,"",VLOOKUP($A70,parlvotes_lh!$A$11:$ZZ$209,266,FALSE)))</f>
        <v/>
      </c>
      <c r="X70" s="179" t="str">
        <f>IF(ISERROR(VLOOKUP($A70,parlvotes_lh!$A$11:$ZZ$209,286,FALSE))=TRUE,"",IF(VLOOKUP($A70,parlvotes_lh!$A$11:$ZZ$209,286,FALSE)=0,"",VLOOKUP($A70,parlvotes_lh!$A$11:$ZZ$209,286,FALSE)))</f>
        <v/>
      </c>
      <c r="Y70" s="179" t="str">
        <f>IF(ISERROR(VLOOKUP($A70,parlvotes_lh!$A$11:$ZZ$209,306,FALSE))=TRUE,"",IF(VLOOKUP($A70,parlvotes_lh!$A$11:$ZZ$209,306,FALSE)=0,"",VLOOKUP($A70,parlvotes_lh!$A$11:$ZZ$209,306,FALSE)))</f>
        <v/>
      </c>
      <c r="Z70" s="179" t="str">
        <f>IF(ISERROR(VLOOKUP($A70,parlvotes_lh!$A$11:$ZZ$209,326,FALSE))=TRUE,"",IF(VLOOKUP($A70,parlvotes_lh!$A$11:$ZZ$209,326,FALSE)=0,"",VLOOKUP($A70,parlvotes_lh!$A$11:$ZZ$209,326,FALSE)))</f>
        <v/>
      </c>
      <c r="AA70" s="179" t="str">
        <f>IF(ISERROR(VLOOKUP($A70,parlvotes_lh!$A$11:$ZZ$209,346,FALSE))=TRUE,"",IF(VLOOKUP($A70,parlvotes_lh!$A$11:$ZZ$209,346,FALSE)=0,"",VLOOKUP($A70,parlvotes_lh!$A$11:$ZZ$209,346,FALSE)))</f>
        <v/>
      </c>
      <c r="AB70" s="179" t="str">
        <f>IF(ISERROR(VLOOKUP($A70,parlvotes_lh!$A$11:$ZZ$209,366,FALSE))=TRUE,"",IF(VLOOKUP($A70,parlvotes_lh!$A$11:$ZZ$209,366,FALSE)=0,"",VLOOKUP($A70,parlvotes_lh!$A$11:$ZZ$209,366,FALSE)))</f>
        <v/>
      </c>
      <c r="AC70" s="179" t="str">
        <f>IF(ISERROR(VLOOKUP($A70,parlvotes_lh!$A$11:$ZZ$209,386,FALSE))=TRUE,"",IF(VLOOKUP($A70,parlvotes_lh!$A$11:$ZZ$209,386,FALSE)=0,"",VLOOKUP($A70,parlvotes_lh!$A$11:$ZZ$209,386,FALSE)))</f>
        <v/>
      </c>
    </row>
    <row r="71" spans="1:29" ht="13.5" customHeight="1">
      <c r="A71" s="173" t="str">
        <f>IF(info_parties!A80="","",info_parties!A80)</f>
        <v/>
      </c>
      <c r="B71" s="104" t="str">
        <f>IF(A71="","",MID(info_weblinks!$C$3,32,3))</f>
        <v/>
      </c>
      <c r="C71" s="104" t="str">
        <f>IF(info_parties!G80="","",info_parties!G80)</f>
        <v/>
      </c>
      <c r="D71" s="104" t="str">
        <f>IF(info_parties!K80="","",info_parties!K80)</f>
        <v/>
      </c>
      <c r="E71" s="104" t="str">
        <f>IF(info_parties!H80="","",info_parties!H80)</f>
        <v/>
      </c>
      <c r="F71" s="174" t="str">
        <f t="shared" si="4"/>
        <v/>
      </c>
      <c r="G71" s="175" t="str">
        <f t="shared" si="5"/>
        <v/>
      </c>
      <c r="H71" s="176" t="str">
        <f t="shared" si="6"/>
        <v/>
      </c>
      <c r="I71" s="177" t="str">
        <f t="shared" si="7"/>
        <v/>
      </c>
      <c r="J71" s="178" t="str">
        <f>IF(ISERROR(VLOOKUP($A71,parlvotes_lh!$A$11:$ZZ$209,6,FALSE))=TRUE,"",IF(VLOOKUP($A71,parlvotes_lh!$A$11:$ZZ$209,6,FALSE)=0,"",VLOOKUP($A71,parlvotes_lh!$A$11:$ZZ$209,6,FALSE)))</f>
        <v/>
      </c>
      <c r="K71" s="178" t="str">
        <f>IF(ISERROR(VLOOKUP($A71,parlvotes_lh!$A$11:$ZZ$209,26,FALSE))=TRUE,"",IF(VLOOKUP($A71,parlvotes_lh!$A$11:$ZZ$209,26,FALSE)=0,"",VLOOKUP($A71,parlvotes_lh!$A$11:$ZZ$209,26,FALSE)))</f>
        <v/>
      </c>
      <c r="L71" s="178" t="str">
        <f>IF(ISERROR(VLOOKUP($A71,parlvotes_lh!$A$11:$ZZ$209,46,FALSE))=TRUE,"",IF(VLOOKUP($A71,parlvotes_lh!$A$11:$ZZ$209,46,FALSE)=0,"",VLOOKUP($A71,parlvotes_lh!$A$11:$ZZ$209,46,FALSE)))</f>
        <v/>
      </c>
      <c r="M71" s="178" t="str">
        <f>IF(ISERROR(VLOOKUP($A71,parlvotes_lh!$A$11:$ZZ$209,66,FALSE))=TRUE,"",IF(VLOOKUP($A71,parlvotes_lh!$A$11:$ZZ$209,66,FALSE)=0,"",VLOOKUP($A71,parlvotes_lh!$A$11:$ZZ$209,66,FALSE)))</f>
        <v/>
      </c>
      <c r="N71" s="178" t="str">
        <f>IF(ISERROR(VLOOKUP($A71,parlvotes_lh!$A$11:$ZZ$209,86,FALSE))=TRUE,"",IF(VLOOKUP($A71,parlvotes_lh!$A$11:$ZZ$209,86,FALSE)=0,"",VLOOKUP($A71,parlvotes_lh!$A$11:$ZZ$209,86,FALSE)))</f>
        <v/>
      </c>
      <c r="O71" s="178" t="str">
        <f>IF(ISERROR(VLOOKUP($A71,parlvotes_lh!$A$11:$ZZ$209,106,FALSE))=TRUE,"",IF(VLOOKUP($A71,parlvotes_lh!$A$11:$ZZ$209,106,FALSE)=0,"",VLOOKUP($A71,parlvotes_lh!$A$11:$ZZ$209,106,FALSE)))</f>
        <v/>
      </c>
      <c r="P71" s="178" t="str">
        <f>IF(ISERROR(VLOOKUP($A71,parlvotes_lh!$A$11:$ZZ$209,126,FALSE))=TRUE,"",IF(VLOOKUP($A71,parlvotes_lh!$A$11:$ZZ$209,126,FALSE)=0,"",VLOOKUP($A71,parlvotes_lh!$A$11:$ZZ$209,126,FALSE)))</f>
        <v/>
      </c>
      <c r="Q71" s="179" t="str">
        <f>IF(ISERROR(VLOOKUP($A71,parlvotes_lh!$A$11:$ZZ$209,146,FALSE))=TRUE,"",IF(VLOOKUP($A71,parlvotes_lh!$A$11:$ZZ$209,146,FALSE)=0,"",VLOOKUP($A71,parlvotes_lh!$A$11:$ZZ$209,146,FALSE)))</f>
        <v/>
      </c>
      <c r="R71" s="179" t="str">
        <f>IF(ISERROR(VLOOKUP($A71,parlvotes_lh!$A$11:$ZZ$209,166,FALSE))=TRUE,"",IF(VLOOKUP($A71,parlvotes_lh!$A$11:$ZZ$209,166,FALSE)=0,"",VLOOKUP($A71,parlvotes_lh!$A$11:$ZZ$209,166,FALSE)))</f>
        <v/>
      </c>
      <c r="S71" s="179" t="str">
        <f>IF(ISERROR(VLOOKUP($A71,parlvotes_lh!$A$11:$ZZ$209,186,FALSE))=TRUE,"",IF(VLOOKUP($A71,parlvotes_lh!$A$11:$ZZ$209,186,FALSE)=0,"",VLOOKUP($A71,parlvotes_lh!$A$11:$ZZ$209,186,FALSE)))</f>
        <v/>
      </c>
      <c r="T71" s="179" t="str">
        <f>IF(ISERROR(VLOOKUP($A71,parlvotes_lh!$A$11:$ZZ$209,206,FALSE))=TRUE,"",IF(VLOOKUP($A71,parlvotes_lh!$A$11:$ZZ$209,206,FALSE)=0,"",VLOOKUP($A71,parlvotes_lh!$A$11:$ZZ$209,206,FALSE)))</f>
        <v/>
      </c>
      <c r="U71" s="179" t="str">
        <f>IF(ISERROR(VLOOKUP($A71,parlvotes_lh!$A$11:$ZZ$209,226,FALSE))=TRUE,"",IF(VLOOKUP($A71,parlvotes_lh!$A$11:$ZZ$209,226,FALSE)=0,"",VLOOKUP($A71,parlvotes_lh!$A$11:$ZZ$209,226,FALSE)))</f>
        <v/>
      </c>
      <c r="V71" s="179" t="str">
        <f>IF(ISERROR(VLOOKUP($A71,parlvotes_lh!$A$11:$ZZ$209,246,FALSE))=TRUE,"",IF(VLOOKUP($A71,parlvotes_lh!$A$11:$ZZ$209,246,FALSE)=0,"",VLOOKUP($A71,parlvotes_lh!$A$11:$ZZ$209,246,FALSE)))</f>
        <v/>
      </c>
      <c r="W71" s="179" t="str">
        <f>IF(ISERROR(VLOOKUP($A71,parlvotes_lh!$A$11:$ZZ$209,266,FALSE))=TRUE,"",IF(VLOOKUP($A71,parlvotes_lh!$A$11:$ZZ$209,266,FALSE)=0,"",VLOOKUP($A71,parlvotes_lh!$A$11:$ZZ$209,266,FALSE)))</f>
        <v/>
      </c>
      <c r="X71" s="179" t="str">
        <f>IF(ISERROR(VLOOKUP($A71,parlvotes_lh!$A$11:$ZZ$209,286,FALSE))=TRUE,"",IF(VLOOKUP($A71,parlvotes_lh!$A$11:$ZZ$209,286,FALSE)=0,"",VLOOKUP($A71,parlvotes_lh!$A$11:$ZZ$209,286,FALSE)))</f>
        <v/>
      </c>
      <c r="Y71" s="179" t="str">
        <f>IF(ISERROR(VLOOKUP($A71,parlvotes_lh!$A$11:$ZZ$209,306,FALSE))=TRUE,"",IF(VLOOKUP($A71,parlvotes_lh!$A$11:$ZZ$209,306,FALSE)=0,"",VLOOKUP($A71,parlvotes_lh!$A$11:$ZZ$209,306,FALSE)))</f>
        <v/>
      </c>
      <c r="Z71" s="179" t="str">
        <f>IF(ISERROR(VLOOKUP($A71,parlvotes_lh!$A$11:$ZZ$209,326,FALSE))=TRUE,"",IF(VLOOKUP($A71,parlvotes_lh!$A$11:$ZZ$209,326,FALSE)=0,"",VLOOKUP($A71,parlvotes_lh!$A$11:$ZZ$209,326,FALSE)))</f>
        <v/>
      </c>
      <c r="AA71" s="179" t="str">
        <f>IF(ISERROR(VLOOKUP($A71,parlvotes_lh!$A$11:$ZZ$209,346,FALSE))=TRUE,"",IF(VLOOKUP($A71,parlvotes_lh!$A$11:$ZZ$209,346,FALSE)=0,"",VLOOKUP($A71,parlvotes_lh!$A$11:$ZZ$209,346,FALSE)))</f>
        <v/>
      </c>
      <c r="AB71" s="179" t="str">
        <f>IF(ISERROR(VLOOKUP($A71,parlvotes_lh!$A$11:$ZZ$209,366,FALSE))=TRUE,"",IF(VLOOKUP($A71,parlvotes_lh!$A$11:$ZZ$209,366,FALSE)=0,"",VLOOKUP($A71,parlvotes_lh!$A$11:$ZZ$209,366,FALSE)))</f>
        <v/>
      </c>
      <c r="AC71" s="179" t="str">
        <f>IF(ISERROR(VLOOKUP($A71,parlvotes_lh!$A$11:$ZZ$209,386,FALSE))=TRUE,"",IF(VLOOKUP($A71,parlvotes_lh!$A$11:$ZZ$209,386,FALSE)=0,"",VLOOKUP($A71,parlvotes_lh!$A$11:$ZZ$209,386,FALSE)))</f>
        <v/>
      </c>
    </row>
    <row r="72" spans="1:29" ht="13.5" customHeight="1">
      <c r="A72" s="173" t="str">
        <f>IF(info_parties!A81="","",info_parties!A81)</f>
        <v/>
      </c>
      <c r="B72" s="104" t="str">
        <f>IF(A72="","",MID(info_weblinks!$C$3,32,3))</f>
        <v/>
      </c>
      <c r="C72" s="104" t="str">
        <f>IF(info_parties!G81="","",info_parties!G81)</f>
        <v/>
      </c>
      <c r="D72" s="104" t="str">
        <f>IF(info_parties!K81="","",info_parties!K81)</f>
        <v/>
      </c>
      <c r="E72" s="104" t="str">
        <f>IF(info_parties!H81="","",info_parties!H81)</f>
        <v/>
      </c>
      <c r="F72" s="174" t="str">
        <f t="shared" si="4"/>
        <v/>
      </c>
      <c r="G72" s="175" t="str">
        <f t="shared" si="5"/>
        <v/>
      </c>
      <c r="H72" s="176" t="str">
        <f t="shared" si="6"/>
        <v/>
      </c>
      <c r="I72" s="177" t="str">
        <f t="shared" si="7"/>
        <v/>
      </c>
      <c r="J72" s="178" t="str">
        <f>IF(ISERROR(VLOOKUP($A72,parlvotes_lh!$A$11:$ZZ$209,6,FALSE))=TRUE,"",IF(VLOOKUP($A72,parlvotes_lh!$A$11:$ZZ$209,6,FALSE)=0,"",VLOOKUP($A72,parlvotes_lh!$A$11:$ZZ$209,6,FALSE)))</f>
        <v/>
      </c>
      <c r="K72" s="178" t="str">
        <f>IF(ISERROR(VLOOKUP($A72,parlvotes_lh!$A$11:$ZZ$209,26,FALSE))=TRUE,"",IF(VLOOKUP($A72,parlvotes_lh!$A$11:$ZZ$209,26,FALSE)=0,"",VLOOKUP($A72,parlvotes_lh!$A$11:$ZZ$209,26,FALSE)))</f>
        <v/>
      </c>
      <c r="L72" s="178" t="str">
        <f>IF(ISERROR(VLOOKUP($A72,parlvotes_lh!$A$11:$ZZ$209,46,FALSE))=TRUE,"",IF(VLOOKUP($A72,parlvotes_lh!$A$11:$ZZ$209,46,FALSE)=0,"",VLOOKUP($A72,parlvotes_lh!$A$11:$ZZ$209,46,FALSE)))</f>
        <v/>
      </c>
      <c r="M72" s="178" t="str">
        <f>IF(ISERROR(VLOOKUP($A72,parlvotes_lh!$A$11:$ZZ$209,66,FALSE))=TRUE,"",IF(VLOOKUP($A72,parlvotes_lh!$A$11:$ZZ$209,66,FALSE)=0,"",VLOOKUP($A72,parlvotes_lh!$A$11:$ZZ$209,66,FALSE)))</f>
        <v/>
      </c>
      <c r="N72" s="178" t="str">
        <f>IF(ISERROR(VLOOKUP($A72,parlvotes_lh!$A$11:$ZZ$209,86,FALSE))=TRUE,"",IF(VLOOKUP($A72,parlvotes_lh!$A$11:$ZZ$209,86,FALSE)=0,"",VLOOKUP($A72,parlvotes_lh!$A$11:$ZZ$209,86,FALSE)))</f>
        <v/>
      </c>
      <c r="O72" s="178" t="str">
        <f>IF(ISERROR(VLOOKUP($A72,parlvotes_lh!$A$11:$ZZ$209,106,FALSE))=TRUE,"",IF(VLOOKUP($A72,parlvotes_lh!$A$11:$ZZ$209,106,FALSE)=0,"",VLOOKUP($A72,parlvotes_lh!$A$11:$ZZ$209,106,FALSE)))</f>
        <v/>
      </c>
      <c r="P72" s="178" t="str">
        <f>IF(ISERROR(VLOOKUP($A72,parlvotes_lh!$A$11:$ZZ$209,126,FALSE))=TRUE,"",IF(VLOOKUP($A72,parlvotes_lh!$A$11:$ZZ$209,126,FALSE)=0,"",VLOOKUP($A72,parlvotes_lh!$A$11:$ZZ$209,126,FALSE)))</f>
        <v/>
      </c>
      <c r="Q72" s="179" t="str">
        <f>IF(ISERROR(VLOOKUP($A72,parlvotes_lh!$A$11:$ZZ$209,146,FALSE))=TRUE,"",IF(VLOOKUP($A72,parlvotes_lh!$A$11:$ZZ$209,146,FALSE)=0,"",VLOOKUP($A72,parlvotes_lh!$A$11:$ZZ$209,146,FALSE)))</f>
        <v/>
      </c>
      <c r="R72" s="179" t="str">
        <f>IF(ISERROR(VLOOKUP($A72,parlvotes_lh!$A$11:$ZZ$209,166,FALSE))=TRUE,"",IF(VLOOKUP($A72,parlvotes_lh!$A$11:$ZZ$209,166,FALSE)=0,"",VLOOKUP($A72,parlvotes_lh!$A$11:$ZZ$209,166,FALSE)))</f>
        <v/>
      </c>
      <c r="S72" s="179" t="str">
        <f>IF(ISERROR(VLOOKUP($A72,parlvotes_lh!$A$11:$ZZ$209,186,FALSE))=TRUE,"",IF(VLOOKUP($A72,parlvotes_lh!$A$11:$ZZ$209,186,FALSE)=0,"",VLOOKUP($A72,parlvotes_lh!$A$11:$ZZ$209,186,FALSE)))</f>
        <v/>
      </c>
      <c r="T72" s="179" t="str">
        <f>IF(ISERROR(VLOOKUP($A72,parlvotes_lh!$A$11:$ZZ$209,206,FALSE))=TRUE,"",IF(VLOOKUP($A72,parlvotes_lh!$A$11:$ZZ$209,206,FALSE)=0,"",VLOOKUP($A72,parlvotes_lh!$A$11:$ZZ$209,206,FALSE)))</f>
        <v/>
      </c>
      <c r="U72" s="179" t="str">
        <f>IF(ISERROR(VLOOKUP($A72,parlvotes_lh!$A$11:$ZZ$209,226,FALSE))=TRUE,"",IF(VLOOKUP($A72,parlvotes_lh!$A$11:$ZZ$209,226,FALSE)=0,"",VLOOKUP($A72,parlvotes_lh!$A$11:$ZZ$209,226,FALSE)))</f>
        <v/>
      </c>
      <c r="V72" s="179" t="str">
        <f>IF(ISERROR(VLOOKUP($A72,parlvotes_lh!$A$11:$ZZ$209,246,FALSE))=TRUE,"",IF(VLOOKUP($A72,parlvotes_lh!$A$11:$ZZ$209,246,FALSE)=0,"",VLOOKUP($A72,parlvotes_lh!$A$11:$ZZ$209,246,FALSE)))</f>
        <v/>
      </c>
      <c r="W72" s="179" t="str">
        <f>IF(ISERROR(VLOOKUP($A72,parlvotes_lh!$A$11:$ZZ$209,266,FALSE))=TRUE,"",IF(VLOOKUP($A72,parlvotes_lh!$A$11:$ZZ$209,266,FALSE)=0,"",VLOOKUP($A72,parlvotes_lh!$A$11:$ZZ$209,266,FALSE)))</f>
        <v/>
      </c>
      <c r="X72" s="179" t="str">
        <f>IF(ISERROR(VLOOKUP($A72,parlvotes_lh!$A$11:$ZZ$209,286,FALSE))=TRUE,"",IF(VLOOKUP($A72,parlvotes_lh!$A$11:$ZZ$209,286,FALSE)=0,"",VLOOKUP($A72,parlvotes_lh!$A$11:$ZZ$209,286,FALSE)))</f>
        <v/>
      </c>
      <c r="Y72" s="179" t="str">
        <f>IF(ISERROR(VLOOKUP($A72,parlvotes_lh!$A$11:$ZZ$209,306,FALSE))=TRUE,"",IF(VLOOKUP($A72,parlvotes_lh!$A$11:$ZZ$209,306,FALSE)=0,"",VLOOKUP($A72,parlvotes_lh!$A$11:$ZZ$209,306,FALSE)))</f>
        <v/>
      </c>
      <c r="Z72" s="179" t="str">
        <f>IF(ISERROR(VLOOKUP($A72,parlvotes_lh!$A$11:$ZZ$209,326,FALSE))=TRUE,"",IF(VLOOKUP($A72,parlvotes_lh!$A$11:$ZZ$209,326,FALSE)=0,"",VLOOKUP($A72,parlvotes_lh!$A$11:$ZZ$209,326,FALSE)))</f>
        <v/>
      </c>
      <c r="AA72" s="179" t="str">
        <f>IF(ISERROR(VLOOKUP($A72,parlvotes_lh!$A$11:$ZZ$209,346,FALSE))=TRUE,"",IF(VLOOKUP($A72,parlvotes_lh!$A$11:$ZZ$209,346,FALSE)=0,"",VLOOKUP($A72,parlvotes_lh!$A$11:$ZZ$209,346,FALSE)))</f>
        <v/>
      </c>
      <c r="AB72" s="179" t="str">
        <f>IF(ISERROR(VLOOKUP($A72,parlvotes_lh!$A$11:$ZZ$209,366,FALSE))=TRUE,"",IF(VLOOKUP($A72,parlvotes_lh!$A$11:$ZZ$209,366,FALSE)=0,"",VLOOKUP($A72,parlvotes_lh!$A$11:$ZZ$209,366,FALSE)))</f>
        <v/>
      </c>
      <c r="AC72" s="179" t="str">
        <f>IF(ISERROR(VLOOKUP($A72,parlvotes_lh!$A$11:$ZZ$209,386,FALSE))=TRUE,"",IF(VLOOKUP($A72,parlvotes_lh!$A$11:$ZZ$209,386,FALSE)=0,"",VLOOKUP($A72,parlvotes_lh!$A$11:$ZZ$209,386,FALSE)))</f>
        <v/>
      </c>
    </row>
    <row r="73" spans="1:29" ht="13.5" customHeight="1">
      <c r="A73" s="173" t="str">
        <f>IF(info_parties!A82="","",info_parties!A82)</f>
        <v/>
      </c>
      <c r="B73" s="104" t="str">
        <f>IF(A73="","",MID(info_weblinks!$C$3,32,3))</f>
        <v/>
      </c>
      <c r="C73" s="104" t="str">
        <f>IF(info_parties!G82="","",info_parties!G82)</f>
        <v/>
      </c>
      <c r="D73" s="104" t="str">
        <f>IF(info_parties!K82="","",info_parties!K82)</f>
        <v/>
      </c>
      <c r="E73" s="104" t="str">
        <f>IF(info_parties!H82="","",info_parties!H82)</f>
        <v/>
      </c>
      <c r="F73" s="174" t="str">
        <f t="shared" si="4"/>
        <v/>
      </c>
      <c r="G73" s="175" t="str">
        <f t="shared" si="5"/>
        <v/>
      </c>
      <c r="H73" s="176" t="str">
        <f t="shared" si="6"/>
        <v/>
      </c>
      <c r="I73" s="177" t="str">
        <f t="shared" si="7"/>
        <v/>
      </c>
      <c r="J73" s="178" t="str">
        <f>IF(ISERROR(VLOOKUP($A73,parlvotes_lh!$A$11:$ZZ$209,6,FALSE))=TRUE,"",IF(VLOOKUP($A73,parlvotes_lh!$A$11:$ZZ$209,6,FALSE)=0,"",VLOOKUP($A73,parlvotes_lh!$A$11:$ZZ$209,6,FALSE)))</f>
        <v/>
      </c>
      <c r="K73" s="178" t="str">
        <f>IF(ISERROR(VLOOKUP($A73,parlvotes_lh!$A$11:$ZZ$209,26,FALSE))=TRUE,"",IF(VLOOKUP($A73,parlvotes_lh!$A$11:$ZZ$209,26,FALSE)=0,"",VLOOKUP($A73,parlvotes_lh!$A$11:$ZZ$209,26,FALSE)))</f>
        <v/>
      </c>
      <c r="L73" s="178" t="str">
        <f>IF(ISERROR(VLOOKUP($A73,parlvotes_lh!$A$11:$ZZ$209,46,FALSE))=TRUE,"",IF(VLOOKUP($A73,parlvotes_lh!$A$11:$ZZ$209,46,FALSE)=0,"",VLOOKUP($A73,parlvotes_lh!$A$11:$ZZ$209,46,FALSE)))</f>
        <v/>
      </c>
      <c r="M73" s="178" t="str">
        <f>IF(ISERROR(VLOOKUP($A73,parlvotes_lh!$A$11:$ZZ$209,66,FALSE))=TRUE,"",IF(VLOOKUP($A73,parlvotes_lh!$A$11:$ZZ$209,66,FALSE)=0,"",VLOOKUP($A73,parlvotes_lh!$A$11:$ZZ$209,66,FALSE)))</f>
        <v/>
      </c>
      <c r="N73" s="178" t="str">
        <f>IF(ISERROR(VLOOKUP($A73,parlvotes_lh!$A$11:$ZZ$209,86,FALSE))=TRUE,"",IF(VLOOKUP($A73,parlvotes_lh!$A$11:$ZZ$209,86,FALSE)=0,"",VLOOKUP($A73,parlvotes_lh!$A$11:$ZZ$209,86,FALSE)))</f>
        <v/>
      </c>
      <c r="O73" s="178" t="str">
        <f>IF(ISERROR(VLOOKUP($A73,parlvotes_lh!$A$11:$ZZ$209,106,FALSE))=TRUE,"",IF(VLOOKUP($A73,parlvotes_lh!$A$11:$ZZ$209,106,FALSE)=0,"",VLOOKUP($A73,parlvotes_lh!$A$11:$ZZ$209,106,FALSE)))</f>
        <v/>
      </c>
      <c r="P73" s="178" t="str">
        <f>IF(ISERROR(VLOOKUP($A73,parlvotes_lh!$A$11:$ZZ$209,126,FALSE))=TRUE,"",IF(VLOOKUP($A73,parlvotes_lh!$A$11:$ZZ$209,126,FALSE)=0,"",VLOOKUP($A73,parlvotes_lh!$A$11:$ZZ$209,126,FALSE)))</f>
        <v/>
      </c>
      <c r="Q73" s="179" t="str">
        <f>IF(ISERROR(VLOOKUP($A73,parlvotes_lh!$A$11:$ZZ$209,146,FALSE))=TRUE,"",IF(VLOOKUP($A73,parlvotes_lh!$A$11:$ZZ$209,146,FALSE)=0,"",VLOOKUP($A73,parlvotes_lh!$A$11:$ZZ$209,146,FALSE)))</f>
        <v/>
      </c>
      <c r="R73" s="179" t="str">
        <f>IF(ISERROR(VLOOKUP($A73,parlvotes_lh!$A$11:$ZZ$209,166,FALSE))=TRUE,"",IF(VLOOKUP($A73,parlvotes_lh!$A$11:$ZZ$209,166,FALSE)=0,"",VLOOKUP($A73,parlvotes_lh!$A$11:$ZZ$209,166,FALSE)))</f>
        <v/>
      </c>
      <c r="S73" s="179" t="str">
        <f>IF(ISERROR(VLOOKUP($A73,parlvotes_lh!$A$11:$ZZ$209,186,FALSE))=TRUE,"",IF(VLOOKUP($A73,parlvotes_lh!$A$11:$ZZ$209,186,FALSE)=0,"",VLOOKUP($A73,parlvotes_lh!$A$11:$ZZ$209,186,FALSE)))</f>
        <v/>
      </c>
      <c r="T73" s="179" t="str">
        <f>IF(ISERROR(VLOOKUP($A73,parlvotes_lh!$A$11:$ZZ$209,206,FALSE))=TRUE,"",IF(VLOOKUP($A73,parlvotes_lh!$A$11:$ZZ$209,206,FALSE)=0,"",VLOOKUP($A73,parlvotes_lh!$A$11:$ZZ$209,206,FALSE)))</f>
        <v/>
      </c>
      <c r="U73" s="179" t="str">
        <f>IF(ISERROR(VLOOKUP($A73,parlvotes_lh!$A$11:$ZZ$209,226,FALSE))=TRUE,"",IF(VLOOKUP($A73,parlvotes_lh!$A$11:$ZZ$209,226,FALSE)=0,"",VLOOKUP($A73,parlvotes_lh!$A$11:$ZZ$209,226,FALSE)))</f>
        <v/>
      </c>
      <c r="V73" s="179" t="str">
        <f>IF(ISERROR(VLOOKUP($A73,parlvotes_lh!$A$11:$ZZ$209,246,FALSE))=TRUE,"",IF(VLOOKUP($A73,parlvotes_lh!$A$11:$ZZ$209,246,FALSE)=0,"",VLOOKUP($A73,parlvotes_lh!$A$11:$ZZ$209,246,FALSE)))</f>
        <v/>
      </c>
      <c r="W73" s="179" t="str">
        <f>IF(ISERROR(VLOOKUP($A73,parlvotes_lh!$A$11:$ZZ$209,266,FALSE))=TRUE,"",IF(VLOOKUP($A73,parlvotes_lh!$A$11:$ZZ$209,266,FALSE)=0,"",VLOOKUP($A73,parlvotes_lh!$A$11:$ZZ$209,266,FALSE)))</f>
        <v/>
      </c>
      <c r="X73" s="179" t="str">
        <f>IF(ISERROR(VLOOKUP($A73,parlvotes_lh!$A$11:$ZZ$209,286,FALSE))=TRUE,"",IF(VLOOKUP($A73,parlvotes_lh!$A$11:$ZZ$209,286,FALSE)=0,"",VLOOKUP($A73,parlvotes_lh!$A$11:$ZZ$209,286,FALSE)))</f>
        <v/>
      </c>
      <c r="Y73" s="179" t="str">
        <f>IF(ISERROR(VLOOKUP($A73,parlvotes_lh!$A$11:$ZZ$209,306,FALSE))=TRUE,"",IF(VLOOKUP($A73,parlvotes_lh!$A$11:$ZZ$209,306,FALSE)=0,"",VLOOKUP($A73,parlvotes_lh!$A$11:$ZZ$209,306,FALSE)))</f>
        <v/>
      </c>
      <c r="Z73" s="179" t="str">
        <f>IF(ISERROR(VLOOKUP($A73,parlvotes_lh!$A$11:$ZZ$209,326,FALSE))=TRUE,"",IF(VLOOKUP($A73,parlvotes_lh!$A$11:$ZZ$209,326,FALSE)=0,"",VLOOKUP($A73,parlvotes_lh!$A$11:$ZZ$209,326,FALSE)))</f>
        <v/>
      </c>
      <c r="AA73" s="179" t="str">
        <f>IF(ISERROR(VLOOKUP($A73,parlvotes_lh!$A$11:$ZZ$209,346,FALSE))=TRUE,"",IF(VLOOKUP($A73,parlvotes_lh!$A$11:$ZZ$209,346,FALSE)=0,"",VLOOKUP($A73,parlvotes_lh!$A$11:$ZZ$209,346,FALSE)))</f>
        <v/>
      </c>
      <c r="AB73" s="179" t="str">
        <f>IF(ISERROR(VLOOKUP($A73,parlvotes_lh!$A$11:$ZZ$209,366,FALSE))=TRUE,"",IF(VLOOKUP($A73,parlvotes_lh!$A$11:$ZZ$209,366,FALSE)=0,"",VLOOKUP($A73,parlvotes_lh!$A$11:$ZZ$209,366,FALSE)))</f>
        <v/>
      </c>
      <c r="AC73" s="179" t="str">
        <f>IF(ISERROR(VLOOKUP($A73,parlvotes_lh!$A$11:$ZZ$209,386,FALSE))=TRUE,"",IF(VLOOKUP($A73,parlvotes_lh!$A$11:$ZZ$209,386,FALSE)=0,"",VLOOKUP($A73,parlvotes_lh!$A$11:$ZZ$209,386,FALSE)))</f>
        <v/>
      </c>
    </row>
    <row r="74" spans="1:29" ht="13.5" customHeight="1">
      <c r="A74" s="173" t="str">
        <f>IF(info_parties!A83="","",info_parties!A83)</f>
        <v/>
      </c>
      <c r="B74" s="104" t="str">
        <f>IF(A74="","",MID(info_weblinks!$C$3,32,3))</f>
        <v/>
      </c>
      <c r="C74" s="104" t="str">
        <f>IF(info_parties!G83="","",info_parties!G83)</f>
        <v/>
      </c>
      <c r="D74" s="104" t="str">
        <f>IF(info_parties!K83="","",info_parties!K83)</f>
        <v/>
      </c>
      <c r="E74" s="104" t="str">
        <f>IF(info_parties!H83="","",info_parties!H83)</f>
        <v/>
      </c>
      <c r="F74" s="174" t="str">
        <f t="shared" si="4"/>
        <v/>
      </c>
      <c r="G74" s="175" t="str">
        <f t="shared" si="5"/>
        <v/>
      </c>
      <c r="H74" s="176" t="str">
        <f t="shared" si="6"/>
        <v/>
      </c>
      <c r="I74" s="177" t="str">
        <f t="shared" si="7"/>
        <v/>
      </c>
      <c r="J74" s="178" t="str">
        <f>IF(ISERROR(VLOOKUP($A74,parlvotes_lh!$A$11:$ZZ$209,6,FALSE))=TRUE,"",IF(VLOOKUP($A74,parlvotes_lh!$A$11:$ZZ$209,6,FALSE)=0,"",VLOOKUP($A74,parlvotes_lh!$A$11:$ZZ$209,6,FALSE)))</f>
        <v/>
      </c>
      <c r="K74" s="178" t="str">
        <f>IF(ISERROR(VLOOKUP($A74,parlvotes_lh!$A$11:$ZZ$209,26,FALSE))=TRUE,"",IF(VLOOKUP($A74,parlvotes_lh!$A$11:$ZZ$209,26,FALSE)=0,"",VLOOKUP($A74,parlvotes_lh!$A$11:$ZZ$209,26,FALSE)))</f>
        <v/>
      </c>
      <c r="L74" s="178" t="str">
        <f>IF(ISERROR(VLOOKUP($A74,parlvotes_lh!$A$11:$ZZ$209,46,FALSE))=TRUE,"",IF(VLOOKUP($A74,parlvotes_lh!$A$11:$ZZ$209,46,FALSE)=0,"",VLOOKUP($A74,parlvotes_lh!$A$11:$ZZ$209,46,FALSE)))</f>
        <v/>
      </c>
      <c r="M74" s="178" t="str">
        <f>IF(ISERROR(VLOOKUP($A74,parlvotes_lh!$A$11:$ZZ$209,66,FALSE))=TRUE,"",IF(VLOOKUP($A74,parlvotes_lh!$A$11:$ZZ$209,66,FALSE)=0,"",VLOOKUP($A74,parlvotes_lh!$A$11:$ZZ$209,66,FALSE)))</f>
        <v/>
      </c>
      <c r="N74" s="178" t="str">
        <f>IF(ISERROR(VLOOKUP($A74,parlvotes_lh!$A$11:$ZZ$209,86,FALSE))=TRUE,"",IF(VLOOKUP($A74,parlvotes_lh!$A$11:$ZZ$209,86,FALSE)=0,"",VLOOKUP($A74,parlvotes_lh!$A$11:$ZZ$209,86,FALSE)))</f>
        <v/>
      </c>
      <c r="O74" s="178" t="str">
        <f>IF(ISERROR(VLOOKUP($A74,parlvotes_lh!$A$11:$ZZ$209,106,FALSE))=TRUE,"",IF(VLOOKUP($A74,parlvotes_lh!$A$11:$ZZ$209,106,FALSE)=0,"",VLOOKUP($A74,parlvotes_lh!$A$11:$ZZ$209,106,FALSE)))</f>
        <v/>
      </c>
      <c r="P74" s="178" t="str">
        <f>IF(ISERROR(VLOOKUP($A74,parlvotes_lh!$A$11:$ZZ$209,126,FALSE))=TRUE,"",IF(VLOOKUP($A74,parlvotes_lh!$A$11:$ZZ$209,126,FALSE)=0,"",VLOOKUP($A74,parlvotes_lh!$A$11:$ZZ$209,126,FALSE)))</f>
        <v/>
      </c>
      <c r="Q74" s="179" t="str">
        <f>IF(ISERROR(VLOOKUP($A74,parlvotes_lh!$A$11:$ZZ$209,146,FALSE))=TRUE,"",IF(VLOOKUP($A74,parlvotes_lh!$A$11:$ZZ$209,146,FALSE)=0,"",VLOOKUP($A74,parlvotes_lh!$A$11:$ZZ$209,146,FALSE)))</f>
        <v/>
      </c>
      <c r="R74" s="179" t="str">
        <f>IF(ISERROR(VLOOKUP($A74,parlvotes_lh!$A$11:$ZZ$209,166,FALSE))=TRUE,"",IF(VLOOKUP($A74,parlvotes_lh!$A$11:$ZZ$209,166,FALSE)=0,"",VLOOKUP($A74,parlvotes_lh!$A$11:$ZZ$209,166,FALSE)))</f>
        <v/>
      </c>
      <c r="S74" s="179" t="str">
        <f>IF(ISERROR(VLOOKUP($A74,parlvotes_lh!$A$11:$ZZ$209,186,FALSE))=TRUE,"",IF(VLOOKUP($A74,parlvotes_lh!$A$11:$ZZ$209,186,FALSE)=0,"",VLOOKUP($A74,parlvotes_lh!$A$11:$ZZ$209,186,FALSE)))</f>
        <v/>
      </c>
      <c r="T74" s="179" t="str">
        <f>IF(ISERROR(VLOOKUP($A74,parlvotes_lh!$A$11:$ZZ$209,206,FALSE))=TRUE,"",IF(VLOOKUP($A74,parlvotes_lh!$A$11:$ZZ$209,206,FALSE)=0,"",VLOOKUP($A74,parlvotes_lh!$A$11:$ZZ$209,206,FALSE)))</f>
        <v/>
      </c>
      <c r="U74" s="179" t="str">
        <f>IF(ISERROR(VLOOKUP($A74,parlvotes_lh!$A$11:$ZZ$209,226,FALSE))=TRUE,"",IF(VLOOKUP($A74,parlvotes_lh!$A$11:$ZZ$209,226,FALSE)=0,"",VLOOKUP($A74,parlvotes_lh!$A$11:$ZZ$209,226,FALSE)))</f>
        <v/>
      </c>
      <c r="V74" s="179" t="str">
        <f>IF(ISERROR(VLOOKUP($A74,parlvotes_lh!$A$11:$ZZ$209,246,FALSE))=TRUE,"",IF(VLOOKUP($A74,parlvotes_lh!$A$11:$ZZ$209,246,FALSE)=0,"",VLOOKUP($A74,parlvotes_lh!$A$11:$ZZ$209,246,FALSE)))</f>
        <v/>
      </c>
      <c r="W74" s="179" t="str">
        <f>IF(ISERROR(VLOOKUP($A74,parlvotes_lh!$A$11:$ZZ$209,266,FALSE))=TRUE,"",IF(VLOOKUP($A74,parlvotes_lh!$A$11:$ZZ$209,266,FALSE)=0,"",VLOOKUP($A74,parlvotes_lh!$A$11:$ZZ$209,266,FALSE)))</f>
        <v/>
      </c>
      <c r="X74" s="179" t="str">
        <f>IF(ISERROR(VLOOKUP($A74,parlvotes_lh!$A$11:$ZZ$209,286,FALSE))=TRUE,"",IF(VLOOKUP($A74,parlvotes_lh!$A$11:$ZZ$209,286,FALSE)=0,"",VLOOKUP($A74,parlvotes_lh!$A$11:$ZZ$209,286,FALSE)))</f>
        <v/>
      </c>
      <c r="Y74" s="179" t="str">
        <f>IF(ISERROR(VLOOKUP($A74,parlvotes_lh!$A$11:$ZZ$209,306,FALSE))=TRUE,"",IF(VLOOKUP($A74,parlvotes_lh!$A$11:$ZZ$209,306,FALSE)=0,"",VLOOKUP($A74,parlvotes_lh!$A$11:$ZZ$209,306,FALSE)))</f>
        <v/>
      </c>
      <c r="Z74" s="179" t="str">
        <f>IF(ISERROR(VLOOKUP($A74,parlvotes_lh!$A$11:$ZZ$209,326,FALSE))=TRUE,"",IF(VLOOKUP($A74,parlvotes_lh!$A$11:$ZZ$209,326,FALSE)=0,"",VLOOKUP($A74,parlvotes_lh!$A$11:$ZZ$209,326,FALSE)))</f>
        <v/>
      </c>
      <c r="AA74" s="179" t="str">
        <f>IF(ISERROR(VLOOKUP($A74,parlvotes_lh!$A$11:$ZZ$209,346,FALSE))=TRUE,"",IF(VLOOKUP($A74,parlvotes_lh!$A$11:$ZZ$209,346,FALSE)=0,"",VLOOKUP($A74,parlvotes_lh!$A$11:$ZZ$209,346,FALSE)))</f>
        <v/>
      </c>
      <c r="AB74" s="179" t="str">
        <f>IF(ISERROR(VLOOKUP($A74,parlvotes_lh!$A$11:$ZZ$209,366,FALSE))=TRUE,"",IF(VLOOKUP($A74,parlvotes_lh!$A$11:$ZZ$209,366,FALSE)=0,"",VLOOKUP($A74,parlvotes_lh!$A$11:$ZZ$209,366,FALSE)))</f>
        <v/>
      </c>
      <c r="AC74" s="179" t="str">
        <f>IF(ISERROR(VLOOKUP($A74,parlvotes_lh!$A$11:$ZZ$209,386,FALSE))=TRUE,"",IF(VLOOKUP($A74,parlvotes_lh!$A$11:$ZZ$209,386,FALSE)=0,"",VLOOKUP($A74,parlvotes_lh!$A$11:$ZZ$209,386,FALSE)))</f>
        <v/>
      </c>
    </row>
    <row r="75" spans="1:29" ht="13.5" customHeight="1">
      <c r="A75" s="173" t="str">
        <f>IF(info_parties!A84="","",info_parties!A84)</f>
        <v/>
      </c>
      <c r="B75" s="104" t="str">
        <f>IF(A75="","",MID(info_weblinks!$C$3,32,3))</f>
        <v/>
      </c>
      <c r="C75" s="104" t="str">
        <f>IF(info_parties!G84="","",info_parties!G84)</f>
        <v/>
      </c>
      <c r="D75" s="104" t="str">
        <f>IF(info_parties!K84="","",info_parties!K84)</f>
        <v/>
      </c>
      <c r="E75" s="104" t="str">
        <f>IF(info_parties!H84="","",info_parties!H84)</f>
        <v/>
      </c>
      <c r="F75" s="174" t="str">
        <f t="shared" si="4"/>
        <v/>
      </c>
      <c r="G75" s="175" t="str">
        <f t="shared" si="5"/>
        <v/>
      </c>
      <c r="H75" s="176" t="str">
        <f t="shared" si="6"/>
        <v/>
      </c>
      <c r="I75" s="177" t="str">
        <f t="shared" si="7"/>
        <v/>
      </c>
      <c r="J75" s="178" t="str">
        <f>IF(ISERROR(VLOOKUP($A75,parlvotes_lh!$A$11:$ZZ$209,6,FALSE))=TRUE,"",IF(VLOOKUP($A75,parlvotes_lh!$A$11:$ZZ$209,6,FALSE)=0,"",VLOOKUP($A75,parlvotes_lh!$A$11:$ZZ$209,6,FALSE)))</f>
        <v/>
      </c>
      <c r="K75" s="178" t="str">
        <f>IF(ISERROR(VLOOKUP($A75,parlvotes_lh!$A$11:$ZZ$209,26,FALSE))=TRUE,"",IF(VLOOKUP($A75,parlvotes_lh!$A$11:$ZZ$209,26,FALSE)=0,"",VLOOKUP($A75,parlvotes_lh!$A$11:$ZZ$209,26,FALSE)))</f>
        <v/>
      </c>
      <c r="L75" s="178" t="str">
        <f>IF(ISERROR(VLOOKUP($A75,parlvotes_lh!$A$11:$ZZ$209,46,FALSE))=TRUE,"",IF(VLOOKUP($A75,parlvotes_lh!$A$11:$ZZ$209,46,FALSE)=0,"",VLOOKUP($A75,parlvotes_lh!$A$11:$ZZ$209,46,FALSE)))</f>
        <v/>
      </c>
      <c r="M75" s="178" t="str">
        <f>IF(ISERROR(VLOOKUP($A75,parlvotes_lh!$A$11:$ZZ$209,66,FALSE))=TRUE,"",IF(VLOOKUP($A75,parlvotes_lh!$A$11:$ZZ$209,66,FALSE)=0,"",VLOOKUP($A75,parlvotes_lh!$A$11:$ZZ$209,66,FALSE)))</f>
        <v/>
      </c>
      <c r="N75" s="178" t="str">
        <f>IF(ISERROR(VLOOKUP($A75,parlvotes_lh!$A$11:$ZZ$209,86,FALSE))=TRUE,"",IF(VLOOKUP($A75,parlvotes_lh!$A$11:$ZZ$209,86,FALSE)=0,"",VLOOKUP($A75,parlvotes_lh!$A$11:$ZZ$209,86,FALSE)))</f>
        <v/>
      </c>
      <c r="O75" s="178" t="str">
        <f>IF(ISERROR(VLOOKUP($A75,parlvotes_lh!$A$11:$ZZ$209,106,FALSE))=TRUE,"",IF(VLOOKUP($A75,parlvotes_lh!$A$11:$ZZ$209,106,FALSE)=0,"",VLOOKUP($A75,parlvotes_lh!$A$11:$ZZ$209,106,FALSE)))</f>
        <v/>
      </c>
      <c r="P75" s="178" t="str">
        <f>IF(ISERROR(VLOOKUP($A75,parlvotes_lh!$A$11:$ZZ$209,126,FALSE))=TRUE,"",IF(VLOOKUP($A75,parlvotes_lh!$A$11:$ZZ$209,126,FALSE)=0,"",VLOOKUP($A75,parlvotes_lh!$A$11:$ZZ$209,126,FALSE)))</f>
        <v/>
      </c>
      <c r="Q75" s="179" t="str">
        <f>IF(ISERROR(VLOOKUP($A75,parlvotes_lh!$A$11:$ZZ$209,146,FALSE))=TRUE,"",IF(VLOOKUP($A75,parlvotes_lh!$A$11:$ZZ$209,146,FALSE)=0,"",VLOOKUP($A75,parlvotes_lh!$A$11:$ZZ$209,146,FALSE)))</f>
        <v/>
      </c>
      <c r="R75" s="179" t="str">
        <f>IF(ISERROR(VLOOKUP($A75,parlvotes_lh!$A$11:$ZZ$209,166,FALSE))=TRUE,"",IF(VLOOKUP($A75,parlvotes_lh!$A$11:$ZZ$209,166,FALSE)=0,"",VLOOKUP($A75,parlvotes_lh!$A$11:$ZZ$209,166,FALSE)))</f>
        <v/>
      </c>
      <c r="S75" s="179" t="str">
        <f>IF(ISERROR(VLOOKUP($A75,parlvotes_lh!$A$11:$ZZ$209,186,FALSE))=TRUE,"",IF(VLOOKUP($A75,parlvotes_lh!$A$11:$ZZ$209,186,FALSE)=0,"",VLOOKUP($A75,parlvotes_lh!$A$11:$ZZ$209,186,FALSE)))</f>
        <v/>
      </c>
      <c r="T75" s="179" t="str">
        <f>IF(ISERROR(VLOOKUP($A75,parlvotes_lh!$A$11:$ZZ$209,206,FALSE))=TRUE,"",IF(VLOOKUP($A75,parlvotes_lh!$A$11:$ZZ$209,206,FALSE)=0,"",VLOOKUP($A75,parlvotes_lh!$A$11:$ZZ$209,206,FALSE)))</f>
        <v/>
      </c>
      <c r="U75" s="179" t="str">
        <f>IF(ISERROR(VLOOKUP($A75,parlvotes_lh!$A$11:$ZZ$209,226,FALSE))=TRUE,"",IF(VLOOKUP($A75,parlvotes_lh!$A$11:$ZZ$209,226,FALSE)=0,"",VLOOKUP($A75,parlvotes_lh!$A$11:$ZZ$209,226,FALSE)))</f>
        <v/>
      </c>
      <c r="V75" s="179" t="str">
        <f>IF(ISERROR(VLOOKUP($A75,parlvotes_lh!$A$11:$ZZ$209,246,FALSE))=TRUE,"",IF(VLOOKUP($A75,parlvotes_lh!$A$11:$ZZ$209,246,FALSE)=0,"",VLOOKUP($A75,parlvotes_lh!$A$11:$ZZ$209,246,FALSE)))</f>
        <v/>
      </c>
      <c r="W75" s="179" t="str">
        <f>IF(ISERROR(VLOOKUP($A75,parlvotes_lh!$A$11:$ZZ$209,266,FALSE))=TRUE,"",IF(VLOOKUP($A75,parlvotes_lh!$A$11:$ZZ$209,266,FALSE)=0,"",VLOOKUP($A75,parlvotes_lh!$A$11:$ZZ$209,266,FALSE)))</f>
        <v/>
      </c>
      <c r="X75" s="179" t="str">
        <f>IF(ISERROR(VLOOKUP($A75,parlvotes_lh!$A$11:$ZZ$209,286,FALSE))=TRUE,"",IF(VLOOKUP($A75,parlvotes_lh!$A$11:$ZZ$209,286,FALSE)=0,"",VLOOKUP($A75,parlvotes_lh!$A$11:$ZZ$209,286,FALSE)))</f>
        <v/>
      </c>
      <c r="Y75" s="179" t="str">
        <f>IF(ISERROR(VLOOKUP($A75,parlvotes_lh!$A$11:$ZZ$209,306,FALSE))=TRUE,"",IF(VLOOKUP($A75,parlvotes_lh!$A$11:$ZZ$209,306,FALSE)=0,"",VLOOKUP($A75,parlvotes_lh!$A$11:$ZZ$209,306,FALSE)))</f>
        <v/>
      </c>
      <c r="Z75" s="179" t="str">
        <f>IF(ISERROR(VLOOKUP($A75,parlvotes_lh!$A$11:$ZZ$209,326,FALSE))=TRUE,"",IF(VLOOKUP($A75,parlvotes_lh!$A$11:$ZZ$209,326,FALSE)=0,"",VLOOKUP($A75,parlvotes_lh!$A$11:$ZZ$209,326,FALSE)))</f>
        <v/>
      </c>
      <c r="AA75" s="179" t="str">
        <f>IF(ISERROR(VLOOKUP($A75,parlvotes_lh!$A$11:$ZZ$209,346,FALSE))=TRUE,"",IF(VLOOKUP($A75,parlvotes_lh!$A$11:$ZZ$209,346,FALSE)=0,"",VLOOKUP($A75,parlvotes_lh!$A$11:$ZZ$209,346,FALSE)))</f>
        <v/>
      </c>
      <c r="AB75" s="179" t="str">
        <f>IF(ISERROR(VLOOKUP($A75,parlvotes_lh!$A$11:$ZZ$209,366,FALSE))=TRUE,"",IF(VLOOKUP($A75,parlvotes_lh!$A$11:$ZZ$209,366,FALSE)=0,"",VLOOKUP($A75,parlvotes_lh!$A$11:$ZZ$209,366,FALSE)))</f>
        <v/>
      </c>
      <c r="AC75" s="179" t="str">
        <f>IF(ISERROR(VLOOKUP($A75,parlvotes_lh!$A$11:$ZZ$209,386,FALSE))=TRUE,"",IF(VLOOKUP($A75,parlvotes_lh!$A$11:$ZZ$209,386,FALSE)=0,"",VLOOKUP($A75,parlvotes_lh!$A$11:$ZZ$209,386,FALSE)))</f>
        <v/>
      </c>
    </row>
    <row r="76" spans="1:29" ht="13.5" customHeight="1">
      <c r="A76" s="173" t="str">
        <f>IF(info_parties!A85="","",info_parties!A85)</f>
        <v/>
      </c>
      <c r="B76" s="104" t="str">
        <f>IF(A76="","",MID(info_weblinks!$C$3,32,3))</f>
        <v/>
      </c>
      <c r="C76" s="104" t="str">
        <f>IF(info_parties!G85="","",info_parties!G85)</f>
        <v/>
      </c>
      <c r="D76" s="104" t="str">
        <f>IF(info_parties!K85="","",info_parties!K85)</f>
        <v/>
      </c>
      <c r="E76" s="104" t="str">
        <f>IF(info_parties!H85="","",info_parties!H85)</f>
        <v/>
      </c>
      <c r="F76" s="174" t="str">
        <f t="shared" si="4"/>
        <v/>
      </c>
      <c r="G76" s="175" t="str">
        <f t="shared" si="5"/>
        <v/>
      </c>
      <c r="H76" s="176" t="str">
        <f t="shared" si="6"/>
        <v/>
      </c>
      <c r="I76" s="177" t="str">
        <f t="shared" si="7"/>
        <v/>
      </c>
      <c r="J76" s="178" t="str">
        <f>IF(ISERROR(VLOOKUP($A76,parlvotes_lh!$A$11:$ZZ$209,6,FALSE))=TRUE,"",IF(VLOOKUP($A76,parlvotes_lh!$A$11:$ZZ$209,6,FALSE)=0,"",VLOOKUP($A76,parlvotes_lh!$A$11:$ZZ$209,6,FALSE)))</f>
        <v/>
      </c>
      <c r="K76" s="178" t="str">
        <f>IF(ISERROR(VLOOKUP($A76,parlvotes_lh!$A$11:$ZZ$209,26,FALSE))=TRUE,"",IF(VLOOKUP($A76,parlvotes_lh!$A$11:$ZZ$209,26,FALSE)=0,"",VLOOKUP($A76,parlvotes_lh!$A$11:$ZZ$209,26,FALSE)))</f>
        <v/>
      </c>
      <c r="L76" s="178" t="str">
        <f>IF(ISERROR(VLOOKUP($A76,parlvotes_lh!$A$11:$ZZ$209,46,FALSE))=TRUE,"",IF(VLOOKUP($A76,parlvotes_lh!$A$11:$ZZ$209,46,FALSE)=0,"",VLOOKUP($A76,parlvotes_lh!$A$11:$ZZ$209,46,FALSE)))</f>
        <v/>
      </c>
      <c r="M76" s="178" t="str">
        <f>IF(ISERROR(VLOOKUP($A76,parlvotes_lh!$A$11:$ZZ$209,66,FALSE))=TRUE,"",IF(VLOOKUP($A76,parlvotes_lh!$A$11:$ZZ$209,66,FALSE)=0,"",VLOOKUP($A76,parlvotes_lh!$A$11:$ZZ$209,66,FALSE)))</f>
        <v/>
      </c>
      <c r="N76" s="178" t="str">
        <f>IF(ISERROR(VLOOKUP($A76,parlvotes_lh!$A$11:$ZZ$209,86,FALSE))=TRUE,"",IF(VLOOKUP($A76,parlvotes_lh!$A$11:$ZZ$209,86,FALSE)=0,"",VLOOKUP($A76,parlvotes_lh!$A$11:$ZZ$209,86,FALSE)))</f>
        <v/>
      </c>
      <c r="O76" s="178" t="str">
        <f>IF(ISERROR(VLOOKUP($A76,parlvotes_lh!$A$11:$ZZ$209,106,FALSE))=TRUE,"",IF(VLOOKUP($A76,parlvotes_lh!$A$11:$ZZ$209,106,FALSE)=0,"",VLOOKUP($A76,parlvotes_lh!$A$11:$ZZ$209,106,FALSE)))</f>
        <v/>
      </c>
      <c r="P76" s="178" t="str">
        <f>IF(ISERROR(VLOOKUP($A76,parlvotes_lh!$A$11:$ZZ$209,126,FALSE))=TRUE,"",IF(VLOOKUP($A76,parlvotes_lh!$A$11:$ZZ$209,126,FALSE)=0,"",VLOOKUP($A76,parlvotes_lh!$A$11:$ZZ$209,126,FALSE)))</f>
        <v/>
      </c>
      <c r="Q76" s="179" t="str">
        <f>IF(ISERROR(VLOOKUP($A76,parlvotes_lh!$A$11:$ZZ$209,146,FALSE))=TRUE,"",IF(VLOOKUP($A76,parlvotes_lh!$A$11:$ZZ$209,146,FALSE)=0,"",VLOOKUP($A76,parlvotes_lh!$A$11:$ZZ$209,146,FALSE)))</f>
        <v/>
      </c>
      <c r="R76" s="179" t="str">
        <f>IF(ISERROR(VLOOKUP($A76,parlvotes_lh!$A$11:$ZZ$209,166,FALSE))=TRUE,"",IF(VLOOKUP($A76,parlvotes_lh!$A$11:$ZZ$209,166,FALSE)=0,"",VLOOKUP($A76,parlvotes_lh!$A$11:$ZZ$209,166,FALSE)))</f>
        <v/>
      </c>
      <c r="S76" s="179" t="str">
        <f>IF(ISERROR(VLOOKUP($A76,parlvotes_lh!$A$11:$ZZ$209,186,FALSE))=TRUE,"",IF(VLOOKUP($A76,parlvotes_lh!$A$11:$ZZ$209,186,FALSE)=0,"",VLOOKUP($A76,parlvotes_lh!$A$11:$ZZ$209,186,FALSE)))</f>
        <v/>
      </c>
      <c r="T76" s="179" t="str">
        <f>IF(ISERROR(VLOOKUP($A76,parlvotes_lh!$A$11:$ZZ$209,206,FALSE))=TRUE,"",IF(VLOOKUP($A76,parlvotes_lh!$A$11:$ZZ$209,206,FALSE)=0,"",VLOOKUP($A76,parlvotes_lh!$A$11:$ZZ$209,206,FALSE)))</f>
        <v/>
      </c>
      <c r="U76" s="179" t="str">
        <f>IF(ISERROR(VLOOKUP($A76,parlvotes_lh!$A$11:$ZZ$209,226,FALSE))=TRUE,"",IF(VLOOKUP($A76,parlvotes_lh!$A$11:$ZZ$209,226,FALSE)=0,"",VLOOKUP($A76,parlvotes_lh!$A$11:$ZZ$209,226,FALSE)))</f>
        <v/>
      </c>
      <c r="V76" s="179" t="str">
        <f>IF(ISERROR(VLOOKUP($A76,parlvotes_lh!$A$11:$ZZ$209,246,FALSE))=TRUE,"",IF(VLOOKUP($A76,parlvotes_lh!$A$11:$ZZ$209,246,FALSE)=0,"",VLOOKUP($A76,parlvotes_lh!$A$11:$ZZ$209,246,FALSE)))</f>
        <v/>
      </c>
      <c r="W76" s="179" t="str">
        <f>IF(ISERROR(VLOOKUP($A76,parlvotes_lh!$A$11:$ZZ$209,266,FALSE))=TRUE,"",IF(VLOOKUP($A76,parlvotes_lh!$A$11:$ZZ$209,266,FALSE)=0,"",VLOOKUP($A76,parlvotes_lh!$A$11:$ZZ$209,266,FALSE)))</f>
        <v/>
      </c>
      <c r="X76" s="179" t="str">
        <f>IF(ISERROR(VLOOKUP($A76,parlvotes_lh!$A$11:$ZZ$209,286,FALSE))=TRUE,"",IF(VLOOKUP($A76,parlvotes_lh!$A$11:$ZZ$209,286,FALSE)=0,"",VLOOKUP($A76,parlvotes_lh!$A$11:$ZZ$209,286,FALSE)))</f>
        <v/>
      </c>
      <c r="Y76" s="179" t="str">
        <f>IF(ISERROR(VLOOKUP($A76,parlvotes_lh!$A$11:$ZZ$209,306,FALSE))=TRUE,"",IF(VLOOKUP($A76,parlvotes_lh!$A$11:$ZZ$209,306,FALSE)=0,"",VLOOKUP($A76,parlvotes_lh!$A$11:$ZZ$209,306,FALSE)))</f>
        <v/>
      </c>
      <c r="Z76" s="179" t="str">
        <f>IF(ISERROR(VLOOKUP($A76,parlvotes_lh!$A$11:$ZZ$209,326,FALSE))=TRUE,"",IF(VLOOKUP($A76,parlvotes_lh!$A$11:$ZZ$209,326,FALSE)=0,"",VLOOKUP($A76,parlvotes_lh!$A$11:$ZZ$209,326,FALSE)))</f>
        <v/>
      </c>
      <c r="AA76" s="179" t="str">
        <f>IF(ISERROR(VLOOKUP($A76,parlvotes_lh!$A$11:$ZZ$209,346,FALSE))=TRUE,"",IF(VLOOKUP($A76,parlvotes_lh!$A$11:$ZZ$209,346,FALSE)=0,"",VLOOKUP($A76,parlvotes_lh!$A$11:$ZZ$209,346,FALSE)))</f>
        <v/>
      </c>
      <c r="AB76" s="179" t="str">
        <f>IF(ISERROR(VLOOKUP($A76,parlvotes_lh!$A$11:$ZZ$209,366,FALSE))=TRUE,"",IF(VLOOKUP($A76,parlvotes_lh!$A$11:$ZZ$209,366,FALSE)=0,"",VLOOKUP($A76,parlvotes_lh!$A$11:$ZZ$209,366,FALSE)))</f>
        <v/>
      </c>
      <c r="AC76" s="179" t="str">
        <f>IF(ISERROR(VLOOKUP($A76,parlvotes_lh!$A$11:$ZZ$209,386,FALSE))=TRUE,"",IF(VLOOKUP($A76,parlvotes_lh!$A$11:$ZZ$209,386,FALSE)=0,"",VLOOKUP($A76,parlvotes_lh!$A$11:$ZZ$209,386,FALSE)))</f>
        <v/>
      </c>
    </row>
    <row r="77" spans="1:29" ht="13.5" customHeight="1">
      <c r="A77" s="173" t="str">
        <f>IF(info_parties!A86="","",info_parties!A86)</f>
        <v/>
      </c>
      <c r="B77" s="104" t="str">
        <f>IF(A77="","",MID(info_weblinks!$C$3,32,3))</f>
        <v/>
      </c>
      <c r="C77" s="104" t="str">
        <f>IF(info_parties!G86="","",info_parties!G86)</f>
        <v/>
      </c>
      <c r="D77" s="104" t="str">
        <f>IF(info_parties!K86="","",info_parties!K86)</f>
        <v/>
      </c>
      <c r="E77" s="104" t="str">
        <f>IF(info_parties!H86="","",info_parties!H86)</f>
        <v/>
      </c>
      <c r="F77" s="174" t="str">
        <f t="shared" si="4"/>
        <v/>
      </c>
      <c r="G77" s="175" t="str">
        <f t="shared" si="5"/>
        <v/>
      </c>
      <c r="H77" s="176" t="str">
        <f t="shared" si="6"/>
        <v/>
      </c>
      <c r="I77" s="177" t="str">
        <f t="shared" si="7"/>
        <v/>
      </c>
      <c r="J77" s="178" t="str">
        <f>IF(ISERROR(VLOOKUP($A77,parlvotes_lh!$A$11:$ZZ$209,6,FALSE))=TRUE,"",IF(VLOOKUP($A77,parlvotes_lh!$A$11:$ZZ$209,6,FALSE)=0,"",VLOOKUP($A77,parlvotes_lh!$A$11:$ZZ$209,6,FALSE)))</f>
        <v/>
      </c>
      <c r="K77" s="178" t="str">
        <f>IF(ISERROR(VLOOKUP($A77,parlvotes_lh!$A$11:$ZZ$209,26,FALSE))=TRUE,"",IF(VLOOKUP($A77,parlvotes_lh!$A$11:$ZZ$209,26,FALSE)=0,"",VLOOKUP($A77,parlvotes_lh!$A$11:$ZZ$209,26,FALSE)))</f>
        <v/>
      </c>
      <c r="L77" s="178" t="str">
        <f>IF(ISERROR(VLOOKUP($A77,parlvotes_lh!$A$11:$ZZ$209,46,FALSE))=TRUE,"",IF(VLOOKUP($A77,parlvotes_lh!$A$11:$ZZ$209,46,FALSE)=0,"",VLOOKUP($A77,parlvotes_lh!$A$11:$ZZ$209,46,FALSE)))</f>
        <v/>
      </c>
      <c r="M77" s="178" t="str">
        <f>IF(ISERROR(VLOOKUP($A77,parlvotes_lh!$A$11:$ZZ$209,66,FALSE))=TRUE,"",IF(VLOOKUP($A77,parlvotes_lh!$A$11:$ZZ$209,66,FALSE)=0,"",VLOOKUP($A77,parlvotes_lh!$A$11:$ZZ$209,66,FALSE)))</f>
        <v/>
      </c>
      <c r="N77" s="178" t="str">
        <f>IF(ISERROR(VLOOKUP($A77,parlvotes_lh!$A$11:$ZZ$209,86,FALSE))=TRUE,"",IF(VLOOKUP($A77,parlvotes_lh!$A$11:$ZZ$209,86,FALSE)=0,"",VLOOKUP($A77,parlvotes_lh!$A$11:$ZZ$209,86,FALSE)))</f>
        <v/>
      </c>
      <c r="O77" s="178" t="str">
        <f>IF(ISERROR(VLOOKUP($A77,parlvotes_lh!$A$11:$ZZ$209,106,FALSE))=TRUE,"",IF(VLOOKUP($A77,parlvotes_lh!$A$11:$ZZ$209,106,FALSE)=0,"",VLOOKUP($A77,parlvotes_lh!$A$11:$ZZ$209,106,FALSE)))</f>
        <v/>
      </c>
      <c r="P77" s="178" t="str">
        <f>IF(ISERROR(VLOOKUP($A77,parlvotes_lh!$A$11:$ZZ$209,126,FALSE))=TRUE,"",IF(VLOOKUP($A77,parlvotes_lh!$A$11:$ZZ$209,126,FALSE)=0,"",VLOOKUP($A77,parlvotes_lh!$A$11:$ZZ$209,126,FALSE)))</f>
        <v/>
      </c>
      <c r="Q77" s="179" t="str">
        <f>IF(ISERROR(VLOOKUP($A77,parlvotes_lh!$A$11:$ZZ$209,146,FALSE))=TRUE,"",IF(VLOOKUP($A77,parlvotes_lh!$A$11:$ZZ$209,146,FALSE)=0,"",VLOOKUP($A77,parlvotes_lh!$A$11:$ZZ$209,146,FALSE)))</f>
        <v/>
      </c>
      <c r="R77" s="179" t="str">
        <f>IF(ISERROR(VLOOKUP($A77,parlvotes_lh!$A$11:$ZZ$209,166,FALSE))=TRUE,"",IF(VLOOKUP($A77,parlvotes_lh!$A$11:$ZZ$209,166,FALSE)=0,"",VLOOKUP($A77,parlvotes_lh!$A$11:$ZZ$209,166,FALSE)))</f>
        <v/>
      </c>
      <c r="S77" s="179" t="str">
        <f>IF(ISERROR(VLOOKUP($A77,parlvotes_lh!$A$11:$ZZ$209,186,FALSE))=TRUE,"",IF(VLOOKUP($A77,parlvotes_lh!$A$11:$ZZ$209,186,FALSE)=0,"",VLOOKUP($A77,parlvotes_lh!$A$11:$ZZ$209,186,FALSE)))</f>
        <v/>
      </c>
      <c r="T77" s="179" t="str">
        <f>IF(ISERROR(VLOOKUP($A77,parlvotes_lh!$A$11:$ZZ$209,206,FALSE))=TRUE,"",IF(VLOOKUP($A77,parlvotes_lh!$A$11:$ZZ$209,206,FALSE)=0,"",VLOOKUP($A77,parlvotes_lh!$A$11:$ZZ$209,206,FALSE)))</f>
        <v/>
      </c>
      <c r="U77" s="179" t="str">
        <f>IF(ISERROR(VLOOKUP($A77,parlvotes_lh!$A$11:$ZZ$209,226,FALSE))=TRUE,"",IF(VLOOKUP($A77,parlvotes_lh!$A$11:$ZZ$209,226,FALSE)=0,"",VLOOKUP($A77,parlvotes_lh!$A$11:$ZZ$209,226,FALSE)))</f>
        <v/>
      </c>
      <c r="V77" s="179" t="str">
        <f>IF(ISERROR(VLOOKUP($A77,parlvotes_lh!$A$11:$ZZ$209,246,FALSE))=TRUE,"",IF(VLOOKUP($A77,parlvotes_lh!$A$11:$ZZ$209,246,FALSE)=0,"",VLOOKUP($A77,parlvotes_lh!$A$11:$ZZ$209,246,FALSE)))</f>
        <v/>
      </c>
      <c r="W77" s="179" t="str">
        <f>IF(ISERROR(VLOOKUP($A77,parlvotes_lh!$A$11:$ZZ$209,266,FALSE))=TRUE,"",IF(VLOOKUP($A77,parlvotes_lh!$A$11:$ZZ$209,266,FALSE)=0,"",VLOOKUP($A77,parlvotes_lh!$A$11:$ZZ$209,266,FALSE)))</f>
        <v/>
      </c>
      <c r="X77" s="179" t="str">
        <f>IF(ISERROR(VLOOKUP($A77,parlvotes_lh!$A$11:$ZZ$209,286,FALSE))=TRUE,"",IF(VLOOKUP($A77,parlvotes_lh!$A$11:$ZZ$209,286,FALSE)=0,"",VLOOKUP($A77,parlvotes_lh!$A$11:$ZZ$209,286,FALSE)))</f>
        <v/>
      </c>
      <c r="Y77" s="179" t="str">
        <f>IF(ISERROR(VLOOKUP($A77,parlvotes_lh!$A$11:$ZZ$209,306,FALSE))=TRUE,"",IF(VLOOKUP($A77,parlvotes_lh!$A$11:$ZZ$209,306,FALSE)=0,"",VLOOKUP($A77,parlvotes_lh!$A$11:$ZZ$209,306,FALSE)))</f>
        <v/>
      </c>
      <c r="Z77" s="179" t="str">
        <f>IF(ISERROR(VLOOKUP($A77,parlvotes_lh!$A$11:$ZZ$209,326,FALSE))=TRUE,"",IF(VLOOKUP($A77,parlvotes_lh!$A$11:$ZZ$209,326,FALSE)=0,"",VLOOKUP($A77,parlvotes_lh!$A$11:$ZZ$209,326,FALSE)))</f>
        <v/>
      </c>
      <c r="AA77" s="179" t="str">
        <f>IF(ISERROR(VLOOKUP($A77,parlvotes_lh!$A$11:$ZZ$209,346,FALSE))=TRUE,"",IF(VLOOKUP($A77,parlvotes_lh!$A$11:$ZZ$209,346,FALSE)=0,"",VLOOKUP($A77,parlvotes_lh!$A$11:$ZZ$209,346,FALSE)))</f>
        <v/>
      </c>
      <c r="AB77" s="179" t="str">
        <f>IF(ISERROR(VLOOKUP($A77,parlvotes_lh!$A$11:$ZZ$209,366,FALSE))=TRUE,"",IF(VLOOKUP($A77,parlvotes_lh!$A$11:$ZZ$209,366,FALSE)=0,"",VLOOKUP($A77,parlvotes_lh!$A$11:$ZZ$209,366,FALSE)))</f>
        <v/>
      </c>
      <c r="AC77" s="179" t="str">
        <f>IF(ISERROR(VLOOKUP($A77,parlvotes_lh!$A$11:$ZZ$209,386,FALSE))=TRUE,"",IF(VLOOKUP($A77,parlvotes_lh!$A$11:$ZZ$209,386,FALSE)=0,"",VLOOKUP($A77,parlvotes_lh!$A$11:$ZZ$209,386,FALSE)))</f>
        <v/>
      </c>
    </row>
    <row r="78" spans="1:29" ht="13.5" customHeight="1">
      <c r="A78" s="173" t="str">
        <f>IF(info_parties!A87="","",info_parties!A87)</f>
        <v/>
      </c>
      <c r="B78" s="104" t="str">
        <f>IF(A78="","",MID(info_weblinks!$C$3,32,3))</f>
        <v/>
      </c>
      <c r="C78" s="104" t="str">
        <f>IF(info_parties!G87="","",info_parties!G87)</f>
        <v/>
      </c>
      <c r="D78" s="104" t="str">
        <f>IF(info_parties!K87="","",info_parties!K87)</f>
        <v/>
      </c>
      <c r="E78" s="104" t="str">
        <f>IF(info_parties!H87="","",info_parties!H87)</f>
        <v/>
      </c>
      <c r="F78" s="174" t="str">
        <f t="shared" si="4"/>
        <v/>
      </c>
      <c r="G78" s="175" t="str">
        <f t="shared" si="5"/>
        <v/>
      </c>
      <c r="H78" s="176" t="str">
        <f t="shared" si="6"/>
        <v/>
      </c>
      <c r="I78" s="177" t="str">
        <f t="shared" si="7"/>
        <v/>
      </c>
      <c r="J78" s="178" t="str">
        <f>IF(ISERROR(VLOOKUP($A78,parlvotes_lh!$A$11:$ZZ$209,6,FALSE))=TRUE,"",IF(VLOOKUP($A78,parlvotes_lh!$A$11:$ZZ$209,6,FALSE)=0,"",VLOOKUP($A78,parlvotes_lh!$A$11:$ZZ$209,6,FALSE)))</f>
        <v/>
      </c>
      <c r="K78" s="178" t="str">
        <f>IF(ISERROR(VLOOKUP($A78,parlvotes_lh!$A$11:$ZZ$209,26,FALSE))=TRUE,"",IF(VLOOKUP($A78,parlvotes_lh!$A$11:$ZZ$209,26,FALSE)=0,"",VLOOKUP($A78,parlvotes_lh!$A$11:$ZZ$209,26,FALSE)))</f>
        <v/>
      </c>
      <c r="L78" s="178" t="str">
        <f>IF(ISERROR(VLOOKUP($A78,parlvotes_lh!$A$11:$ZZ$209,46,FALSE))=TRUE,"",IF(VLOOKUP($A78,parlvotes_lh!$A$11:$ZZ$209,46,FALSE)=0,"",VLOOKUP($A78,parlvotes_lh!$A$11:$ZZ$209,46,FALSE)))</f>
        <v/>
      </c>
      <c r="M78" s="178" t="str">
        <f>IF(ISERROR(VLOOKUP($A78,parlvotes_lh!$A$11:$ZZ$209,66,FALSE))=TRUE,"",IF(VLOOKUP($A78,parlvotes_lh!$A$11:$ZZ$209,66,FALSE)=0,"",VLOOKUP($A78,parlvotes_lh!$A$11:$ZZ$209,66,FALSE)))</f>
        <v/>
      </c>
      <c r="N78" s="178" t="str">
        <f>IF(ISERROR(VLOOKUP($A78,parlvotes_lh!$A$11:$ZZ$209,86,FALSE))=TRUE,"",IF(VLOOKUP($A78,parlvotes_lh!$A$11:$ZZ$209,86,FALSE)=0,"",VLOOKUP($A78,parlvotes_lh!$A$11:$ZZ$209,86,FALSE)))</f>
        <v/>
      </c>
      <c r="O78" s="178" t="str">
        <f>IF(ISERROR(VLOOKUP($A78,parlvotes_lh!$A$11:$ZZ$209,106,FALSE))=TRUE,"",IF(VLOOKUP($A78,parlvotes_lh!$A$11:$ZZ$209,106,FALSE)=0,"",VLOOKUP($A78,parlvotes_lh!$A$11:$ZZ$209,106,FALSE)))</f>
        <v/>
      </c>
      <c r="P78" s="178" t="str">
        <f>IF(ISERROR(VLOOKUP($A78,parlvotes_lh!$A$11:$ZZ$209,126,FALSE))=TRUE,"",IF(VLOOKUP($A78,parlvotes_lh!$A$11:$ZZ$209,126,FALSE)=0,"",VLOOKUP($A78,parlvotes_lh!$A$11:$ZZ$209,126,FALSE)))</f>
        <v/>
      </c>
      <c r="Q78" s="179" t="str">
        <f>IF(ISERROR(VLOOKUP($A78,parlvotes_lh!$A$11:$ZZ$209,146,FALSE))=TRUE,"",IF(VLOOKUP($A78,parlvotes_lh!$A$11:$ZZ$209,146,FALSE)=0,"",VLOOKUP($A78,parlvotes_lh!$A$11:$ZZ$209,146,FALSE)))</f>
        <v/>
      </c>
      <c r="R78" s="179" t="str">
        <f>IF(ISERROR(VLOOKUP($A78,parlvotes_lh!$A$11:$ZZ$209,166,FALSE))=TRUE,"",IF(VLOOKUP($A78,parlvotes_lh!$A$11:$ZZ$209,166,FALSE)=0,"",VLOOKUP($A78,parlvotes_lh!$A$11:$ZZ$209,166,FALSE)))</f>
        <v/>
      </c>
      <c r="S78" s="179" t="str">
        <f>IF(ISERROR(VLOOKUP($A78,parlvotes_lh!$A$11:$ZZ$209,186,FALSE))=TRUE,"",IF(VLOOKUP($A78,parlvotes_lh!$A$11:$ZZ$209,186,FALSE)=0,"",VLOOKUP($A78,parlvotes_lh!$A$11:$ZZ$209,186,FALSE)))</f>
        <v/>
      </c>
      <c r="T78" s="179" t="str">
        <f>IF(ISERROR(VLOOKUP($A78,parlvotes_lh!$A$11:$ZZ$209,206,FALSE))=TRUE,"",IF(VLOOKUP($A78,parlvotes_lh!$A$11:$ZZ$209,206,FALSE)=0,"",VLOOKUP($A78,parlvotes_lh!$A$11:$ZZ$209,206,FALSE)))</f>
        <v/>
      </c>
      <c r="U78" s="179" t="str">
        <f>IF(ISERROR(VLOOKUP($A78,parlvotes_lh!$A$11:$ZZ$209,226,FALSE))=TRUE,"",IF(VLOOKUP($A78,parlvotes_lh!$A$11:$ZZ$209,226,FALSE)=0,"",VLOOKUP($A78,parlvotes_lh!$A$11:$ZZ$209,226,FALSE)))</f>
        <v/>
      </c>
      <c r="V78" s="179" t="str">
        <f>IF(ISERROR(VLOOKUP($A78,parlvotes_lh!$A$11:$ZZ$209,246,FALSE))=TRUE,"",IF(VLOOKUP($A78,parlvotes_lh!$A$11:$ZZ$209,246,FALSE)=0,"",VLOOKUP($A78,parlvotes_lh!$A$11:$ZZ$209,246,FALSE)))</f>
        <v/>
      </c>
      <c r="W78" s="179" t="str">
        <f>IF(ISERROR(VLOOKUP($A78,parlvotes_lh!$A$11:$ZZ$209,266,FALSE))=TRUE,"",IF(VLOOKUP($A78,parlvotes_lh!$A$11:$ZZ$209,266,FALSE)=0,"",VLOOKUP($A78,parlvotes_lh!$A$11:$ZZ$209,266,FALSE)))</f>
        <v/>
      </c>
      <c r="X78" s="179" t="str">
        <f>IF(ISERROR(VLOOKUP($A78,parlvotes_lh!$A$11:$ZZ$209,286,FALSE))=TRUE,"",IF(VLOOKUP($A78,parlvotes_lh!$A$11:$ZZ$209,286,FALSE)=0,"",VLOOKUP($A78,parlvotes_lh!$A$11:$ZZ$209,286,FALSE)))</f>
        <v/>
      </c>
      <c r="Y78" s="179" t="str">
        <f>IF(ISERROR(VLOOKUP($A78,parlvotes_lh!$A$11:$ZZ$209,306,FALSE))=TRUE,"",IF(VLOOKUP($A78,parlvotes_lh!$A$11:$ZZ$209,306,FALSE)=0,"",VLOOKUP($A78,parlvotes_lh!$A$11:$ZZ$209,306,FALSE)))</f>
        <v/>
      </c>
      <c r="Z78" s="179" t="str">
        <f>IF(ISERROR(VLOOKUP($A78,parlvotes_lh!$A$11:$ZZ$209,326,FALSE))=TRUE,"",IF(VLOOKUP($A78,parlvotes_lh!$A$11:$ZZ$209,326,FALSE)=0,"",VLOOKUP($A78,parlvotes_lh!$A$11:$ZZ$209,326,FALSE)))</f>
        <v/>
      </c>
      <c r="AA78" s="179" t="str">
        <f>IF(ISERROR(VLOOKUP($A78,parlvotes_lh!$A$11:$ZZ$209,346,FALSE))=TRUE,"",IF(VLOOKUP($A78,parlvotes_lh!$A$11:$ZZ$209,346,FALSE)=0,"",VLOOKUP($A78,parlvotes_lh!$A$11:$ZZ$209,346,FALSE)))</f>
        <v/>
      </c>
      <c r="AB78" s="179" t="str">
        <f>IF(ISERROR(VLOOKUP($A78,parlvotes_lh!$A$11:$ZZ$209,366,FALSE))=TRUE,"",IF(VLOOKUP($A78,parlvotes_lh!$A$11:$ZZ$209,366,FALSE)=0,"",VLOOKUP($A78,parlvotes_lh!$A$11:$ZZ$209,366,FALSE)))</f>
        <v/>
      </c>
      <c r="AC78" s="179" t="str">
        <f>IF(ISERROR(VLOOKUP($A78,parlvotes_lh!$A$11:$ZZ$209,386,FALSE))=TRUE,"",IF(VLOOKUP($A78,parlvotes_lh!$A$11:$ZZ$209,386,FALSE)=0,"",VLOOKUP($A78,parlvotes_lh!$A$11:$ZZ$209,386,FALSE)))</f>
        <v/>
      </c>
    </row>
    <row r="79" spans="1:29" ht="13.5" customHeight="1">
      <c r="A79" s="173" t="str">
        <f>IF(info_parties!A88="","",info_parties!A88)</f>
        <v/>
      </c>
      <c r="B79" s="104" t="str">
        <f>IF(A79="","",MID(info_weblinks!$C$3,32,3))</f>
        <v/>
      </c>
      <c r="C79" s="104" t="str">
        <f>IF(info_parties!G88="","",info_parties!G88)</f>
        <v/>
      </c>
      <c r="D79" s="104" t="str">
        <f>IF(info_parties!K88="","",info_parties!K88)</f>
        <v/>
      </c>
      <c r="E79" s="104" t="str">
        <f>IF(info_parties!H88="","",info_parties!H88)</f>
        <v/>
      </c>
      <c r="F79" s="174" t="str">
        <f t="shared" si="4"/>
        <v/>
      </c>
      <c r="G79" s="175" t="str">
        <f t="shared" si="5"/>
        <v/>
      </c>
      <c r="H79" s="176" t="str">
        <f t="shared" si="6"/>
        <v/>
      </c>
      <c r="I79" s="177" t="str">
        <f t="shared" si="7"/>
        <v/>
      </c>
      <c r="J79" s="178" t="str">
        <f>IF(ISERROR(VLOOKUP($A79,parlvotes_lh!$A$11:$ZZ$209,6,FALSE))=TRUE,"",IF(VLOOKUP($A79,parlvotes_lh!$A$11:$ZZ$209,6,FALSE)=0,"",VLOOKUP($A79,parlvotes_lh!$A$11:$ZZ$209,6,FALSE)))</f>
        <v/>
      </c>
      <c r="K79" s="178" t="str">
        <f>IF(ISERROR(VLOOKUP($A79,parlvotes_lh!$A$11:$ZZ$209,26,FALSE))=TRUE,"",IF(VLOOKUP($A79,parlvotes_lh!$A$11:$ZZ$209,26,FALSE)=0,"",VLOOKUP($A79,parlvotes_lh!$A$11:$ZZ$209,26,FALSE)))</f>
        <v/>
      </c>
      <c r="L79" s="178" t="str">
        <f>IF(ISERROR(VLOOKUP($A79,parlvotes_lh!$A$11:$ZZ$209,46,FALSE))=TRUE,"",IF(VLOOKUP($A79,parlvotes_lh!$A$11:$ZZ$209,46,FALSE)=0,"",VLOOKUP($A79,parlvotes_lh!$A$11:$ZZ$209,46,FALSE)))</f>
        <v/>
      </c>
      <c r="M79" s="178" t="str">
        <f>IF(ISERROR(VLOOKUP($A79,parlvotes_lh!$A$11:$ZZ$209,66,FALSE))=TRUE,"",IF(VLOOKUP($A79,parlvotes_lh!$A$11:$ZZ$209,66,FALSE)=0,"",VLOOKUP($A79,parlvotes_lh!$A$11:$ZZ$209,66,FALSE)))</f>
        <v/>
      </c>
      <c r="N79" s="178" t="str">
        <f>IF(ISERROR(VLOOKUP($A79,parlvotes_lh!$A$11:$ZZ$209,86,FALSE))=TRUE,"",IF(VLOOKUP($A79,parlvotes_lh!$A$11:$ZZ$209,86,FALSE)=0,"",VLOOKUP($A79,parlvotes_lh!$A$11:$ZZ$209,86,FALSE)))</f>
        <v/>
      </c>
      <c r="O79" s="178" t="str">
        <f>IF(ISERROR(VLOOKUP($A79,parlvotes_lh!$A$11:$ZZ$209,106,FALSE))=TRUE,"",IF(VLOOKUP($A79,parlvotes_lh!$A$11:$ZZ$209,106,FALSE)=0,"",VLOOKUP($A79,parlvotes_lh!$A$11:$ZZ$209,106,FALSE)))</f>
        <v/>
      </c>
      <c r="P79" s="178" t="str">
        <f>IF(ISERROR(VLOOKUP($A79,parlvotes_lh!$A$11:$ZZ$209,126,FALSE))=TRUE,"",IF(VLOOKUP($A79,parlvotes_lh!$A$11:$ZZ$209,126,FALSE)=0,"",VLOOKUP($A79,parlvotes_lh!$A$11:$ZZ$209,126,FALSE)))</f>
        <v/>
      </c>
      <c r="Q79" s="179" t="str">
        <f>IF(ISERROR(VLOOKUP($A79,parlvotes_lh!$A$11:$ZZ$209,146,FALSE))=TRUE,"",IF(VLOOKUP($A79,parlvotes_lh!$A$11:$ZZ$209,146,FALSE)=0,"",VLOOKUP($A79,parlvotes_lh!$A$11:$ZZ$209,146,FALSE)))</f>
        <v/>
      </c>
      <c r="R79" s="179" t="str">
        <f>IF(ISERROR(VLOOKUP($A79,parlvotes_lh!$A$11:$ZZ$209,166,FALSE))=TRUE,"",IF(VLOOKUP($A79,parlvotes_lh!$A$11:$ZZ$209,166,FALSE)=0,"",VLOOKUP($A79,parlvotes_lh!$A$11:$ZZ$209,166,FALSE)))</f>
        <v/>
      </c>
      <c r="S79" s="179" t="str">
        <f>IF(ISERROR(VLOOKUP($A79,parlvotes_lh!$A$11:$ZZ$209,186,FALSE))=TRUE,"",IF(VLOOKUP($A79,parlvotes_lh!$A$11:$ZZ$209,186,FALSE)=0,"",VLOOKUP($A79,parlvotes_lh!$A$11:$ZZ$209,186,FALSE)))</f>
        <v/>
      </c>
      <c r="T79" s="179" t="str">
        <f>IF(ISERROR(VLOOKUP($A79,parlvotes_lh!$A$11:$ZZ$209,206,FALSE))=TRUE,"",IF(VLOOKUP($A79,parlvotes_lh!$A$11:$ZZ$209,206,FALSE)=0,"",VLOOKUP($A79,parlvotes_lh!$A$11:$ZZ$209,206,FALSE)))</f>
        <v/>
      </c>
      <c r="U79" s="179" t="str">
        <f>IF(ISERROR(VLOOKUP($A79,parlvotes_lh!$A$11:$ZZ$209,226,FALSE))=TRUE,"",IF(VLOOKUP($A79,parlvotes_lh!$A$11:$ZZ$209,226,FALSE)=0,"",VLOOKUP($A79,parlvotes_lh!$A$11:$ZZ$209,226,FALSE)))</f>
        <v/>
      </c>
      <c r="V79" s="179" t="str">
        <f>IF(ISERROR(VLOOKUP($A79,parlvotes_lh!$A$11:$ZZ$209,246,FALSE))=TRUE,"",IF(VLOOKUP($A79,parlvotes_lh!$A$11:$ZZ$209,246,FALSE)=0,"",VLOOKUP($A79,parlvotes_lh!$A$11:$ZZ$209,246,FALSE)))</f>
        <v/>
      </c>
      <c r="W79" s="179" t="str">
        <f>IF(ISERROR(VLOOKUP($A79,parlvotes_lh!$A$11:$ZZ$209,266,FALSE))=TRUE,"",IF(VLOOKUP($A79,parlvotes_lh!$A$11:$ZZ$209,266,FALSE)=0,"",VLOOKUP($A79,parlvotes_lh!$A$11:$ZZ$209,266,FALSE)))</f>
        <v/>
      </c>
      <c r="X79" s="179" t="str">
        <f>IF(ISERROR(VLOOKUP($A79,parlvotes_lh!$A$11:$ZZ$209,286,FALSE))=TRUE,"",IF(VLOOKUP($A79,parlvotes_lh!$A$11:$ZZ$209,286,FALSE)=0,"",VLOOKUP($A79,parlvotes_lh!$A$11:$ZZ$209,286,FALSE)))</f>
        <v/>
      </c>
      <c r="Y79" s="179" t="str">
        <f>IF(ISERROR(VLOOKUP($A79,parlvotes_lh!$A$11:$ZZ$209,306,FALSE))=TRUE,"",IF(VLOOKUP($A79,parlvotes_lh!$A$11:$ZZ$209,306,FALSE)=0,"",VLOOKUP($A79,parlvotes_lh!$A$11:$ZZ$209,306,FALSE)))</f>
        <v/>
      </c>
      <c r="Z79" s="179" t="str">
        <f>IF(ISERROR(VLOOKUP($A79,parlvotes_lh!$A$11:$ZZ$209,326,FALSE))=TRUE,"",IF(VLOOKUP($A79,parlvotes_lh!$A$11:$ZZ$209,326,FALSE)=0,"",VLOOKUP($A79,parlvotes_lh!$A$11:$ZZ$209,326,FALSE)))</f>
        <v/>
      </c>
      <c r="AA79" s="179" t="str">
        <f>IF(ISERROR(VLOOKUP($A79,parlvotes_lh!$A$11:$ZZ$209,346,FALSE))=TRUE,"",IF(VLOOKUP($A79,parlvotes_lh!$A$11:$ZZ$209,346,FALSE)=0,"",VLOOKUP($A79,parlvotes_lh!$A$11:$ZZ$209,346,FALSE)))</f>
        <v/>
      </c>
      <c r="AB79" s="179" t="str">
        <f>IF(ISERROR(VLOOKUP($A79,parlvotes_lh!$A$11:$ZZ$209,366,FALSE))=TRUE,"",IF(VLOOKUP($A79,parlvotes_lh!$A$11:$ZZ$209,366,FALSE)=0,"",VLOOKUP($A79,parlvotes_lh!$A$11:$ZZ$209,366,FALSE)))</f>
        <v/>
      </c>
      <c r="AC79" s="179" t="str">
        <f>IF(ISERROR(VLOOKUP($A79,parlvotes_lh!$A$11:$ZZ$209,386,FALSE))=TRUE,"",IF(VLOOKUP($A79,parlvotes_lh!$A$11:$ZZ$209,386,FALSE)=0,"",VLOOKUP($A79,parlvotes_lh!$A$11:$ZZ$209,386,FALSE)))</f>
        <v/>
      </c>
    </row>
    <row r="80" spans="1:29" ht="13.5" customHeight="1">
      <c r="A80" s="173" t="str">
        <f>IF(info_parties!A89="","",info_parties!A89)</f>
        <v/>
      </c>
      <c r="B80" s="104" t="str">
        <f>IF(A80="","",MID(info_weblinks!$C$3,32,3))</f>
        <v/>
      </c>
      <c r="C80" s="104" t="str">
        <f>IF(info_parties!G89="","",info_parties!G89)</f>
        <v/>
      </c>
      <c r="D80" s="104" t="str">
        <f>IF(info_parties!K89="","",info_parties!K89)</f>
        <v/>
      </c>
      <c r="E80" s="104" t="str">
        <f>IF(info_parties!H89="","",info_parties!H89)</f>
        <v/>
      </c>
      <c r="F80" s="174" t="str">
        <f t="shared" si="4"/>
        <v/>
      </c>
      <c r="G80" s="175" t="str">
        <f t="shared" si="5"/>
        <v/>
      </c>
      <c r="H80" s="176" t="str">
        <f t="shared" si="6"/>
        <v/>
      </c>
      <c r="I80" s="177" t="str">
        <f t="shared" si="7"/>
        <v/>
      </c>
      <c r="J80" s="178" t="str">
        <f>IF(ISERROR(VLOOKUP($A80,parlvotes_lh!$A$11:$ZZ$209,6,FALSE))=TRUE,"",IF(VLOOKUP($A80,parlvotes_lh!$A$11:$ZZ$209,6,FALSE)=0,"",VLOOKUP($A80,parlvotes_lh!$A$11:$ZZ$209,6,FALSE)))</f>
        <v/>
      </c>
      <c r="K80" s="178" t="str">
        <f>IF(ISERROR(VLOOKUP($A80,parlvotes_lh!$A$11:$ZZ$209,26,FALSE))=TRUE,"",IF(VLOOKUP($A80,parlvotes_lh!$A$11:$ZZ$209,26,FALSE)=0,"",VLOOKUP($A80,parlvotes_lh!$A$11:$ZZ$209,26,FALSE)))</f>
        <v/>
      </c>
      <c r="L80" s="178" t="str">
        <f>IF(ISERROR(VLOOKUP($A80,parlvotes_lh!$A$11:$ZZ$209,46,FALSE))=TRUE,"",IF(VLOOKUP($A80,parlvotes_lh!$A$11:$ZZ$209,46,FALSE)=0,"",VLOOKUP($A80,parlvotes_lh!$A$11:$ZZ$209,46,FALSE)))</f>
        <v/>
      </c>
      <c r="M80" s="178" t="str">
        <f>IF(ISERROR(VLOOKUP($A80,parlvotes_lh!$A$11:$ZZ$209,66,FALSE))=TRUE,"",IF(VLOOKUP($A80,parlvotes_lh!$A$11:$ZZ$209,66,FALSE)=0,"",VLOOKUP($A80,parlvotes_lh!$A$11:$ZZ$209,66,FALSE)))</f>
        <v/>
      </c>
      <c r="N80" s="178" t="str">
        <f>IF(ISERROR(VLOOKUP($A80,parlvotes_lh!$A$11:$ZZ$209,86,FALSE))=TRUE,"",IF(VLOOKUP($A80,parlvotes_lh!$A$11:$ZZ$209,86,FALSE)=0,"",VLOOKUP($A80,parlvotes_lh!$A$11:$ZZ$209,86,FALSE)))</f>
        <v/>
      </c>
      <c r="O80" s="178" t="str">
        <f>IF(ISERROR(VLOOKUP($A80,parlvotes_lh!$A$11:$ZZ$209,106,FALSE))=TRUE,"",IF(VLOOKUP($A80,parlvotes_lh!$A$11:$ZZ$209,106,FALSE)=0,"",VLOOKUP($A80,parlvotes_lh!$A$11:$ZZ$209,106,FALSE)))</f>
        <v/>
      </c>
      <c r="P80" s="178" t="str">
        <f>IF(ISERROR(VLOOKUP($A80,parlvotes_lh!$A$11:$ZZ$209,126,FALSE))=TRUE,"",IF(VLOOKUP($A80,parlvotes_lh!$A$11:$ZZ$209,126,FALSE)=0,"",VLOOKUP($A80,parlvotes_lh!$A$11:$ZZ$209,126,FALSE)))</f>
        <v/>
      </c>
      <c r="Q80" s="179" t="str">
        <f>IF(ISERROR(VLOOKUP($A80,parlvotes_lh!$A$11:$ZZ$209,146,FALSE))=TRUE,"",IF(VLOOKUP($A80,parlvotes_lh!$A$11:$ZZ$209,146,FALSE)=0,"",VLOOKUP($A80,parlvotes_lh!$A$11:$ZZ$209,146,FALSE)))</f>
        <v/>
      </c>
      <c r="R80" s="179" t="str">
        <f>IF(ISERROR(VLOOKUP($A80,parlvotes_lh!$A$11:$ZZ$209,166,FALSE))=TRUE,"",IF(VLOOKUP($A80,parlvotes_lh!$A$11:$ZZ$209,166,FALSE)=0,"",VLOOKUP($A80,parlvotes_lh!$A$11:$ZZ$209,166,FALSE)))</f>
        <v/>
      </c>
      <c r="S80" s="179" t="str">
        <f>IF(ISERROR(VLOOKUP($A80,parlvotes_lh!$A$11:$ZZ$209,186,FALSE))=TRUE,"",IF(VLOOKUP($A80,parlvotes_lh!$A$11:$ZZ$209,186,FALSE)=0,"",VLOOKUP($A80,parlvotes_lh!$A$11:$ZZ$209,186,FALSE)))</f>
        <v/>
      </c>
      <c r="T80" s="179" t="str">
        <f>IF(ISERROR(VLOOKUP($A80,parlvotes_lh!$A$11:$ZZ$209,206,FALSE))=TRUE,"",IF(VLOOKUP($A80,parlvotes_lh!$A$11:$ZZ$209,206,FALSE)=0,"",VLOOKUP($A80,parlvotes_lh!$A$11:$ZZ$209,206,FALSE)))</f>
        <v/>
      </c>
      <c r="U80" s="179" t="str">
        <f>IF(ISERROR(VLOOKUP($A80,parlvotes_lh!$A$11:$ZZ$209,226,FALSE))=TRUE,"",IF(VLOOKUP($A80,parlvotes_lh!$A$11:$ZZ$209,226,FALSE)=0,"",VLOOKUP($A80,parlvotes_lh!$A$11:$ZZ$209,226,FALSE)))</f>
        <v/>
      </c>
      <c r="V80" s="179" t="str">
        <f>IF(ISERROR(VLOOKUP($A80,parlvotes_lh!$A$11:$ZZ$209,246,FALSE))=TRUE,"",IF(VLOOKUP($A80,parlvotes_lh!$A$11:$ZZ$209,246,FALSE)=0,"",VLOOKUP($A80,parlvotes_lh!$A$11:$ZZ$209,246,FALSE)))</f>
        <v/>
      </c>
      <c r="W80" s="179" t="str">
        <f>IF(ISERROR(VLOOKUP($A80,parlvotes_lh!$A$11:$ZZ$209,266,FALSE))=TRUE,"",IF(VLOOKUP($A80,parlvotes_lh!$A$11:$ZZ$209,266,FALSE)=0,"",VLOOKUP($A80,parlvotes_lh!$A$11:$ZZ$209,266,FALSE)))</f>
        <v/>
      </c>
      <c r="X80" s="179" t="str">
        <f>IF(ISERROR(VLOOKUP($A80,parlvotes_lh!$A$11:$ZZ$209,286,FALSE))=TRUE,"",IF(VLOOKUP($A80,parlvotes_lh!$A$11:$ZZ$209,286,FALSE)=0,"",VLOOKUP($A80,parlvotes_lh!$A$11:$ZZ$209,286,FALSE)))</f>
        <v/>
      </c>
      <c r="Y80" s="179" t="str">
        <f>IF(ISERROR(VLOOKUP($A80,parlvotes_lh!$A$11:$ZZ$209,306,FALSE))=TRUE,"",IF(VLOOKUP($A80,parlvotes_lh!$A$11:$ZZ$209,306,FALSE)=0,"",VLOOKUP($A80,parlvotes_lh!$A$11:$ZZ$209,306,FALSE)))</f>
        <v/>
      </c>
      <c r="Z80" s="179" t="str">
        <f>IF(ISERROR(VLOOKUP($A80,parlvotes_lh!$A$11:$ZZ$209,326,FALSE))=TRUE,"",IF(VLOOKUP($A80,parlvotes_lh!$A$11:$ZZ$209,326,FALSE)=0,"",VLOOKUP($A80,parlvotes_lh!$A$11:$ZZ$209,326,FALSE)))</f>
        <v/>
      </c>
      <c r="AA80" s="179" t="str">
        <f>IF(ISERROR(VLOOKUP($A80,parlvotes_lh!$A$11:$ZZ$209,346,FALSE))=TRUE,"",IF(VLOOKUP($A80,parlvotes_lh!$A$11:$ZZ$209,346,FALSE)=0,"",VLOOKUP($A80,parlvotes_lh!$A$11:$ZZ$209,346,FALSE)))</f>
        <v/>
      </c>
      <c r="AB80" s="179" t="str">
        <f>IF(ISERROR(VLOOKUP($A80,parlvotes_lh!$A$11:$ZZ$209,366,FALSE))=TRUE,"",IF(VLOOKUP($A80,parlvotes_lh!$A$11:$ZZ$209,366,FALSE)=0,"",VLOOKUP($A80,parlvotes_lh!$A$11:$ZZ$209,366,FALSE)))</f>
        <v/>
      </c>
      <c r="AC80" s="179" t="str">
        <f>IF(ISERROR(VLOOKUP($A80,parlvotes_lh!$A$11:$ZZ$209,386,FALSE))=TRUE,"",IF(VLOOKUP($A80,parlvotes_lh!$A$11:$ZZ$209,386,FALSE)=0,"",VLOOKUP($A80,parlvotes_lh!$A$11:$ZZ$209,386,FALSE)))</f>
        <v/>
      </c>
    </row>
    <row r="81" spans="1:29" ht="13.5" customHeight="1">
      <c r="A81" s="173" t="str">
        <f>IF(info_parties!A90="","",info_parties!A90)</f>
        <v/>
      </c>
      <c r="B81" s="104" t="str">
        <f>IF(A81="","",MID(info_weblinks!$C$3,32,3))</f>
        <v/>
      </c>
      <c r="C81" s="104" t="str">
        <f>IF(info_parties!G90="","",info_parties!G90)</f>
        <v/>
      </c>
      <c r="D81" s="104" t="str">
        <f>IF(info_parties!K90="","",info_parties!K90)</f>
        <v/>
      </c>
      <c r="E81" s="104" t="str">
        <f>IF(info_parties!H90="","",info_parties!H90)</f>
        <v/>
      </c>
      <c r="F81" s="174" t="str">
        <f t="shared" si="4"/>
        <v/>
      </c>
      <c r="G81" s="175" t="str">
        <f t="shared" si="5"/>
        <v/>
      </c>
      <c r="H81" s="176" t="str">
        <f t="shared" si="6"/>
        <v/>
      </c>
      <c r="I81" s="177" t="str">
        <f t="shared" si="7"/>
        <v/>
      </c>
      <c r="J81" s="178" t="str">
        <f>IF(ISERROR(VLOOKUP($A81,parlvotes_lh!$A$11:$ZZ$209,6,FALSE))=TRUE,"",IF(VLOOKUP($A81,parlvotes_lh!$A$11:$ZZ$209,6,FALSE)=0,"",VLOOKUP($A81,parlvotes_lh!$A$11:$ZZ$209,6,FALSE)))</f>
        <v/>
      </c>
      <c r="K81" s="178" t="str">
        <f>IF(ISERROR(VLOOKUP($A81,parlvotes_lh!$A$11:$ZZ$209,26,FALSE))=TRUE,"",IF(VLOOKUP($A81,parlvotes_lh!$A$11:$ZZ$209,26,FALSE)=0,"",VLOOKUP($A81,parlvotes_lh!$A$11:$ZZ$209,26,FALSE)))</f>
        <v/>
      </c>
      <c r="L81" s="178" t="str">
        <f>IF(ISERROR(VLOOKUP($A81,parlvotes_lh!$A$11:$ZZ$209,46,FALSE))=TRUE,"",IF(VLOOKUP($A81,parlvotes_lh!$A$11:$ZZ$209,46,FALSE)=0,"",VLOOKUP($A81,parlvotes_lh!$A$11:$ZZ$209,46,FALSE)))</f>
        <v/>
      </c>
      <c r="M81" s="178" t="str">
        <f>IF(ISERROR(VLOOKUP($A81,parlvotes_lh!$A$11:$ZZ$209,66,FALSE))=TRUE,"",IF(VLOOKUP($A81,parlvotes_lh!$A$11:$ZZ$209,66,FALSE)=0,"",VLOOKUP($A81,parlvotes_lh!$A$11:$ZZ$209,66,FALSE)))</f>
        <v/>
      </c>
      <c r="N81" s="178" t="str">
        <f>IF(ISERROR(VLOOKUP($A81,parlvotes_lh!$A$11:$ZZ$209,86,FALSE))=TRUE,"",IF(VLOOKUP($A81,parlvotes_lh!$A$11:$ZZ$209,86,FALSE)=0,"",VLOOKUP($A81,parlvotes_lh!$A$11:$ZZ$209,86,FALSE)))</f>
        <v/>
      </c>
      <c r="O81" s="178" t="str">
        <f>IF(ISERROR(VLOOKUP($A81,parlvotes_lh!$A$11:$ZZ$209,106,FALSE))=TRUE,"",IF(VLOOKUP($A81,parlvotes_lh!$A$11:$ZZ$209,106,FALSE)=0,"",VLOOKUP($A81,parlvotes_lh!$A$11:$ZZ$209,106,FALSE)))</f>
        <v/>
      </c>
      <c r="P81" s="178" t="str">
        <f>IF(ISERROR(VLOOKUP($A81,parlvotes_lh!$A$11:$ZZ$209,126,FALSE))=TRUE,"",IF(VLOOKUP($A81,parlvotes_lh!$A$11:$ZZ$209,126,FALSE)=0,"",VLOOKUP($A81,parlvotes_lh!$A$11:$ZZ$209,126,FALSE)))</f>
        <v/>
      </c>
      <c r="Q81" s="179" t="str">
        <f>IF(ISERROR(VLOOKUP($A81,parlvotes_lh!$A$11:$ZZ$209,146,FALSE))=TRUE,"",IF(VLOOKUP($A81,parlvotes_lh!$A$11:$ZZ$209,146,FALSE)=0,"",VLOOKUP($A81,parlvotes_lh!$A$11:$ZZ$209,146,FALSE)))</f>
        <v/>
      </c>
      <c r="R81" s="179" t="str">
        <f>IF(ISERROR(VLOOKUP($A81,parlvotes_lh!$A$11:$ZZ$209,166,FALSE))=TRUE,"",IF(VLOOKUP($A81,parlvotes_lh!$A$11:$ZZ$209,166,FALSE)=0,"",VLOOKUP($A81,parlvotes_lh!$A$11:$ZZ$209,166,FALSE)))</f>
        <v/>
      </c>
      <c r="S81" s="179" t="str">
        <f>IF(ISERROR(VLOOKUP($A81,parlvotes_lh!$A$11:$ZZ$209,186,FALSE))=TRUE,"",IF(VLOOKUP($A81,parlvotes_lh!$A$11:$ZZ$209,186,FALSE)=0,"",VLOOKUP($A81,parlvotes_lh!$A$11:$ZZ$209,186,FALSE)))</f>
        <v/>
      </c>
      <c r="T81" s="179" t="str">
        <f>IF(ISERROR(VLOOKUP($A81,parlvotes_lh!$A$11:$ZZ$209,206,FALSE))=TRUE,"",IF(VLOOKUP($A81,parlvotes_lh!$A$11:$ZZ$209,206,FALSE)=0,"",VLOOKUP($A81,parlvotes_lh!$A$11:$ZZ$209,206,FALSE)))</f>
        <v/>
      </c>
      <c r="U81" s="179" t="str">
        <f>IF(ISERROR(VLOOKUP($A81,parlvotes_lh!$A$11:$ZZ$209,226,FALSE))=TRUE,"",IF(VLOOKUP($A81,parlvotes_lh!$A$11:$ZZ$209,226,FALSE)=0,"",VLOOKUP($A81,parlvotes_lh!$A$11:$ZZ$209,226,FALSE)))</f>
        <v/>
      </c>
      <c r="V81" s="179" t="str">
        <f>IF(ISERROR(VLOOKUP($A81,parlvotes_lh!$A$11:$ZZ$209,246,FALSE))=TRUE,"",IF(VLOOKUP($A81,parlvotes_lh!$A$11:$ZZ$209,246,FALSE)=0,"",VLOOKUP($A81,parlvotes_lh!$A$11:$ZZ$209,246,FALSE)))</f>
        <v/>
      </c>
      <c r="W81" s="179" t="str">
        <f>IF(ISERROR(VLOOKUP($A81,parlvotes_lh!$A$11:$ZZ$209,266,FALSE))=TRUE,"",IF(VLOOKUP($A81,parlvotes_lh!$A$11:$ZZ$209,266,FALSE)=0,"",VLOOKUP($A81,parlvotes_lh!$A$11:$ZZ$209,266,FALSE)))</f>
        <v/>
      </c>
      <c r="X81" s="179" t="str">
        <f>IF(ISERROR(VLOOKUP($A81,parlvotes_lh!$A$11:$ZZ$209,286,FALSE))=TRUE,"",IF(VLOOKUP($A81,parlvotes_lh!$A$11:$ZZ$209,286,FALSE)=0,"",VLOOKUP($A81,parlvotes_lh!$A$11:$ZZ$209,286,FALSE)))</f>
        <v/>
      </c>
      <c r="Y81" s="179" t="str">
        <f>IF(ISERROR(VLOOKUP($A81,parlvotes_lh!$A$11:$ZZ$209,306,FALSE))=TRUE,"",IF(VLOOKUP($A81,parlvotes_lh!$A$11:$ZZ$209,306,FALSE)=0,"",VLOOKUP($A81,parlvotes_lh!$A$11:$ZZ$209,306,FALSE)))</f>
        <v/>
      </c>
      <c r="Z81" s="179" t="str">
        <f>IF(ISERROR(VLOOKUP($A81,parlvotes_lh!$A$11:$ZZ$209,326,FALSE))=TRUE,"",IF(VLOOKUP($A81,parlvotes_lh!$A$11:$ZZ$209,326,FALSE)=0,"",VLOOKUP($A81,parlvotes_lh!$A$11:$ZZ$209,326,FALSE)))</f>
        <v/>
      </c>
      <c r="AA81" s="179" t="str">
        <f>IF(ISERROR(VLOOKUP($A81,parlvotes_lh!$A$11:$ZZ$209,346,FALSE))=TRUE,"",IF(VLOOKUP($A81,parlvotes_lh!$A$11:$ZZ$209,346,FALSE)=0,"",VLOOKUP($A81,parlvotes_lh!$A$11:$ZZ$209,346,FALSE)))</f>
        <v/>
      </c>
      <c r="AB81" s="179" t="str">
        <f>IF(ISERROR(VLOOKUP($A81,parlvotes_lh!$A$11:$ZZ$209,366,FALSE))=TRUE,"",IF(VLOOKUP($A81,parlvotes_lh!$A$11:$ZZ$209,366,FALSE)=0,"",VLOOKUP($A81,parlvotes_lh!$A$11:$ZZ$209,366,FALSE)))</f>
        <v/>
      </c>
      <c r="AC81" s="179" t="str">
        <f>IF(ISERROR(VLOOKUP($A81,parlvotes_lh!$A$11:$ZZ$209,386,FALSE))=TRUE,"",IF(VLOOKUP($A81,parlvotes_lh!$A$11:$ZZ$209,386,FALSE)=0,"",VLOOKUP($A81,parlvotes_lh!$A$11:$ZZ$209,386,FALSE)))</f>
        <v/>
      </c>
    </row>
    <row r="82" spans="1:29" ht="13.5" customHeight="1">
      <c r="A82" s="173" t="str">
        <f>IF(info_parties!A91="","",info_parties!A91)</f>
        <v/>
      </c>
      <c r="B82" s="104" t="str">
        <f>IF(A82="","",MID(info_weblinks!$C$3,32,3))</f>
        <v/>
      </c>
      <c r="C82" s="104" t="str">
        <f>IF(info_parties!G91="","",info_parties!G91)</f>
        <v/>
      </c>
      <c r="D82" s="104" t="str">
        <f>IF(info_parties!K91="","",info_parties!K91)</f>
        <v/>
      </c>
      <c r="E82" s="104" t="str">
        <f>IF(info_parties!H91="","",info_parties!H91)</f>
        <v/>
      </c>
      <c r="F82" s="174" t="str">
        <f t="shared" si="4"/>
        <v/>
      </c>
      <c r="G82" s="175" t="str">
        <f t="shared" si="5"/>
        <v/>
      </c>
      <c r="H82" s="176" t="str">
        <f t="shared" si="6"/>
        <v/>
      </c>
      <c r="I82" s="177" t="str">
        <f t="shared" si="7"/>
        <v/>
      </c>
      <c r="J82" s="178" t="str">
        <f>IF(ISERROR(VLOOKUP($A82,parlvotes_lh!$A$11:$ZZ$209,6,FALSE))=TRUE,"",IF(VLOOKUP($A82,parlvotes_lh!$A$11:$ZZ$209,6,FALSE)=0,"",VLOOKUP($A82,parlvotes_lh!$A$11:$ZZ$209,6,FALSE)))</f>
        <v/>
      </c>
      <c r="K82" s="178" t="str">
        <f>IF(ISERROR(VLOOKUP($A82,parlvotes_lh!$A$11:$ZZ$209,26,FALSE))=TRUE,"",IF(VLOOKUP($A82,parlvotes_lh!$A$11:$ZZ$209,26,FALSE)=0,"",VLOOKUP($A82,parlvotes_lh!$A$11:$ZZ$209,26,FALSE)))</f>
        <v/>
      </c>
      <c r="L82" s="178" t="str">
        <f>IF(ISERROR(VLOOKUP($A82,parlvotes_lh!$A$11:$ZZ$209,46,FALSE))=TRUE,"",IF(VLOOKUP($A82,parlvotes_lh!$A$11:$ZZ$209,46,FALSE)=0,"",VLOOKUP($A82,parlvotes_lh!$A$11:$ZZ$209,46,FALSE)))</f>
        <v/>
      </c>
      <c r="M82" s="178" t="str">
        <f>IF(ISERROR(VLOOKUP($A82,parlvotes_lh!$A$11:$ZZ$209,66,FALSE))=TRUE,"",IF(VLOOKUP($A82,parlvotes_lh!$A$11:$ZZ$209,66,FALSE)=0,"",VLOOKUP($A82,parlvotes_lh!$A$11:$ZZ$209,66,FALSE)))</f>
        <v/>
      </c>
      <c r="N82" s="178" t="str">
        <f>IF(ISERROR(VLOOKUP($A82,parlvotes_lh!$A$11:$ZZ$209,86,FALSE))=TRUE,"",IF(VLOOKUP($A82,parlvotes_lh!$A$11:$ZZ$209,86,FALSE)=0,"",VLOOKUP($A82,parlvotes_lh!$A$11:$ZZ$209,86,FALSE)))</f>
        <v/>
      </c>
      <c r="O82" s="178" t="str">
        <f>IF(ISERROR(VLOOKUP($A82,parlvotes_lh!$A$11:$ZZ$209,106,FALSE))=TRUE,"",IF(VLOOKUP($A82,parlvotes_lh!$A$11:$ZZ$209,106,FALSE)=0,"",VLOOKUP($A82,parlvotes_lh!$A$11:$ZZ$209,106,FALSE)))</f>
        <v/>
      </c>
      <c r="P82" s="178" t="str">
        <f>IF(ISERROR(VLOOKUP($A82,parlvotes_lh!$A$11:$ZZ$209,126,FALSE))=TRUE,"",IF(VLOOKUP($A82,parlvotes_lh!$A$11:$ZZ$209,126,FALSE)=0,"",VLOOKUP($A82,parlvotes_lh!$A$11:$ZZ$209,126,FALSE)))</f>
        <v/>
      </c>
      <c r="Q82" s="179" t="str">
        <f>IF(ISERROR(VLOOKUP($A82,parlvotes_lh!$A$11:$ZZ$209,146,FALSE))=TRUE,"",IF(VLOOKUP($A82,parlvotes_lh!$A$11:$ZZ$209,146,FALSE)=0,"",VLOOKUP($A82,parlvotes_lh!$A$11:$ZZ$209,146,FALSE)))</f>
        <v/>
      </c>
      <c r="R82" s="179" t="str">
        <f>IF(ISERROR(VLOOKUP($A82,parlvotes_lh!$A$11:$ZZ$209,166,FALSE))=TRUE,"",IF(VLOOKUP($A82,parlvotes_lh!$A$11:$ZZ$209,166,FALSE)=0,"",VLOOKUP($A82,parlvotes_lh!$A$11:$ZZ$209,166,FALSE)))</f>
        <v/>
      </c>
      <c r="S82" s="179" t="str">
        <f>IF(ISERROR(VLOOKUP($A82,parlvotes_lh!$A$11:$ZZ$209,186,FALSE))=TRUE,"",IF(VLOOKUP($A82,parlvotes_lh!$A$11:$ZZ$209,186,FALSE)=0,"",VLOOKUP($A82,parlvotes_lh!$A$11:$ZZ$209,186,FALSE)))</f>
        <v/>
      </c>
      <c r="T82" s="179" t="str">
        <f>IF(ISERROR(VLOOKUP($A82,parlvotes_lh!$A$11:$ZZ$209,206,FALSE))=TRUE,"",IF(VLOOKUP($A82,parlvotes_lh!$A$11:$ZZ$209,206,FALSE)=0,"",VLOOKUP($A82,parlvotes_lh!$A$11:$ZZ$209,206,FALSE)))</f>
        <v/>
      </c>
      <c r="U82" s="179" t="str">
        <f>IF(ISERROR(VLOOKUP($A82,parlvotes_lh!$A$11:$ZZ$209,226,FALSE))=TRUE,"",IF(VLOOKUP($A82,parlvotes_lh!$A$11:$ZZ$209,226,FALSE)=0,"",VLOOKUP($A82,parlvotes_lh!$A$11:$ZZ$209,226,FALSE)))</f>
        <v/>
      </c>
      <c r="V82" s="179" t="str">
        <f>IF(ISERROR(VLOOKUP($A82,parlvotes_lh!$A$11:$ZZ$209,246,FALSE))=TRUE,"",IF(VLOOKUP($A82,parlvotes_lh!$A$11:$ZZ$209,246,FALSE)=0,"",VLOOKUP($A82,parlvotes_lh!$A$11:$ZZ$209,246,FALSE)))</f>
        <v/>
      </c>
      <c r="W82" s="179" t="str">
        <f>IF(ISERROR(VLOOKUP($A82,parlvotes_lh!$A$11:$ZZ$209,266,FALSE))=TRUE,"",IF(VLOOKUP($A82,parlvotes_lh!$A$11:$ZZ$209,266,FALSE)=0,"",VLOOKUP($A82,parlvotes_lh!$A$11:$ZZ$209,266,FALSE)))</f>
        <v/>
      </c>
      <c r="X82" s="179" t="str">
        <f>IF(ISERROR(VLOOKUP($A82,parlvotes_lh!$A$11:$ZZ$209,286,FALSE))=TRUE,"",IF(VLOOKUP($A82,parlvotes_lh!$A$11:$ZZ$209,286,FALSE)=0,"",VLOOKUP($A82,parlvotes_lh!$A$11:$ZZ$209,286,FALSE)))</f>
        <v/>
      </c>
      <c r="Y82" s="179" t="str">
        <f>IF(ISERROR(VLOOKUP($A82,parlvotes_lh!$A$11:$ZZ$209,306,FALSE))=TRUE,"",IF(VLOOKUP($A82,parlvotes_lh!$A$11:$ZZ$209,306,FALSE)=0,"",VLOOKUP($A82,parlvotes_lh!$A$11:$ZZ$209,306,FALSE)))</f>
        <v/>
      </c>
      <c r="Z82" s="179" t="str">
        <f>IF(ISERROR(VLOOKUP($A82,parlvotes_lh!$A$11:$ZZ$209,326,FALSE))=TRUE,"",IF(VLOOKUP($A82,parlvotes_lh!$A$11:$ZZ$209,326,FALSE)=0,"",VLOOKUP($A82,parlvotes_lh!$A$11:$ZZ$209,326,FALSE)))</f>
        <v/>
      </c>
      <c r="AA82" s="179" t="str">
        <f>IF(ISERROR(VLOOKUP($A82,parlvotes_lh!$A$11:$ZZ$209,346,FALSE))=TRUE,"",IF(VLOOKUP($A82,parlvotes_lh!$A$11:$ZZ$209,346,FALSE)=0,"",VLOOKUP($A82,parlvotes_lh!$A$11:$ZZ$209,346,FALSE)))</f>
        <v/>
      </c>
      <c r="AB82" s="179" t="str">
        <f>IF(ISERROR(VLOOKUP($A82,parlvotes_lh!$A$11:$ZZ$209,366,FALSE))=TRUE,"",IF(VLOOKUP($A82,parlvotes_lh!$A$11:$ZZ$209,366,FALSE)=0,"",VLOOKUP($A82,parlvotes_lh!$A$11:$ZZ$209,366,FALSE)))</f>
        <v/>
      </c>
      <c r="AC82" s="179" t="str">
        <f>IF(ISERROR(VLOOKUP($A82,parlvotes_lh!$A$11:$ZZ$209,386,FALSE))=TRUE,"",IF(VLOOKUP($A82,parlvotes_lh!$A$11:$ZZ$209,386,FALSE)=0,"",VLOOKUP($A82,parlvotes_lh!$A$11:$ZZ$209,386,FALSE)))</f>
        <v/>
      </c>
    </row>
    <row r="83" spans="1:29" ht="13.5" customHeight="1">
      <c r="A83" s="173" t="str">
        <f>IF(info_parties!A92="","",info_parties!A92)</f>
        <v/>
      </c>
      <c r="B83" s="104" t="str">
        <f>IF(A83="","",MID(info_weblinks!$C$3,32,3))</f>
        <v/>
      </c>
      <c r="C83" s="104" t="str">
        <f>IF(info_parties!G92="","",info_parties!G92)</f>
        <v/>
      </c>
      <c r="D83" s="104" t="str">
        <f>IF(info_parties!K92="","",info_parties!K92)</f>
        <v/>
      </c>
      <c r="E83" s="104" t="str">
        <f>IF(info_parties!H92="","",info_parties!H92)</f>
        <v/>
      </c>
      <c r="F83" s="174" t="str">
        <f t="shared" si="4"/>
        <v/>
      </c>
      <c r="G83" s="175" t="str">
        <f t="shared" si="5"/>
        <v/>
      </c>
      <c r="H83" s="176" t="str">
        <f t="shared" si="6"/>
        <v/>
      </c>
      <c r="I83" s="177" t="str">
        <f t="shared" si="7"/>
        <v/>
      </c>
      <c r="J83" s="178" t="str">
        <f>IF(ISERROR(VLOOKUP($A83,parlvotes_lh!$A$11:$ZZ$209,6,FALSE))=TRUE,"",IF(VLOOKUP($A83,parlvotes_lh!$A$11:$ZZ$209,6,FALSE)=0,"",VLOOKUP($A83,parlvotes_lh!$A$11:$ZZ$209,6,FALSE)))</f>
        <v/>
      </c>
      <c r="K83" s="178" t="str">
        <f>IF(ISERROR(VLOOKUP($A83,parlvotes_lh!$A$11:$ZZ$209,26,FALSE))=TRUE,"",IF(VLOOKUP($A83,parlvotes_lh!$A$11:$ZZ$209,26,FALSE)=0,"",VLOOKUP($A83,parlvotes_lh!$A$11:$ZZ$209,26,FALSE)))</f>
        <v/>
      </c>
      <c r="L83" s="178" t="str">
        <f>IF(ISERROR(VLOOKUP($A83,parlvotes_lh!$A$11:$ZZ$209,46,FALSE))=TRUE,"",IF(VLOOKUP($A83,parlvotes_lh!$A$11:$ZZ$209,46,FALSE)=0,"",VLOOKUP($A83,parlvotes_lh!$A$11:$ZZ$209,46,FALSE)))</f>
        <v/>
      </c>
      <c r="M83" s="178" t="str">
        <f>IF(ISERROR(VLOOKUP($A83,parlvotes_lh!$A$11:$ZZ$209,66,FALSE))=TRUE,"",IF(VLOOKUP($A83,parlvotes_lh!$A$11:$ZZ$209,66,FALSE)=0,"",VLOOKUP($A83,parlvotes_lh!$A$11:$ZZ$209,66,FALSE)))</f>
        <v/>
      </c>
      <c r="N83" s="178" t="str">
        <f>IF(ISERROR(VLOOKUP($A83,parlvotes_lh!$A$11:$ZZ$209,86,FALSE))=TRUE,"",IF(VLOOKUP($A83,parlvotes_lh!$A$11:$ZZ$209,86,FALSE)=0,"",VLOOKUP($A83,parlvotes_lh!$A$11:$ZZ$209,86,FALSE)))</f>
        <v/>
      </c>
      <c r="O83" s="178" t="str">
        <f>IF(ISERROR(VLOOKUP($A83,parlvotes_lh!$A$11:$ZZ$209,106,FALSE))=TRUE,"",IF(VLOOKUP($A83,parlvotes_lh!$A$11:$ZZ$209,106,FALSE)=0,"",VLOOKUP($A83,parlvotes_lh!$A$11:$ZZ$209,106,FALSE)))</f>
        <v/>
      </c>
      <c r="P83" s="178" t="str">
        <f>IF(ISERROR(VLOOKUP($A83,parlvotes_lh!$A$11:$ZZ$209,126,FALSE))=TRUE,"",IF(VLOOKUP($A83,parlvotes_lh!$A$11:$ZZ$209,126,FALSE)=0,"",VLOOKUP($A83,parlvotes_lh!$A$11:$ZZ$209,126,FALSE)))</f>
        <v/>
      </c>
      <c r="Q83" s="179" t="str">
        <f>IF(ISERROR(VLOOKUP($A83,parlvotes_lh!$A$11:$ZZ$209,146,FALSE))=TRUE,"",IF(VLOOKUP($A83,parlvotes_lh!$A$11:$ZZ$209,146,FALSE)=0,"",VLOOKUP($A83,parlvotes_lh!$A$11:$ZZ$209,146,FALSE)))</f>
        <v/>
      </c>
      <c r="R83" s="179" t="str">
        <f>IF(ISERROR(VLOOKUP($A83,parlvotes_lh!$A$11:$ZZ$209,166,FALSE))=TRUE,"",IF(VLOOKUP($A83,parlvotes_lh!$A$11:$ZZ$209,166,FALSE)=0,"",VLOOKUP($A83,parlvotes_lh!$A$11:$ZZ$209,166,FALSE)))</f>
        <v/>
      </c>
      <c r="S83" s="179" t="str">
        <f>IF(ISERROR(VLOOKUP($A83,parlvotes_lh!$A$11:$ZZ$209,186,FALSE))=TRUE,"",IF(VLOOKUP($A83,parlvotes_lh!$A$11:$ZZ$209,186,FALSE)=0,"",VLOOKUP($A83,parlvotes_lh!$A$11:$ZZ$209,186,FALSE)))</f>
        <v/>
      </c>
      <c r="T83" s="179" t="str">
        <f>IF(ISERROR(VLOOKUP($A83,parlvotes_lh!$A$11:$ZZ$209,206,FALSE))=TRUE,"",IF(VLOOKUP($A83,parlvotes_lh!$A$11:$ZZ$209,206,FALSE)=0,"",VLOOKUP($A83,parlvotes_lh!$A$11:$ZZ$209,206,FALSE)))</f>
        <v/>
      </c>
      <c r="U83" s="179" t="str">
        <f>IF(ISERROR(VLOOKUP($A83,parlvotes_lh!$A$11:$ZZ$209,226,FALSE))=TRUE,"",IF(VLOOKUP($A83,parlvotes_lh!$A$11:$ZZ$209,226,FALSE)=0,"",VLOOKUP($A83,parlvotes_lh!$A$11:$ZZ$209,226,FALSE)))</f>
        <v/>
      </c>
      <c r="V83" s="179" t="str">
        <f>IF(ISERROR(VLOOKUP($A83,parlvotes_lh!$A$11:$ZZ$209,246,FALSE))=TRUE,"",IF(VLOOKUP($A83,parlvotes_lh!$A$11:$ZZ$209,246,FALSE)=0,"",VLOOKUP($A83,parlvotes_lh!$A$11:$ZZ$209,246,FALSE)))</f>
        <v/>
      </c>
      <c r="W83" s="179" t="str">
        <f>IF(ISERROR(VLOOKUP($A83,parlvotes_lh!$A$11:$ZZ$209,266,FALSE))=TRUE,"",IF(VLOOKUP($A83,parlvotes_lh!$A$11:$ZZ$209,266,FALSE)=0,"",VLOOKUP($A83,parlvotes_lh!$A$11:$ZZ$209,266,FALSE)))</f>
        <v/>
      </c>
      <c r="X83" s="179" t="str">
        <f>IF(ISERROR(VLOOKUP($A83,parlvotes_lh!$A$11:$ZZ$209,286,FALSE))=TRUE,"",IF(VLOOKUP($A83,parlvotes_lh!$A$11:$ZZ$209,286,FALSE)=0,"",VLOOKUP($A83,parlvotes_lh!$A$11:$ZZ$209,286,FALSE)))</f>
        <v/>
      </c>
      <c r="Y83" s="179" t="str">
        <f>IF(ISERROR(VLOOKUP($A83,parlvotes_lh!$A$11:$ZZ$209,306,FALSE))=TRUE,"",IF(VLOOKUP($A83,parlvotes_lh!$A$11:$ZZ$209,306,FALSE)=0,"",VLOOKUP($A83,parlvotes_lh!$A$11:$ZZ$209,306,FALSE)))</f>
        <v/>
      </c>
      <c r="Z83" s="179" t="str">
        <f>IF(ISERROR(VLOOKUP($A83,parlvotes_lh!$A$11:$ZZ$209,326,FALSE))=TRUE,"",IF(VLOOKUP($A83,parlvotes_lh!$A$11:$ZZ$209,326,FALSE)=0,"",VLOOKUP($A83,parlvotes_lh!$A$11:$ZZ$209,326,FALSE)))</f>
        <v/>
      </c>
      <c r="AA83" s="179" t="str">
        <f>IF(ISERROR(VLOOKUP($A83,parlvotes_lh!$A$11:$ZZ$209,346,FALSE))=TRUE,"",IF(VLOOKUP($A83,parlvotes_lh!$A$11:$ZZ$209,346,FALSE)=0,"",VLOOKUP($A83,parlvotes_lh!$A$11:$ZZ$209,346,FALSE)))</f>
        <v/>
      </c>
      <c r="AB83" s="179" t="str">
        <f>IF(ISERROR(VLOOKUP($A83,parlvotes_lh!$A$11:$ZZ$209,366,FALSE))=TRUE,"",IF(VLOOKUP($A83,parlvotes_lh!$A$11:$ZZ$209,366,FALSE)=0,"",VLOOKUP($A83,parlvotes_lh!$A$11:$ZZ$209,366,FALSE)))</f>
        <v/>
      </c>
      <c r="AC83" s="179" t="str">
        <f>IF(ISERROR(VLOOKUP($A83,parlvotes_lh!$A$11:$ZZ$209,386,FALSE))=TRUE,"",IF(VLOOKUP($A83,parlvotes_lh!$A$11:$ZZ$209,386,FALSE)=0,"",VLOOKUP($A83,parlvotes_lh!$A$11:$ZZ$209,386,FALSE)))</f>
        <v/>
      </c>
    </row>
    <row r="84" spans="1:29" ht="13.5" customHeight="1">
      <c r="A84" s="173" t="str">
        <f>IF(info_parties!A93="","",info_parties!A93)</f>
        <v/>
      </c>
      <c r="B84" s="104" t="str">
        <f>IF(A84="","",MID(info_weblinks!$C$3,32,3))</f>
        <v/>
      </c>
      <c r="C84" s="104" t="str">
        <f>IF(info_parties!G93="","",info_parties!G93)</f>
        <v/>
      </c>
      <c r="D84" s="104" t="str">
        <f>IF(info_parties!K93="","",info_parties!K93)</f>
        <v/>
      </c>
      <c r="E84" s="104" t="str">
        <f>IF(info_parties!H93="","",info_parties!H93)</f>
        <v/>
      </c>
      <c r="F84" s="174" t="str">
        <f t="shared" si="4"/>
        <v/>
      </c>
      <c r="G84" s="175" t="str">
        <f t="shared" si="5"/>
        <v/>
      </c>
      <c r="H84" s="176" t="str">
        <f t="shared" si="6"/>
        <v/>
      </c>
      <c r="I84" s="177" t="str">
        <f t="shared" si="7"/>
        <v/>
      </c>
      <c r="J84" s="178" t="str">
        <f>IF(ISERROR(VLOOKUP($A84,parlvotes_lh!$A$11:$ZZ$209,6,FALSE))=TRUE,"",IF(VLOOKUP($A84,parlvotes_lh!$A$11:$ZZ$209,6,FALSE)=0,"",VLOOKUP($A84,parlvotes_lh!$A$11:$ZZ$209,6,FALSE)))</f>
        <v/>
      </c>
      <c r="K84" s="178" t="str">
        <f>IF(ISERROR(VLOOKUP($A84,parlvotes_lh!$A$11:$ZZ$209,26,FALSE))=TRUE,"",IF(VLOOKUP($A84,parlvotes_lh!$A$11:$ZZ$209,26,FALSE)=0,"",VLOOKUP($A84,parlvotes_lh!$A$11:$ZZ$209,26,FALSE)))</f>
        <v/>
      </c>
      <c r="L84" s="178" t="str">
        <f>IF(ISERROR(VLOOKUP($A84,parlvotes_lh!$A$11:$ZZ$209,46,FALSE))=TRUE,"",IF(VLOOKUP($A84,parlvotes_lh!$A$11:$ZZ$209,46,FALSE)=0,"",VLOOKUP($A84,parlvotes_lh!$A$11:$ZZ$209,46,FALSE)))</f>
        <v/>
      </c>
      <c r="M84" s="178" t="str">
        <f>IF(ISERROR(VLOOKUP($A84,parlvotes_lh!$A$11:$ZZ$209,66,FALSE))=TRUE,"",IF(VLOOKUP($A84,parlvotes_lh!$A$11:$ZZ$209,66,FALSE)=0,"",VLOOKUP($A84,parlvotes_lh!$A$11:$ZZ$209,66,FALSE)))</f>
        <v/>
      </c>
      <c r="N84" s="178" t="str">
        <f>IF(ISERROR(VLOOKUP($A84,parlvotes_lh!$A$11:$ZZ$209,86,FALSE))=TRUE,"",IF(VLOOKUP($A84,parlvotes_lh!$A$11:$ZZ$209,86,FALSE)=0,"",VLOOKUP($A84,parlvotes_lh!$A$11:$ZZ$209,86,FALSE)))</f>
        <v/>
      </c>
      <c r="O84" s="178" t="str">
        <f>IF(ISERROR(VLOOKUP($A84,parlvotes_lh!$A$11:$ZZ$209,106,FALSE))=TRUE,"",IF(VLOOKUP($A84,parlvotes_lh!$A$11:$ZZ$209,106,FALSE)=0,"",VLOOKUP($A84,parlvotes_lh!$A$11:$ZZ$209,106,FALSE)))</f>
        <v/>
      </c>
      <c r="P84" s="178" t="str">
        <f>IF(ISERROR(VLOOKUP($A84,parlvotes_lh!$A$11:$ZZ$209,126,FALSE))=TRUE,"",IF(VLOOKUP($A84,parlvotes_lh!$A$11:$ZZ$209,126,FALSE)=0,"",VLOOKUP($A84,parlvotes_lh!$A$11:$ZZ$209,126,FALSE)))</f>
        <v/>
      </c>
      <c r="Q84" s="179" t="str">
        <f>IF(ISERROR(VLOOKUP($A84,parlvotes_lh!$A$11:$ZZ$209,146,FALSE))=TRUE,"",IF(VLOOKUP($A84,parlvotes_lh!$A$11:$ZZ$209,146,FALSE)=0,"",VLOOKUP($A84,parlvotes_lh!$A$11:$ZZ$209,146,FALSE)))</f>
        <v/>
      </c>
      <c r="R84" s="179" t="str">
        <f>IF(ISERROR(VLOOKUP($A84,parlvotes_lh!$A$11:$ZZ$209,166,FALSE))=TRUE,"",IF(VLOOKUP($A84,parlvotes_lh!$A$11:$ZZ$209,166,FALSE)=0,"",VLOOKUP($A84,parlvotes_lh!$A$11:$ZZ$209,166,FALSE)))</f>
        <v/>
      </c>
      <c r="S84" s="179" t="str">
        <f>IF(ISERROR(VLOOKUP($A84,parlvotes_lh!$A$11:$ZZ$209,186,FALSE))=TRUE,"",IF(VLOOKUP($A84,parlvotes_lh!$A$11:$ZZ$209,186,FALSE)=0,"",VLOOKUP($A84,parlvotes_lh!$A$11:$ZZ$209,186,FALSE)))</f>
        <v/>
      </c>
      <c r="T84" s="179" t="str">
        <f>IF(ISERROR(VLOOKUP($A84,parlvotes_lh!$A$11:$ZZ$209,206,FALSE))=TRUE,"",IF(VLOOKUP($A84,parlvotes_lh!$A$11:$ZZ$209,206,FALSE)=0,"",VLOOKUP($A84,parlvotes_lh!$A$11:$ZZ$209,206,FALSE)))</f>
        <v/>
      </c>
      <c r="U84" s="179" t="str">
        <f>IF(ISERROR(VLOOKUP($A84,parlvotes_lh!$A$11:$ZZ$209,226,FALSE))=TRUE,"",IF(VLOOKUP($A84,parlvotes_lh!$A$11:$ZZ$209,226,FALSE)=0,"",VLOOKUP($A84,parlvotes_lh!$A$11:$ZZ$209,226,FALSE)))</f>
        <v/>
      </c>
      <c r="V84" s="179" t="str">
        <f>IF(ISERROR(VLOOKUP($A84,parlvotes_lh!$A$11:$ZZ$209,246,FALSE))=TRUE,"",IF(VLOOKUP($A84,parlvotes_lh!$A$11:$ZZ$209,246,FALSE)=0,"",VLOOKUP($A84,parlvotes_lh!$A$11:$ZZ$209,246,FALSE)))</f>
        <v/>
      </c>
      <c r="W84" s="179" t="str">
        <f>IF(ISERROR(VLOOKUP($A84,parlvotes_lh!$A$11:$ZZ$209,266,FALSE))=TRUE,"",IF(VLOOKUP($A84,parlvotes_lh!$A$11:$ZZ$209,266,FALSE)=0,"",VLOOKUP($A84,parlvotes_lh!$A$11:$ZZ$209,266,FALSE)))</f>
        <v/>
      </c>
      <c r="X84" s="179" t="str">
        <f>IF(ISERROR(VLOOKUP($A84,parlvotes_lh!$A$11:$ZZ$209,286,FALSE))=TRUE,"",IF(VLOOKUP($A84,parlvotes_lh!$A$11:$ZZ$209,286,FALSE)=0,"",VLOOKUP($A84,parlvotes_lh!$A$11:$ZZ$209,286,FALSE)))</f>
        <v/>
      </c>
      <c r="Y84" s="179" t="str">
        <f>IF(ISERROR(VLOOKUP($A84,parlvotes_lh!$A$11:$ZZ$209,306,FALSE))=TRUE,"",IF(VLOOKUP($A84,parlvotes_lh!$A$11:$ZZ$209,306,FALSE)=0,"",VLOOKUP($A84,parlvotes_lh!$A$11:$ZZ$209,306,FALSE)))</f>
        <v/>
      </c>
      <c r="Z84" s="179" t="str">
        <f>IF(ISERROR(VLOOKUP($A84,parlvotes_lh!$A$11:$ZZ$209,326,FALSE))=TRUE,"",IF(VLOOKUP($A84,parlvotes_lh!$A$11:$ZZ$209,326,FALSE)=0,"",VLOOKUP($A84,parlvotes_lh!$A$11:$ZZ$209,326,FALSE)))</f>
        <v/>
      </c>
      <c r="AA84" s="179" t="str">
        <f>IF(ISERROR(VLOOKUP($A84,parlvotes_lh!$A$11:$ZZ$209,346,FALSE))=TRUE,"",IF(VLOOKUP($A84,parlvotes_lh!$A$11:$ZZ$209,346,FALSE)=0,"",VLOOKUP($A84,parlvotes_lh!$A$11:$ZZ$209,346,FALSE)))</f>
        <v/>
      </c>
      <c r="AB84" s="179" t="str">
        <f>IF(ISERROR(VLOOKUP($A84,parlvotes_lh!$A$11:$ZZ$209,366,FALSE))=TRUE,"",IF(VLOOKUP($A84,parlvotes_lh!$A$11:$ZZ$209,366,FALSE)=0,"",VLOOKUP($A84,parlvotes_lh!$A$11:$ZZ$209,366,FALSE)))</f>
        <v/>
      </c>
      <c r="AC84" s="179" t="str">
        <f>IF(ISERROR(VLOOKUP($A84,parlvotes_lh!$A$11:$ZZ$209,386,FALSE))=TRUE,"",IF(VLOOKUP($A84,parlvotes_lh!$A$11:$ZZ$209,386,FALSE)=0,"",VLOOKUP($A84,parlvotes_lh!$A$11:$ZZ$209,386,FALSE)))</f>
        <v/>
      </c>
    </row>
    <row r="85" spans="1:29" ht="13.5" customHeight="1">
      <c r="A85" s="173" t="str">
        <f>IF(info_parties!A94="","",info_parties!A94)</f>
        <v/>
      </c>
      <c r="B85" s="104" t="str">
        <f>IF(A85="","",MID(info_weblinks!$C$3,32,3))</f>
        <v/>
      </c>
      <c r="C85" s="104" t="str">
        <f>IF(info_parties!G94="","",info_parties!G94)</f>
        <v/>
      </c>
      <c r="D85" s="104" t="str">
        <f>IF(info_parties!K94="","",info_parties!K94)</f>
        <v/>
      </c>
      <c r="E85" s="104" t="str">
        <f>IF(info_parties!H94="","",info_parties!H94)</f>
        <v/>
      </c>
      <c r="F85" s="174" t="str">
        <f t="shared" si="4"/>
        <v/>
      </c>
      <c r="G85" s="175" t="str">
        <f t="shared" si="5"/>
        <v/>
      </c>
      <c r="H85" s="176" t="str">
        <f t="shared" si="6"/>
        <v/>
      </c>
      <c r="I85" s="177" t="str">
        <f t="shared" si="7"/>
        <v/>
      </c>
      <c r="J85" s="178" t="str">
        <f>IF(ISERROR(VLOOKUP($A85,parlvotes_lh!$A$11:$ZZ$209,6,FALSE))=TRUE,"",IF(VLOOKUP($A85,parlvotes_lh!$A$11:$ZZ$209,6,FALSE)=0,"",VLOOKUP($A85,parlvotes_lh!$A$11:$ZZ$209,6,FALSE)))</f>
        <v/>
      </c>
      <c r="K85" s="178" t="str">
        <f>IF(ISERROR(VLOOKUP($A85,parlvotes_lh!$A$11:$ZZ$209,26,FALSE))=TRUE,"",IF(VLOOKUP($A85,parlvotes_lh!$A$11:$ZZ$209,26,FALSE)=0,"",VLOOKUP($A85,parlvotes_lh!$A$11:$ZZ$209,26,FALSE)))</f>
        <v/>
      </c>
      <c r="L85" s="178" t="str">
        <f>IF(ISERROR(VLOOKUP($A85,parlvotes_lh!$A$11:$ZZ$209,46,FALSE))=TRUE,"",IF(VLOOKUP($A85,parlvotes_lh!$A$11:$ZZ$209,46,FALSE)=0,"",VLOOKUP($A85,parlvotes_lh!$A$11:$ZZ$209,46,FALSE)))</f>
        <v/>
      </c>
      <c r="M85" s="178" t="str">
        <f>IF(ISERROR(VLOOKUP($A85,parlvotes_lh!$A$11:$ZZ$209,66,FALSE))=TRUE,"",IF(VLOOKUP($A85,parlvotes_lh!$A$11:$ZZ$209,66,FALSE)=0,"",VLOOKUP($A85,parlvotes_lh!$A$11:$ZZ$209,66,FALSE)))</f>
        <v/>
      </c>
      <c r="N85" s="178" t="str">
        <f>IF(ISERROR(VLOOKUP($A85,parlvotes_lh!$A$11:$ZZ$209,86,FALSE))=TRUE,"",IF(VLOOKUP($A85,parlvotes_lh!$A$11:$ZZ$209,86,FALSE)=0,"",VLOOKUP($A85,parlvotes_lh!$A$11:$ZZ$209,86,FALSE)))</f>
        <v/>
      </c>
      <c r="O85" s="178" t="str">
        <f>IF(ISERROR(VLOOKUP($A85,parlvotes_lh!$A$11:$ZZ$209,106,FALSE))=TRUE,"",IF(VLOOKUP($A85,parlvotes_lh!$A$11:$ZZ$209,106,FALSE)=0,"",VLOOKUP($A85,parlvotes_lh!$A$11:$ZZ$209,106,FALSE)))</f>
        <v/>
      </c>
      <c r="P85" s="178" t="str">
        <f>IF(ISERROR(VLOOKUP($A85,parlvotes_lh!$A$11:$ZZ$209,126,FALSE))=TRUE,"",IF(VLOOKUP($A85,parlvotes_lh!$A$11:$ZZ$209,126,FALSE)=0,"",VLOOKUP($A85,parlvotes_lh!$A$11:$ZZ$209,126,FALSE)))</f>
        <v/>
      </c>
      <c r="Q85" s="179" t="str">
        <f>IF(ISERROR(VLOOKUP($A85,parlvotes_lh!$A$11:$ZZ$209,146,FALSE))=TRUE,"",IF(VLOOKUP($A85,parlvotes_lh!$A$11:$ZZ$209,146,FALSE)=0,"",VLOOKUP($A85,parlvotes_lh!$A$11:$ZZ$209,146,FALSE)))</f>
        <v/>
      </c>
      <c r="R85" s="179" t="str">
        <f>IF(ISERROR(VLOOKUP($A85,parlvotes_lh!$A$11:$ZZ$209,166,FALSE))=TRUE,"",IF(VLOOKUP($A85,parlvotes_lh!$A$11:$ZZ$209,166,FALSE)=0,"",VLOOKUP($A85,parlvotes_lh!$A$11:$ZZ$209,166,FALSE)))</f>
        <v/>
      </c>
      <c r="S85" s="179" t="str">
        <f>IF(ISERROR(VLOOKUP($A85,parlvotes_lh!$A$11:$ZZ$209,186,FALSE))=TRUE,"",IF(VLOOKUP($A85,parlvotes_lh!$A$11:$ZZ$209,186,FALSE)=0,"",VLOOKUP($A85,parlvotes_lh!$A$11:$ZZ$209,186,FALSE)))</f>
        <v/>
      </c>
      <c r="T85" s="179" t="str">
        <f>IF(ISERROR(VLOOKUP($A85,parlvotes_lh!$A$11:$ZZ$209,206,FALSE))=TRUE,"",IF(VLOOKUP($A85,parlvotes_lh!$A$11:$ZZ$209,206,FALSE)=0,"",VLOOKUP($A85,parlvotes_lh!$A$11:$ZZ$209,206,FALSE)))</f>
        <v/>
      </c>
      <c r="U85" s="179" t="str">
        <f>IF(ISERROR(VLOOKUP($A85,parlvotes_lh!$A$11:$ZZ$209,226,FALSE))=TRUE,"",IF(VLOOKUP($A85,parlvotes_lh!$A$11:$ZZ$209,226,FALSE)=0,"",VLOOKUP($A85,parlvotes_lh!$A$11:$ZZ$209,226,FALSE)))</f>
        <v/>
      </c>
      <c r="V85" s="179" t="str">
        <f>IF(ISERROR(VLOOKUP($A85,parlvotes_lh!$A$11:$ZZ$209,246,FALSE))=TRUE,"",IF(VLOOKUP($A85,parlvotes_lh!$A$11:$ZZ$209,246,FALSE)=0,"",VLOOKUP($A85,parlvotes_lh!$A$11:$ZZ$209,246,FALSE)))</f>
        <v/>
      </c>
      <c r="W85" s="179" t="str">
        <f>IF(ISERROR(VLOOKUP($A85,parlvotes_lh!$A$11:$ZZ$209,266,FALSE))=TRUE,"",IF(VLOOKUP($A85,parlvotes_lh!$A$11:$ZZ$209,266,FALSE)=0,"",VLOOKUP($A85,parlvotes_lh!$A$11:$ZZ$209,266,FALSE)))</f>
        <v/>
      </c>
      <c r="X85" s="179" t="str">
        <f>IF(ISERROR(VLOOKUP($A85,parlvotes_lh!$A$11:$ZZ$209,286,FALSE))=TRUE,"",IF(VLOOKUP($A85,parlvotes_lh!$A$11:$ZZ$209,286,FALSE)=0,"",VLOOKUP($A85,parlvotes_lh!$A$11:$ZZ$209,286,FALSE)))</f>
        <v/>
      </c>
      <c r="Y85" s="179" t="str">
        <f>IF(ISERROR(VLOOKUP($A85,parlvotes_lh!$A$11:$ZZ$209,306,FALSE))=TRUE,"",IF(VLOOKUP($A85,parlvotes_lh!$A$11:$ZZ$209,306,FALSE)=0,"",VLOOKUP($A85,parlvotes_lh!$A$11:$ZZ$209,306,FALSE)))</f>
        <v/>
      </c>
      <c r="Z85" s="179" t="str">
        <f>IF(ISERROR(VLOOKUP($A85,parlvotes_lh!$A$11:$ZZ$209,326,FALSE))=TRUE,"",IF(VLOOKUP($A85,parlvotes_lh!$A$11:$ZZ$209,326,FALSE)=0,"",VLOOKUP($A85,parlvotes_lh!$A$11:$ZZ$209,326,FALSE)))</f>
        <v/>
      </c>
      <c r="AA85" s="179" t="str">
        <f>IF(ISERROR(VLOOKUP($A85,parlvotes_lh!$A$11:$ZZ$209,346,FALSE))=TRUE,"",IF(VLOOKUP($A85,parlvotes_lh!$A$11:$ZZ$209,346,FALSE)=0,"",VLOOKUP($A85,parlvotes_lh!$A$11:$ZZ$209,346,FALSE)))</f>
        <v/>
      </c>
      <c r="AB85" s="179" t="str">
        <f>IF(ISERROR(VLOOKUP($A85,parlvotes_lh!$A$11:$ZZ$209,366,FALSE))=TRUE,"",IF(VLOOKUP($A85,parlvotes_lh!$A$11:$ZZ$209,366,FALSE)=0,"",VLOOKUP($A85,parlvotes_lh!$A$11:$ZZ$209,366,FALSE)))</f>
        <v/>
      </c>
      <c r="AC85" s="179" t="str">
        <f>IF(ISERROR(VLOOKUP($A85,parlvotes_lh!$A$11:$ZZ$209,386,FALSE))=TRUE,"",IF(VLOOKUP($A85,parlvotes_lh!$A$11:$ZZ$209,386,FALSE)=0,"",VLOOKUP($A85,parlvotes_lh!$A$11:$ZZ$209,386,FALSE)))</f>
        <v/>
      </c>
    </row>
    <row r="86" spans="1:29" ht="13.5" customHeight="1">
      <c r="A86" s="173" t="str">
        <f>IF(info_parties!A95="","",info_parties!A95)</f>
        <v/>
      </c>
      <c r="B86" s="104" t="str">
        <f>IF(A86="","",MID(info_weblinks!$C$3,32,3))</f>
        <v/>
      </c>
      <c r="C86" s="104" t="str">
        <f>IF(info_parties!G95="","",info_parties!G95)</f>
        <v/>
      </c>
      <c r="D86" s="104" t="str">
        <f>IF(info_parties!K95="","",info_parties!K95)</f>
        <v/>
      </c>
      <c r="E86" s="104" t="str">
        <f>IF(info_parties!H95="","",info_parties!H95)</f>
        <v/>
      </c>
      <c r="F86" s="174" t="str">
        <f t="shared" si="4"/>
        <v/>
      </c>
      <c r="G86" s="175" t="str">
        <f t="shared" si="5"/>
        <v/>
      </c>
      <c r="H86" s="176" t="str">
        <f t="shared" si="6"/>
        <v/>
      </c>
      <c r="I86" s="177" t="str">
        <f t="shared" si="7"/>
        <v/>
      </c>
      <c r="J86" s="178" t="str">
        <f>IF(ISERROR(VLOOKUP($A86,parlvotes_lh!$A$11:$ZZ$209,6,FALSE))=TRUE,"",IF(VLOOKUP($A86,parlvotes_lh!$A$11:$ZZ$209,6,FALSE)=0,"",VLOOKUP($A86,parlvotes_lh!$A$11:$ZZ$209,6,FALSE)))</f>
        <v/>
      </c>
      <c r="K86" s="178" t="str">
        <f>IF(ISERROR(VLOOKUP($A86,parlvotes_lh!$A$11:$ZZ$209,26,FALSE))=TRUE,"",IF(VLOOKUP($A86,parlvotes_lh!$A$11:$ZZ$209,26,FALSE)=0,"",VLOOKUP($A86,parlvotes_lh!$A$11:$ZZ$209,26,FALSE)))</f>
        <v/>
      </c>
      <c r="L86" s="178" t="str">
        <f>IF(ISERROR(VLOOKUP($A86,parlvotes_lh!$A$11:$ZZ$209,46,FALSE))=TRUE,"",IF(VLOOKUP($A86,parlvotes_lh!$A$11:$ZZ$209,46,FALSE)=0,"",VLOOKUP($A86,parlvotes_lh!$A$11:$ZZ$209,46,FALSE)))</f>
        <v/>
      </c>
      <c r="M86" s="178" t="str">
        <f>IF(ISERROR(VLOOKUP($A86,parlvotes_lh!$A$11:$ZZ$209,66,FALSE))=TRUE,"",IF(VLOOKUP($A86,parlvotes_lh!$A$11:$ZZ$209,66,FALSE)=0,"",VLOOKUP($A86,parlvotes_lh!$A$11:$ZZ$209,66,FALSE)))</f>
        <v/>
      </c>
      <c r="N86" s="178" t="str">
        <f>IF(ISERROR(VLOOKUP($A86,parlvotes_lh!$A$11:$ZZ$209,86,FALSE))=TRUE,"",IF(VLOOKUP($A86,parlvotes_lh!$A$11:$ZZ$209,86,FALSE)=0,"",VLOOKUP($A86,parlvotes_lh!$A$11:$ZZ$209,86,FALSE)))</f>
        <v/>
      </c>
      <c r="O86" s="178" t="str">
        <f>IF(ISERROR(VLOOKUP($A86,parlvotes_lh!$A$11:$ZZ$209,106,FALSE))=TRUE,"",IF(VLOOKUP($A86,parlvotes_lh!$A$11:$ZZ$209,106,FALSE)=0,"",VLOOKUP($A86,parlvotes_lh!$A$11:$ZZ$209,106,FALSE)))</f>
        <v/>
      </c>
      <c r="P86" s="178" t="str">
        <f>IF(ISERROR(VLOOKUP($A86,parlvotes_lh!$A$11:$ZZ$209,126,FALSE))=TRUE,"",IF(VLOOKUP($A86,parlvotes_lh!$A$11:$ZZ$209,126,FALSE)=0,"",VLOOKUP($A86,parlvotes_lh!$A$11:$ZZ$209,126,FALSE)))</f>
        <v/>
      </c>
      <c r="Q86" s="179" t="str">
        <f>IF(ISERROR(VLOOKUP($A86,parlvotes_lh!$A$11:$ZZ$209,146,FALSE))=TRUE,"",IF(VLOOKUP($A86,parlvotes_lh!$A$11:$ZZ$209,146,FALSE)=0,"",VLOOKUP($A86,parlvotes_lh!$A$11:$ZZ$209,146,FALSE)))</f>
        <v/>
      </c>
      <c r="R86" s="179" t="str">
        <f>IF(ISERROR(VLOOKUP($A86,parlvotes_lh!$A$11:$ZZ$209,166,FALSE))=TRUE,"",IF(VLOOKUP($A86,parlvotes_lh!$A$11:$ZZ$209,166,FALSE)=0,"",VLOOKUP($A86,parlvotes_lh!$A$11:$ZZ$209,166,FALSE)))</f>
        <v/>
      </c>
      <c r="S86" s="179" t="str">
        <f>IF(ISERROR(VLOOKUP($A86,parlvotes_lh!$A$11:$ZZ$209,186,FALSE))=TRUE,"",IF(VLOOKUP($A86,parlvotes_lh!$A$11:$ZZ$209,186,FALSE)=0,"",VLOOKUP($A86,parlvotes_lh!$A$11:$ZZ$209,186,FALSE)))</f>
        <v/>
      </c>
      <c r="T86" s="179" t="str">
        <f>IF(ISERROR(VLOOKUP($A86,parlvotes_lh!$A$11:$ZZ$209,206,FALSE))=TRUE,"",IF(VLOOKUP($A86,parlvotes_lh!$A$11:$ZZ$209,206,FALSE)=0,"",VLOOKUP($A86,parlvotes_lh!$A$11:$ZZ$209,206,FALSE)))</f>
        <v/>
      </c>
      <c r="U86" s="179" t="str">
        <f>IF(ISERROR(VLOOKUP($A86,parlvotes_lh!$A$11:$ZZ$209,226,FALSE))=TRUE,"",IF(VLOOKUP($A86,parlvotes_lh!$A$11:$ZZ$209,226,FALSE)=0,"",VLOOKUP($A86,parlvotes_lh!$A$11:$ZZ$209,226,FALSE)))</f>
        <v/>
      </c>
      <c r="V86" s="179" t="str">
        <f>IF(ISERROR(VLOOKUP($A86,parlvotes_lh!$A$11:$ZZ$209,246,FALSE))=TRUE,"",IF(VLOOKUP($A86,parlvotes_lh!$A$11:$ZZ$209,246,FALSE)=0,"",VLOOKUP($A86,parlvotes_lh!$A$11:$ZZ$209,246,FALSE)))</f>
        <v/>
      </c>
      <c r="W86" s="179" t="str">
        <f>IF(ISERROR(VLOOKUP($A86,parlvotes_lh!$A$11:$ZZ$209,266,FALSE))=TRUE,"",IF(VLOOKUP($A86,parlvotes_lh!$A$11:$ZZ$209,266,FALSE)=0,"",VLOOKUP($A86,parlvotes_lh!$A$11:$ZZ$209,266,FALSE)))</f>
        <v/>
      </c>
      <c r="X86" s="179" t="str">
        <f>IF(ISERROR(VLOOKUP($A86,parlvotes_lh!$A$11:$ZZ$209,286,FALSE))=TRUE,"",IF(VLOOKUP($A86,parlvotes_lh!$A$11:$ZZ$209,286,FALSE)=0,"",VLOOKUP($A86,parlvotes_lh!$A$11:$ZZ$209,286,FALSE)))</f>
        <v/>
      </c>
      <c r="Y86" s="179" t="str">
        <f>IF(ISERROR(VLOOKUP($A86,parlvotes_lh!$A$11:$ZZ$209,306,FALSE))=TRUE,"",IF(VLOOKUP($A86,parlvotes_lh!$A$11:$ZZ$209,306,FALSE)=0,"",VLOOKUP($A86,parlvotes_lh!$A$11:$ZZ$209,306,FALSE)))</f>
        <v/>
      </c>
      <c r="Z86" s="179" t="str">
        <f>IF(ISERROR(VLOOKUP($A86,parlvotes_lh!$A$11:$ZZ$209,326,FALSE))=TRUE,"",IF(VLOOKUP($A86,parlvotes_lh!$A$11:$ZZ$209,326,FALSE)=0,"",VLOOKUP($A86,parlvotes_lh!$A$11:$ZZ$209,326,FALSE)))</f>
        <v/>
      </c>
      <c r="AA86" s="179" t="str">
        <f>IF(ISERROR(VLOOKUP($A86,parlvotes_lh!$A$11:$ZZ$209,346,FALSE))=TRUE,"",IF(VLOOKUP($A86,parlvotes_lh!$A$11:$ZZ$209,346,FALSE)=0,"",VLOOKUP($A86,parlvotes_lh!$A$11:$ZZ$209,346,FALSE)))</f>
        <v/>
      </c>
      <c r="AB86" s="179" t="str">
        <f>IF(ISERROR(VLOOKUP($A86,parlvotes_lh!$A$11:$ZZ$209,366,FALSE))=TRUE,"",IF(VLOOKUP($A86,parlvotes_lh!$A$11:$ZZ$209,366,FALSE)=0,"",VLOOKUP($A86,parlvotes_lh!$A$11:$ZZ$209,366,FALSE)))</f>
        <v/>
      </c>
      <c r="AC86" s="179" t="str">
        <f>IF(ISERROR(VLOOKUP($A86,parlvotes_lh!$A$11:$ZZ$209,386,FALSE))=TRUE,"",IF(VLOOKUP($A86,parlvotes_lh!$A$11:$ZZ$209,386,FALSE)=0,"",VLOOKUP($A86,parlvotes_lh!$A$11:$ZZ$209,386,FALSE)))</f>
        <v/>
      </c>
    </row>
    <row r="87" spans="1:29" ht="13.5" customHeight="1">
      <c r="A87" s="173" t="str">
        <f>IF(info_parties!A96="","",info_parties!A96)</f>
        <v/>
      </c>
      <c r="B87" s="104" t="str">
        <f>IF(A87="","",MID(info_weblinks!$C$3,32,3))</f>
        <v/>
      </c>
      <c r="C87" s="104" t="str">
        <f>IF(info_parties!G96="","",info_parties!G96)</f>
        <v/>
      </c>
      <c r="D87" s="104" t="str">
        <f>IF(info_parties!K96="","",info_parties!K96)</f>
        <v/>
      </c>
      <c r="E87" s="104" t="str">
        <f>IF(info_parties!H96="","",info_parties!H96)</f>
        <v/>
      </c>
      <c r="F87" s="174" t="str">
        <f t="shared" si="4"/>
        <v/>
      </c>
      <c r="G87" s="175" t="str">
        <f t="shared" si="5"/>
        <v/>
      </c>
      <c r="H87" s="176" t="str">
        <f t="shared" si="6"/>
        <v/>
      </c>
      <c r="I87" s="177" t="str">
        <f t="shared" si="7"/>
        <v/>
      </c>
      <c r="J87" s="178" t="str">
        <f>IF(ISERROR(VLOOKUP($A87,parlvotes_lh!$A$11:$ZZ$209,6,FALSE))=TRUE,"",IF(VLOOKUP($A87,parlvotes_lh!$A$11:$ZZ$209,6,FALSE)=0,"",VLOOKUP($A87,parlvotes_lh!$A$11:$ZZ$209,6,FALSE)))</f>
        <v/>
      </c>
      <c r="K87" s="178" t="str">
        <f>IF(ISERROR(VLOOKUP($A87,parlvotes_lh!$A$11:$ZZ$209,26,FALSE))=TRUE,"",IF(VLOOKUP($A87,parlvotes_lh!$A$11:$ZZ$209,26,FALSE)=0,"",VLOOKUP($A87,parlvotes_lh!$A$11:$ZZ$209,26,FALSE)))</f>
        <v/>
      </c>
      <c r="L87" s="178" t="str">
        <f>IF(ISERROR(VLOOKUP($A87,parlvotes_lh!$A$11:$ZZ$209,46,FALSE))=TRUE,"",IF(VLOOKUP($A87,parlvotes_lh!$A$11:$ZZ$209,46,FALSE)=0,"",VLOOKUP($A87,parlvotes_lh!$A$11:$ZZ$209,46,FALSE)))</f>
        <v/>
      </c>
      <c r="M87" s="178" t="str">
        <f>IF(ISERROR(VLOOKUP($A87,parlvotes_lh!$A$11:$ZZ$209,66,FALSE))=TRUE,"",IF(VLOOKUP($A87,parlvotes_lh!$A$11:$ZZ$209,66,FALSE)=0,"",VLOOKUP($A87,parlvotes_lh!$A$11:$ZZ$209,66,FALSE)))</f>
        <v/>
      </c>
      <c r="N87" s="178" t="str">
        <f>IF(ISERROR(VLOOKUP($A87,parlvotes_lh!$A$11:$ZZ$209,86,FALSE))=TRUE,"",IF(VLOOKUP($A87,parlvotes_lh!$A$11:$ZZ$209,86,FALSE)=0,"",VLOOKUP($A87,parlvotes_lh!$A$11:$ZZ$209,86,FALSE)))</f>
        <v/>
      </c>
      <c r="O87" s="178" t="str">
        <f>IF(ISERROR(VLOOKUP($A87,parlvotes_lh!$A$11:$ZZ$209,106,FALSE))=TRUE,"",IF(VLOOKUP($A87,parlvotes_lh!$A$11:$ZZ$209,106,FALSE)=0,"",VLOOKUP($A87,parlvotes_lh!$A$11:$ZZ$209,106,FALSE)))</f>
        <v/>
      </c>
      <c r="P87" s="178" t="str">
        <f>IF(ISERROR(VLOOKUP($A87,parlvotes_lh!$A$11:$ZZ$209,126,FALSE))=TRUE,"",IF(VLOOKUP($A87,parlvotes_lh!$A$11:$ZZ$209,126,FALSE)=0,"",VLOOKUP($A87,parlvotes_lh!$A$11:$ZZ$209,126,FALSE)))</f>
        <v/>
      </c>
      <c r="Q87" s="179" t="str">
        <f>IF(ISERROR(VLOOKUP($A87,parlvotes_lh!$A$11:$ZZ$209,146,FALSE))=TRUE,"",IF(VLOOKUP($A87,parlvotes_lh!$A$11:$ZZ$209,146,FALSE)=0,"",VLOOKUP($A87,parlvotes_lh!$A$11:$ZZ$209,146,FALSE)))</f>
        <v/>
      </c>
      <c r="R87" s="179" t="str">
        <f>IF(ISERROR(VLOOKUP($A87,parlvotes_lh!$A$11:$ZZ$209,166,FALSE))=TRUE,"",IF(VLOOKUP($A87,parlvotes_lh!$A$11:$ZZ$209,166,FALSE)=0,"",VLOOKUP($A87,parlvotes_lh!$A$11:$ZZ$209,166,FALSE)))</f>
        <v/>
      </c>
      <c r="S87" s="179" t="str">
        <f>IF(ISERROR(VLOOKUP($A87,parlvotes_lh!$A$11:$ZZ$209,186,FALSE))=TRUE,"",IF(VLOOKUP($A87,parlvotes_lh!$A$11:$ZZ$209,186,FALSE)=0,"",VLOOKUP($A87,parlvotes_lh!$A$11:$ZZ$209,186,FALSE)))</f>
        <v/>
      </c>
      <c r="T87" s="179" t="str">
        <f>IF(ISERROR(VLOOKUP($A87,parlvotes_lh!$A$11:$ZZ$209,206,FALSE))=TRUE,"",IF(VLOOKUP($A87,parlvotes_lh!$A$11:$ZZ$209,206,FALSE)=0,"",VLOOKUP($A87,parlvotes_lh!$A$11:$ZZ$209,206,FALSE)))</f>
        <v/>
      </c>
      <c r="U87" s="179" t="str">
        <f>IF(ISERROR(VLOOKUP($A87,parlvotes_lh!$A$11:$ZZ$209,226,FALSE))=TRUE,"",IF(VLOOKUP($A87,parlvotes_lh!$A$11:$ZZ$209,226,FALSE)=0,"",VLOOKUP($A87,parlvotes_lh!$A$11:$ZZ$209,226,FALSE)))</f>
        <v/>
      </c>
      <c r="V87" s="179" t="str">
        <f>IF(ISERROR(VLOOKUP($A87,parlvotes_lh!$A$11:$ZZ$209,246,FALSE))=TRUE,"",IF(VLOOKUP($A87,parlvotes_lh!$A$11:$ZZ$209,246,FALSE)=0,"",VLOOKUP($A87,parlvotes_lh!$A$11:$ZZ$209,246,FALSE)))</f>
        <v/>
      </c>
      <c r="W87" s="179" t="str">
        <f>IF(ISERROR(VLOOKUP($A87,parlvotes_lh!$A$11:$ZZ$209,266,FALSE))=TRUE,"",IF(VLOOKUP($A87,parlvotes_lh!$A$11:$ZZ$209,266,FALSE)=0,"",VLOOKUP($A87,parlvotes_lh!$A$11:$ZZ$209,266,FALSE)))</f>
        <v/>
      </c>
      <c r="X87" s="179" t="str">
        <f>IF(ISERROR(VLOOKUP($A87,parlvotes_lh!$A$11:$ZZ$209,286,FALSE))=TRUE,"",IF(VLOOKUP($A87,parlvotes_lh!$A$11:$ZZ$209,286,FALSE)=0,"",VLOOKUP($A87,parlvotes_lh!$A$11:$ZZ$209,286,FALSE)))</f>
        <v/>
      </c>
      <c r="Y87" s="179" t="str">
        <f>IF(ISERROR(VLOOKUP($A87,parlvotes_lh!$A$11:$ZZ$209,306,FALSE))=TRUE,"",IF(VLOOKUP($A87,parlvotes_lh!$A$11:$ZZ$209,306,FALSE)=0,"",VLOOKUP($A87,parlvotes_lh!$A$11:$ZZ$209,306,FALSE)))</f>
        <v/>
      </c>
      <c r="Z87" s="179" t="str">
        <f>IF(ISERROR(VLOOKUP($A87,parlvotes_lh!$A$11:$ZZ$209,326,FALSE))=TRUE,"",IF(VLOOKUP($A87,parlvotes_lh!$A$11:$ZZ$209,326,FALSE)=0,"",VLOOKUP($A87,parlvotes_lh!$A$11:$ZZ$209,326,FALSE)))</f>
        <v/>
      </c>
      <c r="AA87" s="179" t="str">
        <f>IF(ISERROR(VLOOKUP($A87,parlvotes_lh!$A$11:$ZZ$209,346,FALSE))=TRUE,"",IF(VLOOKUP($A87,parlvotes_lh!$A$11:$ZZ$209,346,FALSE)=0,"",VLOOKUP($A87,parlvotes_lh!$A$11:$ZZ$209,346,FALSE)))</f>
        <v/>
      </c>
      <c r="AB87" s="179" t="str">
        <f>IF(ISERROR(VLOOKUP($A87,parlvotes_lh!$A$11:$ZZ$209,366,FALSE))=TRUE,"",IF(VLOOKUP($A87,parlvotes_lh!$A$11:$ZZ$209,366,FALSE)=0,"",VLOOKUP($A87,parlvotes_lh!$A$11:$ZZ$209,366,FALSE)))</f>
        <v/>
      </c>
      <c r="AC87" s="179" t="str">
        <f>IF(ISERROR(VLOOKUP($A87,parlvotes_lh!$A$11:$ZZ$209,386,FALSE))=TRUE,"",IF(VLOOKUP($A87,parlvotes_lh!$A$11:$ZZ$209,386,FALSE)=0,"",VLOOKUP($A87,parlvotes_lh!$A$11:$ZZ$209,386,FALSE)))</f>
        <v/>
      </c>
    </row>
    <row r="88" spans="1:29" ht="13.5" customHeight="1">
      <c r="A88" s="173" t="str">
        <f>IF(info_parties!A97="","",info_parties!A97)</f>
        <v/>
      </c>
      <c r="B88" s="104" t="str">
        <f>IF(A88="","",MID(info_weblinks!$C$3,32,3))</f>
        <v/>
      </c>
      <c r="C88" s="104" t="str">
        <f>IF(info_parties!G97="","",info_parties!G97)</f>
        <v/>
      </c>
      <c r="D88" s="104" t="str">
        <f>IF(info_parties!K97="","",info_parties!K97)</f>
        <v/>
      </c>
      <c r="E88" s="104" t="str">
        <f>IF(info_parties!H97="","",info_parties!H97)</f>
        <v/>
      </c>
      <c r="F88" s="174" t="str">
        <f t="shared" si="4"/>
        <v/>
      </c>
      <c r="G88" s="175" t="str">
        <f t="shared" si="5"/>
        <v/>
      </c>
      <c r="H88" s="176" t="str">
        <f t="shared" si="6"/>
        <v/>
      </c>
      <c r="I88" s="177" t="str">
        <f t="shared" si="7"/>
        <v/>
      </c>
      <c r="J88" s="178" t="str">
        <f>IF(ISERROR(VLOOKUP($A88,parlvotes_lh!$A$11:$ZZ$209,6,FALSE))=TRUE,"",IF(VLOOKUP($A88,parlvotes_lh!$A$11:$ZZ$209,6,FALSE)=0,"",VLOOKUP($A88,parlvotes_lh!$A$11:$ZZ$209,6,FALSE)))</f>
        <v/>
      </c>
      <c r="K88" s="178" t="str">
        <f>IF(ISERROR(VLOOKUP($A88,parlvotes_lh!$A$11:$ZZ$209,26,FALSE))=TRUE,"",IF(VLOOKUP($A88,parlvotes_lh!$A$11:$ZZ$209,26,FALSE)=0,"",VLOOKUP($A88,parlvotes_lh!$A$11:$ZZ$209,26,FALSE)))</f>
        <v/>
      </c>
      <c r="L88" s="178" t="str">
        <f>IF(ISERROR(VLOOKUP($A88,parlvotes_lh!$A$11:$ZZ$209,46,FALSE))=TRUE,"",IF(VLOOKUP($A88,parlvotes_lh!$A$11:$ZZ$209,46,FALSE)=0,"",VLOOKUP($A88,parlvotes_lh!$A$11:$ZZ$209,46,FALSE)))</f>
        <v/>
      </c>
      <c r="M88" s="178" t="str">
        <f>IF(ISERROR(VLOOKUP($A88,parlvotes_lh!$A$11:$ZZ$209,66,FALSE))=TRUE,"",IF(VLOOKUP($A88,parlvotes_lh!$A$11:$ZZ$209,66,FALSE)=0,"",VLOOKUP($A88,parlvotes_lh!$A$11:$ZZ$209,66,FALSE)))</f>
        <v/>
      </c>
      <c r="N88" s="178" t="str">
        <f>IF(ISERROR(VLOOKUP($A88,parlvotes_lh!$A$11:$ZZ$209,86,FALSE))=TRUE,"",IF(VLOOKUP($A88,parlvotes_lh!$A$11:$ZZ$209,86,FALSE)=0,"",VLOOKUP($A88,parlvotes_lh!$A$11:$ZZ$209,86,FALSE)))</f>
        <v/>
      </c>
      <c r="O88" s="178" t="str">
        <f>IF(ISERROR(VLOOKUP($A88,parlvotes_lh!$A$11:$ZZ$209,106,FALSE))=TRUE,"",IF(VLOOKUP($A88,parlvotes_lh!$A$11:$ZZ$209,106,FALSE)=0,"",VLOOKUP($A88,parlvotes_lh!$A$11:$ZZ$209,106,FALSE)))</f>
        <v/>
      </c>
      <c r="P88" s="178" t="str">
        <f>IF(ISERROR(VLOOKUP($A88,parlvotes_lh!$A$11:$ZZ$209,126,FALSE))=TRUE,"",IF(VLOOKUP($A88,parlvotes_lh!$A$11:$ZZ$209,126,FALSE)=0,"",VLOOKUP($A88,parlvotes_lh!$A$11:$ZZ$209,126,FALSE)))</f>
        <v/>
      </c>
      <c r="Q88" s="179" t="str">
        <f>IF(ISERROR(VLOOKUP($A88,parlvotes_lh!$A$11:$ZZ$209,146,FALSE))=TRUE,"",IF(VLOOKUP($A88,parlvotes_lh!$A$11:$ZZ$209,146,FALSE)=0,"",VLOOKUP($A88,parlvotes_lh!$A$11:$ZZ$209,146,FALSE)))</f>
        <v/>
      </c>
      <c r="R88" s="179" t="str">
        <f>IF(ISERROR(VLOOKUP($A88,parlvotes_lh!$A$11:$ZZ$209,166,FALSE))=TRUE,"",IF(VLOOKUP($A88,parlvotes_lh!$A$11:$ZZ$209,166,FALSE)=0,"",VLOOKUP($A88,parlvotes_lh!$A$11:$ZZ$209,166,FALSE)))</f>
        <v/>
      </c>
      <c r="S88" s="179" t="str">
        <f>IF(ISERROR(VLOOKUP($A88,parlvotes_lh!$A$11:$ZZ$209,186,FALSE))=TRUE,"",IF(VLOOKUP($A88,parlvotes_lh!$A$11:$ZZ$209,186,FALSE)=0,"",VLOOKUP($A88,parlvotes_lh!$A$11:$ZZ$209,186,FALSE)))</f>
        <v/>
      </c>
      <c r="T88" s="179" t="str">
        <f>IF(ISERROR(VLOOKUP($A88,parlvotes_lh!$A$11:$ZZ$209,206,FALSE))=TRUE,"",IF(VLOOKUP($A88,parlvotes_lh!$A$11:$ZZ$209,206,FALSE)=0,"",VLOOKUP($A88,parlvotes_lh!$A$11:$ZZ$209,206,FALSE)))</f>
        <v/>
      </c>
      <c r="U88" s="179" t="str">
        <f>IF(ISERROR(VLOOKUP($A88,parlvotes_lh!$A$11:$ZZ$209,226,FALSE))=TRUE,"",IF(VLOOKUP($A88,parlvotes_lh!$A$11:$ZZ$209,226,FALSE)=0,"",VLOOKUP($A88,parlvotes_lh!$A$11:$ZZ$209,226,FALSE)))</f>
        <v/>
      </c>
      <c r="V88" s="179" t="str">
        <f>IF(ISERROR(VLOOKUP($A88,parlvotes_lh!$A$11:$ZZ$209,246,FALSE))=TRUE,"",IF(VLOOKUP($A88,parlvotes_lh!$A$11:$ZZ$209,246,FALSE)=0,"",VLOOKUP($A88,parlvotes_lh!$A$11:$ZZ$209,246,FALSE)))</f>
        <v/>
      </c>
      <c r="W88" s="179" t="str">
        <f>IF(ISERROR(VLOOKUP($A88,parlvotes_lh!$A$11:$ZZ$209,266,FALSE))=TRUE,"",IF(VLOOKUP($A88,parlvotes_lh!$A$11:$ZZ$209,266,FALSE)=0,"",VLOOKUP($A88,parlvotes_lh!$A$11:$ZZ$209,266,FALSE)))</f>
        <v/>
      </c>
      <c r="X88" s="179" t="str">
        <f>IF(ISERROR(VLOOKUP($A88,parlvotes_lh!$A$11:$ZZ$209,286,FALSE))=TRUE,"",IF(VLOOKUP($A88,parlvotes_lh!$A$11:$ZZ$209,286,FALSE)=0,"",VLOOKUP($A88,parlvotes_lh!$A$11:$ZZ$209,286,FALSE)))</f>
        <v/>
      </c>
      <c r="Y88" s="179" t="str">
        <f>IF(ISERROR(VLOOKUP($A88,parlvotes_lh!$A$11:$ZZ$209,306,FALSE))=TRUE,"",IF(VLOOKUP($A88,parlvotes_lh!$A$11:$ZZ$209,306,FALSE)=0,"",VLOOKUP($A88,parlvotes_lh!$A$11:$ZZ$209,306,FALSE)))</f>
        <v/>
      </c>
      <c r="Z88" s="179" t="str">
        <f>IF(ISERROR(VLOOKUP($A88,parlvotes_lh!$A$11:$ZZ$209,326,FALSE))=TRUE,"",IF(VLOOKUP($A88,parlvotes_lh!$A$11:$ZZ$209,326,FALSE)=0,"",VLOOKUP($A88,parlvotes_lh!$A$11:$ZZ$209,326,FALSE)))</f>
        <v/>
      </c>
      <c r="AA88" s="179" t="str">
        <f>IF(ISERROR(VLOOKUP($A88,parlvotes_lh!$A$11:$ZZ$209,346,FALSE))=TRUE,"",IF(VLOOKUP($A88,parlvotes_lh!$A$11:$ZZ$209,346,FALSE)=0,"",VLOOKUP($A88,parlvotes_lh!$A$11:$ZZ$209,346,FALSE)))</f>
        <v/>
      </c>
      <c r="AB88" s="179" t="str">
        <f>IF(ISERROR(VLOOKUP($A88,parlvotes_lh!$A$11:$ZZ$209,366,FALSE))=TRUE,"",IF(VLOOKUP($A88,parlvotes_lh!$A$11:$ZZ$209,366,FALSE)=0,"",VLOOKUP($A88,parlvotes_lh!$A$11:$ZZ$209,366,FALSE)))</f>
        <v/>
      </c>
      <c r="AC88" s="179" t="str">
        <f>IF(ISERROR(VLOOKUP($A88,parlvotes_lh!$A$11:$ZZ$209,386,FALSE))=TRUE,"",IF(VLOOKUP($A88,parlvotes_lh!$A$11:$ZZ$209,386,FALSE)=0,"",VLOOKUP($A88,parlvotes_lh!$A$11:$ZZ$209,386,FALSE)))</f>
        <v/>
      </c>
    </row>
    <row r="89" spans="1:29" ht="13.5" customHeight="1">
      <c r="A89" s="173" t="str">
        <f>IF(info_parties!A98="","",info_parties!A98)</f>
        <v/>
      </c>
      <c r="B89" s="104" t="str">
        <f>IF(A89="","",MID(info_weblinks!$C$3,32,3))</f>
        <v/>
      </c>
      <c r="C89" s="104" t="str">
        <f>IF(info_parties!G98="","",info_parties!G98)</f>
        <v/>
      </c>
      <c r="D89" s="104" t="str">
        <f>IF(info_parties!K98="","",info_parties!K98)</f>
        <v/>
      </c>
      <c r="E89" s="104" t="str">
        <f>IF(info_parties!H98="","",info_parties!H98)</f>
        <v/>
      </c>
      <c r="F89" s="174" t="str">
        <f t="shared" si="4"/>
        <v/>
      </c>
      <c r="G89" s="175" t="str">
        <f t="shared" si="5"/>
        <v/>
      </c>
      <c r="H89" s="176" t="str">
        <f t="shared" si="6"/>
        <v/>
      </c>
      <c r="I89" s="177" t="str">
        <f t="shared" si="7"/>
        <v/>
      </c>
      <c r="J89" s="178" t="str">
        <f>IF(ISERROR(VLOOKUP($A89,parlvotes_lh!$A$11:$ZZ$209,6,FALSE))=TRUE,"",IF(VLOOKUP($A89,parlvotes_lh!$A$11:$ZZ$209,6,FALSE)=0,"",VLOOKUP($A89,parlvotes_lh!$A$11:$ZZ$209,6,FALSE)))</f>
        <v/>
      </c>
      <c r="K89" s="178" t="str">
        <f>IF(ISERROR(VLOOKUP($A89,parlvotes_lh!$A$11:$ZZ$209,26,FALSE))=TRUE,"",IF(VLOOKUP($A89,parlvotes_lh!$A$11:$ZZ$209,26,FALSE)=0,"",VLOOKUP($A89,parlvotes_lh!$A$11:$ZZ$209,26,FALSE)))</f>
        <v/>
      </c>
      <c r="L89" s="178" t="str">
        <f>IF(ISERROR(VLOOKUP($A89,parlvotes_lh!$A$11:$ZZ$209,46,FALSE))=TRUE,"",IF(VLOOKUP($A89,parlvotes_lh!$A$11:$ZZ$209,46,FALSE)=0,"",VLOOKUP($A89,parlvotes_lh!$A$11:$ZZ$209,46,FALSE)))</f>
        <v/>
      </c>
      <c r="M89" s="178" t="str">
        <f>IF(ISERROR(VLOOKUP($A89,parlvotes_lh!$A$11:$ZZ$209,66,FALSE))=TRUE,"",IF(VLOOKUP($A89,parlvotes_lh!$A$11:$ZZ$209,66,FALSE)=0,"",VLOOKUP($A89,parlvotes_lh!$A$11:$ZZ$209,66,FALSE)))</f>
        <v/>
      </c>
      <c r="N89" s="178" t="str">
        <f>IF(ISERROR(VLOOKUP($A89,parlvotes_lh!$A$11:$ZZ$209,86,FALSE))=TRUE,"",IF(VLOOKUP($A89,parlvotes_lh!$A$11:$ZZ$209,86,FALSE)=0,"",VLOOKUP($A89,parlvotes_lh!$A$11:$ZZ$209,86,FALSE)))</f>
        <v/>
      </c>
      <c r="O89" s="178" t="str">
        <f>IF(ISERROR(VLOOKUP($A89,parlvotes_lh!$A$11:$ZZ$209,106,FALSE))=TRUE,"",IF(VLOOKUP($A89,parlvotes_lh!$A$11:$ZZ$209,106,FALSE)=0,"",VLOOKUP($A89,parlvotes_lh!$A$11:$ZZ$209,106,FALSE)))</f>
        <v/>
      </c>
      <c r="P89" s="178" t="str">
        <f>IF(ISERROR(VLOOKUP($A89,parlvotes_lh!$A$11:$ZZ$209,126,FALSE))=TRUE,"",IF(VLOOKUP($A89,parlvotes_lh!$A$11:$ZZ$209,126,FALSE)=0,"",VLOOKUP($A89,parlvotes_lh!$A$11:$ZZ$209,126,FALSE)))</f>
        <v/>
      </c>
      <c r="Q89" s="179" t="str">
        <f>IF(ISERROR(VLOOKUP($A89,parlvotes_lh!$A$11:$ZZ$209,146,FALSE))=TRUE,"",IF(VLOOKUP($A89,parlvotes_lh!$A$11:$ZZ$209,146,FALSE)=0,"",VLOOKUP($A89,parlvotes_lh!$A$11:$ZZ$209,146,FALSE)))</f>
        <v/>
      </c>
      <c r="R89" s="179" t="str">
        <f>IF(ISERROR(VLOOKUP($A89,parlvotes_lh!$A$11:$ZZ$209,166,FALSE))=TRUE,"",IF(VLOOKUP($A89,parlvotes_lh!$A$11:$ZZ$209,166,FALSE)=0,"",VLOOKUP($A89,parlvotes_lh!$A$11:$ZZ$209,166,FALSE)))</f>
        <v/>
      </c>
      <c r="S89" s="179" t="str">
        <f>IF(ISERROR(VLOOKUP($A89,parlvotes_lh!$A$11:$ZZ$209,186,FALSE))=TRUE,"",IF(VLOOKUP($A89,parlvotes_lh!$A$11:$ZZ$209,186,FALSE)=0,"",VLOOKUP($A89,parlvotes_lh!$A$11:$ZZ$209,186,FALSE)))</f>
        <v/>
      </c>
      <c r="T89" s="179" t="str">
        <f>IF(ISERROR(VLOOKUP($A89,parlvotes_lh!$A$11:$ZZ$209,206,FALSE))=TRUE,"",IF(VLOOKUP($A89,parlvotes_lh!$A$11:$ZZ$209,206,FALSE)=0,"",VLOOKUP($A89,parlvotes_lh!$A$11:$ZZ$209,206,FALSE)))</f>
        <v/>
      </c>
      <c r="U89" s="179" t="str">
        <f>IF(ISERROR(VLOOKUP($A89,parlvotes_lh!$A$11:$ZZ$209,226,FALSE))=TRUE,"",IF(VLOOKUP($A89,parlvotes_lh!$A$11:$ZZ$209,226,FALSE)=0,"",VLOOKUP($A89,parlvotes_lh!$A$11:$ZZ$209,226,FALSE)))</f>
        <v/>
      </c>
      <c r="V89" s="179" t="str">
        <f>IF(ISERROR(VLOOKUP($A89,parlvotes_lh!$A$11:$ZZ$209,246,FALSE))=TRUE,"",IF(VLOOKUP($A89,parlvotes_lh!$A$11:$ZZ$209,246,FALSE)=0,"",VLOOKUP($A89,parlvotes_lh!$A$11:$ZZ$209,246,FALSE)))</f>
        <v/>
      </c>
      <c r="W89" s="179" t="str">
        <f>IF(ISERROR(VLOOKUP($A89,parlvotes_lh!$A$11:$ZZ$209,266,FALSE))=TRUE,"",IF(VLOOKUP($A89,parlvotes_lh!$A$11:$ZZ$209,266,FALSE)=0,"",VLOOKUP($A89,parlvotes_lh!$A$11:$ZZ$209,266,FALSE)))</f>
        <v/>
      </c>
      <c r="X89" s="179" t="str">
        <f>IF(ISERROR(VLOOKUP($A89,parlvotes_lh!$A$11:$ZZ$209,286,FALSE))=TRUE,"",IF(VLOOKUP($A89,parlvotes_lh!$A$11:$ZZ$209,286,FALSE)=0,"",VLOOKUP($A89,parlvotes_lh!$A$11:$ZZ$209,286,FALSE)))</f>
        <v/>
      </c>
      <c r="Y89" s="179" t="str">
        <f>IF(ISERROR(VLOOKUP($A89,parlvotes_lh!$A$11:$ZZ$209,306,FALSE))=TRUE,"",IF(VLOOKUP($A89,parlvotes_lh!$A$11:$ZZ$209,306,FALSE)=0,"",VLOOKUP($A89,parlvotes_lh!$A$11:$ZZ$209,306,FALSE)))</f>
        <v/>
      </c>
      <c r="Z89" s="179" t="str">
        <f>IF(ISERROR(VLOOKUP($A89,parlvotes_lh!$A$11:$ZZ$209,326,FALSE))=TRUE,"",IF(VLOOKUP($A89,parlvotes_lh!$A$11:$ZZ$209,326,FALSE)=0,"",VLOOKUP($A89,parlvotes_lh!$A$11:$ZZ$209,326,FALSE)))</f>
        <v/>
      </c>
      <c r="AA89" s="179" t="str">
        <f>IF(ISERROR(VLOOKUP($A89,parlvotes_lh!$A$11:$ZZ$209,346,FALSE))=TRUE,"",IF(VLOOKUP($A89,parlvotes_lh!$A$11:$ZZ$209,346,FALSE)=0,"",VLOOKUP($A89,parlvotes_lh!$A$11:$ZZ$209,346,FALSE)))</f>
        <v/>
      </c>
      <c r="AB89" s="179" t="str">
        <f>IF(ISERROR(VLOOKUP($A89,parlvotes_lh!$A$11:$ZZ$209,366,FALSE))=TRUE,"",IF(VLOOKUP($A89,parlvotes_lh!$A$11:$ZZ$209,366,FALSE)=0,"",VLOOKUP($A89,parlvotes_lh!$A$11:$ZZ$209,366,FALSE)))</f>
        <v/>
      </c>
      <c r="AC89" s="179" t="str">
        <f>IF(ISERROR(VLOOKUP($A89,parlvotes_lh!$A$11:$ZZ$209,386,FALSE))=TRUE,"",IF(VLOOKUP($A89,parlvotes_lh!$A$11:$ZZ$209,386,FALSE)=0,"",VLOOKUP($A89,parlvotes_lh!$A$11:$ZZ$209,386,FALSE)))</f>
        <v/>
      </c>
    </row>
    <row r="90" spans="1:29" ht="13.5" customHeight="1">
      <c r="A90" s="173" t="str">
        <f>IF(info_parties!A99="","",info_parties!A99)</f>
        <v/>
      </c>
      <c r="B90" s="104" t="str">
        <f>IF(A90="","",MID(info_weblinks!$C$3,32,3))</f>
        <v/>
      </c>
      <c r="C90" s="104" t="str">
        <f>IF(info_parties!G99="","",info_parties!G99)</f>
        <v/>
      </c>
      <c r="D90" s="104" t="str">
        <f>IF(info_parties!K99="","",info_parties!K99)</f>
        <v/>
      </c>
      <c r="E90" s="104" t="str">
        <f>IF(info_parties!H99="","",info_parties!H99)</f>
        <v/>
      </c>
      <c r="F90" s="174" t="str">
        <f t="shared" si="4"/>
        <v/>
      </c>
      <c r="G90" s="175" t="str">
        <f t="shared" si="5"/>
        <v/>
      </c>
      <c r="H90" s="176" t="str">
        <f t="shared" si="6"/>
        <v/>
      </c>
      <c r="I90" s="177" t="str">
        <f t="shared" si="7"/>
        <v/>
      </c>
      <c r="J90" s="178" t="str">
        <f>IF(ISERROR(VLOOKUP($A90,parlvotes_lh!$A$11:$ZZ$209,6,FALSE))=TRUE,"",IF(VLOOKUP($A90,parlvotes_lh!$A$11:$ZZ$209,6,FALSE)=0,"",VLOOKUP($A90,parlvotes_lh!$A$11:$ZZ$209,6,FALSE)))</f>
        <v/>
      </c>
      <c r="K90" s="178" t="str">
        <f>IF(ISERROR(VLOOKUP($A90,parlvotes_lh!$A$11:$ZZ$209,26,FALSE))=TRUE,"",IF(VLOOKUP($A90,parlvotes_lh!$A$11:$ZZ$209,26,FALSE)=0,"",VLOOKUP($A90,parlvotes_lh!$A$11:$ZZ$209,26,FALSE)))</f>
        <v/>
      </c>
      <c r="L90" s="178" t="str">
        <f>IF(ISERROR(VLOOKUP($A90,parlvotes_lh!$A$11:$ZZ$209,46,FALSE))=TRUE,"",IF(VLOOKUP($A90,parlvotes_lh!$A$11:$ZZ$209,46,FALSE)=0,"",VLOOKUP($A90,parlvotes_lh!$A$11:$ZZ$209,46,FALSE)))</f>
        <v/>
      </c>
      <c r="M90" s="178" t="str">
        <f>IF(ISERROR(VLOOKUP($A90,parlvotes_lh!$A$11:$ZZ$209,66,FALSE))=TRUE,"",IF(VLOOKUP($A90,parlvotes_lh!$A$11:$ZZ$209,66,FALSE)=0,"",VLOOKUP($A90,parlvotes_lh!$A$11:$ZZ$209,66,FALSE)))</f>
        <v/>
      </c>
      <c r="N90" s="178" t="str">
        <f>IF(ISERROR(VLOOKUP($A90,parlvotes_lh!$A$11:$ZZ$209,86,FALSE))=TRUE,"",IF(VLOOKUP($A90,parlvotes_lh!$A$11:$ZZ$209,86,FALSE)=0,"",VLOOKUP($A90,parlvotes_lh!$A$11:$ZZ$209,86,FALSE)))</f>
        <v/>
      </c>
      <c r="O90" s="178" t="str">
        <f>IF(ISERROR(VLOOKUP($A90,parlvotes_lh!$A$11:$ZZ$209,106,FALSE))=TRUE,"",IF(VLOOKUP($A90,parlvotes_lh!$A$11:$ZZ$209,106,FALSE)=0,"",VLOOKUP($A90,parlvotes_lh!$A$11:$ZZ$209,106,FALSE)))</f>
        <v/>
      </c>
      <c r="P90" s="178" t="str">
        <f>IF(ISERROR(VLOOKUP($A90,parlvotes_lh!$A$11:$ZZ$209,126,FALSE))=TRUE,"",IF(VLOOKUP($A90,parlvotes_lh!$A$11:$ZZ$209,126,FALSE)=0,"",VLOOKUP($A90,parlvotes_lh!$A$11:$ZZ$209,126,FALSE)))</f>
        <v/>
      </c>
      <c r="Q90" s="179" t="str">
        <f>IF(ISERROR(VLOOKUP($A90,parlvotes_lh!$A$11:$ZZ$209,146,FALSE))=TRUE,"",IF(VLOOKUP($A90,parlvotes_lh!$A$11:$ZZ$209,146,FALSE)=0,"",VLOOKUP($A90,parlvotes_lh!$A$11:$ZZ$209,146,FALSE)))</f>
        <v/>
      </c>
      <c r="R90" s="179" t="str">
        <f>IF(ISERROR(VLOOKUP($A90,parlvotes_lh!$A$11:$ZZ$209,166,FALSE))=TRUE,"",IF(VLOOKUP($A90,parlvotes_lh!$A$11:$ZZ$209,166,FALSE)=0,"",VLOOKUP($A90,parlvotes_lh!$A$11:$ZZ$209,166,FALSE)))</f>
        <v/>
      </c>
      <c r="S90" s="179" t="str">
        <f>IF(ISERROR(VLOOKUP($A90,parlvotes_lh!$A$11:$ZZ$209,186,FALSE))=TRUE,"",IF(VLOOKUP($A90,parlvotes_lh!$A$11:$ZZ$209,186,FALSE)=0,"",VLOOKUP($A90,parlvotes_lh!$A$11:$ZZ$209,186,FALSE)))</f>
        <v/>
      </c>
      <c r="T90" s="179" t="str">
        <f>IF(ISERROR(VLOOKUP($A90,parlvotes_lh!$A$11:$ZZ$209,206,FALSE))=TRUE,"",IF(VLOOKUP($A90,parlvotes_lh!$A$11:$ZZ$209,206,FALSE)=0,"",VLOOKUP($A90,parlvotes_lh!$A$11:$ZZ$209,206,FALSE)))</f>
        <v/>
      </c>
      <c r="U90" s="179" t="str">
        <f>IF(ISERROR(VLOOKUP($A90,parlvotes_lh!$A$11:$ZZ$209,226,FALSE))=TRUE,"",IF(VLOOKUP($A90,parlvotes_lh!$A$11:$ZZ$209,226,FALSE)=0,"",VLOOKUP($A90,parlvotes_lh!$A$11:$ZZ$209,226,FALSE)))</f>
        <v/>
      </c>
      <c r="V90" s="179" t="str">
        <f>IF(ISERROR(VLOOKUP($A90,parlvotes_lh!$A$11:$ZZ$209,246,FALSE))=TRUE,"",IF(VLOOKUP($A90,parlvotes_lh!$A$11:$ZZ$209,246,FALSE)=0,"",VLOOKUP($A90,parlvotes_lh!$A$11:$ZZ$209,246,FALSE)))</f>
        <v/>
      </c>
      <c r="W90" s="179" t="str">
        <f>IF(ISERROR(VLOOKUP($A90,parlvotes_lh!$A$11:$ZZ$209,266,FALSE))=TRUE,"",IF(VLOOKUP($A90,parlvotes_lh!$A$11:$ZZ$209,266,FALSE)=0,"",VLOOKUP($A90,parlvotes_lh!$A$11:$ZZ$209,266,FALSE)))</f>
        <v/>
      </c>
      <c r="X90" s="179" t="str">
        <f>IF(ISERROR(VLOOKUP($A90,parlvotes_lh!$A$11:$ZZ$209,286,FALSE))=TRUE,"",IF(VLOOKUP($A90,parlvotes_lh!$A$11:$ZZ$209,286,FALSE)=0,"",VLOOKUP($A90,parlvotes_lh!$A$11:$ZZ$209,286,FALSE)))</f>
        <v/>
      </c>
      <c r="Y90" s="179" t="str">
        <f>IF(ISERROR(VLOOKUP($A90,parlvotes_lh!$A$11:$ZZ$209,306,FALSE))=TRUE,"",IF(VLOOKUP($A90,parlvotes_lh!$A$11:$ZZ$209,306,FALSE)=0,"",VLOOKUP($A90,parlvotes_lh!$A$11:$ZZ$209,306,FALSE)))</f>
        <v/>
      </c>
      <c r="Z90" s="179" t="str">
        <f>IF(ISERROR(VLOOKUP($A90,parlvotes_lh!$A$11:$ZZ$209,326,FALSE))=TRUE,"",IF(VLOOKUP($A90,parlvotes_lh!$A$11:$ZZ$209,326,FALSE)=0,"",VLOOKUP($A90,parlvotes_lh!$A$11:$ZZ$209,326,FALSE)))</f>
        <v/>
      </c>
      <c r="AA90" s="179" t="str">
        <f>IF(ISERROR(VLOOKUP($A90,parlvotes_lh!$A$11:$ZZ$209,346,FALSE))=TRUE,"",IF(VLOOKUP($A90,parlvotes_lh!$A$11:$ZZ$209,346,FALSE)=0,"",VLOOKUP($A90,parlvotes_lh!$A$11:$ZZ$209,346,FALSE)))</f>
        <v/>
      </c>
      <c r="AB90" s="179" t="str">
        <f>IF(ISERROR(VLOOKUP($A90,parlvotes_lh!$A$11:$ZZ$209,366,FALSE))=TRUE,"",IF(VLOOKUP($A90,parlvotes_lh!$A$11:$ZZ$209,366,FALSE)=0,"",VLOOKUP($A90,parlvotes_lh!$A$11:$ZZ$209,366,FALSE)))</f>
        <v/>
      </c>
      <c r="AC90" s="179" t="str">
        <f>IF(ISERROR(VLOOKUP($A90,parlvotes_lh!$A$11:$ZZ$209,386,FALSE))=TRUE,"",IF(VLOOKUP($A90,parlvotes_lh!$A$11:$ZZ$209,386,FALSE)=0,"",VLOOKUP($A90,parlvotes_lh!$A$11:$ZZ$209,386,FALSE)))</f>
        <v/>
      </c>
    </row>
    <row r="91" spans="1:29" ht="13.5" customHeight="1">
      <c r="A91" s="173" t="str">
        <f>IF(info_parties!A100="","",info_parties!A100)</f>
        <v/>
      </c>
      <c r="B91" s="104" t="str">
        <f>IF(A91="","",MID(info_weblinks!$C$3,32,3))</f>
        <v/>
      </c>
      <c r="C91" s="104" t="str">
        <f>IF(info_parties!G100="","",info_parties!G100)</f>
        <v/>
      </c>
      <c r="D91" s="104" t="str">
        <f>IF(info_parties!K100="","",info_parties!K100)</f>
        <v/>
      </c>
      <c r="E91" s="104" t="str">
        <f>IF(info_parties!H100="","",info_parties!H100)</f>
        <v/>
      </c>
      <c r="F91" s="174" t="str">
        <f t="shared" si="4"/>
        <v/>
      </c>
      <c r="G91" s="175" t="str">
        <f t="shared" si="5"/>
        <v/>
      </c>
      <c r="H91" s="176" t="str">
        <f t="shared" si="6"/>
        <v/>
      </c>
      <c r="I91" s="177" t="str">
        <f t="shared" si="7"/>
        <v/>
      </c>
      <c r="J91" s="178" t="str">
        <f>IF(ISERROR(VLOOKUP($A91,parlvotes_lh!$A$11:$ZZ$209,6,FALSE))=TRUE,"",IF(VLOOKUP($A91,parlvotes_lh!$A$11:$ZZ$209,6,FALSE)=0,"",VLOOKUP($A91,parlvotes_lh!$A$11:$ZZ$209,6,FALSE)))</f>
        <v/>
      </c>
      <c r="K91" s="178" t="str">
        <f>IF(ISERROR(VLOOKUP($A91,parlvotes_lh!$A$11:$ZZ$209,26,FALSE))=TRUE,"",IF(VLOOKUP($A91,parlvotes_lh!$A$11:$ZZ$209,26,FALSE)=0,"",VLOOKUP($A91,parlvotes_lh!$A$11:$ZZ$209,26,FALSE)))</f>
        <v/>
      </c>
      <c r="L91" s="178" t="str">
        <f>IF(ISERROR(VLOOKUP($A91,parlvotes_lh!$A$11:$ZZ$209,46,FALSE))=TRUE,"",IF(VLOOKUP($A91,parlvotes_lh!$A$11:$ZZ$209,46,FALSE)=0,"",VLOOKUP($A91,parlvotes_lh!$A$11:$ZZ$209,46,FALSE)))</f>
        <v/>
      </c>
      <c r="M91" s="178" t="str">
        <f>IF(ISERROR(VLOOKUP($A91,parlvotes_lh!$A$11:$ZZ$209,66,FALSE))=TRUE,"",IF(VLOOKUP($A91,parlvotes_lh!$A$11:$ZZ$209,66,FALSE)=0,"",VLOOKUP($A91,parlvotes_lh!$A$11:$ZZ$209,66,FALSE)))</f>
        <v/>
      </c>
      <c r="N91" s="178" t="str">
        <f>IF(ISERROR(VLOOKUP($A91,parlvotes_lh!$A$11:$ZZ$209,86,FALSE))=TRUE,"",IF(VLOOKUP($A91,parlvotes_lh!$A$11:$ZZ$209,86,FALSE)=0,"",VLOOKUP($A91,parlvotes_lh!$A$11:$ZZ$209,86,FALSE)))</f>
        <v/>
      </c>
      <c r="O91" s="178" t="str">
        <f>IF(ISERROR(VLOOKUP($A91,parlvotes_lh!$A$11:$ZZ$209,106,FALSE))=TRUE,"",IF(VLOOKUP($A91,parlvotes_lh!$A$11:$ZZ$209,106,FALSE)=0,"",VLOOKUP($A91,parlvotes_lh!$A$11:$ZZ$209,106,FALSE)))</f>
        <v/>
      </c>
      <c r="P91" s="178" t="str">
        <f>IF(ISERROR(VLOOKUP($A91,parlvotes_lh!$A$11:$ZZ$209,126,FALSE))=TRUE,"",IF(VLOOKUP($A91,parlvotes_lh!$A$11:$ZZ$209,126,FALSE)=0,"",VLOOKUP($A91,parlvotes_lh!$A$11:$ZZ$209,126,FALSE)))</f>
        <v/>
      </c>
      <c r="Q91" s="179" t="str">
        <f>IF(ISERROR(VLOOKUP($A91,parlvotes_lh!$A$11:$ZZ$209,146,FALSE))=TRUE,"",IF(VLOOKUP($A91,parlvotes_lh!$A$11:$ZZ$209,146,FALSE)=0,"",VLOOKUP($A91,parlvotes_lh!$A$11:$ZZ$209,146,FALSE)))</f>
        <v/>
      </c>
      <c r="R91" s="179" t="str">
        <f>IF(ISERROR(VLOOKUP($A91,parlvotes_lh!$A$11:$ZZ$209,166,FALSE))=TRUE,"",IF(VLOOKUP($A91,parlvotes_lh!$A$11:$ZZ$209,166,FALSE)=0,"",VLOOKUP($A91,parlvotes_lh!$A$11:$ZZ$209,166,FALSE)))</f>
        <v/>
      </c>
      <c r="S91" s="179" t="str">
        <f>IF(ISERROR(VLOOKUP($A91,parlvotes_lh!$A$11:$ZZ$209,186,FALSE))=TRUE,"",IF(VLOOKUP($A91,parlvotes_lh!$A$11:$ZZ$209,186,FALSE)=0,"",VLOOKUP($A91,parlvotes_lh!$A$11:$ZZ$209,186,FALSE)))</f>
        <v/>
      </c>
      <c r="T91" s="179" t="str">
        <f>IF(ISERROR(VLOOKUP($A91,parlvotes_lh!$A$11:$ZZ$209,206,FALSE))=TRUE,"",IF(VLOOKUP($A91,parlvotes_lh!$A$11:$ZZ$209,206,FALSE)=0,"",VLOOKUP($A91,parlvotes_lh!$A$11:$ZZ$209,206,FALSE)))</f>
        <v/>
      </c>
      <c r="U91" s="179" t="str">
        <f>IF(ISERROR(VLOOKUP($A91,parlvotes_lh!$A$11:$ZZ$209,226,FALSE))=TRUE,"",IF(VLOOKUP($A91,parlvotes_lh!$A$11:$ZZ$209,226,FALSE)=0,"",VLOOKUP($A91,parlvotes_lh!$A$11:$ZZ$209,226,FALSE)))</f>
        <v/>
      </c>
      <c r="V91" s="179" t="str">
        <f>IF(ISERROR(VLOOKUP($A91,parlvotes_lh!$A$11:$ZZ$209,246,FALSE))=TRUE,"",IF(VLOOKUP($A91,parlvotes_lh!$A$11:$ZZ$209,246,FALSE)=0,"",VLOOKUP($A91,parlvotes_lh!$A$11:$ZZ$209,246,FALSE)))</f>
        <v/>
      </c>
      <c r="W91" s="179" t="str">
        <f>IF(ISERROR(VLOOKUP($A91,parlvotes_lh!$A$11:$ZZ$209,266,FALSE))=TRUE,"",IF(VLOOKUP($A91,parlvotes_lh!$A$11:$ZZ$209,266,FALSE)=0,"",VLOOKUP($A91,parlvotes_lh!$A$11:$ZZ$209,266,FALSE)))</f>
        <v/>
      </c>
      <c r="X91" s="179" t="str">
        <f>IF(ISERROR(VLOOKUP($A91,parlvotes_lh!$A$11:$ZZ$209,286,FALSE))=TRUE,"",IF(VLOOKUP($A91,parlvotes_lh!$A$11:$ZZ$209,286,FALSE)=0,"",VLOOKUP($A91,parlvotes_lh!$A$11:$ZZ$209,286,FALSE)))</f>
        <v/>
      </c>
      <c r="Y91" s="179" t="str">
        <f>IF(ISERROR(VLOOKUP($A91,parlvotes_lh!$A$11:$ZZ$209,306,FALSE))=TRUE,"",IF(VLOOKUP($A91,parlvotes_lh!$A$11:$ZZ$209,306,FALSE)=0,"",VLOOKUP($A91,parlvotes_lh!$A$11:$ZZ$209,306,FALSE)))</f>
        <v/>
      </c>
      <c r="Z91" s="179" t="str">
        <f>IF(ISERROR(VLOOKUP($A91,parlvotes_lh!$A$11:$ZZ$209,326,FALSE))=TRUE,"",IF(VLOOKUP($A91,parlvotes_lh!$A$11:$ZZ$209,326,FALSE)=0,"",VLOOKUP($A91,parlvotes_lh!$A$11:$ZZ$209,326,FALSE)))</f>
        <v/>
      </c>
      <c r="AA91" s="179" t="str">
        <f>IF(ISERROR(VLOOKUP($A91,parlvotes_lh!$A$11:$ZZ$209,346,FALSE))=TRUE,"",IF(VLOOKUP($A91,parlvotes_lh!$A$11:$ZZ$209,346,FALSE)=0,"",VLOOKUP($A91,parlvotes_lh!$A$11:$ZZ$209,346,FALSE)))</f>
        <v/>
      </c>
      <c r="AB91" s="179" t="str">
        <f>IF(ISERROR(VLOOKUP($A91,parlvotes_lh!$A$11:$ZZ$209,366,FALSE))=TRUE,"",IF(VLOOKUP($A91,parlvotes_lh!$A$11:$ZZ$209,366,FALSE)=0,"",VLOOKUP($A91,parlvotes_lh!$A$11:$ZZ$209,366,FALSE)))</f>
        <v/>
      </c>
      <c r="AC91" s="179" t="str">
        <f>IF(ISERROR(VLOOKUP($A91,parlvotes_lh!$A$11:$ZZ$209,386,FALSE))=TRUE,"",IF(VLOOKUP($A91,parlvotes_lh!$A$11:$ZZ$209,386,FALSE)=0,"",VLOOKUP($A91,parlvotes_lh!$A$11:$ZZ$209,386,FALSE)))</f>
        <v/>
      </c>
    </row>
    <row r="92" spans="1:29" ht="13.5" customHeight="1">
      <c r="A92" s="173" t="str">
        <f>IF(info_parties!A101="","",info_parties!A101)</f>
        <v/>
      </c>
      <c r="B92" s="104" t="str">
        <f>IF(A92="","",MID(info_weblinks!$C$3,32,3))</f>
        <v/>
      </c>
      <c r="C92" s="104" t="str">
        <f>IF(info_parties!G101="","",info_parties!G101)</f>
        <v/>
      </c>
      <c r="D92" s="104" t="str">
        <f>IF(info_parties!K101="","",info_parties!K101)</f>
        <v/>
      </c>
      <c r="E92" s="104" t="str">
        <f>IF(info_parties!H101="","",info_parties!H101)</f>
        <v/>
      </c>
      <c r="F92" s="174" t="str">
        <f t="shared" si="4"/>
        <v/>
      </c>
      <c r="G92" s="175" t="str">
        <f t="shared" si="5"/>
        <v/>
      </c>
      <c r="H92" s="176" t="str">
        <f t="shared" si="6"/>
        <v/>
      </c>
      <c r="I92" s="177" t="str">
        <f t="shared" si="7"/>
        <v/>
      </c>
      <c r="J92" s="178" t="str">
        <f>IF(ISERROR(VLOOKUP($A92,parlvotes_lh!$A$11:$ZZ$209,6,FALSE))=TRUE,"",IF(VLOOKUP($A92,parlvotes_lh!$A$11:$ZZ$209,6,FALSE)=0,"",VLOOKUP($A92,parlvotes_lh!$A$11:$ZZ$209,6,FALSE)))</f>
        <v/>
      </c>
      <c r="K92" s="178" t="str">
        <f>IF(ISERROR(VLOOKUP($A92,parlvotes_lh!$A$11:$ZZ$209,26,FALSE))=TRUE,"",IF(VLOOKUP($A92,parlvotes_lh!$A$11:$ZZ$209,26,FALSE)=0,"",VLOOKUP($A92,parlvotes_lh!$A$11:$ZZ$209,26,FALSE)))</f>
        <v/>
      </c>
      <c r="L92" s="178" t="str">
        <f>IF(ISERROR(VLOOKUP($A92,parlvotes_lh!$A$11:$ZZ$209,46,FALSE))=TRUE,"",IF(VLOOKUP($A92,parlvotes_lh!$A$11:$ZZ$209,46,FALSE)=0,"",VLOOKUP($A92,parlvotes_lh!$A$11:$ZZ$209,46,FALSE)))</f>
        <v/>
      </c>
      <c r="M92" s="178" t="str">
        <f>IF(ISERROR(VLOOKUP($A92,parlvotes_lh!$A$11:$ZZ$209,66,FALSE))=TRUE,"",IF(VLOOKUP($A92,parlvotes_lh!$A$11:$ZZ$209,66,FALSE)=0,"",VLOOKUP($A92,parlvotes_lh!$A$11:$ZZ$209,66,FALSE)))</f>
        <v/>
      </c>
      <c r="N92" s="178" t="str">
        <f>IF(ISERROR(VLOOKUP($A92,parlvotes_lh!$A$11:$ZZ$209,86,FALSE))=TRUE,"",IF(VLOOKUP($A92,parlvotes_lh!$A$11:$ZZ$209,86,FALSE)=0,"",VLOOKUP($A92,parlvotes_lh!$A$11:$ZZ$209,86,FALSE)))</f>
        <v/>
      </c>
      <c r="O92" s="178" t="str">
        <f>IF(ISERROR(VLOOKUP($A92,parlvotes_lh!$A$11:$ZZ$209,106,FALSE))=TRUE,"",IF(VLOOKUP($A92,parlvotes_lh!$A$11:$ZZ$209,106,FALSE)=0,"",VLOOKUP($A92,parlvotes_lh!$A$11:$ZZ$209,106,FALSE)))</f>
        <v/>
      </c>
      <c r="P92" s="178" t="str">
        <f>IF(ISERROR(VLOOKUP($A92,parlvotes_lh!$A$11:$ZZ$209,126,FALSE))=TRUE,"",IF(VLOOKUP($A92,parlvotes_lh!$A$11:$ZZ$209,126,FALSE)=0,"",VLOOKUP($A92,parlvotes_lh!$A$11:$ZZ$209,126,FALSE)))</f>
        <v/>
      </c>
      <c r="Q92" s="179" t="str">
        <f>IF(ISERROR(VLOOKUP($A92,parlvotes_lh!$A$11:$ZZ$209,146,FALSE))=TRUE,"",IF(VLOOKUP($A92,parlvotes_lh!$A$11:$ZZ$209,146,FALSE)=0,"",VLOOKUP($A92,parlvotes_lh!$A$11:$ZZ$209,146,FALSE)))</f>
        <v/>
      </c>
      <c r="R92" s="179" t="str">
        <f>IF(ISERROR(VLOOKUP($A92,parlvotes_lh!$A$11:$ZZ$209,166,FALSE))=TRUE,"",IF(VLOOKUP($A92,parlvotes_lh!$A$11:$ZZ$209,166,FALSE)=0,"",VLOOKUP($A92,parlvotes_lh!$A$11:$ZZ$209,166,FALSE)))</f>
        <v/>
      </c>
      <c r="S92" s="179" t="str">
        <f>IF(ISERROR(VLOOKUP($A92,parlvotes_lh!$A$11:$ZZ$209,186,FALSE))=TRUE,"",IF(VLOOKUP($A92,parlvotes_lh!$A$11:$ZZ$209,186,FALSE)=0,"",VLOOKUP($A92,parlvotes_lh!$A$11:$ZZ$209,186,FALSE)))</f>
        <v/>
      </c>
      <c r="T92" s="179" t="str">
        <f>IF(ISERROR(VLOOKUP($A92,parlvotes_lh!$A$11:$ZZ$209,206,FALSE))=TRUE,"",IF(VLOOKUP($A92,parlvotes_lh!$A$11:$ZZ$209,206,FALSE)=0,"",VLOOKUP($A92,parlvotes_lh!$A$11:$ZZ$209,206,FALSE)))</f>
        <v/>
      </c>
      <c r="U92" s="179" t="str">
        <f>IF(ISERROR(VLOOKUP($A92,parlvotes_lh!$A$11:$ZZ$209,226,FALSE))=TRUE,"",IF(VLOOKUP($A92,parlvotes_lh!$A$11:$ZZ$209,226,FALSE)=0,"",VLOOKUP($A92,parlvotes_lh!$A$11:$ZZ$209,226,FALSE)))</f>
        <v/>
      </c>
      <c r="V92" s="179" t="str">
        <f>IF(ISERROR(VLOOKUP($A92,parlvotes_lh!$A$11:$ZZ$209,246,FALSE))=TRUE,"",IF(VLOOKUP($A92,parlvotes_lh!$A$11:$ZZ$209,246,FALSE)=0,"",VLOOKUP($A92,parlvotes_lh!$A$11:$ZZ$209,246,FALSE)))</f>
        <v/>
      </c>
      <c r="W92" s="179" t="str">
        <f>IF(ISERROR(VLOOKUP($A92,parlvotes_lh!$A$11:$ZZ$209,266,FALSE))=TRUE,"",IF(VLOOKUP($A92,parlvotes_lh!$A$11:$ZZ$209,266,FALSE)=0,"",VLOOKUP($A92,parlvotes_lh!$A$11:$ZZ$209,266,FALSE)))</f>
        <v/>
      </c>
      <c r="X92" s="179" t="str">
        <f>IF(ISERROR(VLOOKUP($A92,parlvotes_lh!$A$11:$ZZ$209,286,FALSE))=TRUE,"",IF(VLOOKUP($A92,parlvotes_lh!$A$11:$ZZ$209,286,FALSE)=0,"",VLOOKUP($A92,parlvotes_lh!$A$11:$ZZ$209,286,FALSE)))</f>
        <v/>
      </c>
      <c r="Y92" s="179" t="str">
        <f>IF(ISERROR(VLOOKUP($A92,parlvotes_lh!$A$11:$ZZ$209,306,FALSE))=TRUE,"",IF(VLOOKUP($A92,parlvotes_lh!$A$11:$ZZ$209,306,FALSE)=0,"",VLOOKUP($A92,parlvotes_lh!$A$11:$ZZ$209,306,FALSE)))</f>
        <v/>
      </c>
      <c r="Z92" s="179" t="str">
        <f>IF(ISERROR(VLOOKUP($A92,parlvotes_lh!$A$11:$ZZ$209,326,FALSE))=TRUE,"",IF(VLOOKUP($A92,parlvotes_lh!$A$11:$ZZ$209,326,FALSE)=0,"",VLOOKUP($A92,parlvotes_lh!$A$11:$ZZ$209,326,FALSE)))</f>
        <v/>
      </c>
      <c r="AA92" s="179" t="str">
        <f>IF(ISERROR(VLOOKUP($A92,parlvotes_lh!$A$11:$ZZ$209,346,FALSE))=TRUE,"",IF(VLOOKUP($A92,parlvotes_lh!$A$11:$ZZ$209,346,FALSE)=0,"",VLOOKUP($A92,parlvotes_lh!$A$11:$ZZ$209,346,FALSE)))</f>
        <v/>
      </c>
      <c r="AB92" s="179" t="str">
        <f>IF(ISERROR(VLOOKUP($A92,parlvotes_lh!$A$11:$ZZ$209,366,FALSE))=TRUE,"",IF(VLOOKUP($A92,parlvotes_lh!$A$11:$ZZ$209,366,FALSE)=0,"",VLOOKUP($A92,parlvotes_lh!$A$11:$ZZ$209,366,FALSE)))</f>
        <v/>
      </c>
      <c r="AC92" s="179" t="str">
        <f>IF(ISERROR(VLOOKUP($A92,parlvotes_lh!$A$11:$ZZ$209,386,FALSE))=TRUE,"",IF(VLOOKUP($A92,parlvotes_lh!$A$11:$ZZ$209,386,FALSE)=0,"",VLOOKUP($A92,parlvotes_lh!$A$11:$ZZ$209,386,FALSE)))</f>
        <v/>
      </c>
    </row>
    <row r="93" spans="1:29" ht="13.5" customHeight="1">
      <c r="A93" s="173" t="str">
        <f>IF(info_parties!A102="","",info_parties!A102)</f>
        <v/>
      </c>
      <c r="B93" s="104" t="str">
        <f>IF(A93="","",MID(info_weblinks!$C$3,32,3))</f>
        <v/>
      </c>
      <c r="C93" s="104" t="str">
        <f>IF(info_parties!G102="","",info_parties!G102)</f>
        <v/>
      </c>
      <c r="D93" s="104" t="str">
        <f>IF(info_parties!K102="","",info_parties!K102)</f>
        <v/>
      </c>
      <c r="E93" s="104" t="str">
        <f>IF(info_parties!H102="","",info_parties!H102)</f>
        <v/>
      </c>
      <c r="F93" s="174" t="str">
        <f t="shared" si="4"/>
        <v/>
      </c>
      <c r="G93" s="175" t="str">
        <f t="shared" si="5"/>
        <v/>
      </c>
      <c r="H93" s="176" t="str">
        <f t="shared" si="6"/>
        <v/>
      </c>
      <c r="I93" s="177" t="str">
        <f t="shared" si="7"/>
        <v/>
      </c>
      <c r="J93" s="178" t="str">
        <f>IF(ISERROR(VLOOKUP($A93,parlvotes_lh!$A$11:$ZZ$209,6,FALSE))=TRUE,"",IF(VLOOKUP($A93,parlvotes_lh!$A$11:$ZZ$209,6,FALSE)=0,"",VLOOKUP($A93,parlvotes_lh!$A$11:$ZZ$209,6,FALSE)))</f>
        <v/>
      </c>
      <c r="K93" s="178" t="str">
        <f>IF(ISERROR(VLOOKUP($A93,parlvotes_lh!$A$11:$ZZ$209,26,FALSE))=TRUE,"",IF(VLOOKUP($A93,parlvotes_lh!$A$11:$ZZ$209,26,FALSE)=0,"",VLOOKUP($A93,parlvotes_lh!$A$11:$ZZ$209,26,FALSE)))</f>
        <v/>
      </c>
      <c r="L93" s="178" t="str">
        <f>IF(ISERROR(VLOOKUP($A93,parlvotes_lh!$A$11:$ZZ$209,46,FALSE))=TRUE,"",IF(VLOOKUP($A93,parlvotes_lh!$A$11:$ZZ$209,46,FALSE)=0,"",VLOOKUP($A93,parlvotes_lh!$A$11:$ZZ$209,46,FALSE)))</f>
        <v/>
      </c>
      <c r="M93" s="178" t="str">
        <f>IF(ISERROR(VLOOKUP($A93,parlvotes_lh!$A$11:$ZZ$209,66,FALSE))=TRUE,"",IF(VLOOKUP($A93,parlvotes_lh!$A$11:$ZZ$209,66,FALSE)=0,"",VLOOKUP($A93,parlvotes_lh!$A$11:$ZZ$209,66,FALSE)))</f>
        <v/>
      </c>
      <c r="N93" s="178" t="str">
        <f>IF(ISERROR(VLOOKUP($A93,parlvotes_lh!$A$11:$ZZ$209,86,FALSE))=TRUE,"",IF(VLOOKUP($A93,parlvotes_lh!$A$11:$ZZ$209,86,FALSE)=0,"",VLOOKUP($A93,parlvotes_lh!$A$11:$ZZ$209,86,FALSE)))</f>
        <v/>
      </c>
      <c r="O93" s="178" t="str">
        <f>IF(ISERROR(VLOOKUP($A93,parlvotes_lh!$A$11:$ZZ$209,106,FALSE))=TRUE,"",IF(VLOOKUP($A93,parlvotes_lh!$A$11:$ZZ$209,106,FALSE)=0,"",VLOOKUP($A93,parlvotes_lh!$A$11:$ZZ$209,106,FALSE)))</f>
        <v/>
      </c>
      <c r="P93" s="178" t="str">
        <f>IF(ISERROR(VLOOKUP($A93,parlvotes_lh!$A$11:$ZZ$209,126,FALSE))=TRUE,"",IF(VLOOKUP($A93,parlvotes_lh!$A$11:$ZZ$209,126,FALSE)=0,"",VLOOKUP($A93,parlvotes_lh!$A$11:$ZZ$209,126,FALSE)))</f>
        <v/>
      </c>
      <c r="Q93" s="179" t="str">
        <f>IF(ISERROR(VLOOKUP($A93,parlvotes_lh!$A$11:$ZZ$209,146,FALSE))=TRUE,"",IF(VLOOKUP($A93,parlvotes_lh!$A$11:$ZZ$209,146,FALSE)=0,"",VLOOKUP($A93,parlvotes_lh!$A$11:$ZZ$209,146,FALSE)))</f>
        <v/>
      </c>
      <c r="R93" s="179" t="str">
        <f>IF(ISERROR(VLOOKUP($A93,parlvotes_lh!$A$11:$ZZ$209,166,FALSE))=TRUE,"",IF(VLOOKUP($A93,parlvotes_lh!$A$11:$ZZ$209,166,FALSE)=0,"",VLOOKUP($A93,parlvotes_lh!$A$11:$ZZ$209,166,FALSE)))</f>
        <v/>
      </c>
      <c r="S93" s="179" t="str">
        <f>IF(ISERROR(VLOOKUP($A93,parlvotes_lh!$A$11:$ZZ$209,186,FALSE))=TRUE,"",IF(VLOOKUP($A93,parlvotes_lh!$A$11:$ZZ$209,186,FALSE)=0,"",VLOOKUP($A93,parlvotes_lh!$A$11:$ZZ$209,186,FALSE)))</f>
        <v/>
      </c>
      <c r="T93" s="179" t="str">
        <f>IF(ISERROR(VLOOKUP($A93,parlvotes_lh!$A$11:$ZZ$209,206,FALSE))=TRUE,"",IF(VLOOKUP($A93,parlvotes_lh!$A$11:$ZZ$209,206,FALSE)=0,"",VLOOKUP($A93,parlvotes_lh!$A$11:$ZZ$209,206,FALSE)))</f>
        <v/>
      </c>
      <c r="U93" s="179" t="str">
        <f>IF(ISERROR(VLOOKUP($A93,parlvotes_lh!$A$11:$ZZ$209,226,FALSE))=TRUE,"",IF(VLOOKUP($A93,parlvotes_lh!$A$11:$ZZ$209,226,FALSE)=0,"",VLOOKUP($A93,parlvotes_lh!$A$11:$ZZ$209,226,FALSE)))</f>
        <v/>
      </c>
      <c r="V93" s="179" t="str">
        <f>IF(ISERROR(VLOOKUP($A93,parlvotes_lh!$A$11:$ZZ$209,246,FALSE))=TRUE,"",IF(VLOOKUP($A93,parlvotes_lh!$A$11:$ZZ$209,246,FALSE)=0,"",VLOOKUP($A93,parlvotes_lh!$A$11:$ZZ$209,246,FALSE)))</f>
        <v/>
      </c>
      <c r="W93" s="179" t="str">
        <f>IF(ISERROR(VLOOKUP($A93,parlvotes_lh!$A$11:$ZZ$209,266,FALSE))=TRUE,"",IF(VLOOKUP($A93,parlvotes_lh!$A$11:$ZZ$209,266,FALSE)=0,"",VLOOKUP($A93,parlvotes_lh!$A$11:$ZZ$209,266,FALSE)))</f>
        <v/>
      </c>
      <c r="X93" s="179" t="str">
        <f>IF(ISERROR(VLOOKUP($A93,parlvotes_lh!$A$11:$ZZ$209,286,FALSE))=TRUE,"",IF(VLOOKUP($A93,parlvotes_lh!$A$11:$ZZ$209,286,FALSE)=0,"",VLOOKUP($A93,parlvotes_lh!$A$11:$ZZ$209,286,FALSE)))</f>
        <v/>
      </c>
      <c r="Y93" s="179" t="str">
        <f>IF(ISERROR(VLOOKUP($A93,parlvotes_lh!$A$11:$ZZ$209,306,FALSE))=TRUE,"",IF(VLOOKUP($A93,parlvotes_lh!$A$11:$ZZ$209,306,FALSE)=0,"",VLOOKUP($A93,parlvotes_lh!$A$11:$ZZ$209,306,FALSE)))</f>
        <v/>
      </c>
      <c r="Z93" s="179" t="str">
        <f>IF(ISERROR(VLOOKUP($A93,parlvotes_lh!$A$11:$ZZ$209,326,FALSE))=TRUE,"",IF(VLOOKUP($A93,parlvotes_lh!$A$11:$ZZ$209,326,FALSE)=0,"",VLOOKUP($A93,parlvotes_lh!$A$11:$ZZ$209,326,FALSE)))</f>
        <v/>
      </c>
      <c r="AA93" s="179" t="str">
        <f>IF(ISERROR(VLOOKUP($A93,parlvotes_lh!$A$11:$ZZ$209,346,FALSE))=TRUE,"",IF(VLOOKUP($A93,parlvotes_lh!$A$11:$ZZ$209,346,FALSE)=0,"",VLOOKUP($A93,parlvotes_lh!$A$11:$ZZ$209,346,FALSE)))</f>
        <v/>
      </c>
      <c r="AB93" s="179" t="str">
        <f>IF(ISERROR(VLOOKUP($A93,parlvotes_lh!$A$11:$ZZ$209,366,FALSE))=TRUE,"",IF(VLOOKUP($A93,parlvotes_lh!$A$11:$ZZ$209,366,FALSE)=0,"",VLOOKUP($A93,parlvotes_lh!$A$11:$ZZ$209,366,FALSE)))</f>
        <v/>
      </c>
      <c r="AC93" s="179" t="str">
        <f>IF(ISERROR(VLOOKUP($A93,parlvotes_lh!$A$11:$ZZ$209,386,FALSE))=TRUE,"",IF(VLOOKUP($A93,parlvotes_lh!$A$11:$ZZ$209,386,FALSE)=0,"",VLOOKUP($A93,parlvotes_lh!$A$11:$ZZ$209,386,FALSE)))</f>
        <v/>
      </c>
    </row>
    <row r="94" spans="1:29" ht="13.5" customHeight="1">
      <c r="A94" s="173" t="str">
        <f>IF(info_parties!A103="","",info_parties!A103)</f>
        <v/>
      </c>
      <c r="B94" s="104" t="str">
        <f>IF(A94="","",MID(info_weblinks!$C$3,32,3))</f>
        <v/>
      </c>
      <c r="C94" s="104" t="str">
        <f>IF(info_parties!G103="","",info_parties!G103)</f>
        <v/>
      </c>
      <c r="D94" s="104" t="str">
        <f>IF(info_parties!K103="","",info_parties!K103)</f>
        <v/>
      </c>
      <c r="E94" s="104" t="str">
        <f>IF(info_parties!H103="","",info_parties!H103)</f>
        <v/>
      </c>
      <c r="F94" s="174" t="str">
        <f t="shared" si="4"/>
        <v/>
      </c>
      <c r="G94" s="175" t="str">
        <f t="shared" si="5"/>
        <v/>
      </c>
      <c r="H94" s="176" t="str">
        <f t="shared" si="6"/>
        <v/>
      </c>
      <c r="I94" s="177" t="str">
        <f t="shared" si="7"/>
        <v/>
      </c>
      <c r="J94" s="178" t="str">
        <f>IF(ISERROR(VLOOKUP($A94,parlvotes_lh!$A$11:$ZZ$209,6,FALSE))=TRUE,"",IF(VLOOKUP($A94,parlvotes_lh!$A$11:$ZZ$209,6,FALSE)=0,"",VLOOKUP($A94,parlvotes_lh!$A$11:$ZZ$209,6,FALSE)))</f>
        <v/>
      </c>
      <c r="K94" s="178" t="str">
        <f>IF(ISERROR(VLOOKUP($A94,parlvotes_lh!$A$11:$ZZ$209,26,FALSE))=TRUE,"",IF(VLOOKUP($A94,parlvotes_lh!$A$11:$ZZ$209,26,FALSE)=0,"",VLOOKUP($A94,parlvotes_lh!$A$11:$ZZ$209,26,FALSE)))</f>
        <v/>
      </c>
      <c r="L94" s="178" t="str">
        <f>IF(ISERROR(VLOOKUP($A94,parlvotes_lh!$A$11:$ZZ$209,46,FALSE))=TRUE,"",IF(VLOOKUP($A94,parlvotes_lh!$A$11:$ZZ$209,46,FALSE)=0,"",VLOOKUP($A94,parlvotes_lh!$A$11:$ZZ$209,46,FALSE)))</f>
        <v/>
      </c>
      <c r="M94" s="178" t="str">
        <f>IF(ISERROR(VLOOKUP($A94,parlvotes_lh!$A$11:$ZZ$209,66,FALSE))=TRUE,"",IF(VLOOKUP($A94,parlvotes_lh!$A$11:$ZZ$209,66,FALSE)=0,"",VLOOKUP($A94,parlvotes_lh!$A$11:$ZZ$209,66,FALSE)))</f>
        <v/>
      </c>
      <c r="N94" s="178" t="str">
        <f>IF(ISERROR(VLOOKUP($A94,parlvotes_lh!$A$11:$ZZ$209,86,FALSE))=TRUE,"",IF(VLOOKUP($A94,parlvotes_lh!$A$11:$ZZ$209,86,FALSE)=0,"",VLOOKUP($A94,parlvotes_lh!$A$11:$ZZ$209,86,FALSE)))</f>
        <v/>
      </c>
      <c r="O94" s="178" t="str">
        <f>IF(ISERROR(VLOOKUP($A94,parlvotes_lh!$A$11:$ZZ$209,106,FALSE))=TRUE,"",IF(VLOOKUP($A94,parlvotes_lh!$A$11:$ZZ$209,106,FALSE)=0,"",VLOOKUP($A94,parlvotes_lh!$A$11:$ZZ$209,106,FALSE)))</f>
        <v/>
      </c>
      <c r="P94" s="178" t="str">
        <f>IF(ISERROR(VLOOKUP($A94,parlvotes_lh!$A$11:$ZZ$209,126,FALSE))=TRUE,"",IF(VLOOKUP($A94,parlvotes_lh!$A$11:$ZZ$209,126,FALSE)=0,"",VLOOKUP($A94,parlvotes_lh!$A$11:$ZZ$209,126,FALSE)))</f>
        <v/>
      </c>
      <c r="Q94" s="179" t="str">
        <f>IF(ISERROR(VLOOKUP($A94,parlvotes_lh!$A$11:$ZZ$209,146,FALSE))=TRUE,"",IF(VLOOKUP($A94,parlvotes_lh!$A$11:$ZZ$209,146,FALSE)=0,"",VLOOKUP($A94,parlvotes_lh!$A$11:$ZZ$209,146,FALSE)))</f>
        <v/>
      </c>
      <c r="R94" s="179" t="str">
        <f>IF(ISERROR(VLOOKUP($A94,parlvotes_lh!$A$11:$ZZ$209,166,FALSE))=TRUE,"",IF(VLOOKUP($A94,parlvotes_lh!$A$11:$ZZ$209,166,FALSE)=0,"",VLOOKUP($A94,parlvotes_lh!$A$11:$ZZ$209,166,FALSE)))</f>
        <v/>
      </c>
      <c r="S94" s="179" t="str">
        <f>IF(ISERROR(VLOOKUP($A94,parlvotes_lh!$A$11:$ZZ$209,186,FALSE))=TRUE,"",IF(VLOOKUP($A94,parlvotes_lh!$A$11:$ZZ$209,186,FALSE)=0,"",VLOOKUP($A94,parlvotes_lh!$A$11:$ZZ$209,186,FALSE)))</f>
        <v/>
      </c>
      <c r="T94" s="179" t="str">
        <f>IF(ISERROR(VLOOKUP($A94,parlvotes_lh!$A$11:$ZZ$209,206,FALSE))=TRUE,"",IF(VLOOKUP($A94,parlvotes_lh!$A$11:$ZZ$209,206,FALSE)=0,"",VLOOKUP($A94,parlvotes_lh!$A$11:$ZZ$209,206,FALSE)))</f>
        <v/>
      </c>
      <c r="U94" s="179" t="str">
        <f>IF(ISERROR(VLOOKUP($A94,parlvotes_lh!$A$11:$ZZ$209,226,FALSE))=TRUE,"",IF(VLOOKUP($A94,parlvotes_lh!$A$11:$ZZ$209,226,FALSE)=0,"",VLOOKUP($A94,parlvotes_lh!$A$11:$ZZ$209,226,FALSE)))</f>
        <v/>
      </c>
      <c r="V94" s="179" t="str">
        <f>IF(ISERROR(VLOOKUP($A94,parlvotes_lh!$A$11:$ZZ$209,246,FALSE))=TRUE,"",IF(VLOOKUP($A94,parlvotes_lh!$A$11:$ZZ$209,246,FALSE)=0,"",VLOOKUP($A94,parlvotes_lh!$A$11:$ZZ$209,246,FALSE)))</f>
        <v/>
      </c>
      <c r="W94" s="179" t="str">
        <f>IF(ISERROR(VLOOKUP($A94,parlvotes_lh!$A$11:$ZZ$209,266,FALSE))=TRUE,"",IF(VLOOKUP($A94,parlvotes_lh!$A$11:$ZZ$209,266,FALSE)=0,"",VLOOKUP($A94,parlvotes_lh!$A$11:$ZZ$209,266,FALSE)))</f>
        <v/>
      </c>
      <c r="X94" s="179" t="str">
        <f>IF(ISERROR(VLOOKUP($A94,parlvotes_lh!$A$11:$ZZ$209,286,FALSE))=TRUE,"",IF(VLOOKUP($A94,parlvotes_lh!$A$11:$ZZ$209,286,FALSE)=0,"",VLOOKUP($A94,parlvotes_lh!$A$11:$ZZ$209,286,FALSE)))</f>
        <v/>
      </c>
      <c r="Y94" s="179" t="str">
        <f>IF(ISERROR(VLOOKUP($A94,parlvotes_lh!$A$11:$ZZ$209,306,FALSE))=TRUE,"",IF(VLOOKUP($A94,parlvotes_lh!$A$11:$ZZ$209,306,FALSE)=0,"",VLOOKUP($A94,parlvotes_lh!$A$11:$ZZ$209,306,FALSE)))</f>
        <v/>
      </c>
      <c r="Z94" s="179" t="str">
        <f>IF(ISERROR(VLOOKUP($A94,parlvotes_lh!$A$11:$ZZ$209,326,FALSE))=TRUE,"",IF(VLOOKUP($A94,parlvotes_lh!$A$11:$ZZ$209,326,FALSE)=0,"",VLOOKUP($A94,parlvotes_lh!$A$11:$ZZ$209,326,FALSE)))</f>
        <v/>
      </c>
      <c r="AA94" s="179" t="str">
        <f>IF(ISERROR(VLOOKUP($A94,parlvotes_lh!$A$11:$ZZ$209,346,FALSE))=TRUE,"",IF(VLOOKUP($A94,parlvotes_lh!$A$11:$ZZ$209,346,FALSE)=0,"",VLOOKUP($A94,parlvotes_lh!$A$11:$ZZ$209,346,FALSE)))</f>
        <v/>
      </c>
      <c r="AB94" s="179" t="str">
        <f>IF(ISERROR(VLOOKUP($A94,parlvotes_lh!$A$11:$ZZ$209,366,FALSE))=TRUE,"",IF(VLOOKUP($A94,parlvotes_lh!$A$11:$ZZ$209,366,FALSE)=0,"",VLOOKUP($A94,parlvotes_lh!$A$11:$ZZ$209,366,FALSE)))</f>
        <v/>
      </c>
      <c r="AC94" s="179" t="str">
        <f>IF(ISERROR(VLOOKUP($A94,parlvotes_lh!$A$11:$ZZ$209,386,FALSE))=TRUE,"",IF(VLOOKUP($A94,parlvotes_lh!$A$11:$ZZ$209,386,FALSE)=0,"",VLOOKUP($A94,parlvotes_lh!$A$11:$ZZ$209,386,FALSE)))</f>
        <v/>
      </c>
    </row>
    <row r="95" spans="1:29" ht="13.5" customHeight="1">
      <c r="A95" s="173" t="str">
        <f>IF(info_parties!A104="","",info_parties!A104)</f>
        <v/>
      </c>
      <c r="B95" s="104" t="str">
        <f>IF(A95="","",MID(info_weblinks!$C$3,32,3))</f>
        <v/>
      </c>
      <c r="C95" s="104" t="str">
        <f>IF(info_parties!G104="","",info_parties!G104)</f>
        <v/>
      </c>
      <c r="D95" s="104" t="str">
        <f>IF(info_parties!K104="","",info_parties!K104)</f>
        <v/>
      </c>
      <c r="E95" s="104" t="str">
        <f>IF(info_parties!H104="","",info_parties!H104)</f>
        <v/>
      </c>
      <c r="F95" s="174" t="str">
        <f t="shared" si="4"/>
        <v/>
      </c>
      <c r="G95" s="175" t="str">
        <f t="shared" si="5"/>
        <v/>
      </c>
      <c r="H95" s="176" t="str">
        <f t="shared" si="6"/>
        <v/>
      </c>
      <c r="I95" s="177" t="str">
        <f t="shared" si="7"/>
        <v/>
      </c>
      <c r="J95" s="178" t="str">
        <f>IF(ISERROR(VLOOKUP($A95,parlvotes_lh!$A$11:$ZZ$209,6,FALSE))=TRUE,"",IF(VLOOKUP($A95,parlvotes_lh!$A$11:$ZZ$209,6,FALSE)=0,"",VLOOKUP($A95,parlvotes_lh!$A$11:$ZZ$209,6,FALSE)))</f>
        <v/>
      </c>
      <c r="K95" s="178" t="str">
        <f>IF(ISERROR(VLOOKUP($A95,parlvotes_lh!$A$11:$ZZ$209,26,FALSE))=TRUE,"",IF(VLOOKUP($A95,parlvotes_lh!$A$11:$ZZ$209,26,FALSE)=0,"",VLOOKUP($A95,parlvotes_lh!$A$11:$ZZ$209,26,FALSE)))</f>
        <v/>
      </c>
      <c r="L95" s="178" t="str">
        <f>IF(ISERROR(VLOOKUP($A95,parlvotes_lh!$A$11:$ZZ$209,46,FALSE))=TRUE,"",IF(VLOOKUP($A95,parlvotes_lh!$A$11:$ZZ$209,46,FALSE)=0,"",VLOOKUP($A95,parlvotes_lh!$A$11:$ZZ$209,46,FALSE)))</f>
        <v/>
      </c>
      <c r="M95" s="178" t="str">
        <f>IF(ISERROR(VLOOKUP($A95,parlvotes_lh!$A$11:$ZZ$209,66,FALSE))=TRUE,"",IF(VLOOKUP($A95,parlvotes_lh!$A$11:$ZZ$209,66,FALSE)=0,"",VLOOKUP($A95,parlvotes_lh!$A$11:$ZZ$209,66,FALSE)))</f>
        <v/>
      </c>
      <c r="N95" s="178" t="str">
        <f>IF(ISERROR(VLOOKUP($A95,parlvotes_lh!$A$11:$ZZ$209,86,FALSE))=TRUE,"",IF(VLOOKUP($A95,parlvotes_lh!$A$11:$ZZ$209,86,FALSE)=0,"",VLOOKUP($A95,parlvotes_lh!$A$11:$ZZ$209,86,FALSE)))</f>
        <v/>
      </c>
      <c r="O95" s="178" t="str">
        <f>IF(ISERROR(VLOOKUP($A95,parlvotes_lh!$A$11:$ZZ$209,106,FALSE))=TRUE,"",IF(VLOOKUP($A95,parlvotes_lh!$A$11:$ZZ$209,106,FALSE)=0,"",VLOOKUP($A95,parlvotes_lh!$A$11:$ZZ$209,106,FALSE)))</f>
        <v/>
      </c>
      <c r="P95" s="178" t="str">
        <f>IF(ISERROR(VLOOKUP($A95,parlvotes_lh!$A$11:$ZZ$209,126,FALSE))=TRUE,"",IF(VLOOKUP($A95,parlvotes_lh!$A$11:$ZZ$209,126,FALSE)=0,"",VLOOKUP($A95,parlvotes_lh!$A$11:$ZZ$209,126,FALSE)))</f>
        <v/>
      </c>
      <c r="Q95" s="179" t="str">
        <f>IF(ISERROR(VLOOKUP($A95,parlvotes_lh!$A$11:$ZZ$209,146,FALSE))=TRUE,"",IF(VLOOKUP($A95,parlvotes_lh!$A$11:$ZZ$209,146,FALSE)=0,"",VLOOKUP($A95,parlvotes_lh!$A$11:$ZZ$209,146,FALSE)))</f>
        <v/>
      </c>
      <c r="R95" s="179" t="str">
        <f>IF(ISERROR(VLOOKUP($A95,parlvotes_lh!$A$11:$ZZ$209,166,FALSE))=TRUE,"",IF(VLOOKUP($A95,parlvotes_lh!$A$11:$ZZ$209,166,FALSE)=0,"",VLOOKUP($A95,parlvotes_lh!$A$11:$ZZ$209,166,FALSE)))</f>
        <v/>
      </c>
      <c r="S95" s="179" t="str">
        <f>IF(ISERROR(VLOOKUP($A95,parlvotes_lh!$A$11:$ZZ$209,186,FALSE))=TRUE,"",IF(VLOOKUP($A95,parlvotes_lh!$A$11:$ZZ$209,186,FALSE)=0,"",VLOOKUP($A95,parlvotes_lh!$A$11:$ZZ$209,186,FALSE)))</f>
        <v/>
      </c>
      <c r="T95" s="179" t="str">
        <f>IF(ISERROR(VLOOKUP($A95,parlvotes_lh!$A$11:$ZZ$209,206,FALSE))=TRUE,"",IF(VLOOKUP($A95,parlvotes_lh!$A$11:$ZZ$209,206,FALSE)=0,"",VLOOKUP($A95,parlvotes_lh!$A$11:$ZZ$209,206,FALSE)))</f>
        <v/>
      </c>
      <c r="U95" s="179" t="str">
        <f>IF(ISERROR(VLOOKUP($A95,parlvotes_lh!$A$11:$ZZ$209,226,FALSE))=TRUE,"",IF(VLOOKUP($A95,parlvotes_lh!$A$11:$ZZ$209,226,FALSE)=0,"",VLOOKUP($A95,parlvotes_lh!$A$11:$ZZ$209,226,FALSE)))</f>
        <v/>
      </c>
      <c r="V95" s="179" t="str">
        <f>IF(ISERROR(VLOOKUP($A95,parlvotes_lh!$A$11:$ZZ$209,246,FALSE))=TRUE,"",IF(VLOOKUP($A95,parlvotes_lh!$A$11:$ZZ$209,246,FALSE)=0,"",VLOOKUP($A95,parlvotes_lh!$A$11:$ZZ$209,246,FALSE)))</f>
        <v/>
      </c>
      <c r="W95" s="179" t="str">
        <f>IF(ISERROR(VLOOKUP($A95,parlvotes_lh!$A$11:$ZZ$209,266,FALSE))=TRUE,"",IF(VLOOKUP($A95,parlvotes_lh!$A$11:$ZZ$209,266,FALSE)=0,"",VLOOKUP($A95,parlvotes_lh!$A$11:$ZZ$209,266,FALSE)))</f>
        <v/>
      </c>
      <c r="X95" s="179" t="str">
        <f>IF(ISERROR(VLOOKUP($A95,parlvotes_lh!$A$11:$ZZ$209,286,FALSE))=TRUE,"",IF(VLOOKUP($A95,parlvotes_lh!$A$11:$ZZ$209,286,FALSE)=0,"",VLOOKUP($A95,parlvotes_lh!$A$11:$ZZ$209,286,FALSE)))</f>
        <v/>
      </c>
      <c r="Y95" s="179" t="str">
        <f>IF(ISERROR(VLOOKUP($A95,parlvotes_lh!$A$11:$ZZ$209,306,FALSE))=TRUE,"",IF(VLOOKUP($A95,parlvotes_lh!$A$11:$ZZ$209,306,FALSE)=0,"",VLOOKUP($A95,parlvotes_lh!$A$11:$ZZ$209,306,FALSE)))</f>
        <v/>
      </c>
      <c r="Z95" s="179" t="str">
        <f>IF(ISERROR(VLOOKUP($A95,parlvotes_lh!$A$11:$ZZ$209,326,FALSE))=TRUE,"",IF(VLOOKUP($A95,parlvotes_lh!$A$11:$ZZ$209,326,FALSE)=0,"",VLOOKUP($A95,parlvotes_lh!$A$11:$ZZ$209,326,FALSE)))</f>
        <v/>
      </c>
      <c r="AA95" s="179" t="str">
        <f>IF(ISERROR(VLOOKUP($A95,parlvotes_lh!$A$11:$ZZ$209,346,FALSE))=TRUE,"",IF(VLOOKUP($A95,parlvotes_lh!$A$11:$ZZ$209,346,FALSE)=0,"",VLOOKUP($A95,parlvotes_lh!$A$11:$ZZ$209,346,FALSE)))</f>
        <v/>
      </c>
      <c r="AB95" s="179" t="str">
        <f>IF(ISERROR(VLOOKUP($A95,parlvotes_lh!$A$11:$ZZ$209,366,FALSE))=TRUE,"",IF(VLOOKUP($A95,parlvotes_lh!$A$11:$ZZ$209,366,FALSE)=0,"",VLOOKUP($A95,parlvotes_lh!$A$11:$ZZ$209,366,FALSE)))</f>
        <v/>
      </c>
      <c r="AC95" s="179" t="str">
        <f>IF(ISERROR(VLOOKUP($A95,parlvotes_lh!$A$11:$ZZ$209,386,FALSE))=TRUE,"",IF(VLOOKUP($A95,parlvotes_lh!$A$11:$ZZ$209,386,FALSE)=0,"",VLOOKUP($A95,parlvotes_lh!$A$11:$ZZ$209,386,FALSE)))</f>
        <v/>
      </c>
    </row>
    <row r="96" spans="1:29" ht="13.5" customHeight="1">
      <c r="A96" s="173" t="str">
        <f>IF(info_parties!A105="","",info_parties!A105)</f>
        <v/>
      </c>
      <c r="B96" s="104" t="str">
        <f>IF(A96="","",MID(info_weblinks!$C$3,32,3))</f>
        <v/>
      </c>
      <c r="C96" s="104" t="str">
        <f>IF(info_parties!G105="","",info_parties!G105)</f>
        <v/>
      </c>
      <c r="D96" s="104" t="str">
        <f>IF(info_parties!K105="","",info_parties!K105)</f>
        <v/>
      </c>
      <c r="E96" s="104" t="str">
        <f>IF(info_parties!H105="","",info_parties!H105)</f>
        <v/>
      </c>
      <c r="F96" s="174" t="str">
        <f t="shared" si="4"/>
        <v/>
      </c>
      <c r="G96" s="175" t="str">
        <f t="shared" si="5"/>
        <v/>
      </c>
      <c r="H96" s="176" t="str">
        <f t="shared" si="6"/>
        <v/>
      </c>
      <c r="I96" s="177" t="str">
        <f t="shared" si="7"/>
        <v/>
      </c>
      <c r="J96" s="178" t="str">
        <f>IF(ISERROR(VLOOKUP($A96,parlvotes_lh!$A$11:$ZZ$209,6,FALSE))=TRUE,"",IF(VLOOKUP($A96,parlvotes_lh!$A$11:$ZZ$209,6,FALSE)=0,"",VLOOKUP($A96,parlvotes_lh!$A$11:$ZZ$209,6,FALSE)))</f>
        <v/>
      </c>
      <c r="K96" s="178" t="str">
        <f>IF(ISERROR(VLOOKUP($A96,parlvotes_lh!$A$11:$ZZ$209,26,FALSE))=TRUE,"",IF(VLOOKUP($A96,parlvotes_lh!$A$11:$ZZ$209,26,FALSE)=0,"",VLOOKUP($A96,parlvotes_lh!$A$11:$ZZ$209,26,FALSE)))</f>
        <v/>
      </c>
      <c r="L96" s="178" t="str">
        <f>IF(ISERROR(VLOOKUP($A96,parlvotes_lh!$A$11:$ZZ$209,46,FALSE))=TRUE,"",IF(VLOOKUP($A96,parlvotes_lh!$A$11:$ZZ$209,46,FALSE)=0,"",VLOOKUP($A96,parlvotes_lh!$A$11:$ZZ$209,46,FALSE)))</f>
        <v/>
      </c>
      <c r="M96" s="178" t="str">
        <f>IF(ISERROR(VLOOKUP($A96,parlvotes_lh!$A$11:$ZZ$209,66,FALSE))=TRUE,"",IF(VLOOKUP($A96,parlvotes_lh!$A$11:$ZZ$209,66,FALSE)=0,"",VLOOKUP($A96,parlvotes_lh!$A$11:$ZZ$209,66,FALSE)))</f>
        <v/>
      </c>
      <c r="N96" s="178" t="str">
        <f>IF(ISERROR(VLOOKUP($A96,parlvotes_lh!$A$11:$ZZ$209,86,FALSE))=TRUE,"",IF(VLOOKUP($A96,parlvotes_lh!$A$11:$ZZ$209,86,FALSE)=0,"",VLOOKUP($A96,parlvotes_lh!$A$11:$ZZ$209,86,FALSE)))</f>
        <v/>
      </c>
      <c r="O96" s="178" t="str">
        <f>IF(ISERROR(VLOOKUP($A96,parlvotes_lh!$A$11:$ZZ$209,106,FALSE))=TRUE,"",IF(VLOOKUP($A96,parlvotes_lh!$A$11:$ZZ$209,106,FALSE)=0,"",VLOOKUP($A96,parlvotes_lh!$A$11:$ZZ$209,106,FALSE)))</f>
        <v/>
      </c>
      <c r="P96" s="178" t="str">
        <f>IF(ISERROR(VLOOKUP($A96,parlvotes_lh!$A$11:$ZZ$209,126,FALSE))=TRUE,"",IF(VLOOKUP($A96,parlvotes_lh!$A$11:$ZZ$209,126,FALSE)=0,"",VLOOKUP($A96,parlvotes_lh!$A$11:$ZZ$209,126,FALSE)))</f>
        <v/>
      </c>
      <c r="Q96" s="179" t="str">
        <f>IF(ISERROR(VLOOKUP($A96,parlvotes_lh!$A$11:$ZZ$209,146,FALSE))=TRUE,"",IF(VLOOKUP($A96,parlvotes_lh!$A$11:$ZZ$209,146,FALSE)=0,"",VLOOKUP($A96,parlvotes_lh!$A$11:$ZZ$209,146,FALSE)))</f>
        <v/>
      </c>
      <c r="R96" s="179" t="str">
        <f>IF(ISERROR(VLOOKUP($A96,parlvotes_lh!$A$11:$ZZ$209,166,FALSE))=TRUE,"",IF(VLOOKUP($A96,parlvotes_lh!$A$11:$ZZ$209,166,FALSE)=0,"",VLOOKUP($A96,parlvotes_lh!$A$11:$ZZ$209,166,FALSE)))</f>
        <v/>
      </c>
      <c r="S96" s="179" t="str">
        <f>IF(ISERROR(VLOOKUP($A96,parlvotes_lh!$A$11:$ZZ$209,186,FALSE))=TRUE,"",IF(VLOOKUP($A96,parlvotes_lh!$A$11:$ZZ$209,186,FALSE)=0,"",VLOOKUP($A96,parlvotes_lh!$A$11:$ZZ$209,186,FALSE)))</f>
        <v/>
      </c>
      <c r="T96" s="179" t="str">
        <f>IF(ISERROR(VLOOKUP($A96,parlvotes_lh!$A$11:$ZZ$209,206,FALSE))=TRUE,"",IF(VLOOKUP($A96,parlvotes_lh!$A$11:$ZZ$209,206,FALSE)=0,"",VLOOKUP($A96,parlvotes_lh!$A$11:$ZZ$209,206,FALSE)))</f>
        <v/>
      </c>
      <c r="U96" s="179" t="str">
        <f>IF(ISERROR(VLOOKUP($A96,parlvotes_lh!$A$11:$ZZ$209,226,FALSE))=TRUE,"",IF(VLOOKUP($A96,parlvotes_lh!$A$11:$ZZ$209,226,FALSE)=0,"",VLOOKUP($A96,parlvotes_lh!$A$11:$ZZ$209,226,FALSE)))</f>
        <v/>
      </c>
      <c r="V96" s="179" t="str">
        <f>IF(ISERROR(VLOOKUP($A96,parlvotes_lh!$A$11:$ZZ$209,246,FALSE))=TRUE,"",IF(VLOOKUP($A96,parlvotes_lh!$A$11:$ZZ$209,246,FALSE)=0,"",VLOOKUP($A96,parlvotes_lh!$A$11:$ZZ$209,246,FALSE)))</f>
        <v/>
      </c>
      <c r="W96" s="179" t="str">
        <f>IF(ISERROR(VLOOKUP($A96,parlvotes_lh!$A$11:$ZZ$209,266,FALSE))=TRUE,"",IF(VLOOKUP($A96,parlvotes_lh!$A$11:$ZZ$209,266,FALSE)=0,"",VLOOKUP($A96,parlvotes_lh!$A$11:$ZZ$209,266,FALSE)))</f>
        <v/>
      </c>
      <c r="X96" s="179" t="str">
        <f>IF(ISERROR(VLOOKUP($A96,parlvotes_lh!$A$11:$ZZ$209,286,FALSE))=TRUE,"",IF(VLOOKUP($A96,parlvotes_lh!$A$11:$ZZ$209,286,FALSE)=0,"",VLOOKUP($A96,parlvotes_lh!$A$11:$ZZ$209,286,FALSE)))</f>
        <v/>
      </c>
      <c r="Y96" s="179" t="str">
        <f>IF(ISERROR(VLOOKUP($A96,parlvotes_lh!$A$11:$ZZ$209,306,FALSE))=TRUE,"",IF(VLOOKUP($A96,parlvotes_lh!$A$11:$ZZ$209,306,FALSE)=0,"",VLOOKUP($A96,parlvotes_lh!$A$11:$ZZ$209,306,FALSE)))</f>
        <v/>
      </c>
      <c r="Z96" s="179" t="str">
        <f>IF(ISERROR(VLOOKUP($A96,parlvotes_lh!$A$11:$ZZ$209,326,FALSE))=TRUE,"",IF(VLOOKUP($A96,parlvotes_lh!$A$11:$ZZ$209,326,FALSE)=0,"",VLOOKUP($A96,parlvotes_lh!$A$11:$ZZ$209,326,FALSE)))</f>
        <v/>
      </c>
      <c r="AA96" s="179" t="str">
        <f>IF(ISERROR(VLOOKUP($A96,parlvotes_lh!$A$11:$ZZ$209,346,FALSE))=TRUE,"",IF(VLOOKUP($A96,parlvotes_lh!$A$11:$ZZ$209,346,FALSE)=0,"",VLOOKUP($A96,parlvotes_lh!$A$11:$ZZ$209,346,FALSE)))</f>
        <v/>
      </c>
      <c r="AB96" s="179" t="str">
        <f>IF(ISERROR(VLOOKUP($A96,parlvotes_lh!$A$11:$ZZ$209,366,FALSE))=TRUE,"",IF(VLOOKUP($A96,parlvotes_lh!$A$11:$ZZ$209,366,FALSE)=0,"",VLOOKUP($A96,parlvotes_lh!$A$11:$ZZ$209,366,FALSE)))</f>
        <v/>
      </c>
      <c r="AC96" s="179" t="str">
        <f>IF(ISERROR(VLOOKUP($A96,parlvotes_lh!$A$11:$ZZ$209,386,FALSE))=TRUE,"",IF(VLOOKUP($A96,parlvotes_lh!$A$11:$ZZ$209,386,FALSE)=0,"",VLOOKUP($A96,parlvotes_lh!$A$11:$ZZ$209,386,FALSE)))</f>
        <v/>
      </c>
    </row>
    <row r="97" spans="1:29" ht="13.5" customHeight="1">
      <c r="A97" s="173" t="str">
        <f>IF(info_parties!A106="","",info_parties!A106)</f>
        <v/>
      </c>
      <c r="B97" s="104" t="str">
        <f>IF(A97="","",MID(info_weblinks!$C$3,32,3))</f>
        <v/>
      </c>
      <c r="C97" s="104" t="str">
        <f>IF(info_parties!G106="","",info_parties!G106)</f>
        <v/>
      </c>
      <c r="D97" s="104" t="str">
        <f>IF(info_parties!K106="","",info_parties!K106)</f>
        <v/>
      </c>
      <c r="E97" s="104" t="str">
        <f>IF(info_parties!H106="","",info_parties!H106)</f>
        <v/>
      </c>
      <c r="F97" s="174" t="str">
        <f t="shared" si="4"/>
        <v/>
      </c>
      <c r="G97" s="175" t="str">
        <f t="shared" si="5"/>
        <v/>
      </c>
      <c r="H97" s="176" t="str">
        <f t="shared" si="6"/>
        <v/>
      </c>
      <c r="I97" s="177" t="str">
        <f t="shared" si="7"/>
        <v/>
      </c>
      <c r="J97" s="178" t="str">
        <f>IF(ISERROR(VLOOKUP($A97,parlvotes_lh!$A$11:$ZZ$209,6,FALSE))=TRUE,"",IF(VLOOKUP($A97,parlvotes_lh!$A$11:$ZZ$209,6,FALSE)=0,"",VLOOKUP($A97,parlvotes_lh!$A$11:$ZZ$209,6,FALSE)))</f>
        <v/>
      </c>
      <c r="K97" s="178" t="str">
        <f>IF(ISERROR(VLOOKUP($A97,parlvotes_lh!$A$11:$ZZ$209,26,FALSE))=TRUE,"",IF(VLOOKUP($A97,parlvotes_lh!$A$11:$ZZ$209,26,FALSE)=0,"",VLOOKUP($A97,parlvotes_lh!$A$11:$ZZ$209,26,FALSE)))</f>
        <v/>
      </c>
      <c r="L97" s="178" t="str">
        <f>IF(ISERROR(VLOOKUP($A97,parlvotes_lh!$A$11:$ZZ$209,46,FALSE))=TRUE,"",IF(VLOOKUP($A97,parlvotes_lh!$A$11:$ZZ$209,46,FALSE)=0,"",VLOOKUP($A97,parlvotes_lh!$A$11:$ZZ$209,46,FALSE)))</f>
        <v/>
      </c>
      <c r="M97" s="178" t="str">
        <f>IF(ISERROR(VLOOKUP($A97,parlvotes_lh!$A$11:$ZZ$209,66,FALSE))=TRUE,"",IF(VLOOKUP($A97,parlvotes_lh!$A$11:$ZZ$209,66,FALSE)=0,"",VLOOKUP($A97,parlvotes_lh!$A$11:$ZZ$209,66,FALSE)))</f>
        <v/>
      </c>
      <c r="N97" s="178" t="str">
        <f>IF(ISERROR(VLOOKUP($A97,parlvotes_lh!$A$11:$ZZ$209,86,FALSE))=TRUE,"",IF(VLOOKUP($A97,parlvotes_lh!$A$11:$ZZ$209,86,FALSE)=0,"",VLOOKUP($A97,parlvotes_lh!$A$11:$ZZ$209,86,FALSE)))</f>
        <v/>
      </c>
      <c r="O97" s="178" t="str">
        <f>IF(ISERROR(VLOOKUP($A97,parlvotes_lh!$A$11:$ZZ$209,106,FALSE))=TRUE,"",IF(VLOOKUP($A97,parlvotes_lh!$A$11:$ZZ$209,106,FALSE)=0,"",VLOOKUP($A97,parlvotes_lh!$A$11:$ZZ$209,106,FALSE)))</f>
        <v/>
      </c>
      <c r="P97" s="178" t="str">
        <f>IF(ISERROR(VLOOKUP($A97,parlvotes_lh!$A$11:$ZZ$209,126,FALSE))=TRUE,"",IF(VLOOKUP($A97,parlvotes_lh!$A$11:$ZZ$209,126,FALSE)=0,"",VLOOKUP($A97,parlvotes_lh!$A$11:$ZZ$209,126,FALSE)))</f>
        <v/>
      </c>
      <c r="Q97" s="179" t="str">
        <f>IF(ISERROR(VLOOKUP($A97,parlvotes_lh!$A$11:$ZZ$209,146,FALSE))=TRUE,"",IF(VLOOKUP($A97,parlvotes_lh!$A$11:$ZZ$209,146,FALSE)=0,"",VLOOKUP($A97,parlvotes_lh!$A$11:$ZZ$209,146,FALSE)))</f>
        <v/>
      </c>
      <c r="R97" s="179" t="str">
        <f>IF(ISERROR(VLOOKUP($A97,parlvotes_lh!$A$11:$ZZ$209,166,FALSE))=TRUE,"",IF(VLOOKUP($A97,parlvotes_lh!$A$11:$ZZ$209,166,FALSE)=0,"",VLOOKUP($A97,parlvotes_lh!$A$11:$ZZ$209,166,FALSE)))</f>
        <v/>
      </c>
      <c r="S97" s="179" t="str">
        <f>IF(ISERROR(VLOOKUP($A97,parlvotes_lh!$A$11:$ZZ$209,186,FALSE))=TRUE,"",IF(VLOOKUP($A97,parlvotes_lh!$A$11:$ZZ$209,186,FALSE)=0,"",VLOOKUP($A97,parlvotes_lh!$A$11:$ZZ$209,186,FALSE)))</f>
        <v/>
      </c>
      <c r="T97" s="179" t="str">
        <f>IF(ISERROR(VLOOKUP($A97,parlvotes_lh!$A$11:$ZZ$209,206,FALSE))=TRUE,"",IF(VLOOKUP($A97,parlvotes_lh!$A$11:$ZZ$209,206,FALSE)=0,"",VLOOKUP($A97,parlvotes_lh!$A$11:$ZZ$209,206,FALSE)))</f>
        <v/>
      </c>
      <c r="U97" s="179" t="str">
        <f>IF(ISERROR(VLOOKUP($A97,parlvotes_lh!$A$11:$ZZ$209,226,FALSE))=TRUE,"",IF(VLOOKUP($A97,parlvotes_lh!$A$11:$ZZ$209,226,FALSE)=0,"",VLOOKUP($A97,parlvotes_lh!$A$11:$ZZ$209,226,FALSE)))</f>
        <v/>
      </c>
      <c r="V97" s="179" t="str">
        <f>IF(ISERROR(VLOOKUP($A97,parlvotes_lh!$A$11:$ZZ$209,246,FALSE))=TRUE,"",IF(VLOOKUP($A97,parlvotes_lh!$A$11:$ZZ$209,246,FALSE)=0,"",VLOOKUP($A97,parlvotes_lh!$A$11:$ZZ$209,246,FALSE)))</f>
        <v/>
      </c>
      <c r="W97" s="179" t="str">
        <f>IF(ISERROR(VLOOKUP($A97,parlvotes_lh!$A$11:$ZZ$209,266,FALSE))=TRUE,"",IF(VLOOKUP($A97,parlvotes_lh!$A$11:$ZZ$209,266,FALSE)=0,"",VLOOKUP($A97,parlvotes_lh!$A$11:$ZZ$209,266,FALSE)))</f>
        <v/>
      </c>
      <c r="X97" s="179" t="str">
        <f>IF(ISERROR(VLOOKUP($A97,parlvotes_lh!$A$11:$ZZ$209,286,FALSE))=TRUE,"",IF(VLOOKUP($A97,parlvotes_lh!$A$11:$ZZ$209,286,FALSE)=0,"",VLOOKUP($A97,parlvotes_lh!$A$11:$ZZ$209,286,FALSE)))</f>
        <v/>
      </c>
      <c r="Y97" s="179" t="str">
        <f>IF(ISERROR(VLOOKUP($A97,parlvotes_lh!$A$11:$ZZ$209,306,FALSE))=TRUE,"",IF(VLOOKUP($A97,parlvotes_lh!$A$11:$ZZ$209,306,FALSE)=0,"",VLOOKUP($A97,parlvotes_lh!$A$11:$ZZ$209,306,FALSE)))</f>
        <v/>
      </c>
      <c r="Z97" s="179" t="str">
        <f>IF(ISERROR(VLOOKUP($A97,parlvotes_lh!$A$11:$ZZ$209,326,FALSE))=TRUE,"",IF(VLOOKUP($A97,parlvotes_lh!$A$11:$ZZ$209,326,FALSE)=0,"",VLOOKUP($A97,parlvotes_lh!$A$11:$ZZ$209,326,FALSE)))</f>
        <v/>
      </c>
      <c r="AA97" s="179" t="str">
        <f>IF(ISERROR(VLOOKUP($A97,parlvotes_lh!$A$11:$ZZ$209,346,FALSE))=TRUE,"",IF(VLOOKUP($A97,parlvotes_lh!$A$11:$ZZ$209,346,FALSE)=0,"",VLOOKUP($A97,parlvotes_lh!$A$11:$ZZ$209,346,FALSE)))</f>
        <v/>
      </c>
      <c r="AB97" s="179" t="str">
        <f>IF(ISERROR(VLOOKUP($A97,parlvotes_lh!$A$11:$ZZ$209,366,FALSE))=TRUE,"",IF(VLOOKUP($A97,parlvotes_lh!$A$11:$ZZ$209,366,FALSE)=0,"",VLOOKUP($A97,parlvotes_lh!$A$11:$ZZ$209,366,FALSE)))</f>
        <v/>
      </c>
      <c r="AC97" s="179" t="str">
        <f>IF(ISERROR(VLOOKUP($A97,parlvotes_lh!$A$11:$ZZ$209,386,FALSE))=TRUE,"",IF(VLOOKUP($A97,parlvotes_lh!$A$11:$ZZ$209,386,FALSE)=0,"",VLOOKUP($A97,parlvotes_lh!$A$11:$ZZ$209,386,FALSE)))</f>
        <v/>
      </c>
    </row>
    <row r="98" spans="1:29" ht="13.5" customHeight="1">
      <c r="A98" s="173" t="str">
        <f>IF(info_parties!A107="","",info_parties!A107)</f>
        <v/>
      </c>
      <c r="B98" s="104" t="str">
        <f>IF(A98="","",MID(info_weblinks!$C$3,32,3))</f>
        <v/>
      </c>
      <c r="C98" s="104" t="str">
        <f>IF(info_parties!G107="","",info_parties!G107)</f>
        <v/>
      </c>
      <c r="D98" s="104" t="str">
        <f>IF(info_parties!K107="","",info_parties!K107)</f>
        <v/>
      </c>
      <c r="E98" s="104" t="str">
        <f>IF(info_parties!H107="","",info_parties!H107)</f>
        <v/>
      </c>
      <c r="F98" s="174" t="str">
        <f t="shared" si="4"/>
        <v/>
      </c>
      <c r="G98" s="175" t="str">
        <f t="shared" si="5"/>
        <v/>
      </c>
      <c r="H98" s="176" t="str">
        <f t="shared" si="6"/>
        <v/>
      </c>
      <c r="I98" s="177" t="str">
        <f t="shared" si="7"/>
        <v/>
      </c>
      <c r="J98" s="178" t="str">
        <f>IF(ISERROR(VLOOKUP($A98,parlvotes_lh!$A$11:$ZZ$209,6,FALSE))=TRUE,"",IF(VLOOKUP($A98,parlvotes_lh!$A$11:$ZZ$209,6,FALSE)=0,"",VLOOKUP($A98,parlvotes_lh!$A$11:$ZZ$209,6,FALSE)))</f>
        <v/>
      </c>
      <c r="K98" s="178" t="str">
        <f>IF(ISERROR(VLOOKUP($A98,parlvotes_lh!$A$11:$ZZ$209,26,FALSE))=TRUE,"",IF(VLOOKUP($A98,parlvotes_lh!$A$11:$ZZ$209,26,FALSE)=0,"",VLOOKUP($A98,parlvotes_lh!$A$11:$ZZ$209,26,FALSE)))</f>
        <v/>
      </c>
      <c r="L98" s="178" t="str">
        <f>IF(ISERROR(VLOOKUP($A98,parlvotes_lh!$A$11:$ZZ$209,46,FALSE))=TRUE,"",IF(VLOOKUP($A98,parlvotes_lh!$A$11:$ZZ$209,46,FALSE)=0,"",VLOOKUP($A98,parlvotes_lh!$A$11:$ZZ$209,46,FALSE)))</f>
        <v/>
      </c>
      <c r="M98" s="178" t="str">
        <f>IF(ISERROR(VLOOKUP($A98,parlvotes_lh!$A$11:$ZZ$209,66,FALSE))=TRUE,"",IF(VLOOKUP($A98,parlvotes_lh!$A$11:$ZZ$209,66,FALSE)=0,"",VLOOKUP($A98,parlvotes_lh!$A$11:$ZZ$209,66,FALSE)))</f>
        <v/>
      </c>
      <c r="N98" s="178" t="str">
        <f>IF(ISERROR(VLOOKUP($A98,parlvotes_lh!$A$11:$ZZ$209,86,FALSE))=TRUE,"",IF(VLOOKUP($A98,parlvotes_lh!$A$11:$ZZ$209,86,FALSE)=0,"",VLOOKUP($A98,parlvotes_lh!$A$11:$ZZ$209,86,FALSE)))</f>
        <v/>
      </c>
      <c r="O98" s="178" t="str">
        <f>IF(ISERROR(VLOOKUP($A98,parlvotes_lh!$A$11:$ZZ$209,106,FALSE))=TRUE,"",IF(VLOOKUP($A98,parlvotes_lh!$A$11:$ZZ$209,106,FALSE)=0,"",VLOOKUP($A98,parlvotes_lh!$A$11:$ZZ$209,106,FALSE)))</f>
        <v/>
      </c>
      <c r="P98" s="178" t="str">
        <f>IF(ISERROR(VLOOKUP($A98,parlvotes_lh!$A$11:$ZZ$209,126,FALSE))=TRUE,"",IF(VLOOKUP($A98,parlvotes_lh!$A$11:$ZZ$209,126,FALSE)=0,"",VLOOKUP($A98,parlvotes_lh!$A$11:$ZZ$209,126,FALSE)))</f>
        <v/>
      </c>
      <c r="Q98" s="179" t="str">
        <f>IF(ISERROR(VLOOKUP($A98,parlvotes_lh!$A$11:$ZZ$209,146,FALSE))=TRUE,"",IF(VLOOKUP($A98,parlvotes_lh!$A$11:$ZZ$209,146,FALSE)=0,"",VLOOKUP($A98,parlvotes_lh!$A$11:$ZZ$209,146,FALSE)))</f>
        <v/>
      </c>
      <c r="R98" s="179" t="str">
        <f>IF(ISERROR(VLOOKUP($A98,parlvotes_lh!$A$11:$ZZ$209,166,FALSE))=TRUE,"",IF(VLOOKUP($A98,parlvotes_lh!$A$11:$ZZ$209,166,FALSE)=0,"",VLOOKUP($A98,parlvotes_lh!$A$11:$ZZ$209,166,FALSE)))</f>
        <v/>
      </c>
      <c r="S98" s="179" t="str">
        <f>IF(ISERROR(VLOOKUP($A98,parlvotes_lh!$A$11:$ZZ$209,186,FALSE))=TRUE,"",IF(VLOOKUP($A98,parlvotes_lh!$A$11:$ZZ$209,186,FALSE)=0,"",VLOOKUP($A98,parlvotes_lh!$A$11:$ZZ$209,186,FALSE)))</f>
        <v/>
      </c>
      <c r="T98" s="179" t="str">
        <f>IF(ISERROR(VLOOKUP($A98,parlvotes_lh!$A$11:$ZZ$209,206,FALSE))=TRUE,"",IF(VLOOKUP($A98,parlvotes_lh!$A$11:$ZZ$209,206,FALSE)=0,"",VLOOKUP($A98,parlvotes_lh!$A$11:$ZZ$209,206,FALSE)))</f>
        <v/>
      </c>
      <c r="U98" s="179" t="str">
        <f>IF(ISERROR(VLOOKUP($A98,parlvotes_lh!$A$11:$ZZ$209,226,FALSE))=TRUE,"",IF(VLOOKUP($A98,parlvotes_lh!$A$11:$ZZ$209,226,FALSE)=0,"",VLOOKUP($A98,parlvotes_lh!$A$11:$ZZ$209,226,FALSE)))</f>
        <v/>
      </c>
      <c r="V98" s="179" t="str">
        <f>IF(ISERROR(VLOOKUP($A98,parlvotes_lh!$A$11:$ZZ$209,246,FALSE))=TRUE,"",IF(VLOOKUP($A98,parlvotes_lh!$A$11:$ZZ$209,246,FALSE)=0,"",VLOOKUP($A98,parlvotes_lh!$A$11:$ZZ$209,246,FALSE)))</f>
        <v/>
      </c>
      <c r="W98" s="179" t="str">
        <f>IF(ISERROR(VLOOKUP($A98,parlvotes_lh!$A$11:$ZZ$209,266,FALSE))=TRUE,"",IF(VLOOKUP($A98,parlvotes_lh!$A$11:$ZZ$209,266,FALSE)=0,"",VLOOKUP($A98,parlvotes_lh!$A$11:$ZZ$209,266,FALSE)))</f>
        <v/>
      </c>
      <c r="X98" s="179" t="str">
        <f>IF(ISERROR(VLOOKUP($A98,parlvotes_lh!$A$11:$ZZ$209,286,FALSE))=TRUE,"",IF(VLOOKUP($A98,parlvotes_lh!$A$11:$ZZ$209,286,FALSE)=0,"",VLOOKUP($A98,parlvotes_lh!$A$11:$ZZ$209,286,FALSE)))</f>
        <v/>
      </c>
      <c r="Y98" s="179" t="str">
        <f>IF(ISERROR(VLOOKUP($A98,parlvotes_lh!$A$11:$ZZ$209,306,FALSE))=TRUE,"",IF(VLOOKUP($A98,parlvotes_lh!$A$11:$ZZ$209,306,FALSE)=0,"",VLOOKUP($A98,parlvotes_lh!$A$11:$ZZ$209,306,FALSE)))</f>
        <v/>
      </c>
      <c r="Z98" s="179" t="str">
        <f>IF(ISERROR(VLOOKUP($A98,parlvotes_lh!$A$11:$ZZ$209,326,FALSE))=TRUE,"",IF(VLOOKUP($A98,parlvotes_lh!$A$11:$ZZ$209,326,FALSE)=0,"",VLOOKUP($A98,parlvotes_lh!$A$11:$ZZ$209,326,FALSE)))</f>
        <v/>
      </c>
      <c r="AA98" s="179" t="str">
        <f>IF(ISERROR(VLOOKUP($A98,parlvotes_lh!$A$11:$ZZ$209,346,FALSE))=TRUE,"",IF(VLOOKUP($A98,parlvotes_lh!$A$11:$ZZ$209,346,FALSE)=0,"",VLOOKUP($A98,parlvotes_lh!$A$11:$ZZ$209,346,FALSE)))</f>
        <v/>
      </c>
      <c r="AB98" s="179" t="str">
        <f>IF(ISERROR(VLOOKUP($A98,parlvotes_lh!$A$11:$ZZ$209,366,FALSE))=TRUE,"",IF(VLOOKUP($A98,parlvotes_lh!$A$11:$ZZ$209,366,FALSE)=0,"",VLOOKUP($A98,parlvotes_lh!$A$11:$ZZ$209,366,FALSE)))</f>
        <v/>
      </c>
      <c r="AC98" s="179" t="str">
        <f>IF(ISERROR(VLOOKUP($A98,parlvotes_lh!$A$11:$ZZ$209,386,FALSE))=TRUE,"",IF(VLOOKUP($A98,parlvotes_lh!$A$11:$ZZ$209,386,FALSE)=0,"",VLOOKUP($A98,parlvotes_lh!$A$11:$ZZ$209,386,FALSE)))</f>
        <v/>
      </c>
    </row>
    <row r="99" spans="1:29" ht="13.5" customHeight="1">
      <c r="A99" s="173" t="str">
        <f>IF(info_parties!A108="","",info_parties!A108)</f>
        <v/>
      </c>
      <c r="B99" s="104" t="str">
        <f>IF(A99="","",MID(info_weblinks!$C$3,32,3))</f>
        <v/>
      </c>
      <c r="C99" s="104" t="str">
        <f>IF(info_parties!G108="","",info_parties!G108)</f>
        <v/>
      </c>
      <c r="D99" s="104" t="str">
        <f>IF(info_parties!K108="","",info_parties!K108)</f>
        <v/>
      </c>
      <c r="E99" s="104" t="str">
        <f>IF(info_parties!H108="","",info_parties!H108)</f>
        <v/>
      </c>
      <c r="F99" s="174" t="str">
        <f t="shared" si="4"/>
        <v/>
      </c>
      <c r="G99" s="175" t="str">
        <f t="shared" si="5"/>
        <v/>
      </c>
      <c r="H99" s="176" t="str">
        <f t="shared" si="6"/>
        <v/>
      </c>
      <c r="I99" s="177" t="str">
        <f t="shared" si="7"/>
        <v/>
      </c>
      <c r="J99" s="178" t="str">
        <f>IF(ISERROR(VLOOKUP($A99,parlvotes_lh!$A$11:$ZZ$209,6,FALSE))=TRUE,"",IF(VLOOKUP($A99,parlvotes_lh!$A$11:$ZZ$209,6,FALSE)=0,"",VLOOKUP($A99,parlvotes_lh!$A$11:$ZZ$209,6,FALSE)))</f>
        <v/>
      </c>
      <c r="K99" s="178" t="str">
        <f>IF(ISERROR(VLOOKUP($A99,parlvotes_lh!$A$11:$ZZ$209,26,FALSE))=TRUE,"",IF(VLOOKUP($A99,parlvotes_lh!$A$11:$ZZ$209,26,FALSE)=0,"",VLOOKUP($A99,parlvotes_lh!$A$11:$ZZ$209,26,FALSE)))</f>
        <v/>
      </c>
      <c r="L99" s="178" t="str">
        <f>IF(ISERROR(VLOOKUP($A99,parlvotes_lh!$A$11:$ZZ$209,46,FALSE))=TRUE,"",IF(VLOOKUP($A99,parlvotes_lh!$A$11:$ZZ$209,46,FALSE)=0,"",VLOOKUP($A99,parlvotes_lh!$A$11:$ZZ$209,46,FALSE)))</f>
        <v/>
      </c>
      <c r="M99" s="178" t="str">
        <f>IF(ISERROR(VLOOKUP($A99,parlvotes_lh!$A$11:$ZZ$209,66,FALSE))=TRUE,"",IF(VLOOKUP($A99,parlvotes_lh!$A$11:$ZZ$209,66,FALSE)=0,"",VLOOKUP($A99,parlvotes_lh!$A$11:$ZZ$209,66,FALSE)))</f>
        <v/>
      </c>
      <c r="N99" s="178" t="str">
        <f>IF(ISERROR(VLOOKUP($A99,parlvotes_lh!$A$11:$ZZ$209,86,FALSE))=TRUE,"",IF(VLOOKUP($A99,parlvotes_lh!$A$11:$ZZ$209,86,FALSE)=0,"",VLOOKUP($A99,parlvotes_lh!$A$11:$ZZ$209,86,FALSE)))</f>
        <v/>
      </c>
      <c r="O99" s="178" t="str">
        <f>IF(ISERROR(VLOOKUP($A99,parlvotes_lh!$A$11:$ZZ$209,106,FALSE))=TRUE,"",IF(VLOOKUP($A99,parlvotes_lh!$A$11:$ZZ$209,106,FALSE)=0,"",VLOOKUP($A99,parlvotes_lh!$A$11:$ZZ$209,106,FALSE)))</f>
        <v/>
      </c>
      <c r="P99" s="178" t="str">
        <f>IF(ISERROR(VLOOKUP($A99,parlvotes_lh!$A$11:$ZZ$209,126,FALSE))=TRUE,"",IF(VLOOKUP($A99,parlvotes_lh!$A$11:$ZZ$209,126,FALSE)=0,"",VLOOKUP($A99,parlvotes_lh!$A$11:$ZZ$209,126,FALSE)))</f>
        <v/>
      </c>
      <c r="Q99" s="179" t="str">
        <f>IF(ISERROR(VLOOKUP($A99,parlvotes_lh!$A$11:$ZZ$209,146,FALSE))=TRUE,"",IF(VLOOKUP($A99,parlvotes_lh!$A$11:$ZZ$209,146,FALSE)=0,"",VLOOKUP($A99,parlvotes_lh!$A$11:$ZZ$209,146,FALSE)))</f>
        <v/>
      </c>
      <c r="R99" s="179" t="str">
        <f>IF(ISERROR(VLOOKUP($A99,parlvotes_lh!$A$11:$ZZ$209,166,FALSE))=TRUE,"",IF(VLOOKUP($A99,parlvotes_lh!$A$11:$ZZ$209,166,FALSE)=0,"",VLOOKUP($A99,parlvotes_lh!$A$11:$ZZ$209,166,FALSE)))</f>
        <v/>
      </c>
      <c r="S99" s="179" t="str">
        <f>IF(ISERROR(VLOOKUP($A99,parlvotes_lh!$A$11:$ZZ$209,186,FALSE))=TRUE,"",IF(VLOOKUP($A99,parlvotes_lh!$A$11:$ZZ$209,186,FALSE)=0,"",VLOOKUP($A99,parlvotes_lh!$A$11:$ZZ$209,186,FALSE)))</f>
        <v/>
      </c>
      <c r="T99" s="179" t="str">
        <f>IF(ISERROR(VLOOKUP($A99,parlvotes_lh!$A$11:$ZZ$209,206,FALSE))=TRUE,"",IF(VLOOKUP($A99,parlvotes_lh!$A$11:$ZZ$209,206,FALSE)=0,"",VLOOKUP($A99,parlvotes_lh!$A$11:$ZZ$209,206,FALSE)))</f>
        <v/>
      </c>
      <c r="U99" s="179" t="str">
        <f>IF(ISERROR(VLOOKUP($A99,parlvotes_lh!$A$11:$ZZ$209,226,FALSE))=TRUE,"",IF(VLOOKUP($A99,parlvotes_lh!$A$11:$ZZ$209,226,FALSE)=0,"",VLOOKUP($A99,parlvotes_lh!$A$11:$ZZ$209,226,FALSE)))</f>
        <v/>
      </c>
      <c r="V99" s="179" t="str">
        <f>IF(ISERROR(VLOOKUP($A99,parlvotes_lh!$A$11:$ZZ$209,246,FALSE))=TRUE,"",IF(VLOOKUP($A99,parlvotes_lh!$A$11:$ZZ$209,246,FALSE)=0,"",VLOOKUP($A99,parlvotes_lh!$A$11:$ZZ$209,246,FALSE)))</f>
        <v/>
      </c>
      <c r="W99" s="179" t="str">
        <f>IF(ISERROR(VLOOKUP($A99,parlvotes_lh!$A$11:$ZZ$209,266,FALSE))=TRUE,"",IF(VLOOKUP($A99,parlvotes_lh!$A$11:$ZZ$209,266,FALSE)=0,"",VLOOKUP($A99,parlvotes_lh!$A$11:$ZZ$209,266,FALSE)))</f>
        <v/>
      </c>
      <c r="X99" s="179" t="str">
        <f>IF(ISERROR(VLOOKUP($A99,parlvotes_lh!$A$11:$ZZ$209,286,FALSE))=TRUE,"",IF(VLOOKUP($A99,parlvotes_lh!$A$11:$ZZ$209,286,FALSE)=0,"",VLOOKUP($A99,parlvotes_lh!$A$11:$ZZ$209,286,FALSE)))</f>
        <v/>
      </c>
      <c r="Y99" s="179" t="str">
        <f>IF(ISERROR(VLOOKUP($A99,parlvotes_lh!$A$11:$ZZ$209,306,FALSE))=TRUE,"",IF(VLOOKUP($A99,parlvotes_lh!$A$11:$ZZ$209,306,FALSE)=0,"",VLOOKUP($A99,parlvotes_lh!$A$11:$ZZ$209,306,FALSE)))</f>
        <v/>
      </c>
      <c r="Z99" s="179" t="str">
        <f>IF(ISERROR(VLOOKUP($A99,parlvotes_lh!$A$11:$ZZ$209,326,FALSE))=TRUE,"",IF(VLOOKUP($A99,parlvotes_lh!$A$11:$ZZ$209,326,FALSE)=0,"",VLOOKUP($A99,parlvotes_lh!$A$11:$ZZ$209,326,FALSE)))</f>
        <v/>
      </c>
      <c r="AA99" s="179" t="str">
        <f>IF(ISERROR(VLOOKUP($A99,parlvotes_lh!$A$11:$ZZ$209,346,FALSE))=TRUE,"",IF(VLOOKUP($A99,parlvotes_lh!$A$11:$ZZ$209,346,FALSE)=0,"",VLOOKUP($A99,parlvotes_lh!$A$11:$ZZ$209,346,FALSE)))</f>
        <v/>
      </c>
      <c r="AB99" s="179" t="str">
        <f>IF(ISERROR(VLOOKUP($A99,parlvotes_lh!$A$11:$ZZ$209,366,FALSE))=TRUE,"",IF(VLOOKUP($A99,parlvotes_lh!$A$11:$ZZ$209,366,FALSE)=0,"",VLOOKUP($A99,parlvotes_lh!$A$11:$ZZ$209,366,FALSE)))</f>
        <v/>
      </c>
      <c r="AC99" s="179" t="str">
        <f>IF(ISERROR(VLOOKUP($A99,parlvotes_lh!$A$11:$ZZ$209,386,FALSE))=TRUE,"",IF(VLOOKUP($A99,parlvotes_lh!$A$11:$ZZ$209,386,FALSE)=0,"",VLOOKUP($A99,parlvotes_lh!$A$11:$ZZ$209,386,FALSE)))</f>
        <v/>
      </c>
    </row>
    <row r="100" spans="1:29" ht="13.5" customHeight="1">
      <c r="A100" s="173" t="str">
        <f>IF(info_parties!A109="","",info_parties!A109)</f>
        <v/>
      </c>
      <c r="B100" s="104" t="str">
        <f>IF(A100="","",MID(info_weblinks!$C$3,32,3))</f>
        <v/>
      </c>
      <c r="C100" s="104" t="str">
        <f>IF(info_parties!G109="","",info_parties!G109)</f>
        <v/>
      </c>
      <c r="D100" s="104" t="str">
        <f>IF(info_parties!K109="","",info_parties!K109)</f>
        <v/>
      </c>
      <c r="E100" s="104" t="str">
        <f>IF(info_parties!H109="","",info_parties!H109)</f>
        <v/>
      </c>
      <c r="F100" s="174" t="str">
        <f t="shared" si="4"/>
        <v/>
      </c>
      <c r="G100" s="175" t="str">
        <f t="shared" si="5"/>
        <v/>
      </c>
      <c r="H100" s="176" t="str">
        <f t="shared" si="6"/>
        <v/>
      </c>
      <c r="I100" s="177" t="str">
        <f t="shared" si="7"/>
        <v/>
      </c>
      <c r="J100" s="178" t="str">
        <f>IF(ISERROR(VLOOKUP($A100,parlvotes_lh!$A$11:$ZZ$209,6,FALSE))=TRUE,"",IF(VLOOKUP($A100,parlvotes_lh!$A$11:$ZZ$209,6,FALSE)=0,"",VLOOKUP($A100,parlvotes_lh!$A$11:$ZZ$209,6,FALSE)))</f>
        <v/>
      </c>
      <c r="K100" s="178" t="str">
        <f>IF(ISERROR(VLOOKUP($A100,parlvotes_lh!$A$11:$ZZ$209,26,FALSE))=TRUE,"",IF(VLOOKUP($A100,parlvotes_lh!$A$11:$ZZ$209,26,FALSE)=0,"",VLOOKUP($A100,parlvotes_lh!$A$11:$ZZ$209,26,FALSE)))</f>
        <v/>
      </c>
      <c r="L100" s="178" t="str">
        <f>IF(ISERROR(VLOOKUP($A100,parlvotes_lh!$A$11:$ZZ$209,46,FALSE))=TRUE,"",IF(VLOOKUP($A100,parlvotes_lh!$A$11:$ZZ$209,46,FALSE)=0,"",VLOOKUP($A100,parlvotes_lh!$A$11:$ZZ$209,46,FALSE)))</f>
        <v/>
      </c>
      <c r="M100" s="178" t="str">
        <f>IF(ISERROR(VLOOKUP($A100,parlvotes_lh!$A$11:$ZZ$209,66,FALSE))=TRUE,"",IF(VLOOKUP($A100,parlvotes_lh!$A$11:$ZZ$209,66,FALSE)=0,"",VLOOKUP($A100,parlvotes_lh!$A$11:$ZZ$209,66,FALSE)))</f>
        <v/>
      </c>
      <c r="N100" s="178" t="str">
        <f>IF(ISERROR(VLOOKUP($A100,parlvotes_lh!$A$11:$ZZ$209,86,FALSE))=TRUE,"",IF(VLOOKUP($A100,parlvotes_lh!$A$11:$ZZ$209,86,FALSE)=0,"",VLOOKUP($A100,parlvotes_lh!$A$11:$ZZ$209,86,FALSE)))</f>
        <v/>
      </c>
      <c r="O100" s="178" t="str">
        <f>IF(ISERROR(VLOOKUP($A100,parlvotes_lh!$A$11:$ZZ$209,106,FALSE))=TRUE,"",IF(VLOOKUP($A100,parlvotes_lh!$A$11:$ZZ$209,106,FALSE)=0,"",VLOOKUP($A100,parlvotes_lh!$A$11:$ZZ$209,106,FALSE)))</f>
        <v/>
      </c>
      <c r="P100" s="178" t="str">
        <f>IF(ISERROR(VLOOKUP($A100,parlvotes_lh!$A$11:$ZZ$209,126,FALSE))=TRUE,"",IF(VLOOKUP($A100,parlvotes_lh!$A$11:$ZZ$209,126,FALSE)=0,"",VLOOKUP($A100,parlvotes_lh!$A$11:$ZZ$209,126,FALSE)))</f>
        <v/>
      </c>
      <c r="Q100" s="179" t="str">
        <f>IF(ISERROR(VLOOKUP($A100,parlvotes_lh!$A$11:$ZZ$209,146,FALSE))=TRUE,"",IF(VLOOKUP($A100,parlvotes_lh!$A$11:$ZZ$209,146,FALSE)=0,"",VLOOKUP($A100,parlvotes_lh!$A$11:$ZZ$209,146,FALSE)))</f>
        <v/>
      </c>
      <c r="R100" s="179" t="str">
        <f>IF(ISERROR(VLOOKUP($A100,parlvotes_lh!$A$11:$ZZ$209,166,FALSE))=TRUE,"",IF(VLOOKUP($A100,parlvotes_lh!$A$11:$ZZ$209,166,FALSE)=0,"",VLOOKUP($A100,parlvotes_lh!$A$11:$ZZ$209,166,FALSE)))</f>
        <v/>
      </c>
      <c r="S100" s="179" t="str">
        <f>IF(ISERROR(VLOOKUP($A100,parlvotes_lh!$A$11:$ZZ$209,186,FALSE))=TRUE,"",IF(VLOOKUP($A100,parlvotes_lh!$A$11:$ZZ$209,186,FALSE)=0,"",VLOOKUP($A100,parlvotes_lh!$A$11:$ZZ$209,186,FALSE)))</f>
        <v/>
      </c>
      <c r="T100" s="179" t="str">
        <f>IF(ISERROR(VLOOKUP($A100,parlvotes_lh!$A$11:$ZZ$209,206,FALSE))=TRUE,"",IF(VLOOKUP($A100,parlvotes_lh!$A$11:$ZZ$209,206,FALSE)=0,"",VLOOKUP($A100,parlvotes_lh!$A$11:$ZZ$209,206,FALSE)))</f>
        <v/>
      </c>
      <c r="U100" s="179" t="str">
        <f>IF(ISERROR(VLOOKUP($A100,parlvotes_lh!$A$11:$ZZ$209,226,FALSE))=TRUE,"",IF(VLOOKUP($A100,parlvotes_lh!$A$11:$ZZ$209,226,FALSE)=0,"",VLOOKUP($A100,parlvotes_lh!$A$11:$ZZ$209,226,FALSE)))</f>
        <v/>
      </c>
      <c r="V100" s="179" t="str">
        <f>IF(ISERROR(VLOOKUP($A100,parlvotes_lh!$A$11:$ZZ$209,246,FALSE))=TRUE,"",IF(VLOOKUP($A100,parlvotes_lh!$A$11:$ZZ$209,246,FALSE)=0,"",VLOOKUP($A100,parlvotes_lh!$A$11:$ZZ$209,246,FALSE)))</f>
        <v/>
      </c>
      <c r="W100" s="179" t="str">
        <f>IF(ISERROR(VLOOKUP($A100,parlvotes_lh!$A$11:$ZZ$209,266,FALSE))=TRUE,"",IF(VLOOKUP($A100,parlvotes_lh!$A$11:$ZZ$209,266,FALSE)=0,"",VLOOKUP($A100,parlvotes_lh!$A$11:$ZZ$209,266,FALSE)))</f>
        <v/>
      </c>
      <c r="X100" s="179" t="str">
        <f>IF(ISERROR(VLOOKUP($A100,parlvotes_lh!$A$11:$ZZ$209,286,FALSE))=TRUE,"",IF(VLOOKUP($A100,parlvotes_lh!$A$11:$ZZ$209,286,FALSE)=0,"",VLOOKUP($A100,parlvotes_lh!$A$11:$ZZ$209,286,FALSE)))</f>
        <v/>
      </c>
      <c r="Y100" s="179" t="str">
        <f>IF(ISERROR(VLOOKUP($A100,parlvotes_lh!$A$11:$ZZ$209,306,FALSE))=TRUE,"",IF(VLOOKUP($A100,parlvotes_lh!$A$11:$ZZ$209,306,FALSE)=0,"",VLOOKUP($A100,parlvotes_lh!$A$11:$ZZ$209,306,FALSE)))</f>
        <v/>
      </c>
      <c r="Z100" s="179" t="str">
        <f>IF(ISERROR(VLOOKUP($A100,parlvotes_lh!$A$11:$ZZ$209,326,FALSE))=TRUE,"",IF(VLOOKUP($A100,parlvotes_lh!$A$11:$ZZ$209,326,FALSE)=0,"",VLOOKUP($A100,parlvotes_lh!$A$11:$ZZ$209,326,FALSE)))</f>
        <v/>
      </c>
      <c r="AA100" s="179" t="str">
        <f>IF(ISERROR(VLOOKUP($A100,parlvotes_lh!$A$11:$ZZ$209,346,FALSE))=TRUE,"",IF(VLOOKUP($A100,parlvotes_lh!$A$11:$ZZ$209,346,FALSE)=0,"",VLOOKUP($A100,parlvotes_lh!$A$11:$ZZ$209,346,FALSE)))</f>
        <v/>
      </c>
      <c r="AB100" s="179" t="str">
        <f>IF(ISERROR(VLOOKUP($A100,parlvotes_lh!$A$11:$ZZ$209,366,FALSE))=TRUE,"",IF(VLOOKUP($A100,parlvotes_lh!$A$11:$ZZ$209,366,FALSE)=0,"",VLOOKUP($A100,parlvotes_lh!$A$11:$ZZ$209,366,FALSE)))</f>
        <v/>
      </c>
      <c r="AC100" s="179" t="str">
        <f>IF(ISERROR(VLOOKUP($A100,parlvotes_lh!$A$11:$ZZ$209,386,FALSE))=TRUE,"",IF(VLOOKUP($A100,parlvotes_lh!$A$11:$ZZ$209,386,FALSE)=0,"",VLOOKUP($A100,parlvotes_lh!$A$11:$ZZ$209,386,FALSE)))</f>
        <v/>
      </c>
    </row>
    <row r="101" spans="1:29" ht="13.5" customHeight="1">
      <c r="A101" s="173" t="str">
        <f>IF(info_parties!A110="","",info_parties!A110)</f>
        <v/>
      </c>
      <c r="B101" s="104" t="str">
        <f>IF(A101="","",MID(info_weblinks!$C$3,32,3))</f>
        <v/>
      </c>
      <c r="C101" s="104" t="str">
        <f>IF(info_parties!G110="","",info_parties!G110)</f>
        <v/>
      </c>
      <c r="D101" s="104" t="str">
        <f>IF(info_parties!K110="","",info_parties!K110)</f>
        <v/>
      </c>
      <c r="E101" s="104" t="str">
        <f>IF(info_parties!H110="","",info_parties!H110)</f>
        <v/>
      </c>
      <c r="F101" s="174" t="str">
        <f t="shared" si="4"/>
        <v/>
      </c>
      <c r="G101" s="175" t="str">
        <f t="shared" si="5"/>
        <v/>
      </c>
      <c r="H101" s="176" t="str">
        <f t="shared" si="6"/>
        <v/>
      </c>
      <c r="I101" s="177" t="str">
        <f t="shared" si="7"/>
        <v/>
      </c>
      <c r="J101" s="178" t="str">
        <f>IF(ISERROR(VLOOKUP($A101,parlvotes_lh!$A$11:$ZZ$209,6,FALSE))=TRUE,"",IF(VLOOKUP($A101,parlvotes_lh!$A$11:$ZZ$209,6,FALSE)=0,"",VLOOKUP($A101,parlvotes_lh!$A$11:$ZZ$209,6,FALSE)))</f>
        <v/>
      </c>
      <c r="K101" s="178" t="str">
        <f>IF(ISERROR(VLOOKUP($A101,parlvotes_lh!$A$11:$ZZ$209,26,FALSE))=TRUE,"",IF(VLOOKUP($A101,parlvotes_lh!$A$11:$ZZ$209,26,FALSE)=0,"",VLOOKUP($A101,parlvotes_lh!$A$11:$ZZ$209,26,FALSE)))</f>
        <v/>
      </c>
      <c r="L101" s="178" t="str">
        <f>IF(ISERROR(VLOOKUP($A101,parlvotes_lh!$A$11:$ZZ$209,46,FALSE))=TRUE,"",IF(VLOOKUP($A101,parlvotes_lh!$A$11:$ZZ$209,46,FALSE)=0,"",VLOOKUP($A101,parlvotes_lh!$A$11:$ZZ$209,46,FALSE)))</f>
        <v/>
      </c>
      <c r="M101" s="178" t="str">
        <f>IF(ISERROR(VLOOKUP($A101,parlvotes_lh!$A$11:$ZZ$209,66,FALSE))=TRUE,"",IF(VLOOKUP($A101,parlvotes_lh!$A$11:$ZZ$209,66,FALSE)=0,"",VLOOKUP($A101,parlvotes_lh!$A$11:$ZZ$209,66,FALSE)))</f>
        <v/>
      </c>
      <c r="N101" s="178" t="str">
        <f>IF(ISERROR(VLOOKUP($A101,parlvotes_lh!$A$11:$ZZ$209,86,FALSE))=TRUE,"",IF(VLOOKUP($A101,parlvotes_lh!$A$11:$ZZ$209,86,FALSE)=0,"",VLOOKUP($A101,parlvotes_lh!$A$11:$ZZ$209,86,FALSE)))</f>
        <v/>
      </c>
      <c r="O101" s="178" t="str">
        <f>IF(ISERROR(VLOOKUP($A101,parlvotes_lh!$A$11:$ZZ$209,106,FALSE))=TRUE,"",IF(VLOOKUP($A101,parlvotes_lh!$A$11:$ZZ$209,106,FALSE)=0,"",VLOOKUP($A101,parlvotes_lh!$A$11:$ZZ$209,106,FALSE)))</f>
        <v/>
      </c>
      <c r="P101" s="178" t="str">
        <f>IF(ISERROR(VLOOKUP($A101,parlvotes_lh!$A$11:$ZZ$209,126,FALSE))=TRUE,"",IF(VLOOKUP($A101,parlvotes_lh!$A$11:$ZZ$209,126,FALSE)=0,"",VLOOKUP($A101,parlvotes_lh!$A$11:$ZZ$209,126,FALSE)))</f>
        <v/>
      </c>
      <c r="Q101" s="179" t="str">
        <f>IF(ISERROR(VLOOKUP($A101,parlvotes_lh!$A$11:$ZZ$209,146,FALSE))=TRUE,"",IF(VLOOKUP($A101,parlvotes_lh!$A$11:$ZZ$209,146,FALSE)=0,"",VLOOKUP($A101,parlvotes_lh!$A$11:$ZZ$209,146,FALSE)))</f>
        <v/>
      </c>
      <c r="R101" s="179" t="str">
        <f>IF(ISERROR(VLOOKUP($A101,parlvotes_lh!$A$11:$ZZ$209,166,FALSE))=TRUE,"",IF(VLOOKUP($A101,parlvotes_lh!$A$11:$ZZ$209,166,FALSE)=0,"",VLOOKUP($A101,parlvotes_lh!$A$11:$ZZ$209,166,FALSE)))</f>
        <v/>
      </c>
      <c r="S101" s="179" t="str">
        <f>IF(ISERROR(VLOOKUP($A101,parlvotes_lh!$A$11:$ZZ$209,186,FALSE))=TRUE,"",IF(VLOOKUP($A101,parlvotes_lh!$A$11:$ZZ$209,186,FALSE)=0,"",VLOOKUP($A101,parlvotes_lh!$A$11:$ZZ$209,186,FALSE)))</f>
        <v/>
      </c>
      <c r="T101" s="179" t="str">
        <f>IF(ISERROR(VLOOKUP($A101,parlvotes_lh!$A$11:$ZZ$209,206,FALSE))=TRUE,"",IF(VLOOKUP($A101,parlvotes_lh!$A$11:$ZZ$209,206,FALSE)=0,"",VLOOKUP($A101,parlvotes_lh!$A$11:$ZZ$209,206,FALSE)))</f>
        <v/>
      </c>
      <c r="U101" s="179" t="str">
        <f>IF(ISERROR(VLOOKUP($A101,parlvotes_lh!$A$11:$ZZ$209,226,FALSE))=TRUE,"",IF(VLOOKUP($A101,parlvotes_lh!$A$11:$ZZ$209,226,FALSE)=0,"",VLOOKUP($A101,parlvotes_lh!$A$11:$ZZ$209,226,FALSE)))</f>
        <v/>
      </c>
      <c r="V101" s="179" t="str">
        <f>IF(ISERROR(VLOOKUP($A101,parlvotes_lh!$A$11:$ZZ$209,246,FALSE))=TRUE,"",IF(VLOOKUP($A101,parlvotes_lh!$A$11:$ZZ$209,246,FALSE)=0,"",VLOOKUP($A101,parlvotes_lh!$A$11:$ZZ$209,246,FALSE)))</f>
        <v/>
      </c>
      <c r="W101" s="179" t="str">
        <f>IF(ISERROR(VLOOKUP($A101,parlvotes_lh!$A$11:$ZZ$209,266,FALSE))=TRUE,"",IF(VLOOKUP($A101,parlvotes_lh!$A$11:$ZZ$209,266,FALSE)=0,"",VLOOKUP($A101,parlvotes_lh!$A$11:$ZZ$209,266,FALSE)))</f>
        <v/>
      </c>
      <c r="X101" s="179" t="str">
        <f>IF(ISERROR(VLOOKUP($A101,parlvotes_lh!$A$11:$ZZ$209,286,FALSE))=TRUE,"",IF(VLOOKUP($A101,parlvotes_lh!$A$11:$ZZ$209,286,FALSE)=0,"",VLOOKUP($A101,parlvotes_lh!$A$11:$ZZ$209,286,FALSE)))</f>
        <v/>
      </c>
      <c r="Y101" s="179" t="str">
        <f>IF(ISERROR(VLOOKUP($A101,parlvotes_lh!$A$11:$ZZ$209,306,FALSE))=TRUE,"",IF(VLOOKUP($A101,parlvotes_lh!$A$11:$ZZ$209,306,FALSE)=0,"",VLOOKUP($A101,parlvotes_lh!$A$11:$ZZ$209,306,FALSE)))</f>
        <v/>
      </c>
      <c r="Z101" s="179" t="str">
        <f>IF(ISERROR(VLOOKUP($A101,parlvotes_lh!$A$11:$ZZ$209,326,FALSE))=TRUE,"",IF(VLOOKUP($A101,parlvotes_lh!$A$11:$ZZ$209,326,FALSE)=0,"",VLOOKUP($A101,parlvotes_lh!$A$11:$ZZ$209,326,FALSE)))</f>
        <v/>
      </c>
      <c r="AA101" s="179" t="str">
        <f>IF(ISERROR(VLOOKUP($A101,parlvotes_lh!$A$11:$ZZ$209,346,FALSE))=TRUE,"",IF(VLOOKUP($A101,parlvotes_lh!$A$11:$ZZ$209,346,FALSE)=0,"",VLOOKUP($A101,parlvotes_lh!$A$11:$ZZ$209,346,FALSE)))</f>
        <v/>
      </c>
      <c r="AB101" s="179" t="str">
        <f>IF(ISERROR(VLOOKUP($A101,parlvotes_lh!$A$11:$ZZ$209,366,FALSE))=TRUE,"",IF(VLOOKUP($A101,parlvotes_lh!$A$11:$ZZ$209,366,FALSE)=0,"",VLOOKUP($A101,parlvotes_lh!$A$11:$ZZ$209,366,FALSE)))</f>
        <v/>
      </c>
      <c r="AC101" s="179" t="str">
        <f>IF(ISERROR(VLOOKUP($A101,parlvotes_lh!$A$11:$ZZ$209,386,FALSE))=TRUE,"",IF(VLOOKUP($A101,parlvotes_lh!$A$11:$ZZ$209,386,FALSE)=0,"",VLOOKUP($A101,parlvotes_lh!$A$11:$ZZ$209,386,FALSE)))</f>
        <v/>
      </c>
    </row>
    <row r="102" spans="1:29" ht="13.5" customHeight="1">
      <c r="A102" s="173"/>
      <c r="B102" s="104" t="str">
        <f>IF(A102="","",MID(info_weblinks!$C$3,32,3))</f>
        <v/>
      </c>
      <c r="C102" s="104" t="str">
        <f>IF(info_parties!G111="","",info_parties!G111)</f>
        <v/>
      </c>
      <c r="D102" s="104" t="str">
        <f>IF(info_parties!K111="","",info_parties!K111)</f>
        <v/>
      </c>
      <c r="E102" s="104" t="str">
        <f>IF(info_parties!H111="","",info_parties!H111)</f>
        <v/>
      </c>
      <c r="F102" s="174" t="str">
        <f t="shared" si="4"/>
        <v/>
      </c>
      <c r="G102" s="175" t="str">
        <f t="shared" si="5"/>
        <v/>
      </c>
      <c r="H102" s="176" t="str">
        <f t="shared" si="6"/>
        <v/>
      </c>
      <c r="I102" s="177" t="str">
        <f t="shared" si="7"/>
        <v/>
      </c>
      <c r="J102" s="178" t="str">
        <f>IF(ISERROR(VLOOKUP($A102,parlvotes_lh!$A$11:$ZZ$209,6,FALSE))=TRUE,"",IF(VLOOKUP($A102,parlvotes_lh!$A$11:$ZZ$209,6,FALSE)=0,"",VLOOKUP($A102,parlvotes_lh!$A$11:$ZZ$209,6,FALSE)))</f>
        <v/>
      </c>
      <c r="K102" s="178" t="str">
        <f>IF(ISERROR(VLOOKUP($A102,parlvotes_lh!$A$11:$ZZ$209,26,FALSE))=TRUE,"",IF(VLOOKUP($A102,parlvotes_lh!$A$11:$ZZ$209,26,FALSE)=0,"",VLOOKUP($A102,parlvotes_lh!$A$11:$ZZ$209,26,FALSE)))</f>
        <v/>
      </c>
      <c r="L102" s="178" t="str">
        <f>IF(ISERROR(VLOOKUP($A102,parlvotes_lh!$A$11:$ZZ$209,46,FALSE))=TRUE,"",IF(VLOOKUP($A102,parlvotes_lh!$A$11:$ZZ$209,46,FALSE)=0,"",VLOOKUP($A102,parlvotes_lh!$A$11:$ZZ$209,46,FALSE)))</f>
        <v/>
      </c>
      <c r="M102" s="178" t="str">
        <f>IF(ISERROR(VLOOKUP($A102,parlvotes_lh!$A$11:$ZZ$209,66,FALSE))=TRUE,"",IF(VLOOKUP($A102,parlvotes_lh!$A$11:$ZZ$209,66,FALSE)=0,"",VLOOKUP($A102,parlvotes_lh!$A$11:$ZZ$209,66,FALSE)))</f>
        <v/>
      </c>
      <c r="N102" s="178" t="str">
        <f>IF(ISERROR(VLOOKUP($A102,parlvotes_lh!$A$11:$ZZ$209,86,FALSE))=TRUE,"",IF(VLOOKUP($A102,parlvotes_lh!$A$11:$ZZ$209,86,FALSE)=0,"",VLOOKUP($A102,parlvotes_lh!$A$11:$ZZ$209,86,FALSE)))</f>
        <v/>
      </c>
      <c r="O102" s="178" t="str">
        <f>IF(ISERROR(VLOOKUP($A102,parlvotes_lh!$A$11:$ZZ$209,106,FALSE))=TRUE,"",IF(VLOOKUP($A102,parlvotes_lh!$A$11:$ZZ$209,106,FALSE)=0,"",VLOOKUP($A102,parlvotes_lh!$A$11:$ZZ$209,106,FALSE)))</f>
        <v/>
      </c>
      <c r="P102" s="178" t="str">
        <f>IF(ISERROR(VLOOKUP($A102,parlvotes_lh!$A$11:$ZZ$209,126,FALSE))=TRUE,"",IF(VLOOKUP($A102,parlvotes_lh!$A$11:$ZZ$209,126,FALSE)=0,"",VLOOKUP($A102,parlvotes_lh!$A$11:$ZZ$209,126,FALSE)))</f>
        <v/>
      </c>
      <c r="Q102" s="179" t="str">
        <f>IF(ISERROR(VLOOKUP($A102,parlvotes_lh!$A$11:$ZZ$209,146,FALSE))=TRUE,"",IF(VLOOKUP($A102,parlvotes_lh!$A$11:$ZZ$209,146,FALSE)=0,"",VLOOKUP($A102,parlvotes_lh!$A$11:$ZZ$209,146,FALSE)))</f>
        <v/>
      </c>
      <c r="R102" s="179" t="str">
        <f>IF(ISERROR(VLOOKUP($A102,parlvotes_lh!$A$11:$ZZ$209,166,FALSE))=TRUE,"",IF(VLOOKUP($A102,parlvotes_lh!$A$11:$ZZ$209,166,FALSE)=0,"",VLOOKUP($A102,parlvotes_lh!$A$11:$ZZ$209,166,FALSE)))</f>
        <v/>
      </c>
      <c r="S102" s="179" t="str">
        <f>IF(ISERROR(VLOOKUP($A102,parlvotes_lh!$A$11:$ZZ$209,186,FALSE))=TRUE,"",IF(VLOOKUP($A102,parlvotes_lh!$A$11:$ZZ$209,186,FALSE)=0,"",VLOOKUP($A102,parlvotes_lh!$A$11:$ZZ$209,186,FALSE)))</f>
        <v/>
      </c>
      <c r="T102" s="179" t="str">
        <f>IF(ISERROR(VLOOKUP($A102,parlvotes_lh!$A$11:$ZZ$209,206,FALSE))=TRUE,"",IF(VLOOKUP($A102,parlvotes_lh!$A$11:$ZZ$209,206,FALSE)=0,"",VLOOKUP($A102,parlvotes_lh!$A$11:$ZZ$209,206,FALSE)))</f>
        <v/>
      </c>
      <c r="U102" s="179" t="str">
        <f>IF(ISERROR(VLOOKUP($A102,parlvotes_lh!$A$11:$ZZ$209,226,FALSE))=TRUE,"",IF(VLOOKUP($A102,parlvotes_lh!$A$11:$ZZ$209,226,FALSE)=0,"",VLOOKUP($A102,parlvotes_lh!$A$11:$ZZ$209,226,FALSE)))</f>
        <v/>
      </c>
      <c r="V102" s="179" t="str">
        <f>IF(ISERROR(VLOOKUP($A102,parlvotes_lh!$A$11:$ZZ$209,246,FALSE))=TRUE,"",IF(VLOOKUP($A102,parlvotes_lh!$A$11:$ZZ$209,246,FALSE)=0,"",VLOOKUP($A102,parlvotes_lh!$A$11:$ZZ$209,246,FALSE)))</f>
        <v/>
      </c>
      <c r="W102" s="179" t="str">
        <f>IF(ISERROR(VLOOKUP($A102,parlvotes_lh!$A$11:$ZZ$209,266,FALSE))=TRUE,"",IF(VLOOKUP($A102,parlvotes_lh!$A$11:$ZZ$209,266,FALSE)=0,"",VLOOKUP($A102,parlvotes_lh!$A$11:$ZZ$209,266,FALSE)))</f>
        <v/>
      </c>
      <c r="X102" s="179" t="str">
        <f>IF(ISERROR(VLOOKUP($A102,parlvotes_lh!$A$11:$ZZ$209,286,FALSE))=TRUE,"",IF(VLOOKUP($A102,parlvotes_lh!$A$11:$ZZ$209,286,FALSE)=0,"",VLOOKUP($A102,parlvotes_lh!$A$11:$ZZ$209,286,FALSE)))</f>
        <v/>
      </c>
      <c r="Y102" s="179" t="str">
        <f>IF(ISERROR(VLOOKUP($A102,parlvotes_lh!$A$11:$ZZ$209,306,FALSE))=TRUE,"",IF(VLOOKUP($A102,parlvotes_lh!$A$11:$ZZ$209,306,FALSE)=0,"",VLOOKUP($A102,parlvotes_lh!$A$11:$ZZ$209,306,FALSE)))</f>
        <v/>
      </c>
      <c r="Z102" s="179" t="str">
        <f>IF(ISERROR(VLOOKUP($A102,parlvotes_lh!$A$11:$ZZ$209,326,FALSE))=TRUE,"",IF(VLOOKUP($A102,parlvotes_lh!$A$11:$ZZ$209,326,FALSE)=0,"",VLOOKUP($A102,parlvotes_lh!$A$11:$ZZ$209,326,FALSE)))</f>
        <v/>
      </c>
      <c r="AA102" s="179" t="str">
        <f>IF(ISERROR(VLOOKUP($A102,parlvotes_lh!$A$11:$ZZ$209,346,FALSE))=TRUE,"",IF(VLOOKUP($A102,parlvotes_lh!$A$11:$ZZ$209,346,FALSE)=0,"",VLOOKUP($A102,parlvotes_lh!$A$11:$ZZ$209,346,FALSE)))</f>
        <v/>
      </c>
      <c r="AB102" s="179" t="str">
        <f>IF(ISERROR(VLOOKUP($A102,parlvotes_lh!$A$11:$ZZ$209,366,FALSE))=TRUE,"",IF(VLOOKUP($A102,parlvotes_lh!$A$11:$ZZ$209,366,FALSE)=0,"",VLOOKUP($A102,parlvotes_lh!$A$11:$ZZ$209,366,FALSE)))</f>
        <v/>
      </c>
      <c r="AC102" s="179" t="str">
        <f>IF(ISERROR(VLOOKUP($A102,parlvotes_lh!$A$11:$ZZ$209,386,FALSE))=TRUE,"",IF(VLOOKUP($A102,parlvotes_lh!$A$11:$ZZ$209,386,FALSE)=0,"",VLOOKUP($A102,parlvotes_lh!$A$11:$ZZ$209,386,FALSE)))</f>
        <v/>
      </c>
    </row>
    <row r="103" spans="1:29" ht="13.5" customHeight="1">
      <c r="A103" s="173"/>
      <c r="B103" s="104" t="str">
        <f>IF(A103="","",MID(info_weblinks!$C$3,32,3))</f>
        <v/>
      </c>
      <c r="C103" s="104" t="str">
        <f>IF(info_parties!G112="","",info_parties!G112)</f>
        <v/>
      </c>
      <c r="D103" s="104" t="str">
        <f>IF(info_parties!K112="","",info_parties!K112)</f>
        <v/>
      </c>
      <c r="E103" s="104" t="str">
        <f>IF(info_parties!H112="","",info_parties!H112)</f>
        <v/>
      </c>
      <c r="F103" s="174" t="str">
        <f t="shared" si="4"/>
        <v/>
      </c>
      <c r="G103" s="175" t="str">
        <f t="shared" si="5"/>
        <v/>
      </c>
      <c r="H103" s="176" t="str">
        <f t="shared" si="6"/>
        <v/>
      </c>
      <c r="I103" s="177" t="str">
        <f t="shared" si="7"/>
        <v/>
      </c>
      <c r="J103" s="178" t="str">
        <f>IF(ISERROR(VLOOKUP($A103,parlvotes_lh!$A$11:$ZZ$209,6,FALSE))=TRUE,"",IF(VLOOKUP($A103,parlvotes_lh!$A$11:$ZZ$209,6,FALSE)=0,"",VLOOKUP($A103,parlvotes_lh!$A$11:$ZZ$209,6,FALSE)))</f>
        <v/>
      </c>
      <c r="K103" s="178" t="str">
        <f>IF(ISERROR(VLOOKUP($A103,parlvotes_lh!$A$11:$ZZ$209,26,FALSE))=TRUE,"",IF(VLOOKUP($A103,parlvotes_lh!$A$11:$ZZ$209,26,FALSE)=0,"",VLOOKUP($A103,parlvotes_lh!$A$11:$ZZ$209,26,FALSE)))</f>
        <v/>
      </c>
      <c r="L103" s="178" t="str">
        <f>IF(ISERROR(VLOOKUP($A103,parlvotes_lh!$A$11:$ZZ$209,46,FALSE))=TRUE,"",IF(VLOOKUP($A103,parlvotes_lh!$A$11:$ZZ$209,46,FALSE)=0,"",VLOOKUP($A103,parlvotes_lh!$A$11:$ZZ$209,46,FALSE)))</f>
        <v/>
      </c>
      <c r="M103" s="178" t="str">
        <f>IF(ISERROR(VLOOKUP($A103,parlvotes_lh!$A$11:$ZZ$209,66,FALSE))=TRUE,"",IF(VLOOKUP($A103,parlvotes_lh!$A$11:$ZZ$209,66,FALSE)=0,"",VLOOKUP($A103,parlvotes_lh!$A$11:$ZZ$209,66,FALSE)))</f>
        <v/>
      </c>
      <c r="N103" s="178" t="str">
        <f>IF(ISERROR(VLOOKUP($A103,parlvotes_lh!$A$11:$ZZ$209,86,FALSE))=TRUE,"",IF(VLOOKUP($A103,parlvotes_lh!$A$11:$ZZ$209,86,FALSE)=0,"",VLOOKUP($A103,parlvotes_lh!$A$11:$ZZ$209,86,FALSE)))</f>
        <v/>
      </c>
      <c r="O103" s="178" t="str">
        <f>IF(ISERROR(VLOOKUP($A103,parlvotes_lh!$A$11:$ZZ$209,106,FALSE))=TRUE,"",IF(VLOOKUP($A103,parlvotes_lh!$A$11:$ZZ$209,106,FALSE)=0,"",VLOOKUP($A103,parlvotes_lh!$A$11:$ZZ$209,106,FALSE)))</f>
        <v/>
      </c>
      <c r="P103" s="178" t="str">
        <f>IF(ISERROR(VLOOKUP($A103,parlvotes_lh!$A$11:$ZZ$209,126,FALSE))=TRUE,"",IF(VLOOKUP($A103,parlvotes_lh!$A$11:$ZZ$209,126,FALSE)=0,"",VLOOKUP($A103,parlvotes_lh!$A$11:$ZZ$209,126,FALSE)))</f>
        <v/>
      </c>
      <c r="Q103" s="179" t="str">
        <f>IF(ISERROR(VLOOKUP($A103,parlvotes_lh!$A$11:$ZZ$209,146,FALSE))=TRUE,"",IF(VLOOKUP($A103,parlvotes_lh!$A$11:$ZZ$209,146,FALSE)=0,"",VLOOKUP($A103,parlvotes_lh!$A$11:$ZZ$209,146,FALSE)))</f>
        <v/>
      </c>
      <c r="R103" s="179" t="str">
        <f>IF(ISERROR(VLOOKUP($A103,parlvotes_lh!$A$11:$ZZ$209,166,FALSE))=TRUE,"",IF(VLOOKUP($A103,parlvotes_lh!$A$11:$ZZ$209,166,FALSE)=0,"",VLOOKUP($A103,parlvotes_lh!$A$11:$ZZ$209,166,FALSE)))</f>
        <v/>
      </c>
      <c r="S103" s="179" t="str">
        <f>IF(ISERROR(VLOOKUP($A103,parlvotes_lh!$A$11:$ZZ$209,186,FALSE))=TRUE,"",IF(VLOOKUP($A103,parlvotes_lh!$A$11:$ZZ$209,186,FALSE)=0,"",VLOOKUP($A103,parlvotes_lh!$A$11:$ZZ$209,186,FALSE)))</f>
        <v/>
      </c>
      <c r="T103" s="179" t="str">
        <f>IF(ISERROR(VLOOKUP($A103,parlvotes_lh!$A$11:$ZZ$209,206,FALSE))=TRUE,"",IF(VLOOKUP($A103,parlvotes_lh!$A$11:$ZZ$209,206,FALSE)=0,"",VLOOKUP($A103,parlvotes_lh!$A$11:$ZZ$209,206,FALSE)))</f>
        <v/>
      </c>
      <c r="U103" s="179" t="str">
        <f>IF(ISERROR(VLOOKUP($A103,parlvotes_lh!$A$11:$ZZ$209,226,FALSE))=TRUE,"",IF(VLOOKUP($A103,parlvotes_lh!$A$11:$ZZ$209,226,FALSE)=0,"",VLOOKUP($A103,parlvotes_lh!$A$11:$ZZ$209,226,FALSE)))</f>
        <v/>
      </c>
      <c r="V103" s="179" t="str">
        <f>IF(ISERROR(VLOOKUP($A103,parlvotes_lh!$A$11:$ZZ$209,246,FALSE))=TRUE,"",IF(VLOOKUP($A103,parlvotes_lh!$A$11:$ZZ$209,246,FALSE)=0,"",VLOOKUP($A103,parlvotes_lh!$A$11:$ZZ$209,246,FALSE)))</f>
        <v/>
      </c>
      <c r="W103" s="179" t="str">
        <f>IF(ISERROR(VLOOKUP($A103,parlvotes_lh!$A$11:$ZZ$209,266,FALSE))=TRUE,"",IF(VLOOKUP($A103,parlvotes_lh!$A$11:$ZZ$209,266,FALSE)=0,"",VLOOKUP($A103,parlvotes_lh!$A$11:$ZZ$209,266,FALSE)))</f>
        <v/>
      </c>
      <c r="X103" s="179" t="str">
        <f>IF(ISERROR(VLOOKUP($A103,parlvotes_lh!$A$11:$ZZ$209,286,FALSE))=TRUE,"",IF(VLOOKUP($A103,parlvotes_lh!$A$11:$ZZ$209,286,FALSE)=0,"",VLOOKUP($A103,parlvotes_lh!$A$11:$ZZ$209,286,FALSE)))</f>
        <v/>
      </c>
      <c r="Y103" s="179" t="str">
        <f>IF(ISERROR(VLOOKUP($A103,parlvotes_lh!$A$11:$ZZ$209,306,FALSE))=TRUE,"",IF(VLOOKUP($A103,parlvotes_lh!$A$11:$ZZ$209,306,FALSE)=0,"",VLOOKUP($A103,parlvotes_lh!$A$11:$ZZ$209,306,FALSE)))</f>
        <v/>
      </c>
      <c r="Z103" s="179" t="str">
        <f>IF(ISERROR(VLOOKUP($A103,parlvotes_lh!$A$11:$ZZ$209,326,FALSE))=TRUE,"",IF(VLOOKUP($A103,parlvotes_lh!$A$11:$ZZ$209,326,FALSE)=0,"",VLOOKUP($A103,parlvotes_lh!$A$11:$ZZ$209,326,FALSE)))</f>
        <v/>
      </c>
      <c r="AA103" s="179" t="str">
        <f>IF(ISERROR(VLOOKUP($A103,parlvotes_lh!$A$11:$ZZ$209,346,FALSE))=TRUE,"",IF(VLOOKUP($A103,parlvotes_lh!$A$11:$ZZ$209,346,FALSE)=0,"",VLOOKUP($A103,parlvotes_lh!$A$11:$ZZ$209,346,FALSE)))</f>
        <v/>
      </c>
      <c r="AB103" s="179" t="str">
        <f>IF(ISERROR(VLOOKUP($A103,parlvotes_lh!$A$11:$ZZ$209,366,FALSE))=TRUE,"",IF(VLOOKUP($A103,parlvotes_lh!$A$11:$ZZ$209,366,FALSE)=0,"",VLOOKUP($A103,parlvotes_lh!$A$11:$ZZ$209,366,FALSE)))</f>
        <v/>
      </c>
      <c r="AC103" s="179" t="str">
        <f>IF(ISERROR(VLOOKUP($A103,parlvotes_lh!$A$11:$ZZ$209,386,FALSE))=TRUE,"",IF(VLOOKUP($A103,parlvotes_lh!$A$11:$ZZ$209,386,FALSE)=0,"",VLOOKUP($A103,parlvotes_lh!$A$11:$ZZ$209,386,FALSE)))</f>
        <v/>
      </c>
    </row>
    <row r="104" spans="1:29" ht="13.5" customHeight="1">
      <c r="A104" s="173"/>
      <c r="B104" s="104" t="str">
        <f>IF(A104="","",MID(info_weblinks!$C$3,32,3))</f>
        <v/>
      </c>
      <c r="C104" s="104" t="str">
        <f>IF(info_parties!G113="","",info_parties!G113)</f>
        <v/>
      </c>
      <c r="D104" s="104" t="str">
        <f>IF(info_parties!K113="","",info_parties!K113)</f>
        <v/>
      </c>
      <c r="E104" s="104" t="str">
        <f>IF(info_parties!H113="","",info_parties!H113)</f>
        <v/>
      </c>
      <c r="F104" s="174" t="str">
        <f t="shared" si="4"/>
        <v/>
      </c>
      <c r="G104" s="175" t="str">
        <f t="shared" si="5"/>
        <v/>
      </c>
      <c r="H104" s="176" t="str">
        <f t="shared" si="6"/>
        <v/>
      </c>
      <c r="I104" s="177" t="str">
        <f t="shared" si="7"/>
        <v/>
      </c>
      <c r="J104" s="178" t="str">
        <f>IF(ISERROR(VLOOKUP($A104,parlvotes_lh!$A$11:$ZZ$209,6,FALSE))=TRUE,"",IF(VLOOKUP($A104,parlvotes_lh!$A$11:$ZZ$209,6,FALSE)=0,"",VLOOKUP($A104,parlvotes_lh!$A$11:$ZZ$209,6,FALSE)))</f>
        <v/>
      </c>
      <c r="K104" s="178" t="str">
        <f>IF(ISERROR(VLOOKUP($A104,parlvotes_lh!$A$11:$ZZ$209,26,FALSE))=TRUE,"",IF(VLOOKUP($A104,parlvotes_lh!$A$11:$ZZ$209,26,FALSE)=0,"",VLOOKUP($A104,parlvotes_lh!$A$11:$ZZ$209,26,FALSE)))</f>
        <v/>
      </c>
      <c r="L104" s="178" t="str">
        <f>IF(ISERROR(VLOOKUP($A104,parlvotes_lh!$A$11:$ZZ$209,46,FALSE))=TRUE,"",IF(VLOOKUP($A104,parlvotes_lh!$A$11:$ZZ$209,46,FALSE)=0,"",VLOOKUP($A104,parlvotes_lh!$A$11:$ZZ$209,46,FALSE)))</f>
        <v/>
      </c>
      <c r="M104" s="178" t="str">
        <f>IF(ISERROR(VLOOKUP($A104,parlvotes_lh!$A$11:$ZZ$209,66,FALSE))=TRUE,"",IF(VLOOKUP($A104,parlvotes_lh!$A$11:$ZZ$209,66,FALSE)=0,"",VLOOKUP($A104,parlvotes_lh!$A$11:$ZZ$209,66,FALSE)))</f>
        <v/>
      </c>
      <c r="N104" s="178" t="str">
        <f>IF(ISERROR(VLOOKUP($A104,parlvotes_lh!$A$11:$ZZ$209,86,FALSE))=TRUE,"",IF(VLOOKUP($A104,parlvotes_lh!$A$11:$ZZ$209,86,FALSE)=0,"",VLOOKUP($A104,parlvotes_lh!$A$11:$ZZ$209,86,FALSE)))</f>
        <v/>
      </c>
      <c r="O104" s="178" t="str">
        <f>IF(ISERROR(VLOOKUP($A104,parlvotes_lh!$A$11:$ZZ$209,106,FALSE))=TRUE,"",IF(VLOOKUP($A104,parlvotes_lh!$A$11:$ZZ$209,106,FALSE)=0,"",VLOOKUP($A104,parlvotes_lh!$A$11:$ZZ$209,106,FALSE)))</f>
        <v/>
      </c>
      <c r="P104" s="178" t="str">
        <f>IF(ISERROR(VLOOKUP($A104,parlvotes_lh!$A$11:$ZZ$209,126,FALSE))=TRUE,"",IF(VLOOKUP($A104,parlvotes_lh!$A$11:$ZZ$209,126,FALSE)=0,"",VLOOKUP($A104,parlvotes_lh!$A$11:$ZZ$209,126,FALSE)))</f>
        <v/>
      </c>
      <c r="Q104" s="179" t="str">
        <f>IF(ISERROR(VLOOKUP($A104,parlvotes_lh!$A$11:$ZZ$209,146,FALSE))=TRUE,"",IF(VLOOKUP($A104,parlvotes_lh!$A$11:$ZZ$209,146,FALSE)=0,"",VLOOKUP($A104,parlvotes_lh!$A$11:$ZZ$209,146,FALSE)))</f>
        <v/>
      </c>
      <c r="R104" s="179" t="str">
        <f>IF(ISERROR(VLOOKUP($A104,parlvotes_lh!$A$11:$ZZ$209,166,FALSE))=TRUE,"",IF(VLOOKUP($A104,parlvotes_lh!$A$11:$ZZ$209,166,FALSE)=0,"",VLOOKUP($A104,parlvotes_lh!$A$11:$ZZ$209,166,FALSE)))</f>
        <v/>
      </c>
      <c r="S104" s="179" t="str">
        <f>IF(ISERROR(VLOOKUP($A104,parlvotes_lh!$A$11:$ZZ$209,186,FALSE))=TRUE,"",IF(VLOOKUP($A104,parlvotes_lh!$A$11:$ZZ$209,186,FALSE)=0,"",VLOOKUP($A104,parlvotes_lh!$A$11:$ZZ$209,186,FALSE)))</f>
        <v/>
      </c>
      <c r="T104" s="179" t="str">
        <f>IF(ISERROR(VLOOKUP($A104,parlvotes_lh!$A$11:$ZZ$209,206,FALSE))=TRUE,"",IF(VLOOKUP($A104,parlvotes_lh!$A$11:$ZZ$209,206,FALSE)=0,"",VLOOKUP($A104,parlvotes_lh!$A$11:$ZZ$209,206,FALSE)))</f>
        <v/>
      </c>
      <c r="U104" s="179" t="str">
        <f>IF(ISERROR(VLOOKUP($A104,parlvotes_lh!$A$11:$ZZ$209,226,FALSE))=TRUE,"",IF(VLOOKUP($A104,parlvotes_lh!$A$11:$ZZ$209,226,FALSE)=0,"",VLOOKUP($A104,parlvotes_lh!$A$11:$ZZ$209,226,FALSE)))</f>
        <v/>
      </c>
      <c r="V104" s="179" t="str">
        <f>IF(ISERROR(VLOOKUP($A104,parlvotes_lh!$A$11:$ZZ$209,246,FALSE))=TRUE,"",IF(VLOOKUP($A104,parlvotes_lh!$A$11:$ZZ$209,246,FALSE)=0,"",VLOOKUP($A104,parlvotes_lh!$A$11:$ZZ$209,246,FALSE)))</f>
        <v/>
      </c>
      <c r="W104" s="179" t="str">
        <f>IF(ISERROR(VLOOKUP($A104,parlvotes_lh!$A$11:$ZZ$209,266,FALSE))=TRUE,"",IF(VLOOKUP($A104,parlvotes_lh!$A$11:$ZZ$209,266,FALSE)=0,"",VLOOKUP($A104,parlvotes_lh!$A$11:$ZZ$209,266,FALSE)))</f>
        <v/>
      </c>
      <c r="X104" s="179" t="str">
        <f>IF(ISERROR(VLOOKUP($A104,parlvotes_lh!$A$11:$ZZ$209,286,FALSE))=TRUE,"",IF(VLOOKUP($A104,parlvotes_lh!$A$11:$ZZ$209,286,FALSE)=0,"",VLOOKUP($A104,parlvotes_lh!$A$11:$ZZ$209,286,FALSE)))</f>
        <v/>
      </c>
      <c r="Y104" s="179" t="str">
        <f>IF(ISERROR(VLOOKUP($A104,parlvotes_lh!$A$11:$ZZ$209,306,FALSE))=TRUE,"",IF(VLOOKUP($A104,parlvotes_lh!$A$11:$ZZ$209,306,FALSE)=0,"",VLOOKUP($A104,parlvotes_lh!$A$11:$ZZ$209,306,FALSE)))</f>
        <v/>
      </c>
      <c r="Z104" s="179" t="str">
        <f>IF(ISERROR(VLOOKUP($A104,parlvotes_lh!$A$11:$ZZ$209,326,FALSE))=TRUE,"",IF(VLOOKUP($A104,parlvotes_lh!$A$11:$ZZ$209,326,FALSE)=0,"",VLOOKUP($A104,parlvotes_lh!$A$11:$ZZ$209,326,FALSE)))</f>
        <v/>
      </c>
      <c r="AA104" s="179" t="str">
        <f>IF(ISERROR(VLOOKUP($A104,parlvotes_lh!$A$11:$ZZ$209,346,FALSE))=TRUE,"",IF(VLOOKUP($A104,parlvotes_lh!$A$11:$ZZ$209,346,FALSE)=0,"",VLOOKUP($A104,parlvotes_lh!$A$11:$ZZ$209,346,FALSE)))</f>
        <v/>
      </c>
      <c r="AB104" s="179" t="str">
        <f>IF(ISERROR(VLOOKUP($A104,parlvotes_lh!$A$11:$ZZ$209,366,FALSE))=TRUE,"",IF(VLOOKUP($A104,parlvotes_lh!$A$11:$ZZ$209,366,FALSE)=0,"",VLOOKUP($A104,parlvotes_lh!$A$11:$ZZ$209,366,FALSE)))</f>
        <v/>
      </c>
      <c r="AC104" s="179" t="str">
        <f>IF(ISERROR(VLOOKUP($A104,parlvotes_lh!$A$11:$ZZ$209,386,FALSE))=TRUE,"",IF(VLOOKUP($A104,parlvotes_lh!$A$11:$ZZ$209,386,FALSE)=0,"",VLOOKUP($A104,parlvotes_lh!$A$11:$ZZ$209,386,FALSE)))</f>
        <v/>
      </c>
    </row>
    <row r="105" spans="1:29" ht="13.5" customHeight="1">
      <c r="A105" s="173"/>
      <c r="B105" s="104" t="str">
        <f>IF(A105="","",MID(info_weblinks!$C$3,32,3))</f>
        <v/>
      </c>
      <c r="C105" s="104" t="str">
        <f>IF(info_parties!G114="","",info_parties!G114)</f>
        <v/>
      </c>
      <c r="D105" s="104" t="str">
        <f>IF(info_parties!K114="","",info_parties!K114)</f>
        <v/>
      </c>
      <c r="E105" s="104" t="str">
        <f>IF(info_parties!H114="","",info_parties!H114)</f>
        <v/>
      </c>
      <c r="F105" s="174" t="str">
        <f t="shared" si="4"/>
        <v/>
      </c>
      <c r="G105" s="175" t="str">
        <f t="shared" si="5"/>
        <v/>
      </c>
      <c r="H105" s="176" t="str">
        <f t="shared" si="6"/>
        <v/>
      </c>
      <c r="I105" s="177" t="str">
        <f t="shared" si="7"/>
        <v/>
      </c>
      <c r="J105" s="178" t="str">
        <f>IF(ISERROR(VLOOKUP($A105,parlvotes_lh!$A$11:$ZZ$209,6,FALSE))=TRUE,"",IF(VLOOKUP($A105,parlvotes_lh!$A$11:$ZZ$209,6,FALSE)=0,"",VLOOKUP($A105,parlvotes_lh!$A$11:$ZZ$209,6,FALSE)))</f>
        <v/>
      </c>
      <c r="K105" s="178" t="str">
        <f>IF(ISERROR(VLOOKUP($A105,parlvotes_lh!$A$11:$ZZ$209,26,FALSE))=TRUE,"",IF(VLOOKUP($A105,parlvotes_lh!$A$11:$ZZ$209,26,FALSE)=0,"",VLOOKUP($A105,parlvotes_lh!$A$11:$ZZ$209,26,FALSE)))</f>
        <v/>
      </c>
      <c r="L105" s="178" t="str">
        <f>IF(ISERROR(VLOOKUP($A105,parlvotes_lh!$A$11:$ZZ$209,46,FALSE))=TRUE,"",IF(VLOOKUP($A105,parlvotes_lh!$A$11:$ZZ$209,46,FALSE)=0,"",VLOOKUP($A105,parlvotes_lh!$A$11:$ZZ$209,46,FALSE)))</f>
        <v/>
      </c>
      <c r="M105" s="178" t="str">
        <f>IF(ISERROR(VLOOKUP($A105,parlvotes_lh!$A$11:$ZZ$209,66,FALSE))=TRUE,"",IF(VLOOKUP($A105,parlvotes_lh!$A$11:$ZZ$209,66,FALSE)=0,"",VLOOKUP($A105,parlvotes_lh!$A$11:$ZZ$209,66,FALSE)))</f>
        <v/>
      </c>
      <c r="N105" s="178" t="str">
        <f>IF(ISERROR(VLOOKUP($A105,parlvotes_lh!$A$11:$ZZ$209,86,FALSE))=TRUE,"",IF(VLOOKUP($A105,parlvotes_lh!$A$11:$ZZ$209,86,FALSE)=0,"",VLOOKUP($A105,parlvotes_lh!$A$11:$ZZ$209,86,FALSE)))</f>
        <v/>
      </c>
      <c r="O105" s="178" t="str">
        <f>IF(ISERROR(VLOOKUP($A105,parlvotes_lh!$A$11:$ZZ$209,106,FALSE))=TRUE,"",IF(VLOOKUP($A105,parlvotes_lh!$A$11:$ZZ$209,106,FALSE)=0,"",VLOOKUP($A105,parlvotes_lh!$A$11:$ZZ$209,106,FALSE)))</f>
        <v/>
      </c>
      <c r="P105" s="178" t="str">
        <f>IF(ISERROR(VLOOKUP($A105,parlvotes_lh!$A$11:$ZZ$209,126,FALSE))=TRUE,"",IF(VLOOKUP($A105,parlvotes_lh!$A$11:$ZZ$209,126,FALSE)=0,"",VLOOKUP($A105,parlvotes_lh!$A$11:$ZZ$209,126,FALSE)))</f>
        <v/>
      </c>
      <c r="Q105" s="179" t="str">
        <f>IF(ISERROR(VLOOKUP($A105,parlvotes_lh!$A$11:$ZZ$209,146,FALSE))=TRUE,"",IF(VLOOKUP($A105,parlvotes_lh!$A$11:$ZZ$209,146,FALSE)=0,"",VLOOKUP($A105,parlvotes_lh!$A$11:$ZZ$209,146,FALSE)))</f>
        <v/>
      </c>
      <c r="R105" s="179" t="str">
        <f>IF(ISERROR(VLOOKUP($A105,parlvotes_lh!$A$11:$ZZ$209,166,FALSE))=TRUE,"",IF(VLOOKUP($A105,parlvotes_lh!$A$11:$ZZ$209,166,FALSE)=0,"",VLOOKUP($A105,parlvotes_lh!$A$11:$ZZ$209,166,FALSE)))</f>
        <v/>
      </c>
      <c r="S105" s="179" t="str">
        <f>IF(ISERROR(VLOOKUP($A105,parlvotes_lh!$A$11:$ZZ$209,186,FALSE))=TRUE,"",IF(VLOOKUP($A105,parlvotes_lh!$A$11:$ZZ$209,186,FALSE)=0,"",VLOOKUP($A105,parlvotes_lh!$A$11:$ZZ$209,186,FALSE)))</f>
        <v/>
      </c>
      <c r="T105" s="179" t="str">
        <f>IF(ISERROR(VLOOKUP($A105,parlvotes_lh!$A$11:$ZZ$209,206,FALSE))=TRUE,"",IF(VLOOKUP($A105,parlvotes_lh!$A$11:$ZZ$209,206,FALSE)=0,"",VLOOKUP($A105,parlvotes_lh!$A$11:$ZZ$209,206,FALSE)))</f>
        <v/>
      </c>
      <c r="U105" s="179" t="str">
        <f>IF(ISERROR(VLOOKUP($A105,parlvotes_lh!$A$11:$ZZ$209,226,FALSE))=TRUE,"",IF(VLOOKUP($A105,parlvotes_lh!$A$11:$ZZ$209,226,FALSE)=0,"",VLOOKUP($A105,parlvotes_lh!$A$11:$ZZ$209,226,FALSE)))</f>
        <v/>
      </c>
      <c r="V105" s="179" t="str">
        <f>IF(ISERROR(VLOOKUP($A105,parlvotes_lh!$A$11:$ZZ$209,246,FALSE))=TRUE,"",IF(VLOOKUP($A105,parlvotes_lh!$A$11:$ZZ$209,246,FALSE)=0,"",VLOOKUP($A105,parlvotes_lh!$A$11:$ZZ$209,246,FALSE)))</f>
        <v/>
      </c>
      <c r="W105" s="179" t="str">
        <f>IF(ISERROR(VLOOKUP($A105,parlvotes_lh!$A$11:$ZZ$209,266,FALSE))=TRUE,"",IF(VLOOKUP($A105,parlvotes_lh!$A$11:$ZZ$209,266,FALSE)=0,"",VLOOKUP($A105,parlvotes_lh!$A$11:$ZZ$209,266,FALSE)))</f>
        <v/>
      </c>
      <c r="X105" s="179" t="str">
        <f>IF(ISERROR(VLOOKUP($A105,parlvotes_lh!$A$11:$ZZ$209,286,FALSE))=TRUE,"",IF(VLOOKUP($A105,parlvotes_lh!$A$11:$ZZ$209,286,FALSE)=0,"",VLOOKUP($A105,parlvotes_lh!$A$11:$ZZ$209,286,FALSE)))</f>
        <v/>
      </c>
      <c r="Y105" s="179" t="str">
        <f>IF(ISERROR(VLOOKUP($A105,parlvotes_lh!$A$11:$ZZ$209,306,FALSE))=TRUE,"",IF(VLOOKUP($A105,parlvotes_lh!$A$11:$ZZ$209,306,FALSE)=0,"",VLOOKUP($A105,parlvotes_lh!$A$11:$ZZ$209,306,FALSE)))</f>
        <v/>
      </c>
      <c r="Z105" s="179" t="str">
        <f>IF(ISERROR(VLOOKUP($A105,parlvotes_lh!$A$11:$ZZ$209,326,FALSE))=TRUE,"",IF(VLOOKUP($A105,parlvotes_lh!$A$11:$ZZ$209,326,FALSE)=0,"",VLOOKUP($A105,parlvotes_lh!$A$11:$ZZ$209,326,FALSE)))</f>
        <v/>
      </c>
      <c r="AA105" s="179" t="str">
        <f>IF(ISERROR(VLOOKUP($A105,parlvotes_lh!$A$11:$ZZ$209,346,FALSE))=TRUE,"",IF(VLOOKUP($A105,parlvotes_lh!$A$11:$ZZ$209,346,FALSE)=0,"",VLOOKUP($A105,parlvotes_lh!$A$11:$ZZ$209,346,FALSE)))</f>
        <v/>
      </c>
      <c r="AB105" s="179" t="str">
        <f>IF(ISERROR(VLOOKUP($A105,parlvotes_lh!$A$11:$ZZ$209,366,FALSE))=TRUE,"",IF(VLOOKUP($A105,parlvotes_lh!$A$11:$ZZ$209,366,FALSE)=0,"",VLOOKUP($A105,parlvotes_lh!$A$11:$ZZ$209,366,FALSE)))</f>
        <v/>
      </c>
      <c r="AC105" s="179" t="str">
        <f>IF(ISERROR(VLOOKUP($A105,parlvotes_lh!$A$11:$ZZ$209,386,FALSE))=TRUE,"",IF(VLOOKUP($A105,parlvotes_lh!$A$11:$ZZ$209,386,FALSE)=0,"",VLOOKUP($A105,parlvotes_lh!$A$11:$ZZ$209,386,FALSE)))</f>
        <v/>
      </c>
    </row>
    <row r="106" spans="1:29" ht="13.5" customHeight="1">
      <c r="A106" s="173"/>
      <c r="B106" s="104" t="str">
        <f>IF(A106="","",MID(info_weblinks!$C$3,32,3))</f>
        <v/>
      </c>
      <c r="C106" s="104" t="str">
        <f>IF(info_parties!G115="","",info_parties!G115)</f>
        <v/>
      </c>
      <c r="D106" s="104" t="str">
        <f>IF(info_parties!K115="","",info_parties!K115)</f>
        <v/>
      </c>
      <c r="E106" s="104" t="str">
        <f>IF(info_parties!H115="","",info_parties!H115)</f>
        <v/>
      </c>
      <c r="F106" s="174" t="str">
        <f t="shared" si="4"/>
        <v/>
      </c>
      <c r="G106" s="175" t="str">
        <f t="shared" si="5"/>
        <v/>
      </c>
      <c r="H106" s="176" t="str">
        <f t="shared" si="6"/>
        <v/>
      </c>
      <c r="I106" s="177" t="str">
        <f t="shared" si="7"/>
        <v/>
      </c>
      <c r="J106" s="178" t="str">
        <f>IF(ISERROR(VLOOKUP($A106,parlvotes_lh!$A$11:$ZZ$209,6,FALSE))=TRUE,"",IF(VLOOKUP($A106,parlvotes_lh!$A$11:$ZZ$209,6,FALSE)=0,"",VLOOKUP($A106,parlvotes_lh!$A$11:$ZZ$209,6,FALSE)))</f>
        <v/>
      </c>
      <c r="K106" s="178" t="str">
        <f>IF(ISERROR(VLOOKUP($A106,parlvotes_lh!$A$11:$ZZ$209,26,FALSE))=TRUE,"",IF(VLOOKUP($A106,parlvotes_lh!$A$11:$ZZ$209,26,FALSE)=0,"",VLOOKUP($A106,parlvotes_lh!$A$11:$ZZ$209,26,FALSE)))</f>
        <v/>
      </c>
      <c r="L106" s="178" t="str">
        <f>IF(ISERROR(VLOOKUP($A106,parlvotes_lh!$A$11:$ZZ$209,46,FALSE))=TRUE,"",IF(VLOOKUP($A106,parlvotes_lh!$A$11:$ZZ$209,46,FALSE)=0,"",VLOOKUP($A106,parlvotes_lh!$A$11:$ZZ$209,46,FALSE)))</f>
        <v/>
      </c>
      <c r="M106" s="178" t="str">
        <f>IF(ISERROR(VLOOKUP($A106,parlvotes_lh!$A$11:$ZZ$209,66,FALSE))=TRUE,"",IF(VLOOKUP($A106,parlvotes_lh!$A$11:$ZZ$209,66,FALSE)=0,"",VLOOKUP($A106,parlvotes_lh!$A$11:$ZZ$209,66,FALSE)))</f>
        <v/>
      </c>
      <c r="N106" s="178" t="str">
        <f>IF(ISERROR(VLOOKUP($A106,parlvotes_lh!$A$11:$ZZ$209,86,FALSE))=TRUE,"",IF(VLOOKUP($A106,parlvotes_lh!$A$11:$ZZ$209,86,FALSE)=0,"",VLOOKUP($A106,parlvotes_lh!$A$11:$ZZ$209,86,FALSE)))</f>
        <v/>
      </c>
      <c r="O106" s="178" t="str">
        <f>IF(ISERROR(VLOOKUP($A106,parlvotes_lh!$A$11:$ZZ$209,106,FALSE))=TRUE,"",IF(VLOOKUP($A106,parlvotes_lh!$A$11:$ZZ$209,106,FALSE)=0,"",VLOOKUP($A106,parlvotes_lh!$A$11:$ZZ$209,106,FALSE)))</f>
        <v/>
      </c>
      <c r="P106" s="178" t="str">
        <f>IF(ISERROR(VLOOKUP($A106,parlvotes_lh!$A$11:$ZZ$209,126,FALSE))=TRUE,"",IF(VLOOKUP($A106,parlvotes_lh!$A$11:$ZZ$209,126,FALSE)=0,"",VLOOKUP($A106,parlvotes_lh!$A$11:$ZZ$209,126,FALSE)))</f>
        <v/>
      </c>
      <c r="Q106" s="179" t="str">
        <f>IF(ISERROR(VLOOKUP($A106,parlvotes_lh!$A$11:$ZZ$209,146,FALSE))=TRUE,"",IF(VLOOKUP($A106,parlvotes_lh!$A$11:$ZZ$209,146,FALSE)=0,"",VLOOKUP($A106,parlvotes_lh!$A$11:$ZZ$209,146,FALSE)))</f>
        <v/>
      </c>
      <c r="R106" s="179" t="str">
        <f>IF(ISERROR(VLOOKUP($A106,parlvotes_lh!$A$11:$ZZ$209,166,FALSE))=TRUE,"",IF(VLOOKUP($A106,parlvotes_lh!$A$11:$ZZ$209,166,FALSE)=0,"",VLOOKUP($A106,parlvotes_lh!$A$11:$ZZ$209,166,FALSE)))</f>
        <v/>
      </c>
      <c r="S106" s="179" t="str">
        <f>IF(ISERROR(VLOOKUP($A106,parlvotes_lh!$A$11:$ZZ$209,186,FALSE))=TRUE,"",IF(VLOOKUP($A106,parlvotes_lh!$A$11:$ZZ$209,186,FALSE)=0,"",VLOOKUP($A106,parlvotes_lh!$A$11:$ZZ$209,186,FALSE)))</f>
        <v/>
      </c>
      <c r="T106" s="179" t="str">
        <f>IF(ISERROR(VLOOKUP($A106,parlvotes_lh!$A$11:$ZZ$209,206,FALSE))=TRUE,"",IF(VLOOKUP($A106,parlvotes_lh!$A$11:$ZZ$209,206,FALSE)=0,"",VLOOKUP($A106,parlvotes_lh!$A$11:$ZZ$209,206,FALSE)))</f>
        <v/>
      </c>
      <c r="U106" s="179" t="str">
        <f>IF(ISERROR(VLOOKUP($A106,parlvotes_lh!$A$11:$ZZ$209,226,FALSE))=TRUE,"",IF(VLOOKUP($A106,parlvotes_lh!$A$11:$ZZ$209,226,FALSE)=0,"",VLOOKUP($A106,parlvotes_lh!$A$11:$ZZ$209,226,FALSE)))</f>
        <v/>
      </c>
      <c r="V106" s="179" t="str">
        <f>IF(ISERROR(VLOOKUP($A106,parlvotes_lh!$A$11:$ZZ$209,246,FALSE))=TRUE,"",IF(VLOOKUP($A106,parlvotes_lh!$A$11:$ZZ$209,246,FALSE)=0,"",VLOOKUP($A106,parlvotes_lh!$A$11:$ZZ$209,246,FALSE)))</f>
        <v/>
      </c>
      <c r="W106" s="179" t="str">
        <f>IF(ISERROR(VLOOKUP($A106,parlvotes_lh!$A$11:$ZZ$209,266,FALSE))=TRUE,"",IF(VLOOKUP($A106,parlvotes_lh!$A$11:$ZZ$209,266,FALSE)=0,"",VLOOKUP($A106,parlvotes_lh!$A$11:$ZZ$209,266,FALSE)))</f>
        <v/>
      </c>
      <c r="X106" s="179" t="str">
        <f>IF(ISERROR(VLOOKUP($A106,parlvotes_lh!$A$11:$ZZ$209,286,FALSE))=TRUE,"",IF(VLOOKUP($A106,parlvotes_lh!$A$11:$ZZ$209,286,FALSE)=0,"",VLOOKUP($A106,parlvotes_lh!$A$11:$ZZ$209,286,FALSE)))</f>
        <v/>
      </c>
      <c r="Y106" s="179" t="str">
        <f>IF(ISERROR(VLOOKUP($A106,parlvotes_lh!$A$11:$ZZ$209,306,FALSE))=TRUE,"",IF(VLOOKUP($A106,parlvotes_lh!$A$11:$ZZ$209,306,FALSE)=0,"",VLOOKUP($A106,parlvotes_lh!$A$11:$ZZ$209,306,FALSE)))</f>
        <v/>
      </c>
      <c r="Z106" s="179" t="str">
        <f>IF(ISERROR(VLOOKUP($A106,parlvotes_lh!$A$11:$ZZ$209,326,FALSE))=TRUE,"",IF(VLOOKUP($A106,parlvotes_lh!$A$11:$ZZ$209,326,FALSE)=0,"",VLOOKUP($A106,parlvotes_lh!$A$11:$ZZ$209,326,FALSE)))</f>
        <v/>
      </c>
      <c r="AA106" s="179" t="str">
        <f>IF(ISERROR(VLOOKUP($A106,parlvotes_lh!$A$11:$ZZ$209,346,FALSE))=TRUE,"",IF(VLOOKUP($A106,parlvotes_lh!$A$11:$ZZ$209,346,FALSE)=0,"",VLOOKUP($A106,parlvotes_lh!$A$11:$ZZ$209,346,FALSE)))</f>
        <v/>
      </c>
      <c r="AB106" s="179" t="str">
        <f>IF(ISERROR(VLOOKUP($A106,parlvotes_lh!$A$11:$ZZ$209,366,FALSE))=TRUE,"",IF(VLOOKUP($A106,parlvotes_lh!$A$11:$ZZ$209,366,FALSE)=0,"",VLOOKUP($A106,parlvotes_lh!$A$11:$ZZ$209,366,FALSE)))</f>
        <v/>
      </c>
      <c r="AC106" s="179" t="str">
        <f>IF(ISERROR(VLOOKUP($A106,parlvotes_lh!$A$11:$ZZ$209,386,FALSE))=TRUE,"",IF(VLOOKUP($A106,parlvotes_lh!$A$11:$ZZ$209,386,FALSE)=0,"",VLOOKUP($A106,parlvotes_lh!$A$11:$ZZ$209,386,FALSE)))</f>
        <v/>
      </c>
    </row>
    <row r="107" spans="1:29" ht="13.5" customHeight="1">
      <c r="A107" s="173"/>
      <c r="B107" s="104" t="str">
        <f>IF(A107="","",MID(info_weblinks!$C$3,32,3))</f>
        <v/>
      </c>
      <c r="C107" s="104" t="str">
        <f>IF(info_parties!G116="","",info_parties!G116)</f>
        <v/>
      </c>
      <c r="D107" s="104" t="str">
        <f>IF(info_parties!K116="","",info_parties!K116)</f>
        <v/>
      </c>
      <c r="E107" s="104" t="str">
        <f>IF(info_parties!H116="","",info_parties!H116)</f>
        <v/>
      </c>
      <c r="F107" s="174" t="str">
        <f t="shared" si="4"/>
        <v/>
      </c>
      <c r="G107" s="175" t="str">
        <f t="shared" si="5"/>
        <v/>
      </c>
      <c r="H107" s="176" t="str">
        <f t="shared" si="6"/>
        <v/>
      </c>
      <c r="I107" s="177" t="str">
        <f t="shared" si="7"/>
        <v/>
      </c>
      <c r="J107" s="178" t="str">
        <f>IF(ISERROR(VLOOKUP($A107,parlvotes_lh!$A$11:$ZZ$209,6,FALSE))=TRUE,"",IF(VLOOKUP($A107,parlvotes_lh!$A$11:$ZZ$209,6,FALSE)=0,"",VLOOKUP($A107,parlvotes_lh!$A$11:$ZZ$209,6,FALSE)))</f>
        <v/>
      </c>
      <c r="K107" s="178" t="str">
        <f>IF(ISERROR(VLOOKUP($A107,parlvotes_lh!$A$11:$ZZ$209,26,FALSE))=TRUE,"",IF(VLOOKUP($A107,parlvotes_lh!$A$11:$ZZ$209,26,FALSE)=0,"",VLOOKUP($A107,parlvotes_lh!$A$11:$ZZ$209,26,FALSE)))</f>
        <v/>
      </c>
      <c r="L107" s="178" t="str">
        <f>IF(ISERROR(VLOOKUP($A107,parlvotes_lh!$A$11:$ZZ$209,46,FALSE))=TRUE,"",IF(VLOOKUP($A107,parlvotes_lh!$A$11:$ZZ$209,46,FALSE)=0,"",VLOOKUP($A107,parlvotes_lh!$A$11:$ZZ$209,46,FALSE)))</f>
        <v/>
      </c>
      <c r="M107" s="178" t="str">
        <f>IF(ISERROR(VLOOKUP($A107,parlvotes_lh!$A$11:$ZZ$209,66,FALSE))=TRUE,"",IF(VLOOKUP($A107,parlvotes_lh!$A$11:$ZZ$209,66,FALSE)=0,"",VLOOKUP($A107,parlvotes_lh!$A$11:$ZZ$209,66,FALSE)))</f>
        <v/>
      </c>
      <c r="N107" s="178" t="str">
        <f>IF(ISERROR(VLOOKUP($A107,parlvotes_lh!$A$11:$ZZ$209,86,FALSE))=TRUE,"",IF(VLOOKUP($A107,parlvotes_lh!$A$11:$ZZ$209,86,FALSE)=0,"",VLOOKUP($A107,parlvotes_lh!$A$11:$ZZ$209,86,FALSE)))</f>
        <v/>
      </c>
      <c r="O107" s="178" t="str">
        <f>IF(ISERROR(VLOOKUP($A107,parlvotes_lh!$A$11:$ZZ$209,106,FALSE))=TRUE,"",IF(VLOOKUP($A107,parlvotes_lh!$A$11:$ZZ$209,106,FALSE)=0,"",VLOOKUP($A107,parlvotes_lh!$A$11:$ZZ$209,106,FALSE)))</f>
        <v/>
      </c>
      <c r="P107" s="178" t="str">
        <f>IF(ISERROR(VLOOKUP($A107,parlvotes_lh!$A$11:$ZZ$209,126,FALSE))=TRUE,"",IF(VLOOKUP($A107,parlvotes_lh!$A$11:$ZZ$209,126,FALSE)=0,"",VLOOKUP($A107,parlvotes_lh!$A$11:$ZZ$209,126,FALSE)))</f>
        <v/>
      </c>
      <c r="Q107" s="179" t="str">
        <f>IF(ISERROR(VLOOKUP($A107,parlvotes_lh!$A$11:$ZZ$209,146,FALSE))=TRUE,"",IF(VLOOKUP($A107,parlvotes_lh!$A$11:$ZZ$209,146,FALSE)=0,"",VLOOKUP($A107,parlvotes_lh!$A$11:$ZZ$209,146,FALSE)))</f>
        <v/>
      </c>
      <c r="R107" s="179" t="str">
        <f>IF(ISERROR(VLOOKUP($A107,parlvotes_lh!$A$11:$ZZ$209,166,FALSE))=TRUE,"",IF(VLOOKUP($A107,parlvotes_lh!$A$11:$ZZ$209,166,FALSE)=0,"",VLOOKUP($A107,parlvotes_lh!$A$11:$ZZ$209,166,FALSE)))</f>
        <v/>
      </c>
      <c r="S107" s="179" t="str">
        <f>IF(ISERROR(VLOOKUP($A107,parlvotes_lh!$A$11:$ZZ$209,186,FALSE))=TRUE,"",IF(VLOOKUP($A107,parlvotes_lh!$A$11:$ZZ$209,186,FALSE)=0,"",VLOOKUP($A107,parlvotes_lh!$A$11:$ZZ$209,186,FALSE)))</f>
        <v/>
      </c>
      <c r="T107" s="179" t="str">
        <f>IF(ISERROR(VLOOKUP($A107,parlvotes_lh!$A$11:$ZZ$209,206,FALSE))=TRUE,"",IF(VLOOKUP($A107,parlvotes_lh!$A$11:$ZZ$209,206,FALSE)=0,"",VLOOKUP($A107,parlvotes_lh!$A$11:$ZZ$209,206,FALSE)))</f>
        <v/>
      </c>
      <c r="U107" s="179" t="str">
        <f>IF(ISERROR(VLOOKUP($A107,parlvotes_lh!$A$11:$ZZ$209,226,FALSE))=TRUE,"",IF(VLOOKUP($A107,parlvotes_lh!$A$11:$ZZ$209,226,FALSE)=0,"",VLOOKUP($A107,parlvotes_lh!$A$11:$ZZ$209,226,FALSE)))</f>
        <v/>
      </c>
      <c r="V107" s="179" t="str">
        <f>IF(ISERROR(VLOOKUP($A107,parlvotes_lh!$A$11:$ZZ$209,246,FALSE))=TRUE,"",IF(VLOOKUP($A107,parlvotes_lh!$A$11:$ZZ$209,246,FALSE)=0,"",VLOOKUP($A107,parlvotes_lh!$A$11:$ZZ$209,246,FALSE)))</f>
        <v/>
      </c>
      <c r="W107" s="179" t="str">
        <f>IF(ISERROR(VLOOKUP($A107,parlvotes_lh!$A$11:$ZZ$209,266,FALSE))=TRUE,"",IF(VLOOKUP($A107,parlvotes_lh!$A$11:$ZZ$209,266,FALSE)=0,"",VLOOKUP($A107,parlvotes_lh!$A$11:$ZZ$209,266,FALSE)))</f>
        <v/>
      </c>
      <c r="X107" s="179" t="str">
        <f>IF(ISERROR(VLOOKUP($A107,parlvotes_lh!$A$11:$ZZ$209,286,FALSE))=TRUE,"",IF(VLOOKUP($A107,parlvotes_lh!$A$11:$ZZ$209,286,FALSE)=0,"",VLOOKUP($A107,parlvotes_lh!$A$11:$ZZ$209,286,FALSE)))</f>
        <v/>
      </c>
      <c r="Y107" s="179" t="str">
        <f>IF(ISERROR(VLOOKUP($A107,parlvotes_lh!$A$11:$ZZ$209,306,FALSE))=TRUE,"",IF(VLOOKUP($A107,parlvotes_lh!$A$11:$ZZ$209,306,FALSE)=0,"",VLOOKUP($A107,parlvotes_lh!$A$11:$ZZ$209,306,FALSE)))</f>
        <v/>
      </c>
      <c r="Z107" s="179" t="str">
        <f>IF(ISERROR(VLOOKUP($A107,parlvotes_lh!$A$11:$ZZ$209,326,FALSE))=TRUE,"",IF(VLOOKUP($A107,parlvotes_lh!$A$11:$ZZ$209,326,FALSE)=0,"",VLOOKUP($A107,parlvotes_lh!$A$11:$ZZ$209,326,FALSE)))</f>
        <v/>
      </c>
      <c r="AA107" s="179" t="str">
        <f>IF(ISERROR(VLOOKUP($A107,parlvotes_lh!$A$11:$ZZ$209,346,FALSE))=TRUE,"",IF(VLOOKUP($A107,parlvotes_lh!$A$11:$ZZ$209,346,FALSE)=0,"",VLOOKUP($A107,parlvotes_lh!$A$11:$ZZ$209,346,FALSE)))</f>
        <v/>
      </c>
      <c r="AB107" s="179" t="str">
        <f>IF(ISERROR(VLOOKUP($A107,parlvotes_lh!$A$11:$ZZ$209,366,FALSE))=TRUE,"",IF(VLOOKUP($A107,parlvotes_lh!$A$11:$ZZ$209,366,FALSE)=0,"",VLOOKUP($A107,parlvotes_lh!$A$11:$ZZ$209,366,FALSE)))</f>
        <v/>
      </c>
      <c r="AC107" s="179" t="str">
        <f>IF(ISERROR(VLOOKUP($A107,parlvotes_lh!$A$11:$ZZ$209,386,FALSE))=TRUE,"",IF(VLOOKUP($A107,parlvotes_lh!$A$11:$ZZ$209,386,FALSE)=0,"",VLOOKUP($A107,parlvotes_lh!$A$11:$ZZ$209,386,FALSE)))</f>
        <v/>
      </c>
    </row>
    <row r="108" spans="1:29" ht="13.5" customHeight="1">
      <c r="A108" s="173"/>
      <c r="B108" s="104" t="str">
        <f>IF(A108="","",MID(info_weblinks!$C$3,32,3))</f>
        <v/>
      </c>
      <c r="C108" s="104" t="str">
        <f>IF(info_parties!G117="","",info_parties!G117)</f>
        <v/>
      </c>
      <c r="D108" s="104" t="str">
        <f>IF(info_parties!K117="","",info_parties!K117)</f>
        <v/>
      </c>
      <c r="E108" s="104" t="str">
        <f>IF(info_parties!H117="","",info_parties!H117)</f>
        <v/>
      </c>
      <c r="F108" s="174" t="str">
        <f t="shared" si="4"/>
        <v/>
      </c>
      <c r="G108" s="175" t="str">
        <f t="shared" si="5"/>
        <v/>
      </c>
      <c r="H108" s="176" t="str">
        <f t="shared" si="6"/>
        <v/>
      </c>
      <c r="I108" s="177" t="str">
        <f t="shared" si="7"/>
        <v/>
      </c>
      <c r="J108" s="178" t="str">
        <f>IF(ISERROR(VLOOKUP($A108,parlvotes_lh!$A$11:$ZZ$209,6,FALSE))=TRUE,"",IF(VLOOKUP($A108,parlvotes_lh!$A$11:$ZZ$209,6,FALSE)=0,"",VLOOKUP($A108,parlvotes_lh!$A$11:$ZZ$209,6,FALSE)))</f>
        <v/>
      </c>
      <c r="K108" s="178" t="str">
        <f>IF(ISERROR(VLOOKUP($A108,parlvotes_lh!$A$11:$ZZ$209,26,FALSE))=TRUE,"",IF(VLOOKUP($A108,parlvotes_lh!$A$11:$ZZ$209,26,FALSE)=0,"",VLOOKUP($A108,parlvotes_lh!$A$11:$ZZ$209,26,FALSE)))</f>
        <v/>
      </c>
      <c r="L108" s="178" t="str">
        <f>IF(ISERROR(VLOOKUP($A108,parlvotes_lh!$A$11:$ZZ$209,46,FALSE))=TRUE,"",IF(VLOOKUP($A108,parlvotes_lh!$A$11:$ZZ$209,46,FALSE)=0,"",VLOOKUP($A108,parlvotes_lh!$A$11:$ZZ$209,46,FALSE)))</f>
        <v/>
      </c>
      <c r="M108" s="178" t="str">
        <f>IF(ISERROR(VLOOKUP($A108,parlvotes_lh!$A$11:$ZZ$209,66,FALSE))=TRUE,"",IF(VLOOKUP($A108,parlvotes_lh!$A$11:$ZZ$209,66,FALSE)=0,"",VLOOKUP($A108,parlvotes_lh!$A$11:$ZZ$209,66,FALSE)))</f>
        <v/>
      </c>
      <c r="N108" s="178" t="str">
        <f>IF(ISERROR(VLOOKUP($A108,parlvotes_lh!$A$11:$ZZ$209,86,FALSE))=TRUE,"",IF(VLOOKUP($A108,parlvotes_lh!$A$11:$ZZ$209,86,FALSE)=0,"",VLOOKUP($A108,parlvotes_lh!$A$11:$ZZ$209,86,FALSE)))</f>
        <v/>
      </c>
      <c r="O108" s="178" t="str">
        <f>IF(ISERROR(VLOOKUP($A108,parlvotes_lh!$A$11:$ZZ$209,106,FALSE))=TRUE,"",IF(VLOOKUP($A108,parlvotes_lh!$A$11:$ZZ$209,106,FALSE)=0,"",VLOOKUP($A108,parlvotes_lh!$A$11:$ZZ$209,106,FALSE)))</f>
        <v/>
      </c>
      <c r="P108" s="178" t="str">
        <f>IF(ISERROR(VLOOKUP($A108,parlvotes_lh!$A$11:$ZZ$209,126,FALSE))=TRUE,"",IF(VLOOKUP($A108,parlvotes_lh!$A$11:$ZZ$209,126,FALSE)=0,"",VLOOKUP($A108,parlvotes_lh!$A$11:$ZZ$209,126,FALSE)))</f>
        <v/>
      </c>
      <c r="Q108" s="179" t="str">
        <f>IF(ISERROR(VLOOKUP($A108,parlvotes_lh!$A$11:$ZZ$209,146,FALSE))=TRUE,"",IF(VLOOKUP($A108,parlvotes_lh!$A$11:$ZZ$209,146,FALSE)=0,"",VLOOKUP($A108,parlvotes_lh!$A$11:$ZZ$209,146,FALSE)))</f>
        <v/>
      </c>
      <c r="R108" s="179" t="str">
        <f>IF(ISERROR(VLOOKUP($A108,parlvotes_lh!$A$11:$ZZ$209,166,FALSE))=TRUE,"",IF(VLOOKUP($A108,parlvotes_lh!$A$11:$ZZ$209,166,FALSE)=0,"",VLOOKUP($A108,parlvotes_lh!$A$11:$ZZ$209,166,FALSE)))</f>
        <v/>
      </c>
      <c r="S108" s="179" t="str">
        <f>IF(ISERROR(VLOOKUP($A108,parlvotes_lh!$A$11:$ZZ$209,186,FALSE))=TRUE,"",IF(VLOOKUP($A108,parlvotes_lh!$A$11:$ZZ$209,186,FALSE)=0,"",VLOOKUP($A108,parlvotes_lh!$A$11:$ZZ$209,186,FALSE)))</f>
        <v/>
      </c>
      <c r="T108" s="179" t="str">
        <f>IF(ISERROR(VLOOKUP($A108,parlvotes_lh!$A$11:$ZZ$209,206,FALSE))=TRUE,"",IF(VLOOKUP($A108,parlvotes_lh!$A$11:$ZZ$209,206,FALSE)=0,"",VLOOKUP($A108,parlvotes_lh!$A$11:$ZZ$209,206,FALSE)))</f>
        <v/>
      </c>
      <c r="U108" s="179" t="str">
        <f>IF(ISERROR(VLOOKUP($A108,parlvotes_lh!$A$11:$ZZ$209,226,FALSE))=TRUE,"",IF(VLOOKUP($A108,parlvotes_lh!$A$11:$ZZ$209,226,FALSE)=0,"",VLOOKUP($A108,parlvotes_lh!$A$11:$ZZ$209,226,FALSE)))</f>
        <v/>
      </c>
      <c r="V108" s="179" t="str">
        <f>IF(ISERROR(VLOOKUP($A108,parlvotes_lh!$A$11:$ZZ$209,246,FALSE))=TRUE,"",IF(VLOOKUP($A108,parlvotes_lh!$A$11:$ZZ$209,246,FALSE)=0,"",VLOOKUP($A108,parlvotes_lh!$A$11:$ZZ$209,246,FALSE)))</f>
        <v/>
      </c>
      <c r="W108" s="179" t="str">
        <f>IF(ISERROR(VLOOKUP($A108,parlvotes_lh!$A$11:$ZZ$209,266,FALSE))=TRUE,"",IF(VLOOKUP($A108,parlvotes_lh!$A$11:$ZZ$209,266,FALSE)=0,"",VLOOKUP($A108,parlvotes_lh!$A$11:$ZZ$209,266,FALSE)))</f>
        <v/>
      </c>
      <c r="X108" s="179" t="str">
        <f>IF(ISERROR(VLOOKUP($A108,parlvotes_lh!$A$11:$ZZ$209,286,FALSE))=TRUE,"",IF(VLOOKUP($A108,parlvotes_lh!$A$11:$ZZ$209,286,FALSE)=0,"",VLOOKUP($A108,parlvotes_lh!$A$11:$ZZ$209,286,FALSE)))</f>
        <v/>
      </c>
      <c r="Y108" s="179" t="str">
        <f>IF(ISERROR(VLOOKUP($A108,parlvotes_lh!$A$11:$ZZ$209,306,FALSE))=TRUE,"",IF(VLOOKUP($A108,parlvotes_lh!$A$11:$ZZ$209,306,FALSE)=0,"",VLOOKUP($A108,parlvotes_lh!$A$11:$ZZ$209,306,FALSE)))</f>
        <v/>
      </c>
      <c r="Z108" s="179" t="str">
        <f>IF(ISERROR(VLOOKUP($A108,parlvotes_lh!$A$11:$ZZ$209,326,FALSE))=TRUE,"",IF(VLOOKUP($A108,parlvotes_lh!$A$11:$ZZ$209,326,FALSE)=0,"",VLOOKUP($A108,parlvotes_lh!$A$11:$ZZ$209,326,FALSE)))</f>
        <v/>
      </c>
      <c r="AA108" s="179" t="str">
        <f>IF(ISERROR(VLOOKUP($A108,parlvotes_lh!$A$11:$ZZ$209,346,FALSE))=TRUE,"",IF(VLOOKUP($A108,parlvotes_lh!$A$11:$ZZ$209,346,FALSE)=0,"",VLOOKUP($A108,parlvotes_lh!$A$11:$ZZ$209,346,FALSE)))</f>
        <v/>
      </c>
      <c r="AB108" s="179" t="str">
        <f>IF(ISERROR(VLOOKUP($A108,parlvotes_lh!$A$11:$ZZ$209,366,FALSE))=TRUE,"",IF(VLOOKUP($A108,parlvotes_lh!$A$11:$ZZ$209,366,FALSE)=0,"",VLOOKUP($A108,parlvotes_lh!$A$11:$ZZ$209,366,FALSE)))</f>
        <v/>
      </c>
      <c r="AC108" s="179" t="str">
        <f>IF(ISERROR(VLOOKUP($A108,parlvotes_lh!$A$11:$ZZ$209,386,FALSE))=TRUE,"",IF(VLOOKUP($A108,parlvotes_lh!$A$11:$ZZ$209,386,FALSE)=0,"",VLOOKUP($A108,parlvotes_lh!$A$11:$ZZ$209,386,FALSE)))</f>
        <v/>
      </c>
    </row>
    <row r="109" spans="1:29" ht="13.5" customHeight="1">
      <c r="A109" s="173"/>
      <c r="B109" s="104" t="str">
        <f>IF(A109="","",MID(info_weblinks!$C$3,32,3))</f>
        <v/>
      </c>
      <c r="C109" s="104" t="str">
        <f>IF(info_parties!G118="","",info_parties!G118)</f>
        <v/>
      </c>
      <c r="D109" s="104" t="str">
        <f>IF(info_parties!K118="","",info_parties!K118)</f>
        <v/>
      </c>
      <c r="E109" s="104" t="str">
        <f>IF(info_parties!H118="","",info_parties!H118)</f>
        <v/>
      </c>
      <c r="F109" s="174" t="str">
        <f t="shared" si="4"/>
        <v/>
      </c>
      <c r="G109" s="175" t="str">
        <f t="shared" si="5"/>
        <v/>
      </c>
      <c r="H109" s="176" t="str">
        <f t="shared" si="6"/>
        <v/>
      </c>
      <c r="I109" s="177" t="str">
        <f t="shared" si="7"/>
        <v/>
      </c>
      <c r="J109" s="178" t="str">
        <f>IF(ISERROR(VLOOKUP($A109,parlvotes_lh!$A$11:$ZZ$209,6,FALSE))=TRUE,"",IF(VLOOKUP($A109,parlvotes_lh!$A$11:$ZZ$209,6,FALSE)=0,"",VLOOKUP($A109,parlvotes_lh!$A$11:$ZZ$209,6,FALSE)))</f>
        <v/>
      </c>
      <c r="K109" s="178" t="str">
        <f>IF(ISERROR(VLOOKUP($A109,parlvotes_lh!$A$11:$ZZ$209,26,FALSE))=TRUE,"",IF(VLOOKUP($A109,parlvotes_lh!$A$11:$ZZ$209,26,FALSE)=0,"",VLOOKUP($A109,parlvotes_lh!$A$11:$ZZ$209,26,FALSE)))</f>
        <v/>
      </c>
      <c r="L109" s="178" t="str">
        <f>IF(ISERROR(VLOOKUP($A109,parlvotes_lh!$A$11:$ZZ$209,46,FALSE))=TRUE,"",IF(VLOOKUP($A109,parlvotes_lh!$A$11:$ZZ$209,46,FALSE)=0,"",VLOOKUP($A109,parlvotes_lh!$A$11:$ZZ$209,46,FALSE)))</f>
        <v/>
      </c>
      <c r="M109" s="178" t="str">
        <f>IF(ISERROR(VLOOKUP($A109,parlvotes_lh!$A$11:$ZZ$209,66,FALSE))=TRUE,"",IF(VLOOKUP($A109,parlvotes_lh!$A$11:$ZZ$209,66,FALSE)=0,"",VLOOKUP($A109,parlvotes_lh!$A$11:$ZZ$209,66,FALSE)))</f>
        <v/>
      </c>
      <c r="N109" s="178" t="str">
        <f>IF(ISERROR(VLOOKUP($A109,parlvotes_lh!$A$11:$ZZ$209,86,FALSE))=TRUE,"",IF(VLOOKUP($A109,parlvotes_lh!$A$11:$ZZ$209,86,FALSE)=0,"",VLOOKUP($A109,parlvotes_lh!$A$11:$ZZ$209,86,FALSE)))</f>
        <v/>
      </c>
      <c r="O109" s="178" t="str">
        <f>IF(ISERROR(VLOOKUP($A109,parlvotes_lh!$A$11:$ZZ$209,106,FALSE))=TRUE,"",IF(VLOOKUP($A109,parlvotes_lh!$A$11:$ZZ$209,106,FALSE)=0,"",VLOOKUP($A109,parlvotes_lh!$A$11:$ZZ$209,106,FALSE)))</f>
        <v/>
      </c>
      <c r="P109" s="178" t="str">
        <f>IF(ISERROR(VLOOKUP($A109,parlvotes_lh!$A$11:$ZZ$209,126,FALSE))=TRUE,"",IF(VLOOKUP($A109,parlvotes_lh!$A$11:$ZZ$209,126,FALSE)=0,"",VLOOKUP($A109,parlvotes_lh!$A$11:$ZZ$209,126,FALSE)))</f>
        <v/>
      </c>
      <c r="Q109" s="179" t="str">
        <f>IF(ISERROR(VLOOKUP($A109,parlvotes_lh!$A$11:$ZZ$209,146,FALSE))=TRUE,"",IF(VLOOKUP($A109,parlvotes_lh!$A$11:$ZZ$209,146,FALSE)=0,"",VLOOKUP($A109,parlvotes_lh!$A$11:$ZZ$209,146,FALSE)))</f>
        <v/>
      </c>
      <c r="R109" s="179" t="str">
        <f>IF(ISERROR(VLOOKUP($A109,parlvotes_lh!$A$11:$ZZ$209,166,FALSE))=TRUE,"",IF(VLOOKUP($A109,parlvotes_lh!$A$11:$ZZ$209,166,FALSE)=0,"",VLOOKUP($A109,parlvotes_lh!$A$11:$ZZ$209,166,FALSE)))</f>
        <v/>
      </c>
      <c r="S109" s="179" t="str">
        <f>IF(ISERROR(VLOOKUP($A109,parlvotes_lh!$A$11:$ZZ$209,186,FALSE))=TRUE,"",IF(VLOOKUP($A109,parlvotes_lh!$A$11:$ZZ$209,186,FALSE)=0,"",VLOOKUP($A109,parlvotes_lh!$A$11:$ZZ$209,186,FALSE)))</f>
        <v/>
      </c>
      <c r="T109" s="179" t="str">
        <f>IF(ISERROR(VLOOKUP($A109,parlvotes_lh!$A$11:$ZZ$209,206,FALSE))=TRUE,"",IF(VLOOKUP($A109,parlvotes_lh!$A$11:$ZZ$209,206,FALSE)=0,"",VLOOKUP($A109,parlvotes_lh!$A$11:$ZZ$209,206,FALSE)))</f>
        <v/>
      </c>
      <c r="U109" s="179" t="str">
        <f>IF(ISERROR(VLOOKUP($A109,parlvotes_lh!$A$11:$ZZ$209,226,FALSE))=TRUE,"",IF(VLOOKUP($A109,parlvotes_lh!$A$11:$ZZ$209,226,FALSE)=0,"",VLOOKUP($A109,parlvotes_lh!$A$11:$ZZ$209,226,FALSE)))</f>
        <v/>
      </c>
      <c r="V109" s="179" t="str">
        <f>IF(ISERROR(VLOOKUP($A109,parlvotes_lh!$A$11:$ZZ$209,246,FALSE))=TRUE,"",IF(VLOOKUP($A109,parlvotes_lh!$A$11:$ZZ$209,246,FALSE)=0,"",VLOOKUP($A109,parlvotes_lh!$A$11:$ZZ$209,246,FALSE)))</f>
        <v/>
      </c>
      <c r="W109" s="179" t="str">
        <f>IF(ISERROR(VLOOKUP($A109,parlvotes_lh!$A$11:$ZZ$209,266,FALSE))=TRUE,"",IF(VLOOKUP($A109,parlvotes_lh!$A$11:$ZZ$209,266,FALSE)=0,"",VLOOKUP($A109,parlvotes_lh!$A$11:$ZZ$209,266,FALSE)))</f>
        <v/>
      </c>
      <c r="X109" s="179" t="str">
        <f>IF(ISERROR(VLOOKUP($A109,parlvotes_lh!$A$11:$ZZ$209,286,FALSE))=TRUE,"",IF(VLOOKUP($A109,parlvotes_lh!$A$11:$ZZ$209,286,FALSE)=0,"",VLOOKUP($A109,parlvotes_lh!$A$11:$ZZ$209,286,FALSE)))</f>
        <v/>
      </c>
      <c r="Y109" s="179" t="str">
        <f>IF(ISERROR(VLOOKUP($A109,parlvotes_lh!$A$11:$ZZ$209,306,FALSE))=TRUE,"",IF(VLOOKUP($A109,parlvotes_lh!$A$11:$ZZ$209,306,FALSE)=0,"",VLOOKUP($A109,parlvotes_lh!$A$11:$ZZ$209,306,FALSE)))</f>
        <v/>
      </c>
      <c r="Z109" s="179" t="str">
        <f>IF(ISERROR(VLOOKUP($A109,parlvotes_lh!$A$11:$ZZ$209,326,FALSE))=TRUE,"",IF(VLOOKUP($A109,parlvotes_lh!$A$11:$ZZ$209,326,FALSE)=0,"",VLOOKUP($A109,parlvotes_lh!$A$11:$ZZ$209,326,FALSE)))</f>
        <v/>
      </c>
      <c r="AA109" s="179" t="str">
        <f>IF(ISERROR(VLOOKUP($A109,parlvotes_lh!$A$11:$ZZ$209,346,FALSE))=TRUE,"",IF(VLOOKUP($A109,parlvotes_lh!$A$11:$ZZ$209,346,FALSE)=0,"",VLOOKUP($A109,parlvotes_lh!$A$11:$ZZ$209,346,FALSE)))</f>
        <v/>
      </c>
      <c r="AB109" s="179" t="str">
        <f>IF(ISERROR(VLOOKUP($A109,parlvotes_lh!$A$11:$ZZ$209,366,FALSE))=TRUE,"",IF(VLOOKUP($A109,parlvotes_lh!$A$11:$ZZ$209,366,FALSE)=0,"",VLOOKUP($A109,parlvotes_lh!$A$11:$ZZ$209,366,FALSE)))</f>
        <v/>
      </c>
      <c r="AC109" s="179" t="str">
        <f>IF(ISERROR(VLOOKUP($A109,parlvotes_lh!$A$11:$ZZ$209,386,FALSE))=TRUE,"",IF(VLOOKUP($A109,parlvotes_lh!$A$11:$ZZ$209,386,FALSE)=0,"",VLOOKUP($A109,parlvotes_lh!$A$11:$ZZ$209,386,FALSE)))</f>
        <v/>
      </c>
    </row>
    <row r="110" spans="1:29" ht="13.5" customHeight="1">
      <c r="A110" s="173"/>
      <c r="B110" s="104" t="str">
        <f>IF(A110="","",MID(info_weblinks!$C$3,32,3))</f>
        <v/>
      </c>
      <c r="C110" s="104" t="str">
        <f>IF(info_parties!G119="","",info_parties!G119)</f>
        <v/>
      </c>
      <c r="D110" s="104" t="str">
        <f>IF(info_parties!K119="","",info_parties!K119)</f>
        <v/>
      </c>
      <c r="E110" s="104" t="str">
        <f>IF(info_parties!H119="","",info_parties!H119)</f>
        <v/>
      </c>
      <c r="F110" s="174" t="str">
        <f t="shared" si="4"/>
        <v/>
      </c>
      <c r="G110" s="175" t="str">
        <f t="shared" si="5"/>
        <v/>
      </c>
      <c r="H110" s="176" t="str">
        <f t="shared" si="6"/>
        <v/>
      </c>
      <c r="I110" s="177" t="str">
        <f t="shared" si="7"/>
        <v/>
      </c>
      <c r="J110" s="178" t="str">
        <f>IF(ISERROR(VLOOKUP($A110,parlvotes_lh!$A$11:$ZZ$209,6,FALSE))=TRUE,"",IF(VLOOKUP($A110,parlvotes_lh!$A$11:$ZZ$209,6,FALSE)=0,"",VLOOKUP($A110,parlvotes_lh!$A$11:$ZZ$209,6,FALSE)))</f>
        <v/>
      </c>
      <c r="K110" s="178" t="str">
        <f>IF(ISERROR(VLOOKUP($A110,parlvotes_lh!$A$11:$ZZ$209,26,FALSE))=TRUE,"",IF(VLOOKUP($A110,parlvotes_lh!$A$11:$ZZ$209,26,FALSE)=0,"",VLOOKUP($A110,parlvotes_lh!$A$11:$ZZ$209,26,FALSE)))</f>
        <v/>
      </c>
      <c r="L110" s="178" t="str">
        <f>IF(ISERROR(VLOOKUP($A110,parlvotes_lh!$A$11:$ZZ$209,46,FALSE))=TRUE,"",IF(VLOOKUP($A110,parlvotes_lh!$A$11:$ZZ$209,46,FALSE)=0,"",VLOOKUP($A110,parlvotes_lh!$A$11:$ZZ$209,46,FALSE)))</f>
        <v/>
      </c>
      <c r="M110" s="178" t="str">
        <f>IF(ISERROR(VLOOKUP($A110,parlvotes_lh!$A$11:$ZZ$209,66,FALSE))=TRUE,"",IF(VLOOKUP($A110,parlvotes_lh!$A$11:$ZZ$209,66,FALSE)=0,"",VLOOKUP($A110,parlvotes_lh!$A$11:$ZZ$209,66,FALSE)))</f>
        <v/>
      </c>
      <c r="N110" s="178" t="str">
        <f>IF(ISERROR(VLOOKUP($A110,parlvotes_lh!$A$11:$ZZ$209,86,FALSE))=TRUE,"",IF(VLOOKUP($A110,parlvotes_lh!$A$11:$ZZ$209,86,FALSE)=0,"",VLOOKUP($A110,parlvotes_lh!$A$11:$ZZ$209,86,FALSE)))</f>
        <v/>
      </c>
      <c r="O110" s="178" t="str">
        <f>IF(ISERROR(VLOOKUP($A110,parlvotes_lh!$A$11:$ZZ$209,106,FALSE))=TRUE,"",IF(VLOOKUP($A110,parlvotes_lh!$A$11:$ZZ$209,106,FALSE)=0,"",VLOOKUP($A110,parlvotes_lh!$A$11:$ZZ$209,106,FALSE)))</f>
        <v/>
      </c>
      <c r="P110" s="178" t="str">
        <f>IF(ISERROR(VLOOKUP($A110,parlvotes_lh!$A$11:$ZZ$209,126,FALSE))=TRUE,"",IF(VLOOKUP($A110,parlvotes_lh!$A$11:$ZZ$209,126,FALSE)=0,"",VLOOKUP($A110,parlvotes_lh!$A$11:$ZZ$209,126,FALSE)))</f>
        <v/>
      </c>
      <c r="Q110" s="179" t="str">
        <f>IF(ISERROR(VLOOKUP($A110,parlvotes_lh!$A$11:$ZZ$209,146,FALSE))=TRUE,"",IF(VLOOKUP($A110,parlvotes_lh!$A$11:$ZZ$209,146,FALSE)=0,"",VLOOKUP($A110,parlvotes_lh!$A$11:$ZZ$209,146,FALSE)))</f>
        <v/>
      </c>
      <c r="R110" s="179" t="str">
        <f>IF(ISERROR(VLOOKUP($A110,parlvotes_lh!$A$11:$ZZ$209,166,FALSE))=TRUE,"",IF(VLOOKUP($A110,parlvotes_lh!$A$11:$ZZ$209,166,FALSE)=0,"",VLOOKUP($A110,parlvotes_lh!$A$11:$ZZ$209,166,FALSE)))</f>
        <v/>
      </c>
      <c r="S110" s="179" t="str">
        <f>IF(ISERROR(VLOOKUP($A110,parlvotes_lh!$A$11:$ZZ$209,186,FALSE))=TRUE,"",IF(VLOOKUP($A110,parlvotes_lh!$A$11:$ZZ$209,186,FALSE)=0,"",VLOOKUP($A110,parlvotes_lh!$A$11:$ZZ$209,186,FALSE)))</f>
        <v/>
      </c>
      <c r="T110" s="179" t="str">
        <f>IF(ISERROR(VLOOKUP($A110,parlvotes_lh!$A$11:$ZZ$209,206,FALSE))=TRUE,"",IF(VLOOKUP($A110,parlvotes_lh!$A$11:$ZZ$209,206,FALSE)=0,"",VLOOKUP($A110,parlvotes_lh!$A$11:$ZZ$209,206,FALSE)))</f>
        <v/>
      </c>
      <c r="U110" s="179" t="str">
        <f>IF(ISERROR(VLOOKUP($A110,parlvotes_lh!$A$11:$ZZ$209,226,FALSE))=TRUE,"",IF(VLOOKUP($A110,parlvotes_lh!$A$11:$ZZ$209,226,FALSE)=0,"",VLOOKUP($A110,parlvotes_lh!$A$11:$ZZ$209,226,FALSE)))</f>
        <v/>
      </c>
      <c r="V110" s="179" t="str">
        <f>IF(ISERROR(VLOOKUP($A110,parlvotes_lh!$A$11:$ZZ$209,246,FALSE))=TRUE,"",IF(VLOOKUP($A110,parlvotes_lh!$A$11:$ZZ$209,246,FALSE)=0,"",VLOOKUP($A110,parlvotes_lh!$A$11:$ZZ$209,246,FALSE)))</f>
        <v/>
      </c>
      <c r="W110" s="179" t="str">
        <f>IF(ISERROR(VLOOKUP($A110,parlvotes_lh!$A$11:$ZZ$209,266,FALSE))=TRUE,"",IF(VLOOKUP($A110,parlvotes_lh!$A$11:$ZZ$209,266,FALSE)=0,"",VLOOKUP($A110,parlvotes_lh!$A$11:$ZZ$209,266,FALSE)))</f>
        <v/>
      </c>
      <c r="X110" s="179" t="str">
        <f>IF(ISERROR(VLOOKUP($A110,parlvotes_lh!$A$11:$ZZ$209,286,FALSE))=TRUE,"",IF(VLOOKUP($A110,parlvotes_lh!$A$11:$ZZ$209,286,FALSE)=0,"",VLOOKUP($A110,parlvotes_lh!$A$11:$ZZ$209,286,FALSE)))</f>
        <v/>
      </c>
      <c r="Y110" s="179" t="str">
        <f>IF(ISERROR(VLOOKUP($A110,parlvotes_lh!$A$11:$ZZ$209,306,FALSE))=TRUE,"",IF(VLOOKUP($A110,parlvotes_lh!$A$11:$ZZ$209,306,FALSE)=0,"",VLOOKUP($A110,parlvotes_lh!$A$11:$ZZ$209,306,FALSE)))</f>
        <v/>
      </c>
      <c r="Z110" s="179" t="str">
        <f>IF(ISERROR(VLOOKUP($A110,parlvotes_lh!$A$11:$ZZ$209,326,FALSE))=TRUE,"",IF(VLOOKUP($A110,parlvotes_lh!$A$11:$ZZ$209,326,FALSE)=0,"",VLOOKUP($A110,parlvotes_lh!$A$11:$ZZ$209,326,FALSE)))</f>
        <v/>
      </c>
      <c r="AA110" s="179" t="str">
        <f>IF(ISERROR(VLOOKUP($A110,parlvotes_lh!$A$11:$ZZ$209,346,FALSE))=TRUE,"",IF(VLOOKUP($A110,parlvotes_lh!$A$11:$ZZ$209,346,FALSE)=0,"",VLOOKUP($A110,parlvotes_lh!$A$11:$ZZ$209,346,FALSE)))</f>
        <v/>
      </c>
      <c r="AB110" s="179" t="str">
        <f>IF(ISERROR(VLOOKUP($A110,parlvotes_lh!$A$11:$ZZ$209,366,FALSE))=TRUE,"",IF(VLOOKUP($A110,parlvotes_lh!$A$11:$ZZ$209,366,FALSE)=0,"",VLOOKUP($A110,parlvotes_lh!$A$11:$ZZ$209,366,FALSE)))</f>
        <v/>
      </c>
      <c r="AC110" s="179" t="str">
        <f>IF(ISERROR(VLOOKUP($A110,parlvotes_lh!$A$11:$ZZ$209,386,FALSE))=TRUE,"",IF(VLOOKUP($A110,parlvotes_lh!$A$11:$ZZ$209,386,FALSE)=0,"",VLOOKUP($A110,parlvotes_lh!$A$11:$ZZ$209,386,FALSE)))</f>
        <v/>
      </c>
    </row>
    <row r="111" spans="1:29" ht="13.5" customHeight="1">
      <c r="A111" s="173"/>
      <c r="B111" s="104" t="str">
        <f>IF(A111="","",MID(info_weblinks!$C$3,32,3))</f>
        <v/>
      </c>
      <c r="C111" s="104" t="str">
        <f>IF(info_parties!G120="","",info_parties!G120)</f>
        <v/>
      </c>
      <c r="D111" s="104" t="str">
        <f>IF(info_parties!K120="","",info_parties!K120)</f>
        <v/>
      </c>
      <c r="E111" s="104" t="str">
        <f>IF(info_parties!H120="","",info_parties!H120)</f>
        <v/>
      </c>
      <c r="F111" s="174" t="str">
        <f t="shared" si="4"/>
        <v/>
      </c>
      <c r="G111" s="175" t="str">
        <f t="shared" si="5"/>
        <v/>
      </c>
      <c r="H111" s="176" t="str">
        <f t="shared" si="6"/>
        <v/>
      </c>
      <c r="I111" s="177" t="str">
        <f t="shared" si="7"/>
        <v/>
      </c>
      <c r="J111" s="178" t="str">
        <f>IF(ISERROR(VLOOKUP($A111,parlvotes_lh!$A$11:$ZZ$209,6,FALSE))=TRUE,"",IF(VLOOKUP($A111,parlvotes_lh!$A$11:$ZZ$209,6,FALSE)=0,"",VLOOKUP($A111,parlvotes_lh!$A$11:$ZZ$209,6,FALSE)))</f>
        <v/>
      </c>
      <c r="K111" s="178" t="str">
        <f>IF(ISERROR(VLOOKUP($A111,parlvotes_lh!$A$11:$ZZ$209,26,FALSE))=TRUE,"",IF(VLOOKUP($A111,parlvotes_lh!$A$11:$ZZ$209,26,FALSE)=0,"",VLOOKUP($A111,parlvotes_lh!$A$11:$ZZ$209,26,FALSE)))</f>
        <v/>
      </c>
      <c r="L111" s="178" t="str">
        <f>IF(ISERROR(VLOOKUP($A111,parlvotes_lh!$A$11:$ZZ$209,46,FALSE))=TRUE,"",IF(VLOOKUP($A111,parlvotes_lh!$A$11:$ZZ$209,46,FALSE)=0,"",VLOOKUP($A111,parlvotes_lh!$A$11:$ZZ$209,46,FALSE)))</f>
        <v/>
      </c>
      <c r="M111" s="178" t="str">
        <f>IF(ISERROR(VLOOKUP($A111,parlvotes_lh!$A$11:$ZZ$209,66,FALSE))=TRUE,"",IF(VLOOKUP($A111,parlvotes_lh!$A$11:$ZZ$209,66,FALSE)=0,"",VLOOKUP($A111,parlvotes_lh!$A$11:$ZZ$209,66,FALSE)))</f>
        <v/>
      </c>
      <c r="N111" s="178" t="str">
        <f>IF(ISERROR(VLOOKUP($A111,parlvotes_lh!$A$11:$ZZ$209,86,FALSE))=TRUE,"",IF(VLOOKUP($A111,parlvotes_lh!$A$11:$ZZ$209,86,FALSE)=0,"",VLOOKUP($A111,parlvotes_lh!$A$11:$ZZ$209,86,FALSE)))</f>
        <v/>
      </c>
      <c r="O111" s="178" t="str">
        <f>IF(ISERROR(VLOOKUP($A111,parlvotes_lh!$A$11:$ZZ$209,106,FALSE))=TRUE,"",IF(VLOOKUP($A111,parlvotes_lh!$A$11:$ZZ$209,106,FALSE)=0,"",VLOOKUP($A111,parlvotes_lh!$A$11:$ZZ$209,106,FALSE)))</f>
        <v/>
      </c>
      <c r="P111" s="178" t="str">
        <f>IF(ISERROR(VLOOKUP($A111,parlvotes_lh!$A$11:$ZZ$209,126,FALSE))=TRUE,"",IF(VLOOKUP($A111,parlvotes_lh!$A$11:$ZZ$209,126,FALSE)=0,"",VLOOKUP($A111,parlvotes_lh!$A$11:$ZZ$209,126,FALSE)))</f>
        <v/>
      </c>
      <c r="Q111" s="179" t="str">
        <f>IF(ISERROR(VLOOKUP($A111,parlvotes_lh!$A$11:$ZZ$209,146,FALSE))=TRUE,"",IF(VLOOKUP($A111,parlvotes_lh!$A$11:$ZZ$209,146,FALSE)=0,"",VLOOKUP($A111,parlvotes_lh!$A$11:$ZZ$209,146,FALSE)))</f>
        <v/>
      </c>
      <c r="R111" s="179" t="str">
        <f>IF(ISERROR(VLOOKUP($A111,parlvotes_lh!$A$11:$ZZ$209,166,FALSE))=TRUE,"",IF(VLOOKUP($A111,parlvotes_lh!$A$11:$ZZ$209,166,FALSE)=0,"",VLOOKUP($A111,parlvotes_lh!$A$11:$ZZ$209,166,FALSE)))</f>
        <v/>
      </c>
      <c r="S111" s="179" t="str">
        <f>IF(ISERROR(VLOOKUP($A111,parlvotes_lh!$A$11:$ZZ$209,186,FALSE))=TRUE,"",IF(VLOOKUP($A111,parlvotes_lh!$A$11:$ZZ$209,186,FALSE)=0,"",VLOOKUP($A111,parlvotes_lh!$A$11:$ZZ$209,186,FALSE)))</f>
        <v/>
      </c>
      <c r="T111" s="179" t="str">
        <f>IF(ISERROR(VLOOKUP($A111,parlvotes_lh!$A$11:$ZZ$209,206,FALSE))=TRUE,"",IF(VLOOKUP($A111,parlvotes_lh!$A$11:$ZZ$209,206,FALSE)=0,"",VLOOKUP($A111,parlvotes_lh!$A$11:$ZZ$209,206,FALSE)))</f>
        <v/>
      </c>
      <c r="U111" s="179" t="str">
        <f>IF(ISERROR(VLOOKUP($A111,parlvotes_lh!$A$11:$ZZ$209,226,FALSE))=TRUE,"",IF(VLOOKUP($A111,parlvotes_lh!$A$11:$ZZ$209,226,FALSE)=0,"",VLOOKUP($A111,parlvotes_lh!$A$11:$ZZ$209,226,FALSE)))</f>
        <v/>
      </c>
      <c r="V111" s="179" t="str">
        <f>IF(ISERROR(VLOOKUP($A111,parlvotes_lh!$A$11:$ZZ$209,246,FALSE))=TRUE,"",IF(VLOOKUP($A111,parlvotes_lh!$A$11:$ZZ$209,246,FALSE)=0,"",VLOOKUP($A111,parlvotes_lh!$A$11:$ZZ$209,246,FALSE)))</f>
        <v/>
      </c>
      <c r="W111" s="179" t="str">
        <f>IF(ISERROR(VLOOKUP($A111,parlvotes_lh!$A$11:$ZZ$209,266,FALSE))=TRUE,"",IF(VLOOKUP($A111,parlvotes_lh!$A$11:$ZZ$209,266,FALSE)=0,"",VLOOKUP($A111,parlvotes_lh!$A$11:$ZZ$209,266,FALSE)))</f>
        <v/>
      </c>
      <c r="X111" s="179" t="str">
        <f>IF(ISERROR(VLOOKUP($A111,parlvotes_lh!$A$11:$ZZ$209,286,FALSE))=TRUE,"",IF(VLOOKUP($A111,parlvotes_lh!$A$11:$ZZ$209,286,FALSE)=0,"",VLOOKUP($A111,parlvotes_lh!$A$11:$ZZ$209,286,FALSE)))</f>
        <v/>
      </c>
      <c r="Y111" s="179" t="str">
        <f>IF(ISERROR(VLOOKUP($A111,parlvotes_lh!$A$11:$ZZ$209,306,FALSE))=TRUE,"",IF(VLOOKUP($A111,parlvotes_lh!$A$11:$ZZ$209,306,FALSE)=0,"",VLOOKUP($A111,parlvotes_lh!$A$11:$ZZ$209,306,FALSE)))</f>
        <v/>
      </c>
      <c r="Z111" s="179" t="str">
        <f>IF(ISERROR(VLOOKUP($A111,parlvotes_lh!$A$11:$ZZ$209,326,FALSE))=TRUE,"",IF(VLOOKUP($A111,parlvotes_lh!$A$11:$ZZ$209,326,FALSE)=0,"",VLOOKUP($A111,parlvotes_lh!$A$11:$ZZ$209,326,FALSE)))</f>
        <v/>
      </c>
      <c r="AA111" s="179" t="str">
        <f>IF(ISERROR(VLOOKUP($A111,parlvotes_lh!$A$11:$ZZ$209,346,FALSE))=TRUE,"",IF(VLOOKUP($A111,parlvotes_lh!$A$11:$ZZ$209,346,FALSE)=0,"",VLOOKUP($A111,parlvotes_lh!$A$11:$ZZ$209,346,FALSE)))</f>
        <v/>
      </c>
      <c r="AB111" s="179" t="str">
        <f>IF(ISERROR(VLOOKUP($A111,parlvotes_lh!$A$11:$ZZ$209,366,FALSE))=TRUE,"",IF(VLOOKUP($A111,parlvotes_lh!$A$11:$ZZ$209,366,FALSE)=0,"",VLOOKUP($A111,parlvotes_lh!$A$11:$ZZ$209,366,FALSE)))</f>
        <v/>
      </c>
      <c r="AC111" s="179" t="str">
        <f>IF(ISERROR(VLOOKUP($A111,parlvotes_lh!$A$11:$ZZ$209,386,FALSE))=TRUE,"",IF(VLOOKUP($A111,parlvotes_lh!$A$11:$ZZ$209,386,FALSE)=0,"",VLOOKUP($A111,parlvotes_lh!$A$11:$ZZ$209,386,FALSE)))</f>
        <v/>
      </c>
    </row>
    <row r="112" spans="1:29" ht="13.5" customHeight="1">
      <c r="A112" s="173"/>
      <c r="B112" s="104" t="str">
        <f>IF(A112="","",MID(info_weblinks!$C$3,32,3))</f>
        <v/>
      </c>
      <c r="C112" s="104" t="str">
        <f>IF(info_parties!G121="","",info_parties!G121)</f>
        <v/>
      </c>
      <c r="D112" s="104" t="str">
        <f>IF(info_parties!K121="","",info_parties!K121)</f>
        <v/>
      </c>
      <c r="E112" s="104" t="str">
        <f>IF(info_parties!H121="","",info_parties!H121)</f>
        <v/>
      </c>
      <c r="F112" s="174" t="str">
        <f t="shared" si="4"/>
        <v/>
      </c>
      <c r="G112" s="175" t="str">
        <f t="shared" si="5"/>
        <v/>
      </c>
      <c r="H112" s="176" t="str">
        <f t="shared" si="6"/>
        <v/>
      </c>
      <c r="I112" s="177" t="str">
        <f t="shared" si="7"/>
        <v/>
      </c>
      <c r="J112" s="178" t="str">
        <f>IF(ISERROR(VLOOKUP($A112,parlvotes_lh!$A$11:$ZZ$209,6,FALSE))=TRUE,"",IF(VLOOKUP($A112,parlvotes_lh!$A$11:$ZZ$209,6,FALSE)=0,"",VLOOKUP($A112,parlvotes_lh!$A$11:$ZZ$209,6,FALSE)))</f>
        <v/>
      </c>
      <c r="K112" s="178" t="str">
        <f>IF(ISERROR(VLOOKUP($A112,parlvotes_lh!$A$11:$ZZ$209,26,FALSE))=TRUE,"",IF(VLOOKUP($A112,parlvotes_lh!$A$11:$ZZ$209,26,FALSE)=0,"",VLOOKUP($A112,parlvotes_lh!$A$11:$ZZ$209,26,FALSE)))</f>
        <v/>
      </c>
      <c r="L112" s="178" t="str">
        <f>IF(ISERROR(VLOOKUP($A112,parlvotes_lh!$A$11:$ZZ$209,46,FALSE))=TRUE,"",IF(VLOOKUP($A112,parlvotes_lh!$A$11:$ZZ$209,46,FALSE)=0,"",VLOOKUP($A112,parlvotes_lh!$A$11:$ZZ$209,46,FALSE)))</f>
        <v/>
      </c>
      <c r="M112" s="178" t="str">
        <f>IF(ISERROR(VLOOKUP($A112,parlvotes_lh!$A$11:$ZZ$209,66,FALSE))=TRUE,"",IF(VLOOKUP($A112,parlvotes_lh!$A$11:$ZZ$209,66,FALSE)=0,"",VLOOKUP($A112,parlvotes_lh!$A$11:$ZZ$209,66,FALSE)))</f>
        <v/>
      </c>
      <c r="N112" s="178" t="str">
        <f>IF(ISERROR(VLOOKUP($A112,parlvotes_lh!$A$11:$ZZ$209,86,FALSE))=TRUE,"",IF(VLOOKUP($A112,parlvotes_lh!$A$11:$ZZ$209,86,FALSE)=0,"",VLOOKUP($A112,parlvotes_lh!$A$11:$ZZ$209,86,FALSE)))</f>
        <v/>
      </c>
      <c r="O112" s="178" t="str">
        <f>IF(ISERROR(VLOOKUP($A112,parlvotes_lh!$A$11:$ZZ$209,106,FALSE))=TRUE,"",IF(VLOOKUP($A112,parlvotes_lh!$A$11:$ZZ$209,106,FALSE)=0,"",VLOOKUP($A112,parlvotes_lh!$A$11:$ZZ$209,106,FALSE)))</f>
        <v/>
      </c>
      <c r="P112" s="178" t="str">
        <f>IF(ISERROR(VLOOKUP($A112,parlvotes_lh!$A$11:$ZZ$209,126,FALSE))=TRUE,"",IF(VLOOKUP($A112,parlvotes_lh!$A$11:$ZZ$209,126,FALSE)=0,"",VLOOKUP($A112,parlvotes_lh!$A$11:$ZZ$209,126,FALSE)))</f>
        <v/>
      </c>
      <c r="Q112" s="179" t="str">
        <f>IF(ISERROR(VLOOKUP($A112,parlvotes_lh!$A$11:$ZZ$209,146,FALSE))=TRUE,"",IF(VLOOKUP($A112,parlvotes_lh!$A$11:$ZZ$209,146,FALSE)=0,"",VLOOKUP($A112,parlvotes_lh!$A$11:$ZZ$209,146,FALSE)))</f>
        <v/>
      </c>
      <c r="R112" s="179" t="str">
        <f>IF(ISERROR(VLOOKUP($A112,parlvotes_lh!$A$11:$ZZ$209,166,FALSE))=TRUE,"",IF(VLOOKUP($A112,parlvotes_lh!$A$11:$ZZ$209,166,FALSE)=0,"",VLOOKUP($A112,parlvotes_lh!$A$11:$ZZ$209,166,FALSE)))</f>
        <v/>
      </c>
      <c r="S112" s="179" t="str">
        <f>IF(ISERROR(VLOOKUP($A112,parlvotes_lh!$A$11:$ZZ$209,186,FALSE))=TRUE,"",IF(VLOOKUP($A112,parlvotes_lh!$A$11:$ZZ$209,186,FALSE)=0,"",VLOOKUP($A112,parlvotes_lh!$A$11:$ZZ$209,186,FALSE)))</f>
        <v/>
      </c>
      <c r="T112" s="179" t="str">
        <f>IF(ISERROR(VLOOKUP($A112,parlvotes_lh!$A$11:$ZZ$209,206,FALSE))=TRUE,"",IF(VLOOKUP($A112,parlvotes_lh!$A$11:$ZZ$209,206,FALSE)=0,"",VLOOKUP($A112,parlvotes_lh!$A$11:$ZZ$209,206,FALSE)))</f>
        <v/>
      </c>
      <c r="U112" s="179" t="str">
        <f>IF(ISERROR(VLOOKUP($A112,parlvotes_lh!$A$11:$ZZ$209,226,FALSE))=TRUE,"",IF(VLOOKUP($A112,parlvotes_lh!$A$11:$ZZ$209,226,FALSE)=0,"",VLOOKUP($A112,parlvotes_lh!$A$11:$ZZ$209,226,FALSE)))</f>
        <v/>
      </c>
      <c r="V112" s="179" t="str">
        <f>IF(ISERROR(VLOOKUP($A112,parlvotes_lh!$A$11:$ZZ$209,246,FALSE))=TRUE,"",IF(VLOOKUP($A112,parlvotes_lh!$A$11:$ZZ$209,246,FALSE)=0,"",VLOOKUP($A112,parlvotes_lh!$A$11:$ZZ$209,246,FALSE)))</f>
        <v/>
      </c>
      <c r="W112" s="179" t="str">
        <f>IF(ISERROR(VLOOKUP($A112,parlvotes_lh!$A$11:$ZZ$209,266,FALSE))=TRUE,"",IF(VLOOKUP($A112,parlvotes_lh!$A$11:$ZZ$209,266,FALSE)=0,"",VLOOKUP($A112,parlvotes_lh!$A$11:$ZZ$209,266,FALSE)))</f>
        <v/>
      </c>
      <c r="X112" s="179" t="str">
        <f>IF(ISERROR(VLOOKUP($A112,parlvotes_lh!$A$11:$ZZ$209,286,FALSE))=TRUE,"",IF(VLOOKUP($A112,parlvotes_lh!$A$11:$ZZ$209,286,FALSE)=0,"",VLOOKUP($A112,parlvotes_lh!$A$11:$ZZ$209,286,FALSE)))</f>
        <v/>
      </c>
      <c r="Y112" s="179" t="str">
        <f>IF(ISERROR(VLOOKUP($A112,parlvotes_lh!$A$11:$ZZ$209,306,FALSE))=TRUE,"",IF(VLOOKUP($A112,parlvotes_lh!$A$11:$ZZ$209,306,FALSE)=0,"",VLOOKUP($A112,parlvotes_lh!$A$11:$ZZ$209,306,FALSE)))</f>
        <v/>
      </c>
      <c r="Z112" s="179" t="str">
        <f>IF(ISERROR(VLOOKUP($A112,parlvotes_lh!$A$11:$ZZ$209,326,FALSE))=TRUE,"",IF(VLOOKUP($A112,parlvotes_lh!$A$11:$ZZ$209,326,FALSE)=0,"",VLOOKUP($A112,parlvotes_lh!$A$11:$ZZ$209,326,FALSE)))</f>
        <v/>
      </c>
      <c r="AA112" s="179" t="str">
        <f>IF(ISERROR(VLOOKUP($A112,parlvotes_lh!$A$11:$ZZ$209,346,FALSE))=TRUE,"",IF(VLOOKUP($A112,parlvotes_lh!$A$11:$ZZ$209,346,FALSE)=0,"",VLOOKUP($A112,parlvotes_lh!$A$11:$ZZ$209,346,FALSE)))</f>
        <v/>
      </c>
      <c r="AB112" s="179" t="str">
        <f>IF(ISERROR(VLOOKUP($A112,parlvotes_lh!$A$11:$ZZ$209,366,FALSE))=TRUE,"",IF(VLOOKUP($A112,parlvotes_lh!$A$11:$ZZ$209,366,FALSE)=0,"",VLOOKUP($A112,parlvotes_lh!$A$11:$ZZ$209,366,FALSE)))</f>
        <v/>
      </c>
      <c r="AC112" s="179" t="str">
        <f>IF(ISERROR(VLOOKUP($A112,parlvotes_lh!$A$11:$ZZ$209,386,FALSE))=TRUE,"",IF(VLOOKUP($A112,parlvotes_lh!$A$11:$ZZ$209,386,FALSE)=0,"",VLOOKUP($A112,parlvotes_lh!$A$11:$ZZ$209,386,FALSE)))</f>
        <v/>
      </c>
    </row>
    <row r="113" spans="1:29" ht="13.5" customHeight="1">
      <c r="A113" s="173"/>
      <c r="B113" s="104" t="str">
        <f>IF(A113="","",MID(info_weblinks!$C$3,32,3))</f>
        <v/>
      </c>
      <c r="C113" s="104" t="str">
        <f>IF(info_parties!G122="","",info_parties!G122)</f>
        <v/>
      </c>
      <c r="D113" s="104" t="str">
        <f>IF(info_parties!K122="","",info_parties!K122)</f>
        <v/>
      </c>
      <c r="E113" s="104" t="str">
        <f>IF(info_parties!H122="","",info_parties!H122)</f>
        <v/>
      </c>
      <c r="F113" s="174" t="str">
        <f t="shared" si="4"/>
        <v/>
      </c>
      <c r="G113" s="175" t="str">
        <f t="shared" si="5"/>
        <v/>
      </c>
      <c r="H113" s="176" t="str">
        <f t="shared" si="6"/>
        <v/>
      </c>
      <c r="I113" s="177" t="str">
        <f t="shared" si="7"/>
        <v/>
      </c>
      <c r="J113" s="178" t="str">
        <f>IF(ISERROR(VLOOKUP($A113,parlvotes_lh!$A$11:$ZZ$209,6,FALSE))=TRUE,"",IF(VLOOKUP($A113,parlvotes_lh!$A$11:$ZZ$209,6,FALSE)=0,"",VLOOKUP($A113,parlvotes_lh!$A$11:$ZZ$209,6,FALSE)))</f>
        <v/>
      </c>
      <c r="K113" s="178" t="str">
        <f>IF(ISERROR(VLOOKUP($A113,parlvotes_lh!$A$11:$ZZ$209,26,FALSE))=TRUE,"",IF(VLOOKUP($A113,parlvotes_lh!$A$11:$ZZ$209,26,FALSE)=0,"",VLOOKUP($A113,parlvotes_lh!$A$11:$ZZ$209,26,FALSE)))</f>
        <v/>
      </c>
      <c r="L113" s="178" t="str">
        <f>IF(ISERROR(VLOOKUP($A113,parlvotes_lh!$A$11:$ZZ$209,46,FALSE))=TRUE,"",IF(VLOOKUP($A113,parlvotes_lh!$A$11:$ZZ$209,46,FALSE)=0,"",VLOOKUP($A113,parlvotes_lh!$A$11:$ZZ$209,46,FALSE)))</f>
        <v/>
      </c>
      <c r="M113" s="178" t="str">
        <f>IF(ISERROR(VLOOKUP($A113,parlvotes_lh!$A$11:$ZZ$209,66,FALSE))=TRUE,"",IF(VLOOKUP($A113,parlvotes_lh!$A$11:$ZZ$209,66,FALSE)=0,"",VLOOKUP($A113,parlvotes_lh!$A$11:$ZZ$209,66,FALSE)))</f>
        <v/>
      </c>
      <c r="N113" s="178" t="str">
        <f>IF(ISERROR(VLOOKUP($A113,parlvotes_lh!$A$11:$ZZ$209,86,FALSE))=TRUE,"",IF(VLOOKUP($A113,parlvotes_lh!$A$11:$ZZ$209,86,FALSE)=0,"",VLOOKUP($A113,parlvotes_lh!$A$11:$ZZ$209,86,FALSE)))</f>
        <v/>
      </c>
      <c r="O113" s="178" t="str">
        <f>IF(ISERROR(VLOOKUP($A113,parlvotes_lh!$A$11:$ZZ$209,106,FALSE))=TRUE,"",IF(VLOOKUP($A113,parlvotes_lh!$A$11:$ZZ$209,106,FALSE)=0,"",VLOOKUP($A113,parlvotes_lh!$A$11:$ZZ$209,106,FALSE)))</f>
        <v/>
      </c>
      <c r="P113" s="178" t="str">
        <f>IF(ISERROR(VLOOKUP($A113,parlvotes_lh!$A$11:$ZZ$209,126,FALSE))=TRUE,"",IF(VLOOKUP($A113,parlvotes_lh!$A$11:$ZZ$209,126,FALSE)=0,"",VLOOKUP($A113,parlvotes_lh!$A$11:$ZZ$209,126,FALSE)))</f>
        <v/>
      </c>
      <c r="Q113" s="179" t="str">
        <f>IF(ISERROR(VLOOKUP($A113,parlvotes_lh!$A$11:$ZZ$209,146,FALSE))=TRUE,"",IF(VLOOKUP($A113,parlvotes_lh!$A$11:$ZZ$209,146,FALSE)=0,"",VLOOKUP($A113,parlvotes_lh!$A$11:$ZZ$209,146,FALSE)))</f>
        <v/>
      </c>
      <c r="R113" s="179" t="str">
        <f>IF(ISERROR(VLOOKUP($A113,parlvotes_lh!$A$11:$ZZ$209,166,FALSE))=TRUE,"",IF(VLOOKUP($A113,parlvotes_lh!$A$11:$ZZ$209,166,FALSE)=0,"",VLOOKUP($A113,parlvotes_lh!$A$11:$ZZ$209,166,FALSE)))</f>
        <v/>
      </c>
      <c r="S113" s="179" t="str">
        <f>IF(ISERROR(VLOOKUP($A113,parlvotes_lh!$A$11:$ZZ$209,186,FALSE))=TRUE,"",IF(VLOOKUP($A113,parlvotes_lh!$A$11:$ZZ$209,186,FALSE)=0,"",VLOOKUP($A113,parlvotes_lh!$A$11:$ZZ$209,186,FALSE)))</f>
        <v/>
      </c>
      <c r="T113" s="179" t="str">
        <f>IF(ISERROR(VLOOKUP($A113,parlvotes_lh!$A$11:$ZZ$209,206,FALSE))=TRUE,"",IF(VLOOKUP($A113,parlvotes_lh!$A$11:$ZZ$209,206,FALSE)=0,"",VLOOKUP($A113,parlvotes_lh!$A$11:$ZZ$209,206,FALSE)))</f>
        <v/>
      </c>
      <c r="U113" s="179" t="str">
        <f>IF(ISERROR(VLOOKUP($A113,parlvotes_lh!$A$11:$ZZ$209,226,FALSE))=TRUE,"",IF(VLOOKUP($A113,parlvotes_lh!$A$11:$ZZ$209,226,FALSE)=0,"",VLOOKUP($A113,parlvotes_lh!$A$11:$ZZ$209,226,FALSE)))</f>
        <v/>
      </c>
      <c r="V113" s="179" t="str">
        <f>IF(ISERROR(VLOOKUP($A113,parlvotes_lh!$A$11:$ZZ$209,246,FALSE))=TRUE,"",IF(VLOOKUP($A113,parlvotes_lh!$A$11:$ZZ$209,246,FALSE)=0,"",VLOOKUP($A113,parlvotes_lh!$A$11:$ZZ$209,246,FALSE)))</f>
        <v/>
      </c>
      <c r="W113" s="179" t="str">
        <f>IF(ISERROR(VLOOKUP($A113,parlvotes_lh!$A$11:$ZZ$209,266,FALSE))=TRUE,"",IF(VLOOKUP($A113,parlvotes_lh!$A$11:$ZZ$209,266,FALSE)=0,"",VLOOKUP($A113,parlvotes_lh!$A$11:$ZZ$209,266,FALSE)))</f>
        <v/>
      </c>
      <c r="X113" s="179" t="str">
        <f>IF(ISERROR(VLOOKUP($A113,parlvotes_lh!$A$11:$ZZ$209,286,FALSE))=TRUE,"",IF(VLOOKUP($A113,parlvotes_lh!$A$11:$ZZ$209,286,FALSE)=0,"",VLOOKUP($A113,parlvotes_lh!$A$11:$ZZ$209,286,FALSE)))</f>
        <v/>
      </c>
      <c r="Y113" s="179" t="str">
        <f>IF(ISERROR(VLOOKUP($A113,parlvotes_lh!$A$11:$ZZ$209,306,FALSE))=TRUE,"",IF(VLOOKUP($A113,parlvotes_lh!$A$11:$ZZ$209,306,FALSE)=0,"",VLOOKUP($A113,parlvotes_lh!$A$11:$ZZ$209,306,FALSE)))</f>
        <v/>
      </c>
      <c r="Z113" s="179" t="str">
        <f>IF(ISERROR(VLOOKUP($A113,parlvotes_lh!$A$11:$ZZ$209,326,FALSE))=TRUE,"",IF(VLOOKUP($A113,parlvotes_lh!$A$11:$ZZ$209,326,FALSE)=0,"",VLOOKUP($A113,parlvotes_lh!$A$11:$ZZ$209,326,FALSE)))</f>
        <v/>
      </c>
      <c r="AA113" s="179" t="str">
        <f>IF(ISERROR(VLOOKUP($A113,parlvotes_lh!$A$11:$ZZ$209,346,FALSE))=TRUE,"",IF(VLOOKUP($A113,parlvotes_lh!$A$11:$ZZ$209,346,FALSE)=0,"",VLOOKUP($A113,parlvotes_lh!$A$11:$ZZ$209,346,FALSE)))</f>
        <v/>
      </c>
      <c r="AB113" s="179" t="str">
        <f>IF(ISERROR(VLOOKUP($A113,parlvotes_lh!$A$11:$ZZ$209,366,FALSE))=TRUE,"",IF(VLOOKUP($A113,parlvotes_lh!$A$11:$ZZ$209,366,FALSE)=0,"",VLOOKUP($A113,parlvotes_lh!$A$11:$ZZ$209,366,FALSE)))</f>
        <v/>
      </c>
      <c r="AC113" s="179" t="str">
        <f>IF(ISERROR(VLOOKUP($A113,parlvotes_lh!$A$11:$ZZ$209,386,FALSE))=TRUE,"",IF(VLOOKUP($A113,parlvotes_lh!$A$11:$ZZ$209,386,FALSE)=0,"",VLOOKUP($A113,parlvotes_lh!$A$11:$ZZ$209,386,FALSE)))</f>
        <v/>
      </c>
    </row>
    <row r="114" spans="1:29" ht="13.5" customHeight="1">
      <c r="A114" s="173"/>
      <c r="B114" s="104" t="str">
        <f>IF(A114="","",MID(info_weblinks!$C$3,32,3))</f>
        <v/>
      </c>
      <c r="C114" s="104" t="str">
        <f>IF(info_parties!G123="","",info_parties!G123)</f>
        <v/>
      </c>
      <c r="D114" s="104" t="str">
        <f>IF(info_parties!K123="","",info_parties!K123)</f>
        <v/>
      </c>
      <c r="E114" s="104" t="str">
        <f>IF(info_parties!H123="","",info_parties!H123)</f>
        <v/>
      </c>
      <c r="F114" s="174" t="str">
        <f t="shared" si="4"/>
        <v/>
      </c>
      <c r="G114" s="175" t="str">
        <f t="shared" si="5"/>
        <v/>
      </c>
      <c r="H114" s="176" t="str">
        <f t="shared" si="6"/>
        <v/>
      </c>
      <c r="I114" s="177" t="str">
        <f t="shared" si="7"/>
        <v/>
      </c>
      <c r="J114" s="178" t="str">
        <f>IF(ISERROR(VLOOKUP($A114,parlvotes_lh!$A$11:$ZZ$209,6,FALSE))=TRUE,"",IF(VLOOKUP($A114,parlvotes_lh!$A$11:$ZZ$209,6,FALSE)=0,"",VLOOKUP($A114,parlvotes_lh!$A$11:$ZZ$209,6,FALSE)))</f>
        <v/>
      </c>
      <c r="K114" s="178" t="str">
        <f>IF(ISERROR(VLOOKUP($A114,parlvotes_lh!$A$11:$ZZ$209,26,FALSE))=TRUE,"",IF(VLOOKUP($A114,parlvotes_lh!$A$11:$ZZ$209,26,FALSE)=0,"",VLOOKUP($A114,parlvotes_lh!$A$11:$ZZ$209,26,FALSE)))</f>
        <v/>
      </c>
      <c r="L114" s="178" t="str">
        <f>IF(ISERROR(VLOOKUP($A114,parlvotes_lh!$A$11:$ZZ$209,46,FALSE))=TRUE,"",IF(VLOOKUP($A114,parlvotes_lh!$A$11:$ZZ$209,46,FALSE)=0,"",VLOOKUP($A114,parlvotes_lh!$A$11:$ZZ$209,46,FALSE)))</f>
        <v/>
      </c>
      <c r="M114" s="178" t="str">
        <f>IF(ISERROR(VLOOKUP($A114,parlvotes_lh!$A$11:$ZZ$209,66,FALSE))=TRUE,"",IF(VLOOKUP($A114,parlvotes_lh!$A$11:$ZZ$209,66,FALSE)=0,"",VLOOKUP($A114,parlvotes_lh!$A$11:$ZZ$209,66,FALSE)))</f>
        <v/>
      </c>
      <c r="N114" s="178" t="str">
        <f>IF(ISERROR(VLOOKUP($A114,parlvotes_lh!$A$11:$ZZ$209,86,FALSE))=TRUE,"",IF(VLOOKUP($A114,parlvotes_lh!$A$11:$ZZ$209,86,FALSE)=0,"",VLOOKUP($A114,parlvotes_lh!$A$11:$ZZ$209,86,FALSE)))</f>
        <v/>
      </c>
      <c r="O114" s="178" t="str">
        <f>IF(ISERROR(VLOOKUP($A114,parlvotes_lh!$A$11:$ZZ$209,106,FALSE))=TRUE,"",IF(VLOOKUP($A114,parlvotes_lh!$A$11:$ZZ$209,106,FALSE)=0,"",VLOOKUP($A114,parlvotes_lh!$A$11:$ZZ$209,106,FALSE)))</f>
        <v/>
      </c>
      <c r="P114" s="178" t="str">
        <f>IF(ISERROR(VLOOKUP($A114,parlvotes_lh!$A$11:$ZZ$209,126,FALSE))=TRUE,"",IF(VLOOKUP($A114,parlvotes_lh!$A$11:$ZZ$209,126,FALSE)=0,"",VLOOKUP($A114,parlvotes_lh!$A$11:$ZZ$209,126,FALSE)))</f>
        <v/>
      </c>
      <c r="Q114" s="179" t="str">
        <f>IF(ISERROR(VLOOKUP($A114,parlvotes_lh!$A$11:$ZZ$209,146,FALSE))=TRUE,"",IF(VLOOKUP($A114,parlvotes_lh!$A$11:$ZZ$209,146,FALSE)=0,"",VLOOKUP($A114,parlvotes_lh!$A$11:$ZZ$209,146,FALSE)))</f>
        <v/>
      </c>
      <c r="R114" s="179" t="str">
        <f>IF(ISERROR(VLOOKUP($A114,parlvotes_lh!$A$11:$ZZ$209,166,FALSE))=TRUE,"",IF(VLOOKUP($A114,parlvotes_lh!$A$11:$ZZ$209,166,FALSE)=0,"",VLOOKUP($A114,parlvotes_lh!$A$11:$ZZ$209,166,FALSE)))</f>
        <v/>
      </c>
      <c r="S114" s="179" t="str">
        <f>IF(ISERROR(VLOOKUP($A114,parlvotes_lh!$A$11:$ZZ$209,186,FALSE))=TRUE,"",IF(VLOOKUP($A114,parlvotes_lh!$A$11:$ZZ$209,186,FALSE)=0,"",VLOOKUP($A114,parlvotes_lh!$A$11:$ZZ$209,186,FALSE)))</f>
        <v/>
      </c>
      <c r="T114" s="179" t="str">
        <f>IF(ISERROR(VLOOKUP($A114,parlvotes_lh!$A$11:$ZZ$209,206,FALSE))=TRUE,"",IF(VLOOKUP($A114,parlvotes_lh!$A$11:$ZZ$209,206,FALSE)=0,"",VLOOKUP($A114,parlvotes_lh!$A$11:$ZZ$209,206,FALSE)))</f>
        <v/>
      </c>
      <c r="U114" s="179" t="str">
        <f>IF(ISERROR(VLOOKUP($A114,parlvotes_lh!$A$11:$ZZ$209,226,FALSE))=TRUE,"",IF(VLOOKUP($A114,parlvotes_lh!$A$11:$ZZ$209,226,FALSE)=0,"",VLOOKUP($A114,parlvotes_lh!$A$11:$ZZ$209,226,FALSE)))</f>
        <v/>
      </c>
      <c r="V114" s="179" t="str">
        <f>IF(ISERROR(VLOOKUP($A114,parlvotes_lh!$A$11:$ZZ$209,246,FALSE))=TRUE,"",IF(VLOOKUP($A114,parlvotes_lh!$A$11:$ZZ$209,246,FALSE)=0,"",VLOOKUP($A114,parlvotes_lh!$A$11:$ZZ$209,246,FALSE)))</f>
        <v/>
      </c>
      <c r="W114" s="179" t="str">
        <f>IF(ISERROR(VLOOKUP($A114,parlvotes_lh!$A$11:$ZZ$209,266,FALSE))=TRUE,"",IF(VLOOKUP($A114,parlvotes_lh!$A$11:$ZZ$209,266,FALSE)=0,"",VLOOKUP($A114,parlvotes_lh!$A$11:$ZZ$209,266,FALSE)))</f>
        <v/>
      </c>
      <c r="X114" s="179" t="str">
        <f>IF(ISERROR(VLOOKUP($A114,parlvotes_lh!$A$11:$ZZ$209,286,FALSE))=TRUE,"",IF(VLOOKUP($A114,parlvotes_lh!$A$11:$ZZ$209,286,FALSE)=0,"",VLOOKUP($A114,parlvotes_lh!$A$11:$ZZ$209,286,FALSE)))</f>
        <v/>
      </c>
      <c r="Y114" s="179" t="str">
        <f>IF(ISERROR(VLOOKUP($A114,parlvotes_lh!$A$11:$ZZ$209,306,FALSE))=TRUE,"",IF(VLOOKUP($A114,parlvotes_lh!$A$11:$ZZ$209,306,FALSE)=0,"",VLOOKUP($A114,parlvotes_lh!$A$11:$ZZ$209,306,FALSE)))</f>
        <v/>
      </c>
      <c r="Z114" s="179" t="str">
        <f>IF(ISERROR(VLOOKUP($A114,parlvotes_lh!$A$11:$ZZ$209,326,FALSE))=TRUE,"",IF(VLOOKUP($A114,parlvotes_lh!$A$11:$ZZ$209,326,FALSE)=0,"",VLOOKUP($A114,parlvotes_lh!$A$11:$ZZ$209,326,FALSE)))</f>
        <v/>
      </c>
      <c r="AA114" s="179" t="str">
        <f>IF(ISERROR(VLOOKUP($A114,parlvotes_lh!$A$11:$ZZ$209,346,FALSE))=TRUE,"",IF(VLOOKUP($A114,parlvotes_lh!$A$11:$ZZ$209,346,FALSE)=0,"",VLOOKUP($A114,parlvotes_lh!$A$11:$ZZ$209,346,FALSE)))</f>
        <v/>
      </c>
      <c r="AB114" s="179" t="str">
        <f>IF(ISERROR(VLOOKUP($A114,parlvotes_lh!$A$11:$ZZ$209,366,FALSE))=TRUE,"",IF(VLOOKUP($A114,parlvotes_lh!$A$11:$ZZ$209,366,FALSE)=0,"",VLOOKUP($A114,parlvotes_lh!$A$11:$ZZ$209,366,FALSE)))</f>
        <v/>
      </c>
      <c r="AC114" s="179" t="str">
        <f>IF(ISERROR(VLOOKUP($A114,parlvotes_lh!$A$11:$ZZ$209,386,FALSE))=TRUE,"",IF(VLOOKUP($A114,parlvotes_lh!$A$11:$ZZ$209,386,FALSE)=0,"",VLOOKUP($A114,parlvotes_lh!$A$11:$ZZ$209,386,FALSE)))</f>
        <v/>
      </c>
    </row>
    <row r="115" spans="1:29" ht="13.5" customHeight="1">
      <c r="A115" s="173"/>
      <c r="B115" s="104" t="str">
        <f>IF(A115="","",MID(info_weblinks!$C$3,32,3))</f>
        <v/>
      </c>
      <c r="C115" s="104" t="str">
        <f>IF(info_parties!G124="","",info_parties!G124)</f>
        <v/>
      </c>
      <c r="D115" s="104" t="str">
        <f>IF(info_parties!K124="","",info_parties!K124)</f>
        <v/>
      </c>
      <c r="E115" s="104" t="str">
        <f>IF(info_parties!H124="","",info_parties!H124)</f>
        <v/>
      </c>
      <c r="F115" s="174" t="str">
        <f t="shared" si="4"/>
        <v/>
      </c>
      <c r="G115" s="175" t="str">
        <f t="shared" si="5"/>
        <v/>
      </c>
      <c r="H115" s="176" t="str">
        <f t="shared" si="6"/>
        <v/>
      </c>
      <c r="I115" s="177" t="str">
        <f t="shared" si="7"/>
        <v/>
      </c>
      <c r="J115" s="178" t="str">
        <f>IF(ISERROR(VLOOKUP($A115,parlvotes_lh!$A$11:$ZZ$209,6,FALSE))=TRUE,"",IF(VLOOKUP($A115,parlvotes_lh!$A$11:$ZZ$209,6,FALSE)=0,"",VLOOKUP($A115,parlvotes_lh!$A$11:$ZZ$209,6,FALSE)))</f>
        <v/>
      </c>
      <c r="K115" s="178" t="str">
        <f>IF(ISERROR(VLOOKUP($A115,parlvotes_lh!$A$11:$ZZ$209,26,FALSE))=TRUE,"",IF(VLOOKUP($A115,parlvotes_lh!$A$11:$ZZ$209,26,FALSE)=0,"",VLOOKUP($A115,parlvotes_lh!$A$11:$ZZ$209,26,FALSE)))</f>
        <v/>
      </c>
      <c r="L115" s="178" t="str">
        <f>IF(ISERROR(VLOOKUP($A115,parlvotes_lh!$A$11:$ZZ$209,46,FALSE))=TRUE,"",IF(VLOOKUP($A115,parlvotes_lh!$A$11:$ZZ$209,46,FALSE)=0,"",VLOOKUP($A115,parlvotes_lh!$A$11:$ZZ$209,46,FALSE)))</f>
        <v/>
      </c>
      <c r="M115" s="178" t="str">
        <f>IF(ISERROR(VLOOKUP($A115,parlvotes_lh!$A$11:$ZZ$209,66,FALSE))=TRUE,"",IF(VLOOKUP($A115,parlvotes_lh!$A$11:$ZZ$209,66,FALSE)=0,"",VLOOKUP($A115,parlvotes_lh!$A$11:$ZZ$209,66,FALSE)))</f>
        <v/>
      </c>
      <c r="N115" s="178" t="str">
        <f>IF(ISERROR(VLOOKUP($A115,parlvotes_lh!$A$11:$ZZ$209,86,FALSE))=TRUE,"",IF(VLOOKUP($A115,parlvotes_lh!$A$11:$ZZ$209,86,FALSE)=0,"",VLOOKUP($A115,parlvotes_lh!$A$11:$ZZ$209,86,FALSE)))</f>
        <v/>
      </c>
      <c r="O115" s="178" t="str">
        <f>IF(ISERROR(VLOOKUP($A115,parlvotes_lh!$A$11:$ZZ$209,106,FALSE))=TRUE,"",IF(VLOOKUP($A115,parlvotes_lh!$A$11:$ZZ$209,106,FALSE)=0,"",VLOOKUP($A115,parlvotes_lh!$A$11:$ZZ$209,106,FALSE)))</f>
        <v/>
      </c>
      <c r="P115" s="178" t="str">
        <f>IF(ISERROR(VLOOKUP($A115,parlvotes_lh!$A$11:$ZZ$209,126,FALSE))=TRUE,"",IF(VLOOKUP($A115,parlvotes_lh!$A$11:$ZZ$209,126,FALSE)=0,"",VLOOKUP($A115,parlvotes_lh!$A$11:$ZZ$209,126,FALSE)))</f>
        <v/>
      </c>
      <c r="Q115" s="179" t="str">
        <f>IF(ISERROR(VLOOKUP($A115,parlvotes_lh!$A$11:$ZZ$209,146,FALSE))=TRUE,"",IF(VLOOKUP($A115,parlvotes_lh!$A$11:$ZZ$209,146,FALSE)=0,"",VLOOKUP($A115,parlvotes_lh!$A$11:$ZZ$209,146,FALSE)))</f>
        <v/>
      </c>
      <c r="R115" s="179" t="str">
        <f>IF(ISERROR(VLOOKUP($A115,parlvotes_lh!$A$11:$ZZ$209,166,FALSE))=TRUE,"",IF(VLOOKUP($A115,parlvotes_lh!$A$11:$ZZ$209,166,FALSE)=0,"",VLOOKUP($A115,parlvotes_lh!$A$11:$ZZ$209,166,FALSE)))</f>
        <v/>
      </c>
      <c r="S115" s="179" t="str">
        <f>IF(ISERROR(VLOOKUP($A115,parlvotes_lh!$A$11:$ZZ$209,186,FALSE))=TRUE,"",IF(VLOOKUP($A115,parlvotes_lh!$A$11:$ZZ$209,186,FALSE)=0,"",VLOOKUP($A115,parlvotes_lh!$A$11:$ZZ$209,186,FALSE)))</f>
        <v/>
      </c>
      <c r="T115" s="179" t="str">
        <f>IF(ISERROR(VLOOKUP($A115,parlvotes_lh!$A$11:$ZZ$209,206,FALSE))=TRUE,"",IF(VLOOKUP($A115,parlvotes_lh!$A$11:$ZZ$209,206,FALSE)=0,"",VLOOKUP($A115,parlvotes_lh!$A$11:$ZZ$209,206,FALSE)))</f>
        <v/>
      </c>
      <c r="U115" s="179" t="str">
        <f>IF(ISERROR(VLOOKUP($A115,parlvotes_lh!$A$11:$ZZ$209,226,FALSE))=TRUE,"",IF(VLOOKUP($A115,parlvotes_lh!$A$11:$ZZ$209,226,FALSE)=0,"",VLOOKUP($A115,parlvotes_lh!$A$11:$ZZ$209,226,FALSE)))</f>
        <v/>
      </c>
      <c r="V115" s="179" t="str">
        <f>IF(ISERROR(VLOOKUP($A115,parlvotes_lh!$A$11:$ZZ$209,246,FALSE))=TRUE,"",IF(VLOOKUP($A115,parlvotes_lh!$A$11:$ZZ$209,246,FALSE)=0,"",VLOOKUP($A115,parlvotes_lh!$A$11:$ZZ$209,246,FALSE)))</f>
        <v/>
      </c>
      <c r="W115" s="179" t="str">
        <f>IF(ISERROR(VLOOKUP($A115,parlvotes_lh!$A$11:$ZZ$209,266,FALSE))=TRUE,"",IF(VLOOKUP($A115,parlvotes_lh!$A$11:$ZZ$209,266,FALSE)=0,"",VLOOKUP($A115,parlvotes_lh!$A$11:$ZZ$209,266,FALSE)))</f>
        <v/>
      </c>
      <c r="X115" s="179" t="str">
        <f>IF(ISERROR(VLOOKUP($A115,parlvotes_lh!$A$11:$ZZ$209,286,FALSE))=TRUE,"",IF(VLOOKUP($A115,parlvotes_lh!$A$11:$ZZ$209,286,FALSE)=0,"",VLOOKUP($A115,parlvotes_lh!$A$11:$ZZ$209,286,FALSE)))</f>
        <v/>
      </c>
      <c r="Y115" s="179" t="str">
        <f>IF(ISERROR(VLOOKUP($A115,parlvotes_lh!$A$11:$ZZ$209,306,FALSE))=TRUE,"",IF(VLOOKUP($A115,parlvotes_lh!$A$11:$ZZ$209,306,FALSE)=0,"",VLOOKUP($A115,parlvotes_lh!$A$11:$ZZ$209,306,FALSE)))</f>
        <v/>
      </c>
      <c r="Z115" s="179" t="str">
        <f>IF(ISERROR(VLOOKUP($A115,parlvotes_lh!$A$11:$ZZ$209,326,FALSE))=TRUE,"",IF(VLOOKUP($A115,parlvotes_lh!$A$11:$ZZ$209,326,FALSE)=0,"",VLOOKUP($A115,parlvotes_lh!$A$11:$ZZ$209,326,FALSE)))</f>
        <v/>
      </c>
      <c r="AA115" s="179" t="str">
        <f>IF(ISERROR(VLOOKUP($A115,parlvotes_lh!$A$11:$ZZ$209,346,FALSE))=TRUE,"",IF(VLOOKUP($A115,parlvotes_lh!$A$11:$ZZ$209,346,FALSE)=0,"",VLOOKUP($A115,parlvotes_lh!$A$11:$ZZ$209,346,FALSE)))</f>
        <v/>
      </c>
      <c r="AB115" s="179" t="str">
        <f>IF(ISERROR(VLOOKUP($A115,parlvotes_lh!$A$11:$ZZ$209,366,FALSE))=TRUE,"",IF(VLOOKUP($A115,parlvotes_lh!$A$11:$ZZ$209,366,FALSE)=0,"",VLOOKUP($A115,parlvotes_lh!$A$11:$ZZ$209,366,FALSE)))</f>
        <v/>
      </c>
      <c r="AC115" s="179" t="str">
        <f>IF(ISERROR(VLOOKUP($A115,parlvotes_lh!$A$11:$ZZ$209,386,FALSE))=TRUE,"",IF(VLOOKUP($A115,parlvotes_lh!$A$11:$ZZ$209,386,FALSE)=0,"",VLOOKUP($A115,parlvotes_lh!$A$11:$ZZ$209,386,FALSE)))</f>
        <v/>
      </c>
    </row>
    <row r="116" spans="1:29" ht="13.5" customHeight="1">
      <c r="A116" s="173"/>
      <c r="B116" s="104" t="str">
        <f>IF(A116="","",MID(info_weblinks!$C$3,32,3))</f>
        <v/>
      </c>
      <c r="C116" s="104" t="str">
        <f>IF(info_parties!G125="","",info_parties!G125)</f>
        <v/>
      </c>
      <c r="D116" s="104" t="str">
        <f>IF(info_parties!K125="","",info_parties!K125)</f>
        <v/>
      </c>
      <c r="E116" s="104" t="str">
        <f>IF(info_parties!H125="","",info_parties!H125)</f>
        <v/>
      </c>
      <c r="F116" s="174" t="str">
        <f t="shared" si="4"/>
        <v/>
      </c>
      <c r="G116" s="175" t="str">
        <f t="shared" si="5"/>
        <v/>
      </c>
      <c r="H116" s="176" t="str">
        <f t="shared" si="6"/>
        <v/>
      </c>
      <c r="I116" s="177" t="str">
        <f t="shared" si="7"/>
        <v/>
      </c>
      <c r="J116" s="178" t="str">
        <f>IF(ISERROR(VLOOKUP($A116,parlvotes_lh!$A$11:$ZZ$209,6,FALSE))=TRUE,"",IF(VLOOKUP($A116,parlvotes_lh!$A$11:$ZZ$209,6,FALSE)=0,"",VLOOKUP($A116,parlvotes_lh!$A$11:$ZZ$209,6,FALSE)))</f>
        <v/>
      </c>
      <c r="K116" s="178" t="str">
        <f>IF(ISERROR(VLOOKUP($A116,parlvotes_lh!$A$11:$ZZ$209,26,FALSE))=TRUE,"",IF(VLOOKUP($A116,parlvotes_lh!$A$11:$ZZ$209,26,FALSE)=0,"",VLOOKUP($A116,parlvotes_lh!$A$11:$ZZ$209,26,FALSE)))</f>
        <v/>
      </c>
      <c r="L116" s="178" t="str">
        <f>IF(ISERROR(VLOOKUP($A116,parlvotes_lh!$A$11:$ZZ$209,46,FALSE))=TRUE,"",IF(VLOOKUP($A116,parlvotes_lh!$A$11:$ZZ$209,46,FALSE)=0,"",VLOOKUP($A116,parlvotes_lh!$A$11:$ZZ$209,46,FALSE)))</f>
        <v/>
      </c>
      <c r="M116" s="178" t="str">
        <f>IF(ISERROR(VLOOKUP($A116,parlvotes_lh!$A$11:$ZZ$209,66,FALSE))=TRUE,"",IF(VLOOKUP($A116,parlvotes_lh!$A$11:$ZZ$209,66,FALSE)=0,"",VLOOKUP($A116,parlvotes_lh!$A$11:$ZZ$209,66,FALSE)))</f>
        <v/>
      </c>
      <c r="N116" s="178" t="str">
        <f>IF(ISERROR(VLOOKUP($A116,parlvotes_lh!$A$11:$ZZ$209,86,FALSE))=TRUE,"",IF(VLOOKUP($A116,parlvotes_lh!$A$11:$ZZ$209,86,FALSE)=0,"",VLOOKUP($A116,parlvotes_lh!$A$11:$ZZ$209,86,FALSE)))</f>
        <v/>
      </c>
      <c r="O116" s="178" t="str">
        <f>IF(ISERROR(VLOOKUP($A116,parlvotes_lh!$A$11:$ZZ$209,106,FALSE))=TRUE,"",IF(VLOOKUP($A116,parlvotes_lh!$A$11:$ZZ$209,106,FALSE)=0,"",VLOOKUP($A116,parlvotes_lh!$A$11:$ZZ$209,106,FALSE)))</f>
        <v/>
      </c>
      <c r="P116" s="178" t="str">
        <f>IF(ISERROR(VLOOKUP($A116,parlvotes_lh!$A$11:$ZZ$209,126,FALSE))=TRUE,"",IF(VLOOKUP($A116,parlvotes_lh!$A$11:$ZZ$209,126,FALSE)=0,"",VLOOKUP($A116,parlvotes_lh!$A$11:$ZZ$209,126,FALSE)))</f>
        <v/>
      </c>
      <c r="Q116" s="179" t="str">
        <f>IF(ISERROR(VLOOKUP($A116,parlvotes_lh!$A$11:$ZZ$209,146,FALSE))=TRUE,"",IF(VLOOKUP($A116,parlvotes_lh!$A$11:$ZZ$209,146,FALSE)=0,"",VLOOKUP($A116,parlvotes_lh!$A$11:$ZZ$209,146,FALSE)))</f>
        <v/>
      </c>
      <c r="R116" s="179" t="str">
        <f>IF(ISERROR(VLOOKUP($A116,parlvotes_lh!$A$11:$ZZ$209,166,FALSE))=TRUE,"",IF(VLOOKUP($A116,parlvotes_lh!$A$11:$ZZ$209,166,FALSE)=0,"",VLOOKUP($A116,parlvotes_lh!$A$11:$ZZ$209,166,FALSE)))</f>
        <v/>
      </c>
      <c r="S116" s="179" t="str">
        <f>IF(ISERROR(VLOOKUP($A116,parlvotes_lh!$A$11:$ZZ$209,186,FALSE))=TRUE,"",IF(VLOOKUP($A116,parlvotes_lh!$A$11:$ZZ$209,186,FALSE)=0,"",VLOOKUP($A116,parlvotes_lh!$A$11:$ZZ$209,186,FALSE)))</f>
        <v/>
      </c>
      <c r="T116" s="179" t="str">
        <f>IF(ISERROR(VLOOKUP($A116,parlvotes_lh!$A$11:$ZZ$209,206,FALSE))=TRUE,"",IF(VLOOKUP($A116,parlvotes_lh!$A$11:$ZZ$209,206,FALSE)=0,"",VLOOKUP($A116,parlvotes_lh!$A$11:$ZZ$209,206,FALSE)))</f>
        <v/>
      </c>
      <c r="U116" s="179" t="str">
        <f>IF(ISERROR(VLOOKUP($A116,parlvotes_lh!$A$11:$ZZ$209,226,FALSE))=TRUE,"",IF(VLOOKUP($A116,parlvotes_lh!$A$11:$ZZ$209,226,FALSE)=0,"",VLOOKUP($A116,parlvotes_lh!$A$11:$ZZ$209,226,FALSE)))</f>
        <v/>
      </c>
      <c r="V116" s="179" t="str">
        <f>IF(ISERROR(VLOOKUP($A116,parlvotes_lh!$A$11:$ZZ$209,246,FALSE))=TRUE,"",IF(VLOOKUP($A116,parlvotes_lh!$A$11:$ZZ$209,246,FALSE)=0,"",VLOOKUP($A116,parlvotes_lh!$A$11:$ZZ$209,246,FALSE)))</f>
        <v/>
      </c>
      <c r="W116" s="179" t="str">
        <f>IF(ISERROR(VLOOKUP($A116,parlvotes_lh!$A$11:$ZZ$209,266,FALSE))=TRUE,"",IF(VLOOKUP($A116,parlvotes_lh!$A$11:$ZZ$209,266,FALSE)=0,"",VLOOKUP($A116,parlvotes_lh!$A$11:$ZZ$209,266,FALSE)))</f>
        <v/>
      </c>
      <c r="X116" s="179" t="str">
        <f>IF(ISERROR(VLOOKUP($A116,parlvotes_lh!$A$11:$ZZ$209,286,FALSE))=TRUE,"",IF(VLOOKUP($A116,parlvotes_lh!$A$11:$ZZ$209,286,FALSE)=0,"",VLOOKUP($A116,parlvotes_lh!$A$11:$ZZ$209,286,FALSE)))</f>
        <v/>
      </c>
      <c r="Y116" s="179" t="str">
        <f>IF(ISERROR(VLOOKUP($A116,parlvotes_lh!$A$11:$ZZ$209,306,FALSE))=TRUE,"",IF(VLOOKUP($A116,parlvotes_lh!$A$11:$ZZ$209,306,FALSE)=0,"",VLOOKUP($A116,parlvotes_lh!$A$11:$ZZ$209,306,FALSE)))</f>
        <v/>
      </c>
      <c r="Z116" s="179" t="str">
        <f>IF(ISERROR(VLOOKUP($A116,parlvotes_lh!$A$11:$ZZ$209,326,FALSE))=TRUE,"",IF(VLOOKUP($A116,parlvotes_lh!$A$11:$ZZ$209,326,FALSE)=0,"",VLOOKUP($A116,parlvotes_lh!$A$11:$ZZ$209,326,FALSE)))</f>
        <v/>
      </c>
      <c r="AA116" s="179" t="str">
        <f>IF(ISERROR(VLOOKUP($A116,parlvotes_lh!$A$11:$ZZ$209,346,FALSE))=TRUE,"",IF(VLOOKUP($A116,parlvotes_lh!$A$11:$ZZ$209,346,FALSE)=0,"",VLOOKUP($A116,parlvotes_lh!$A$11:$ZZ$209,346,FALSE)))</f>
        <v/>
      </c>
      <c r="AB116" s="179" t="str">
        <f>IF(ISERROR(VLOOKUP($A116,parlvotes_lh!$A$11:$ZZ$209,366,FALSE))=TRUE,"",IF(VLOOKUP($A116,parlvotes_lh!$A$11:$ZZ$209,366,FALSE)=0,"",VLOOKUP($A116,parlvotes_lh!$A$11:$ZZ$209,366,FALSE)))</f>
        <v/>
      </c>
      <c r="AC116" s="179" t="str">
        <f>IF(ISERROR(VLOOKUP($A116,parlvotes_lh!$A$11:$ZZ$209,386,FALSE))=TRUE,"",IF(VLOOKUP($A116,parlvotes_lh!$A$11:$ZZ$209,386,FALSE)=0,"",VLOOKUP($A116,parlvotes_lh!$A$11:$ZZ$209,386,FALSE)))</f>
        <v/>
      </c>
    </row>
    <row r="117" spans="1:29" ht="13.5" customHeight="1">
      <c r="A117" s="173"/>
      <c r="B117" s="104" t="str">
        <f>IF(A117="","",MID(info_weblinks!$C$3,32,3))</f>
        <v/>
      </c>
      <c r="C117" s="104" t="str">
        <f>IF(info_parties!G126="","",info_parties!G126)</f>
        <v/>
      </c>
      <c r="D117" s="104" t="str">
        <f>IF(info_parties!K126="","",info_parties!K126)</f>
        <v/>
      </c>
      <c r="E117" s="104" t="str">
        <f>IF(info_parties!H126="","",info_parties!H126)</f>
        <v/>
      </c>
      <c r="F117" s="174" t="str">
        <f t="shared" si="4"/>
        <v/>
      </c>
      <c r="G117" s="175" t="str">
        <f t="shared" si="5"/>
        <v/>
      </c>
      <c r="H117" s="176" t="str">
        <f t="shared" si="6"/>
        <v/>
      </c>
      <c r="I117" s="177" t="str">
        <f t="shared" si="7"/>
        <v/>
      </c>
      <c r="J117" s="178" t="str">
        <f>IF(ISERROR(VLOOKUP($A117,parlvotes_lh!$A$11:$ZZ$209,6,FALSE))=TRUE,"",IF(VLOOKUP($A117,parlvotes_lh!$A$11:$ZZ$209,6,FALSE)=0,"",VLOOKUP($A117,parlvotes_lh!$A$11:$ZZ$209,6,FALSE)))</f>
        <v/>
      </c>
      <c r="K117" s="178" t="str">
        <f>IF(ISERROR(VLOOKUP($A117,parlvotes_lh!$A$11:$ZZ$209,26,FALSE))=TRUE,"",IF(VLOOKUP($A117,parlvotes_lh!$A$11:$ZZ$209,26,FALSE)=0,"",VLOOKUP($A117,parlvotes_lh!$A$11:$ZZ$209,26,FALSE)))</f>
        <v/>
      </c>
      <c r="L117" s="178" t="str">
        <f>IF(ISERROR(VLOOKUP($A117,parlvotes_lh!$A$11:$ZZ$209,46,FALSE))=TRUE,"",IF(VLOOKUP($A117,parlvotes_lh!$A$11:$ZZ$209,46,FALSE)=0,"",VLOOKUP($A117,parlvotes_lh!$A$11:$ZZ$209,46,FALSE)))</f>
        <v/>
      </c>
      <c r="M117" s="178" t="str">
        <f>IF(ISERROR(VLOOKUP($A117,parlvotes_lh!$A$11:$ZZ$209,66,FALSE))=TRUE,"",IF(VLOOKUP($A117,parlvotes_lh!$A$11:$ZZ$209,66,FALSE)=0,"",VLOOKUP($A117,parlvotes_lh!$A$11:$ZZ$209,66,FALSE)))</f>
        <v/>
      </c>
      <c r="N117" s="178" t="str">
        <f>IF(ISERROR(VLOOKUP($A117,parlvotes_lh!$A$11:$ZZ$209,86,FALSE))=TRUE,"",IF(VLOOKUP($A117,parlvotes_lh!$A$11:$ZZ$209,86,FALSE)=0,"",VLOOKUP($A117,parlvotes_lh!$A$11:$ZZ$209,86,FALSE)))</f>
        <v/>
      </c>
      <c r="O117" s="178" t="str">
        <f>IF(ISERROR(VLOOKUP($A117,parlvotes_lh!$A$11:$ZZ$209,106,FALSE))=TRUE,"",IF(VLOOKUP($A117,parlvotes_lh!$A$11:$ZZ$209,106,FALSE)=0,"",VLOOKUP($A117,parlvotes_lh!$A$11:$ZZ$209,106,FALSE)))</f>
        <v/>
      </c>
      <c r="P117" s="178" t="str">
        <f>IF(ISERROR(VLOOKUP($A117,parlvotes_lh!$A$11:$ZZ$209,126,FALSE))=TRUE,"",IF(VLOOKUP($A117,parlvotes_lh!$A$11:$ZZ$209,126,FALSE)=0,"",VLOOKUP($A117,parlvotes_lh!$A$11:$ZZ$209,126,FALSE)))</f>
        <v/>
      </c>
      <c r="Q117" s="179" t="str">
        <f>IF(ISERROR(VLOOKUP($A117,parlvotes_lh!$A$11:$ZZ$209,146,FALSE))=TRUE,"",IF(VLOOKUP($A117,parlvotes_lh!$A$11:$ZZ$209,146,FALSE)=0,"",VLOOKUP($A117,parlvotes_lh!$A$11:$ZZ$209,146,FALSE)))</f>
        <v/>
      </c>
      <c r="R117" s="179" t="str">
        <f>IF(ISERROR(VLOOKUP($A117,parlvotes_lh!$A$11:$ZZ$209,166,FALSE))=TRUE,"",IF(VLOOKUP($A117,parlvotes_lh!$A$11:$ZZ$209,166,FALSE)=0,"",VLOOKUP($A117,parlvotes_lh!$A$11:$ZZ$209,166,FALSE)))</f>
        <v/>
      </c>
      <c r="S117" s="179" t="str">
        <f>IF(ISERROR(VLOOKUP($A117,parlvotes_lh!$A$11:$ZZ$209,186,FALSE))=TRUE,"",IF(VLOOKUP($A117,parlvotes_lh!$A$11:$ZZ$209,186,FALSE)=0,"",VLOOKUP($A117,parlvotes_lh!$A$11:$ZZ$209,186,FALSE)))</f>
        <v/>
      </c>
      <c r="T117" s="179" t="str">
        <f>IF(ISERROR(VLOOKUP($A117,parlvotes_lh!$A$11:$ZZ$209,206,FALSE))=TRUE,"",IF(VLOOKUP($A117,parlvotes_lh!$A$11:$ZZ$209,206,FALSE)=0,"",VLOOKUP($A117,parlvotes_lh!$A$11:$ZZ$209,206,FALSE)))</f>
        <v/>
      </c>
      <c r="U117" s="179" t="str">
        <f>IF(ISERROR(VLOOKUP($A117,parlvotes_lh!$A$11:$ZZ$209,226,FALSE))=TRUE,"",IF(VLOOKUP($A117,parlvotes_lh!$A$11:$ZZ$209,226,FALSE)=0,"",VLOOKUP($A117,parlvotes_lh!$A$11:$ZZ$209,226,FALSE)))</f>
        <v/>
      </c>
      <c r="V117" s="179" t="str">
        <f>IF(ISERROR(VLOOKUP($A117,parlvotes_lh!$A$11:$ZZ$209,246,FALSE))=TRUE,"",IF(VLOOKUP($A117,parlvotes_lh!$A$11:$ZZ$209,246,FALSE)=0,"",VLOOKUP($A117,parlvotes_lh!$A$11:$ZZ$209,246,FALSE)))</f>
        <v/>
      </c>
      <c r="W117" s="179" t="str">
        <f>IF(ISERROR(VLOOKUP($A117,parlvotes_lh!$A$11:$ZZ$209,266,FALSE))=TRUE,"",IF(VLOOKUP($A117,parlvotes_lh!$A$11:$ZZ$209,266,FALSE)=0,"",VLOOKUP($A117,parlvotes_lh!$A$11:$ZZ$209,266,FALSE)))</f>
        <v/>
      </c>
      <c r="X117" s="179" t="str">
        <f>IF(ISERROR(VLOOKUP($A117,parlvotes_lh!$A$11:$ZZ$209,286,FALSE))=TRUE,"",IF(VLOOKUP($A117,parlvotes_lh!$A$11:$ZZ$209,286,FALSE)=0,"",VLOOKUP($A117,parlvotes_lh!$A$11:$ZZ$209,286,FALSE)))</f>
        <v/>
      </c>
      <c r="Y117" s="179" t="str">
        <f>IF(ISERROR(VLOOKUP($A117,parlvotes_lh!$A$11:$ZZ$209,306,FALSE))=TRUE,"",IF(VLOOKUP($A117,parlvotes_lh!$A$11:$ZZ$209,306,FALSE)=0,"",VLOOKUP($A117,parlvotes_lh!$A$11:$ZZ$209,306,FALSE)))</f>
        <v/>
      </c>
      <c r="Z117" s="179" t="str">
        <f>IF(ISERROR(VLOOKUP($A117,parlvotes_lh!$A$11:$ZZ$209,326,FALSE))=TRUE,"",IF(VLOOKUP($A117,parlvotes_lh!$A$11:$ZZ$209,326,FALSE)=0,"",VLOOKUP($A117,parlvotes_lh!$A$11:$ZZ$209,326,FALSE)))</f>
        <v/>
      </c>
      <c r="AA117" s="179" t="str">
        <f>IF(ISERROR(VLOOKUP($A117,parlvotes_lh!$A$11:$ZZ$209,346,FALSE))=TRUE,"",IF(VLOOKUP($A117,parlvotes_lh!$A$11:$ZZ$209,346,FALSE)=0,"",VLOOKUP($A117,parlvotes_lh!$A$11:$ZZ$209,346,FALSE)))</f>
        <v/>
      </c>
      <c r="AB117" s="179" t="str">
        <f>IF(ISERROR(VLOOKUP($A117,parlvotes_lh!$A$11:$ZZ$209,366,FALSE))=TRUE,"",IF(VLOOKUP($A117,parlvotes_lh!$A$11:$ZZ$209,366,FALSE)=0,"",VLOOKUP($A117,parlvotes_lh!$A$11:$ZZ$209,366,FALSE)))</f>
        <v/>
      </c>
      <c r="AC117" s="179" t="str">
        <f>IF(ISERROR(VLOOKUP($A117,parlvotes_lh!$A$11:$ZZ$209,386,FALSE))=TRUE,"",IF(VLOOKUP($A117,parlvotes_lh!$A$11:$ZZ$209,386,FALSE)=0,"",VLOOKUP($A117,parlvotes_lh!$A$11:$ZZ$209,386,FALSE)))</f>
        <v/>
      </c>
    </row>
    <row r="118" spans="1:29" ht="13.5" customHeight="1">
      <c r="A118" s="173"/>
      <c r="B118" s="104" t="str">
        <f>IF(A118="","",MID(info_weblinks!$C$3,32,3))</f>
        <v/>
      </c>
      <c r="C118" s="104" t="str">
        <f>IF(info_parties!G127="","",info_parties!G127)</f>
        <v/>
      </c>
      <c r="D118" s="104" t="str">
        <f>IF(info_parties!K127="","",info_parties!K127)</f>
        <v/>
      </c>
      <c r="E118" s="104" t="str">
        <f>IF(info_parties!H127="","",info_parties!H127)</f>
        <v/>
      </c>
      <c r="F118" s="174" t="str">
        <f t="shared" si="4"/>
        <v/>
      </c>
      <c r="G118" s="175" t="str">
        <f t="shared" si="5"/>
        <v/>
      </c>
      <c r="H118" s="176" t="str">
        <f t="shared" si="6"/>
        <v/>
      </c>
      <c r="I118" s="177" t="str">
        <f t="shared" si="7"/>
        <v/>
      </c>
      <c r="J118" s="178" t="str">
        <f>IF(ISERROR(VLOOKUP($A118,parlvotes_lh!$A$11:$ZZ$209,6,FALSE))=TRUE,"",IF(VLOOKUP($A118,parlvotes_lh!$A$11:$ZZ$209,6,FALSE)=0,"",VLOOKUP($A118,parlvotes_lh!$A$11:$ZZ$209,6,FALSE)))</f>
        <v/>
      </c>
      <c r="K118" s="178" t="str">
        <f>IF(ISERROR(VLOOKUP($A118,parlvotes_lh!$A$11:$ZZ$209,26,FALSE))=TRUE,"",IF(VLOOKUP($A118,parlvotes_lh!$A$11:$ZZ$209,26,FALSE)=0,"",VLOOKUP($A118,parlvotes_lh!$A$11:$ZZ$209,26,FALSE)))</f>
        <v/>
      </c>
      <c r="L118" s="178" t="str">
        <f>IF(ISERROR(VLOOKUP($A118,parlvotes_lh!$A$11:$ZZ$209,46,FALSE))=TRUE,"",IF(VLOOKUP($A118,parlvotes_lh!$A$11:$ZZ$209,46,FALSE)=0,"",VLOOKUP($A118,parlvotes_lh!$A$11:$ZZ$209,46,FALSE)))</f>
        <v/>
      </c>
      <c r="M118" s="178" t="str">
        <f>IF(ISERROR(VLOOKUP($A118,parlvotes_lh!$A$11:$ZZ$209,66,FALSE))=TRUE,"",IF(VLOOKUP($A118,parlvotes_lh!$A$11:$ZZ$209,66,FALSE)=0,"",VLOOKUP($A118,parlvotes_lh!$A$11:$ZZ$209,66,FALSE)))</f>
        <v/>
      </c>
      <c r="N118" s="178" t="str">
        <f>IF(ISERROR(VLOOKUP($A118,parlvotes_lh!$A$11:$ZZ$209,86,FALSE))=TRUE,"",IF(VLOOKUP($A118,parlvotes_lh!$A$11:$ZZ$209,86,FALSE)=0,"",VLOOKUP($A118,parlvotes_lh!$A$11:$ZZ$209,86,FALSE)))</f>
        <v/>
      </c>
      <c r="O118" s="178" t="str">
        <f>IF(ISERROR(VLOOKUP($A118,parlvotes_lh!$A$11:$ZZ$209,106,FALSE))=TRUE,"",IF(VLOOKUP($A118,parlvotes_lh!$A$11:$ZZ$209,106,FALSE)=0,"",VLOOKUP($A118,parlvotes_lh!$A$11:$ZZ$209,106,FALSE)))</f>
        <v/>
      </c>
      <c r="P118" s="178" t="str">
        <f>IF(ISERROR(VLOOKUP($A118,parlvotes_lh!$A$11:$ZZ$209,126,FALSE))=TRUE,"",IF(VLOOKUP($A118,parlvotes_lh!$A$11:$ZZ$209,126,FALSE)=0,"",VLOOKUP($A118,parlvotes_lh!$A$11:$ZZ$209,126,FALSE)))</f>
        <v/>
      </c>
      <c r="Q118" s="179" t="str">
        <f>IF(ISERROR(VLOOKUP($A118,parlvotes_lh!$A$11:$ZZ$209,146,FALSE))=TRUE,"",IF(VLOOKUP($A118,parlvotes_lh!$A$11:$ZZ$209,146,FALSE)=0,"",VLOOKUP($A118,parlvotes_lh!$A$11:$ZZ$209,146,FALSE)))</f>
        <v/>
      </c>
      <c r="R118" s="179" t="str">
        <f>IF(ISERROR(VLOOKUP($A118,parlvotes_lh!$A$11:$ZZ$209,166,FALSE))=TRUE,"",IF(VLOOKUP($A118,parlvotes_lh!$A$11:$ZZ$209,166,FALSE)=0,"",VLOOKUP($A118,parlvotes_lh!$A$11:$ZZ$209,166,FALSE)))</f>
        <v/>
      </c>
      <c r="S118" s="179" t="str">
        <f>IF(ISERROR(VLOOKUP($A118,parlvotes_lh!$A$11:$ZZ$209,186,FALSE))=TRUE,"",IF(VLOOKUP($A118,parlvotes_lh!$A$11:$ZZ$209,186,FALSE)=0,"",VLOOKUP($A118,parlvotes_lh!$A$11:$ZZ$209,186,FALSE)))</f>
        <v/>
      </c>
      <c r="T118" s="179" t="str">
        <f>IF(ISERROR(VLOOKUP($A118,parlvotes_lh!$A$11:$ZZ$209,206,FALSE))=TRUE,"",IF(VLOOKUP($A118,parlvotes_lh!$A$11:$ZZ$209,206,FALSE)=0,"",VLOOKUP($A118,parlvotes_lh!$A$11:$ZZ$209,206,FALSE)))</f>
        <v/>
      </c>
      <c r="U118" s="179" t="str">
        <f>IF(ISERROR(VLOOKUP($A118,parlvotes_lh!$A$11:$ZZ$209,226,FALSE))=TRUE,"",IF(VLOOKUP($A118,parlvotes_lh!$A$11:$ZZ$209,226,FALSE)=0,"",VLOOKUP($A118,parlvotes_lh!$A$11:$ZZ$209,226,FALSE)))</f>
        <v/>
      </c>
      <c r="V118" s="179" t="str">
        <f>IF(ISERROR(VLOOKUP($A118,parlvotes_lh!$A$11:$ZZ$209,246,FALSE))=TRUE,"",IF(VLOOKUP($A118,parlvotes_lh!$A$11:$ZZ$209,246,FALSE)=0,"",VLOOKUP($A118,parlvotes_lh!$A$11:$ZZ$209,246,FALSE)))</f>
        <v/>
      </c>
      <c r="W118" s="179" t="str">
        <f>IF(ISERROR(VLOOKUP($A118,parlvotes_lh!$A$11:$ZZ$209,266,FALSE))=TRUE,"",IF(VLOOKUP($A118,parlvotes_lh!$A$11:$ZZ$209,266,FALSE)=0,"",VLOOKUP($A118,parlvotes_lh!$A$11:$ZZ$209,266,FALSE)))</f>
        <v/>
      </c>
      <c r="X118" s="179" t="str">
        <f>IF(ISERROR(VLOOKUP($A118,parlvotes_lh!$A$11:$ZZ$209,286,FALSE))=TRUE,"",IF(VLOOKUP($A118,parlvotes_lh!$A$11:$ZZ$209,286,FALSE)=0,"",VLOOKUP($A118,parlvotes_lh!$A$11:$ZZ$209,286,FALSE)))</f>
        <v/>
      </c>
      <c r="Y118" s="179" t="str">
        <f>IF(ISERROR(VLOOKUP($A118,parlvotes_lh!$A$11:$ZZ$209,306,FALSE))=TRUE,"",IF(VLOOKUP($A118,parlvotes_lh!$A$11:$ZZ$209,306,FALSE)=0,"",VLOOKUP($A118,parlvotes_lh!$A$11:$ZZ$209,306,FALSE)))</f>
        <v/>
      </c>
      <c r="Z118" s="179" t="str">
        <f>IF(ISERROR(VLOOKUP($A118,parlvotes_lh!$A$11:$ZZ$209,326,FALSE))=TRUE,"",IF(VLOOKUP($A118,parlvotes_lh!$A$11:$ZZ$209,326,FALSE)=0,"",VLOOKUP($A118,parlvotes_lh!$A$11:$ZZ$209,326,FALSE)))</f>
        <v/>
      </c>
      <c r="AA118" s="179" t="str">
        <f>IF(ISERROR(VLOOKUP($A118,parlvotes_lh!$A$11:$ZZ$209,346,FALSE))=TRUE,"",IF(VLOOKUP($A118,parlvotes_lh!$A$11:$ZZ$209,346,FALSE)=0,"",VLOOKUP($A118,parlvotes_lh!$A$11:$ZZ$209,346,FALSE)))</f>
        <v/>
      </c>
      <c r="AB118" s="179" t="str">
        <f>IF(ISERROR(VLOOKUP($A118,parlvotes_lh!$A$11:$ZZ$209,366,FALSE))=TRUE,"",IF(VLOOKUP($A118,parlvotes_lh!$A$11:$ZZ$209,366,FALSE)=0,"",VLOOKUP($A118,parlvotes_lh!$A$11:$ZZ$209,366,FALSE)))</f>
        <v/>
      </c>
      <c r="AC118" s="179" t="str">
        <f>IF(ISERROR(VLOOKUP($A118,parlvotes_lh!$A$11:$ZZ$209,386,FALSE))=TRUE,"",IF(VLOOKUP($A118,parlvotes_lh!$A$11:$ZZ$209,386,FALSE)=0,"",VLOOKUP($A118,parlvotes_lh!$A$11:$ZZ$209,386,FALSE)))</f>
        <v/>
      </c>
    </row>
    <row r="119" spans="1:29" ht="13.5" customHeight="1">
      <c r="A119" s="173"/>
      <c r="B119" s="104" t="str">
        <f>IF(A119="","",MID(info_weblinks!$C$3,32,3))</f>
        <v/>
      </c>
      <c r="C119" s="104" t="str">
        <f>IF(info_parties!G128="","",info_parties!G128)</f>
        <v/>
      </c>
      <c r="D119" s="104" t="str">
        <f>IF(info_parties!K128="","",info_parties!K128)</f>
        <v/>
      </c>
      <c r="E119" s="104" t="str">
        <f>IF(info_parties!H128="","",info_parties!H128)</f>
        <v/>
      </c>
      <c r="F119" s="174" t="str">
        <f t="shared" si="4"/>
        <v/>
      </c>
      <c r="G119" s="175" t="str">
        <f t="shared" si="5"/>
        <v/>
      </c>
      <c r="H119" s="176" t="str">
        <f t="shared" si="6"/>
        <v/>
      </c>
      <c r="I119" s="177" t="str">
        <f t="shared" si="7"/>
        <v/>
      </c>
      <c r="J119" s="178" t="str">
        <f>IF(ISERROR(VLOOKUP($A119,parlvotes_lh!$A$11:$ZZ$209,6,FALSE))=TRUE,"",IF(VLOOKUP($A119,parlvotes_lh!$A$11:$ZZ$209,6,FALSE)=0,"",VLOOKUP($A119,parlvotes_lh!$A$11:$ZZ$209,6,FALSE)))</f>
        <v/>
      </c>
      <c r="K119" s="178" t="str">
        <f>IF(ISERROR(VLOOKUP($A119,parlvotes_lh!$A$11:$ZZ$209,26,FALSE))=TRUE,"",IF(VLOOKUP($A119,parlvotes_lh!$A$11:$ZZ$209,26,FALSE)=0,"",VLOOKUP($A119,parlvotes_lh!$A$11:$ZZ$209,26,FALSE)))</f>
        <v/>
      </c>
      <c r="L119" s="178" t="str">
        <f>IF(ISERROR(VLOOKUP($A119,parlvotes_lh!$A$11:$ZZ$209,46,FALSE))=TRUE,"",IF(VLOOKUP($A119,parlvotes_lh!$A$11:$ZZ$209,46,FALSE)=0,"",VLOOKUP($A119,parlvotes_lh!$A$11:$ZZ$209,46,FALSE)))</f>
        <v/>
      </c>
      <c r="M119" s="178" t="str">
        <f>IF(ISERROR(VLOOKUP($A119,parlvotes_lh!$A$11:$ZZ$209,66,FALSE))=TRUE,"",IF(VLOOKUP($A119,parlvotes_lh!$A$11:$ZZ$209,66,FALSE)=0,"",VLOOKUP($A119,parlvotes_lh!$A$11:$ZZ$209,66,FALSE)))</f>
        <v/>
      </c>
      <c r="N119" s="178" t="str">
        <f>IF(ISERROR(VLOOKUP($A119,parlvotes_lh!$A$11:$ZZ$209,86,FALSE))=TRUE,"",IF(VLOOKUP($A119,parlvotes_lh!$A$11:$ZZ$209,86,FALSE)=0,"",VLOOKUP($A119,parlvotes_lh!$A$11:$ZZ$209,86,FALSE)))</f>
        <v/>
      </c>
      <c r="O119" s="178" t="str">
        <f>IF(ISERROR(VLOOKUP($A119,parlvotes_lh!$A$11:$ZZ$209,106,FALSE))=TRUE,"",IF(VLOOKUP($A119,parlvotes_lh!$A$11:$ZZ$209,106,FALSE)=0,"",VLOOKUP($A119,parlvotes_lh!$A$11:$ZZ$209,106,FALSE)))</f>
        <v/>
      </c>
      <c r="P119" s="178" t="str">
        <f>IF(ISERROR(VLOOKUP($A119,parlvotes_lh!$A$11:$ZZ$209,126,FALSE))=TRUE,"",IF(VLOOKUP($A119,parlvotes_lh!$A$11:$ZZ$209,126,FALSE)=0,"",VLOOKUP($A119,parlvotes_lh!$A$11:$ZZ$209,126,FALSE)))</f>
        <v/>
      </c>
      <c r="Q119" s="179" t="str">
        <f>IF(ISERROR(VLOOKUP($A119,parlvotes_lh!$A$11:$ZZ$209,146,FALSE))=TRUE,"",IF(VLOOKUP($A119,parlvotes_lh!$A$11:$ZZ$209,146,FALSE)=0,"",VLOOKUP($A119,parlvotes_lh!$A$11:$ZZ$209,146,FALSE)))</f>
        <v/>
      </c>
      <c r="R119" s="179" t="str">
        <f>IF(ISERROR(VLOOKUP($A119,parlvotes_lh!$A$11:$ZZ$209,166,FALSE))=TRUE,"",IF(VLOOKUP($A119,parlvotes_lh!$A$11:$ZZ$209,166,FALSE)=0,"",VLOOKUP($A119,parlvotes_lh!$A$11:$ZZ$209,166,FALSE)))</f>
        <v/>
      </c>
      <c r="S119" s="179" t="str">
        <f>IF(ISERROR(VLOOKUP($A119,parlvotes_lh!$A$11:$ZZ$209,186,FALSE))=TRUE,"",IF(VLOOKUP($A119,parlvotes_lh!$A$11:$ZZ$209,186,FALSE)=0,"",VLOOKUP($A119,parlvotes_lh!$A$11:$ZZ$209,186,FALSE)))</f>
        <v/>
      </c>
      <c r="T119" s="179" t="str">
        <f>IF(ISERROR(VLOOKUP($A119,parlvotes_lh!$A$11:$ZZ$209,206,FALSE))=TRUE,"",IF(VLOOKUP($A119,parlvotes_lh!$A$11:$ZZ$209,206,FALSE)=0,"",VLOOKUP($A119,parlvotes_lh!$A$11:$ZZ$209,206,FALSE)))</f>
        <v/>
      </c>
      <c r="U119" s="179" t="str">
        <f>IF(ISERROR(VLOOKUP($A119,parlvotes_lh!$A$11:$ZZ$209,226,FALSE))=TRUE,"",IF(VLOOKUP($A119,parlvotes_lh!$A$11:$ZZ$209,226,FALSE)=0,"",VLOOKUP($A119,parlvotes_lh!$A$11:$ZZ$209,226,FALSE)))</f>
        <v/>
      </c>
      <c r="V119" s="179" t="str">
        <f>IF(ISERROR(VLOOKUP($A119,parlvotes_lh!$A$11:$ZZ$209,246,FALSE))=TRUE,"",IF(VLOOKUP($A119,parlvotes_lh!$A$11:$ZZ$209,246,FALSE)=0,"",VLOOKUP($A119,parlvotes_lh!$A$11:$ZZ$209,246,FALSE)))</f>
        <v/>
      </c>
      <c r="W119" s="179" t="str">
        <f>IF(ISERROR(VLOOKUP($A119,parlvotes_lh!$A$11:$ZZ$209,266,FALSE))=TRUE,"",IF(VLOOKUP($A119,parlvotes_lh!$A$11:$ZZ$209,266,FALSE)=0,"",VLOOKUP($A119,parlvotes_lh!$A$11:$ZZ$209,266,FALSE)))</f>
        <v/>
      </c>
      <c r="X119" s="179" t="str">
        <f>IF(ISERROR(VLOOKUP($A119,parlvotes_lh!$A$11:$ZZ$209,286,FALSE))=TRUE,"",IF(VLOOKUP($A119,parlvotes_lh!$A$11:$ZZ$209,286,FALSE)=0,"",VLOOKUP($A119,parlvotes_lh!$A$11:$ZZ$209,286,FALSE)))</f>
        <v/>
      </c>
      <c r="Y119" s="179" t="str">
        <f>IF(ISERROR(VLOOKUP($A119,parlvotes_lh!$A$11:$ZZ$209,306,FALSE))=TRUE,"",IF(VLOOKUP($A119,parlvotes_lh!$A$11:$ZZ$209,306,FALSE)=0,"",VLOOKUP($A119,parlvotes_lh!$A$11:$ZZ$209,306,FALSE)))</f>
        <v/>
      </c>
      <c r="Z119" s="179" t="str">
        <f>IF(ISERROR(VLOOKUP($A119,parlvotes_lh!$A$11:$ZZ$209,326,FALSE))=TRUE,"",IF(VLOOKUP($A119,parlvotes_lh!$A$11:$ZZ$209,326,FALSE)=0,"",VLOOKUP($A119,parlvotes_lh!$A$11:$ZZ$209,326,FALSE)))</f>
        <v/>
      </c>
      <c r="AA119" s="179" t="str">
        <f>IF(ISERROR(VLOOKUP($A119,parlvotes_lh!$A$11:$ZZ$209,346,FALSE))=TRUE,"",IF(VLOOKUP($A119,parlvotes_lh!$A$11:$ZZ$209,346,FALSE)=0,"",VLOOKUP($A119,parlvotes_lh!$A$11:$ZZ$209,346,FALSE)))</f>
        <v/>
      </c>
      <c r="AB119" s="179" t="str">
        <f>IF(ISERROR(VLOOKUP($A119,parlvotes_lh!$A$11:$ZZ$209,366,FALSE))=TRUE,"",IF(VLOOKUP($A119,parlvotes_lh!$A$11:$ZZ$209,366,FALSE)=0,"",VLOOKUP($A119,parlvotes_lh!$A$11:$ZZ$209,366,FALSE)))</f>
        <v/>
      </c>
      <c r="AC119" s="179" t="str">
        <f>IF(ISERROR(VLOOKUP($A119,parlvotes_lh!$A$11:$ZZ$209,386,FALSE))=TRUE,"",IF(VLOOKUP($A119,parlvotes_lh!$A$11:$ZZ$209,386,FALSE)=0,"",VLOOKUP($A119,parlvotes_lh!$A$11:$ZZ$209,386,FALSE)))</f>
        <v/>
      </c>
    </row>
    <row r="120" spans="1:29" ht="13.5" customHeight="1">
      <c r="A120" s="173"/>
      <c r="B120" s="104" t="str">
        <f>IF(A120="","",MID(info_weblinks!$C$3,32,3))</f>
        <v/>
      </c>
      <c r="C120" s="104" t="str">
        <f>IF(info_parties!G129="","",info_parties!G129)</f>
        <v/>
      </c>
      <c r="D120" s="104" t="str">
        <f>IF(info_parties!K129="","",info_parties!K129)</f>
        <v/>
      </c>
      <c r="E120" s="104" t="str">
        <f>IF(info_parties!H129="","",info_parties!H129)</f>
        <v/>
      </c>
      <c r="F120" s="174" t="str">
        <f t="shared" si="4"/>
        <v/>
      </c>
      <c r="G120" s="175" t="str">
        <f t="shared" si="5"/>
        <v/>
      </c>
      <c r="H120" s="176" t="str">
        <f t="shared" si="6"/>
        <v/>
      </c>
      <c r="I120" s="177" t="str">
        <f t="shared" si="7"/>
        <v/>
      </c>
      <c r="J120" s="178" t="str">
        <f>IF(ISERROR(VLOOKUP($A120,parlvotes_lh!$A$11:$ZZ$209,6,FALSE))=TRUE,"",IF(VLOOKUP($A120,parlvotes_lh!$A$11:$ZZ$209,6,FALSE)=0,"",VLOOKUP($A120,parlvotes_lh!$A$11:$ZZ$209,6,FALSE)))</f>
        <v/>
      </c>
      <c r="K120" s="178" t="str">
        <f>IF(ISERROR(VLOOKUP($A120,parlvotes_lh!$A$11:$ZZ$209,26,FALSE))=TRUE,"",IF(VLOOKUP($A120,parlvotes_lh!$A$11:$ZZ$209,26,FALSE)=0,"",VLOOKUP($A120,parlvotes_lh!$A$11:$ZZ$209,26,FALSE)))</f>
        <v/>
      </c>
      <c r="L120" s="178" t="str">
        <f>IF(ISERROR(VLOOKUP($A120,parlvotes_lh!$A$11:$ZZ$209,46,FALSE))=TRUE,"",IF(VLOOKUP($A120,parlvotes_lh!$A$11:$ZZ$209,46,FALSE)=0,"",VLOOKUP($A120,parlvotes_lh!$A$11:$ZZ$209,46,FALSE)))</f>
        <v/>
      </c>
      <c r="M120" s="178" t="str">
        <f>IF(ISERROR(VLOOKUP($A120,parlvotes_lh!$A$11:$ZZ$209,66,FALSE))=TRUE,"",IF(VLOOKUP($A120,parlvotes_lh!$A$11:$ZZ$209,66,FALSE)=0,"",VLOOKUP($A120,parlvotes_lh!$A$11:$ZZ$209,66,FALSE)))</f>
        <v/>
      </c>
      <c r="N120" s="178" t="str">
        <f>IF(ISERROR(VLOOKUP($A120,parlvotes_lh!$A$11:$ZZ$209,86,FALSE))=TRUE,"",IF(VLOOKUP($A120,parlvotes_lh!$A$11:$ZZ$209,86,FALSE)=0,"",VLOOKUP($A120,parlvotes_lh!$A$11:$ZZ$209,86,FALSE)))</f>
        <v/>
      </c>
      <c r="O120" s="178" t="str">
        <f>IF(ISERROR(VLOOKUP($A120,parlvotes_lh!$A$11:$ZZ$209,106,FALSE))=TRUE,"",IF(VLOOKUP($A120,parlvotes_lh!$A$11:$ZZ$209,106,FALSE)=0,"",VLOOKUP($A120,parlvotes_lh!$A$11:$ZZ$209,106,FALSE)))</f>
        <v/>
      </c>
      <c r="P120" s="178" t="str">
        <f>IF(ISERROR(VLOOKUP($A120,parlvotes_lh!$A$11:$ZZ$209,126,FALSE))=TRUE,"",IF(VLOOKUP($A120,parlvotes_lh!$A$11:$ZZ$209,126,FALSE)=0,"",VLOOKUP($A120,parlvotes_lh!$A$11:$ZZ$209,126,FALSE)))</f>
        <v/>
      </c>
      <c r="Q120" s="179" t="str">
        <f>IF(ISERROR(VLOOKUP($A120,parlvotes_lh!$A$11:$ZZ$209,146,FALSE))=TRUE,"",IF(VLOOKUP($A120,parlvotes_lh!$A$11:$ZZ$209,146,FALSE)=0,"",VLOOKUP($A120,parlvotes_lh!$A$11:$ZZ$209,146,FALSE)))</f>
        <v/>
      </c>
      <c r="R120" s="179" t="str">
        <f>IF(ISERROR(VLOOKUP($A120,parlvotes_lh!$A$11:$ZZ$209,166,FALSE))=TRUE,"",IF(VLOOKUP($A120,parlvotes_lh!$A$11:$ZZ$209,166,FALSE)=0,"",VLOOKUP($A120,parlvotes_lh!$A$11:$ZZ$209,166,FALSE)))</f>
        <v/>
      </c>
      <c r="S120" s="179" t="str">
        <f>IF(ISERROR(VLOOKUP($A120,parlvotes_lh!$A$11:$ZZ$209,186,FALSE))=TRUE,"",IF(VLOOKUP($A120,parlvotes_lh!$A$11:$ZZ$209,186,FALSE)=0,"",VLOOKUP($A120,parlvotes_lh!$A$11:$ZZ$209,186,FALSE)))</f>
        <v/>
      </c>
      <c r="T120" s="179" t="str">
        <f>IF(ISERROR(VLOOKUP($A120,parlvotes_lh!$A$11:$ZZ$209,206,FALSE))=TRUE,"",IF(VLOOKUP($A120,parlvotes_lh!$A$11:$ZZ$209,206,FALSE)=0,"",VLOOKUP($A120,parlvotes_lh!$A$11:$ZZ$209,206,FALSE)))</f>
        <v/>
      </c>
      <c r="U120" s="179" t="str">
        <f>IF(ISERROR(VLOOKUP($A120,parlvotes_lh!$A$11:$ZZ$209,226,FALSE))=TRUE,"",IF(VLOOKUP($A120,parlvotes_lh!$A$11:$ZZ$209,226,FALSE)=0,"",VLOOKUP($A120,parlvotes_lh!$A$11:$ZZ$209,226,FALSE)))</f>
        <v/>
      </c>
      <c r="V120" s="179" t="str">
        <f>IF(ISERROR(VLOOKUP($A120,parlvotes_lh!$A$11:$ZZ$209,246,FALSE))=TRUE,"",IF(VLOOKUP($A120,parlvotes_lh!$A$11:$ZZ$209,246,FALSE)=0,"",VLOOKUP($A120,parlvotes_lh!$A$11:$ZZ$209,246,FALSE)))</f>
        <v/>
      </c>
      <c r="W120" s="179" t="str">
        <f>IF(ISERROR(VLOOKUP($A120,parlvotes_lh!$A$11:$ZZ$209,266,FALSE))=TRUE,"",IF(VLOOKUP($A120,parlvotes_lh!$A$11:$ZZ$209,266,FALSE)=0,"",VLOOKUP($A120,parlvotes_lh!$A$11:$ZZ$209,266,FALSE)))</f>
        <v/>
      </c>
      <c r="X120" s="179" t="str">
        <f>IF(ISERROR(VLOOKUP($A120,parlvotes_lh!$A$11:$ZZ$209,286,FALSE))=TRUE,"",IF(VLOOKUP($A120,parlvotes_lh!$A$11:$ZZ$209,286,FALSE)=0,"",VLOOKUP($A120,parlvotes_lh!$A$11:$ZZ$209,286,FALSE)))</f>
        <v/>
      </c>
      <c r="Y120" s="179" t="str">
        <f>IF(ISERROR(VLOOKUP($A120,parlvotes_lh!$A$11:$ZZ$209,306,FALSE))=TRUE,"",IF(VLOOKUP($A120,parlvotes_lh!$A$11:$ZZ$209,306,FALSE)=0,"",VLOOKUP($A120,parlvotes_lh!$A$11:$ZZ$209,306,FALSE)))</f>
        <v/>
      </c>
      <c r="Z120" s="179" t="str">
        <f>IF(ISERROR(VLOOKUP($A120,parlvotes_lh!$A$11:$ZZ$209,326,FALSE))=TRUE,"",IF(VLOOKUP($A120,parlvotes_lh!$A$11:$ZZ$209,326,FALSE)=0,"",VLOOKUP($A120,parlvotes_lh!$A$11:$ZZ$209,326,FALSE)))</f>
        <v/>
      </c>
      <c r="AA120" s="179" t="str">
        <f>IF(ISERROR(VLOOKUP($A120,parlvotes_lh!$A$11:$ZZ$209,346,FALSE))=TRUE,"",IF(VLOOKUP($A120,parlvotes_lh!$A$11:$ZZ$209,346,FALSE)=0,"",VLOOKUP($A120,parlvotes_lh!$A$11:$ZZ$209,346,FALSE)))</f>
        <v/>
      </c>
      <c r="AB120" s="179" t="str">
        <f>IF(ISERROR(VLOOKUP($A120,parlvotes_lh!$A$11:$ZZ$209,366,FALSE))=TRUE,"",IF(VLOOKUP($A120,parlvotes_lh!$A$11:$ZZ$209,366,FALSE)=0,"",VLOOKUP($A120,parlvotes_lh!$A$11:$ZZ$209,366,FALSE)))</f>
        <v/>
      </c>
      <c r="AC120" s="179" t="str">
        <f>IF(ISERROR(VLOOKUP($A120,parlvotes_lh!$A$11:$ZZ$209,386,FALSE))=TRUE,"",IF(VLOOKUP($A120,parlvotes_lh!$A$11:$ZZ$209,386,FALSE)=0,"",VLOOKUP($A120,parlvotes_lh!$A$11:$ZZ$209,386,FALSE)))</f>
        <v/>
      </c>
    </row>
    <row r="121" spans="1:29" ht="13.5" customHeight="1">
      <c r="A121" s="173"/>
      <c r="B121" s="104" t="str">
        <f>IF(A121="","",MID(info_weblinks!$C$3,32,3))</f>
        <v/>
      </c>
      <c r="C121" s="104" t="str">
        <f>IF(info_parties!G130="","",info_parties!G130)</f>
        <v/>
      </c>
      <c r="D121" s="104" t="str">
        <f>IF(info_parties!K130="","",info_parties!K130)</f>
        <v/>
      </c>
      <c r="E121" s="104" t="str">
        <f>IF(info_parties!H130="","",info_parties!H130)</f>
        <v/>
      </c>
      <c r="F121" s="174" t="str">
        <f t="shared" si="4"/>
        <v/>
      </c>
      <c r="G121" s="175" t="str">
        <f t="shared" si="5"/>
        <v/>
      </c>
      <c r="H121" s="176" t="str">
        <f t="shared" si="6"/>
        <v/>
      </c>
      <c r="I121" s="177" t="str">
        <f t="shared" si="7"/>
        <v/>
      </c>
      <c r="J121" s="178" t="str">
        <f>IF(ISERROR(VLOOKUP($A121,parlvotes_lh!$A$11:$ZZ$209,6,FALSE))=TRUE,"",IF(VLOOKUP($A121,parlvotes_lh!$A$11:$ZZ$209,6,FALSE)=0,"",VLOOKUP($A121,parlvotes_lh!$A$11:$ZZ$209,6,FALSE)))</f>
        <v/>
      </c>
      <c r="K121" s="178" t="str">
        <f>IF(ISERROR(VLOOKUP($A121,parlvotes_lh!$A$11:$ZZ$209,26,FALSE))=TRUE,"",IF(VLOOKUP($A121,parlvotes_lh!$A$11:$ZZ$209,26,FALSE)=0,"",VLOOKUP($A121,parlvotes_lh!$A$11:$ZZ$209,26,FALSE)))</f>
        <v/>
      </c>
      <c r="L121" s="178" t="str">
        <f>IF(ISERROR(VLOOKUP($A121,parlvotes_lh!$A$11:$ZZ$209,46,FALSE))=TRUE,"",IF(VLOOKUP($A121,parlvotes_lh!$A$11:$ZZ$209,46,FALSE)=0,"",VLOOKUP($A121,parlvotes_lh!$A$11:$ZZ$209,46,FALSE)))</f>
        <v/>
      </c>
      <c r="M121" s="178" t="str">
        <f>IF(ISERROR(VLOOKUP($A121,parlvotes_lh!$A$11:$ZZ$209,66,FALSE))=TRUE,"",IF(VLOOKUP($A121,parlvotes_lh!$A$11:$ZZ$209,66,FALSE)=0,"",VLOOKUP($A121,parlvotes_lh!$A$11:$ZZ$209,66,FALSE)))</f>
        <v/>
      </c>
      <c r="N121" s="178" t="str">
        <f>IF(ISERROR(VLOOKUP($A121,parlvotes_lh!$A$11:$ZZ$209,86,FALSE))=TRUE,"",IF(VLOOKUP($A121,parlvotes_lh!$A$11:$ZZ$209,86,FALSE)=0,"",VLOOKUP($A121,parlvotes_lh!$A$11:$ZZ$209,86,FALSE)))</f>
        <v/>
      </c>
      <c r="O121" s="178" t="str">
        <f>IF(ISERROR(VLOOKUP($A121,parlvotes_lh!$A$11:$ZZ$209,106,FALSE))=TRUE,"",IF(VLOOKUP($A121,parlvotes_lh!$A$11:$ZZ$209,106,FALSE)=0,"",VLOOKUP($A121,parlvotes_lh!$A$11:$ZZ$209,106,FALSE)))</f>
        <v/>
      </c>
      <c r="P121" s="178" t="str">
        <f>IF(ISERROR(VLOOKUP($A121,parlvotes_lh!$A$11:$ZZ$209,126,FALSE))=TRUE,"",IF(VLOOKUP($A121,parlvotes_lh!$A$11:$ZZ$209,126,FALSE)=0,"",VLOOKUP($A121,parlvotes_lh!$A$11:$ZZ$209,126,FALSE)))</f>
        <v/>
      </c>
      <c r="Q121" s="179" t="str">
        <f>IF(ISERROR(VLOOKUP($A121,parlvotes_lh!$A$11:$ZZ$209,146,FALSE))=TRUE,"",IF(VLOOKUP($A121,parlvotes_lh!$A$11:$ZZ$209,146,FALSE)=0,"",VLOOKUP($A121,parlvotes_lh!$A$11:$ZZ$209,146,FALSE)))</f>
        <v/>
      </c>
      <c r="R121" s="179" t="str">
        <f>IF(ISERROR(VLOOKUP($A121,parlvotes_lh!$A$11:$ZZ$209,166,FALSE))=TRUE,"",IF(VLOOKUP($A121,parlvotes_lh!$A$11:$ZZ$209,166,FALSE)=0,"",VLOOKUP($A121,parlvotes_lh!$A$11:$ZZ$209,166,FALSE)))</f>
        <v/>
      </c>
      <c r="S121" s="179" t="str">
        <f>IF(ISERROR(VLOOKUP($A121,parlvotes_lh!$A$11:$ZZ$209,186,FALSE))=TRUE,"",IF(VLOOKUP($A121,parlvotes_lh!$A$11:$ZZ$209,186,FALSE)=0,"",VLOOKUP($A121,parlvotes_lh!$A$11:$ZZ$209,186,FALSE)))</f>
        <v/>
      </c>
      <c r="T121" s="179" t="str">
        <f>IF(ISERROR(VLOOKUP($A121,parlvotes_lh!$A$11:$ZZ$209,206,FALSE))=TRUE,"",IF(VLOOKUP($A121,parlvotes_lh!$A$11:$ZZ$209,206,FALSE)=0,"",VLOOKUP($A121,parlvotes_lh!$A$11:$ZZ$209,206,FALSE)))</f>
        <v/>
      </c>
      <c r="U121" s="179" t="str">
        <f>IF(ISERROR(VLOOKUP($A121,parlvotes_lh!$A$11:$ZZ$209,226,FALSE))=TRUE,"",IF(VLOOKUP($A121,parlvotes_lh!$A$11:$ZZ$209,226,FALSE)=0,"",VLOOKUP($A121,parlvotes_lh!$A$11:$ZZ$209,226,FALSE)))</f>
        <v/>
      </c>
      <c r="V121" s="179" t="str">
        <f>IF(ISERROR(VLOOKUP($A121,parlvotes_lh!$A$11:$ZZ$209,246,FALSE))=TRUE,"",IF(VLOOKUP($A121,parlvotes_lh!$A$11:$ZZ$209,246,FALSE)=0,"",VLOOKUP($A121,parlvotes_lh!$A$11:$ZZ$209,246,FALSE)))</f>
        <v/>
      </c>
      <c r="W121" s="179" t="str">
        <f>IF(ISERROR(VLOOKUP($A121,parlvotes_lh!$A$11:$ZZ$209,266,FALSE))=TRUE,"",IF(VLOOKUP($A121,parlvotes_lh!$A$11:$ZZ$209,266,FALSE)=0,"",VLOOKUP($A121,parlvotes_lh!$A$11:$ZZ$209,266,FALSE)))</f>
        <v/>
      </c>
      <c r="X121" s="179" t="str">
        <f>IF(ISERROR(VLOOKUP($A121,parlvotes_lh!$A$11:$ZZ$209,286,FALSE))=TRUE,"",IF(VLOOKUP($A121,parlvotes_lh!$A$11:$ZZ$209,286,FALSE)=0,"",VLOOKUP($A121,parlvotes_lh!$A$11:$ZZ$209,286,FALSE)))</f>
        <v/>
      </c>
      <c r="Y121" s="179" t="str">
        <f>IF(ISERROR(VLOOKUP($A121,parlvotes_lh!$A$11:$ZZ$209,306,FALSE))=TRUE,"",IF(VLOOKUP($A121,parlvotes_lh!$A$11:$ZZ$209,306,FALSE)=0,"",VLOOKUP($A121,parlvotes_lh!$A$11:$ZZ$209,306,FALSE)))</f>
        <v/>
      </c>
      <c r="Z121" s="179" t="str">
        <f>IF(ISERROR(VLOOKUP($A121,parlvotes_lh!$A$11:$ZZ$209,326,FALSE))=TRUE,"",IF(VLOOKUP($A121,parlvotes_lh!$A$11:$ZZ$209,326,FALSE)=0,"",VLOOKUP($A121,parlvotes_lh!$A$11:$ZZ$209,326,FALSE)))</f>
        <v/>
      </c>
      <c r="AA121" s="179" t="str">
        <f>IF(ISERROR(VLOOKUP($A121,parlvotes_lh!$A$11:$ZZ$209,346,FALSE))=TRUE,"",IF(VLOOKUP($A121,parlvotes_lh!$A$11:$ZZ$209,346,FALSE)=0,"",VLOOKUP($A121,parlvotes_lh!$A$11:$ZZ$209,346,FALSE)))</f>
        <v/>
      </c>
      <c r="AB121" s="179" t="str">
        <f>IF(ISERROR(VLOOKUP($A121,parlvotes_lh!$A$11:$ZZ$209,366,FALSE))=TRUE,"",IF(VLOOKUP($A121,parlvotes_lh!$A$11:$ZZ$209,366,FALSE)=0,"",VLOOKUP($A121,parlvotes_lh!$A$11:$ZZ$209,366,FALSE)))</f>
        <v/>
      </c>
      <c r="AC121" s="179" t="str">
        <f>IF(ISERROR(VLOOKUP($A121,parlvotes_lh!$A$11:$ZZ$209,386,FALSE))=TRUE,"",IF(VLOOKUP($A121,parlvotes_lh!$A$11:$ZZ$209,386,FALSE)=0,"",VLOOKUP($A121,parlvotes_lh!$A$11:$ZZ$209,386,FALSE)))</f>
        <v/>
      </c>
    </row>
    <row r="122" spans="1:29" ht="13.5" customHeight="1">
      <c r="A122" s="173"/>
      <c r="B122" s="104" t="str">
        <f>IF(A122="","",MID(info_weblinks!$C$3,32,3))</f>
        <v/>
      </c>
      <c r="C122" s="104" t="str">
        <f>IF(info_parties!G131="","",info_parties!G131)</f>
        <v/>
      </c>
      <c r="D122" s="104" t="str">
        <f>IF(info_parties!K131="","",info_parties!K131)</f>
        <v/>
      </c>
      <c r="E122" s="104" t="str">
        <f>IF(info_parties!H131="","",info_parties!H131)</f>
        <v/>
      </c>
      <c r="F122" s="174" t="str">
        <f t="shared" si="4"/>
        <v/>
      </c>
      <c r="G122" s="175" t="str">
        <f t="shared" si="5"/>
        <v/>
      </c>
      <c r="H122" s="176" t="str">
        <f t="shared" si="6"/>
        <v/>
      </c>
      <c r="I122" s="177" t="str">
        <f t="shared" si="7"/>
        <v/>
      </c>
      <c r="J122" s="178" t="str">
        <f>IF(ISERROR(VLOOKUP($A122,parlvotes_lh!$A$11:$ZZ$209,6,FALSE))=TRUE,"",IF(VLOOKUP($A122,parlvotes_lh!$A$11:$ZZ$209,6,FALSE)=0,"",VLOOKUP($A122,parlvotes_lh!$A$11:$ZZ$209,6,FALSE)))</f>
        <v/>
      </c>
      <c r="K122" s="178" t="str">
        <f>IF(ISERROR(VLOOKUP($A122,parlvotes_lh!$A$11:$ZZ$209,26,FALSE))=TRUE,"",IF(VLOOKUP($A122,parlvotes_lh!$A$11:$ZZ$209,26,FALSE)=0,"",VLOOKUP($A122,parlvotes_lh!$A$11:$ZZ$209,26,FALSE)))</f>
        <v/>
      </c>
      <c r="L122" s="178" t="str">
        <f>IF(ISERROR(VLOOKUP($A122,parlvotes_lh!$A$11:$ZZ$209,46,FALSE))=TRUE,"",IF(VLOOKUP($A122,parlvotes_lh!$A$11:$ZZ$209,46,FALSE)=0,"",VLOOKUP($A122,parlvotes_lh!$A$11:$ZZ$209,46,FALSE)))</f>
        <v/>
      </c>
      <c r="M122" s="178" t="str">
        <f>IF(ISERROR(VLOOKUP($A122,parlvotes_lh!$A$11:$ZZ$209,66,FALSE))=TRUE,"",IF(VLOOKUP($A122,parlvotes_lh!$A$11:$ZZ$209,66,FALSE)=0,"",VLOOKUP($A122,parlvotes_lh!$A$11:$ZZ$209,66,FALSE)))</f>
        <v/>
      </c>
      <c r="N122" s="178" t="str">
        <f>IF(ISERROR(VLOOKUP($A122,parlvotes_lh!$A$11:$ZZ$209,86,FALSE))=TRUE,"",IF(VLOOKUP($A122,parlvotes_lh!$A$11:$ZZ$209,86,FALSE)=0,"",VLOOKUP($A122,parlvotes_lh!$A$11:$ZZ$209,86,FALSE)))</f>
        <v/>
      </c>
      <c r="O122" s="178" t="str">
        <f>IF(ISERROR(VLOOKUP($A122,parlvotes_lh!$A$11:$ZZ$209,106,FALSE))=TRUE,"",IF(VLOOKUP($A122,parlvotes_lh!$A$11:$ZZ$209,106,FALSE)=0,"",VLOOKUP($A122,parlvotes_lh!$A$11:$ZZ$209,106,FALSE)))</f>
        <v/>
      </c>
      <c r="P122" s="178" t="str">
        <f>IF(ISERROR(VLOOKUP($A122,parlvotes_lh!$A$11:$ZZ$209,126,FALSE))=TRUE,"",IF(VLOOKUP($A122,parlvotes_lh!$A$11:$ZZ$209,126,FALSE)=0,"",VLOOKUP($A122,parlvotes_lh!$A$11:$ZZ$209,126,FALSE)))</f>
        <v/>
      </c>
      <c r="Q122" s="179" t="str">
        <f>IF(ISERROR(VLOOKUP($A122,parlvotes_lh!$A$11:$ZZ$209,146,FALSE))=TRUE,"",IF(VLOOKUP($A122,parlvotes_lh!$A$11:$ZZ$209,146,FALSE)=0,"",VLOOKUP($A122,parlvotes_lh!$A$11:$ZZ$209,146,FALSE)))</f>
        <v/>
      </c>
      <c r="R122" s="179" t="str">
        <f>IF(ISERROR(VLOOKUP($A122,parlvotes_lh!$A$11:$ZZ$209,166,FALSE))=TRUE,"",IF(VLOOKUP($A122,parlvotes_lh!$A$11:$ZZ$209,166,FALSE)=0,"",VLOOKUP($A122,parlvotes_lh!$A$11:$ZZ$209,166,FALSE)))</f>
        <v/>
      </c>
      <c r="S122" s="179" t="str">
        <f>IF(ISERROR(VLOOKUP($A122,parlvotes_lh!$A$11:$ZZ$209,186,FALSE))=TRUE,"",IF(VLOOKUP($A122,parlvotes_lh!$A$11:$ZZ$209,186,FALSE)=0,"",VLOOKUP($A122,parlvotes_lh!$A$11:$ZZ$209,186,FALSE)))</f>
        <v/>
      </c>
      <c r="T122" s="179" t="str">
        <f>IF(ISERROR(VLOOKUP($A122,parlvotes_lh!$A$11:$ZZ$209,206,FALSE))=TRUE,"",IF(VLOOKUP($A122,parlvotes_lh!$A$11:$ZZ$209,206,FALSE)=0,"",VLOOKUP($A122,parlvotes_lh!$A$11:$ZZ$209,206,FALSE)))</f>
        <v/>
      </c>
      <c r="U122" s="179" t="str">
        <f>IF(ISERROR(VLOOKUP($A122,parlvotes_lh!$A$11:$ZZ$209,226,FALSE))=TRUE,"",IF(VLOOKUP($A122,parlvotes_lh!$A$11:$ZZ$209,226,FALSE)=0,"",VLOOKUP($A122,parlvotes_lh!$A$11:$ZZ$209,226,FALSE)))</f>
        <v/>
      </c>
      <c r="V122" s="179" t="str">
        <f>IF(ISERROR(VLOOKUP($A122,parlvotes_lh!$A$11:$ZZ$209,246,FALSE))=TRUE,"",IF(VLOOKUP($A122,parlvotes_lh!$A$11:$ZZ$209,246,FALSE)=0,"",VLOOKUP($A122,parlvotes_lh!$A$11:$ZZ$209,246,FALSE)))</f>
        <v/>
      </c>
      <c r="W122" s="179" t="str">
        <f>IF(ISERROR(VLOOKUP($A122,parlvotes_lh!$A$11:$ZZ$209,266,FALSE))=TRUE,"",IF(VLOOKUP($A122,parlvotes_lh!$A$11:$ZZ$209,266,FALSE)=0,"",VLOOKUP($A122,parlvotes_lh!$A$11:$ZZ$209,266,FALSE)))</f>
        <v/>
      </c>
      <c r="X122" s="179" t="str">
        <f>IF(ISERROR(VLOOKUP($A122,parlvotes_lh!$A$11:$ZZ$209,286,FALSE))=TRUE,"",IF(VLOOKUP($A122,parlvotes_lh!$A$11:$ZZ$209,286,FALSE)=0,"",VLOOKUP($A122,parlvotes_lh!$A$11:$ZZ$209,286,FALSE)))</f>
        <v/>
      </c>
      <c r="Y122" s="179" t="str">
        <f>IF(ISERROR(VLOOKUP($A122,parlvotes_lh!$A$11:$ZZ$209,306,FALSE))=TRUE,"",IF(VLOOKUP($A122,parlvotes_lh!$A$11:$ZZ$209,306,FALSE)=0,"",VLOOKUP($A122,parlvotes_lh!$A$11:$ZZ$209,306,FALSE)))</f>
        <v/>
      </c>
      <c r="Z122" s="179" t="str">
        <f>IF(ISERROR(VLOOKUP($A122,parlvotes_lh!$A$11:$ZZ$209,326,FALSE))=TRUE,"",IF(VLOOKUP($A122,parlvotes_lh!$A$11:$ZZ$209,326,FALSE)=0,"",VLOOKUP($A122,parlvotes_lh!$A$11:$ZZ$209,326,FALSE)))</f>
        <v/>
      </c>
      <c r="AA122" s="179" t="str">
        <f>IF(ISERROR(VLOOKUP($A122,parlvotes_lh!$A$11:$ZZ$209,346,FALSE))=TRUE,"",IF(VLOOKUP($A122,parlvotes_lh!$A$11:$ZZ$209,346,FALSE)=0,"",VLOOKUP($A122,parlvotes_lh!$A$11:$ZZ$209,346,FALSE)))</f>
        <v/>
      </c>
      <c r="AB122" s="179" t="str">
        <f>IF(ISERROR(VLOOKUP($A122,parlvotes_lh!$A$11:$ZZ$209,366,FALSE))=TRUE,"",IF(VLOOKUP($A122,parlvotes_lh!$A$11:$ZZ$209,366,FALSE)=0,"",VLOOKUP($A122,parlvotes_lh!$A$11:$ZZ$209,366,FALSE)))</f>
        <v/>
      </c>
      <c r="AC122" s="179" t="str">
        <f>IF(ISERROR(VLOOKUP($A122,parlvotes_lh!$A$11:$ZZ$209,386,FALSE))=TRUE,"",IF(VLOOKUP($A122,parlvotes_lh!$A$11:$ZZ$209,386,FALSE)=0,"",VLOOKUP($A122,parlvotes_lh!$A$11:$ZZ$209,386,FALSE)))</f>
        <v/>
      </c>
    </row>
    <row r="123" spans="1:29" ht="13.5" customHeight="1">
      <c r="A123" s="173"/>
      <c r="B123" s="104" t="str">
        <f>IF(A123="","",MID(info_weblinks!$C$3,32,3))</f>
        <v/>
      </c>
      <c r="C123" s="104" t="str">
        <f>IF(info_parties!G132="","",info_parties!G132)</f>
        <v/>
      </c>
      <c r="D123" s="104" t="str">
        <f>IF(info_parties!K132="","",info_parties!K132)</f>
        <v/>
      </c>
      <c r="E123" s="104" t="str">
        <f>IF(info_parties!H132="","",info_parties!H132)</f>
        <v/>
      </c>
      <c r="F123" s="174" t="str">
        <f t="shared" si="4"/>
        <v/>
      </c>
      <c r="G123" s="175" t="str">
        <f t="shared" si="5"/>
        <v/>
      </c>
      <c r="H123" s="176" t="str">
        <f t="shared" si="6"/>
        <v/>
      </c>
      <c r="I123" s="177" t="str">
        <f t="shared" si="7"/>
        <v/>
      </c>
      <c r="J123" s="178" t="str">
        <f>IF(ISERROR(VLOOKUP($A123,parlvotes_lh!$A$11:$ZZ$209,6,FALSE))=TRUE,"",IF(VLOOKUP($A123,parlvotes_lh!$A$11:$ZZ$209,6,FALSE)=0,"",VLOOKUP($A123,parlvotes_lh!$A$11:$ZZ$209,6,FALSE)))</f>
        <v/>
      </c>
      <c r="K123" s="178" t="str">
        <f>IF(ISERROR(VLOOKUP($A123,parlvotes_lh!$A$11:$ZZ$209,26,FALSE))=TRUE,"",IF(VLOOKUP($A123,parlvotes_lh!$A$11:$ZZ$209,26,FALSE)=0,"",VLOOKUP($A123,parlvotes_lh!$A$11:$ZZ$209,26,FALSE)))</f>
        <v/>
      </c>
      <c r="L123" s="178" t="str">
        <f>IF(ISERROR(VLOOKUP($A123,parlvotes_lh!$A$11:$ZZ$209,46,FALSE))=TRUE,"",IF(VLOOKUP($A123,parlvotes_lh!$A$11:$ZZ$209,46,FALSE)=0,"",VLOOKUP($A123,parlvotes_lh!$A$11:$ZZ$209,46,FALSE)))</f>
        <v/>
      </c>
      <c r="M123" s="178" t="str">
        <f>IF(ISERROR(VLOOKUP($A123,parlvotes_lh!$A$11:$ZZ$209,66,FALSE))=TRUE,"",IF(VLOOKUP($A123,parlvotes_lh!$A$11:$ZZ$209,66,FALSE)=0,"",VLOOKUP($A123,parlvotes_lh!$A$11:$ZZ$209,66,FALSE)))</f>
        <v/>
      </c>
      <c r="N123" s="178" t="str">
        <f>IF(ISERROR(VLOOKUP($A123,parlvotes_lh!$A$11:$ZZ$209,86,FALSE))=TRUE,"",IF(VLOOKUP($A123,parlvotes_lh!$A$11:$ZZ$209,86,FALSE)=0,"",VLOOKUP($A123,parlvotes_lh!$A$11:$ZZ$209,86,FALSE)))</f>
        <v/>
      </c>
      <c r="O123" s="178" t="str">
        <f>IF(ISERROR(VLOOKUP($A123,parlvotes_lh!$A$11:$ZZ$209,106,FALSE))=TRUE,"",IF(VLOOKUP($A123,parlvotes_lh!$A$11:$ZZ$209,106,FALSE)=0,"",VLOOKUP($A123,parlvotes_lh!$A$11:$ZZ$209,106,FALSE)))</f>
        <v/>
      </c>
      <c r="P123" s="178" t="str">
        <f>IF(ISERROR(VLOOKUP($A123,parlvotes_lh!$A$11:$ZZ$209,126,FALSE))=TRUE,"",IF(VLOOKUP($A123,parlvotes_lh!$A$11:$ZZ$209,126,FALSE)=0,"",VLOOKUP($A123,parlvotes_lh!$A$11:$ZZ$209,126,FALSE)))</f>
        <v/>
      </c>
      <c r="Q123" s="179" t="str">
        <f>IF(ISERROR(VLOOKUP($A123,parlvotes_lh!$A$11:$ZZ$209,146,FALSE))=TRUE,"",IF(VLOOKUP($A123,parlvotes_lh!$A$11:$ZZ$209,146,FALSE)=0,"",VLOOKUP($A123,parlvotes_lh!$A$11:$ZZ$209,146,FALSE)))</f>
        <v/>
      </c>
      <c r="R123" s="179" t="str">
        <f>IF(ISERROR(VLOOKUP($A123,parlvotes_lh!$A$11:$ZZ$209,166,FALSE))=TRUE,"",IF(VLOOKUP($A123,parlvotes_lh!$A$11:$ZZ$209,166,FALSE)=0,"",VLOOKUP($A123,parlvotes_lh!$A$11:$ZZ$209,166,FALSE)))</f>
        <v/>
      </c>
      <c r="S123" s="179" t="str">
        <f>IF(ISERROR(VLOOKUP($A123,parlvotes_lh!$A$11:$ZZ$209,186,FALSE))=TRUE,"",IF(VLOOKUP($A123,parlvotes_lh!$A$11:$ZZ$209,186,FALSE)=0,"",VLOOKUP($A123,parlvotes_lh!$A$11:$ZZ$209,186,FALSE)))</f>
        <v/>
      </c>
      <c r="T123" s="179" t="str">
        <f>IF(ISERROR(VLOOKUP($A123,parlvotes_lh!$A$11:$ZZ$209,206,FALSE))=TRUE,"",IF(VLOOKUP($A123,parlvotes_lh!$A$11:$ZZ$209,206,FALSE)=0,"",VLOOKUP($A123,parlvotes_lh!$A$11:$ZZ$209,206,FALSE)))</f>
        <v/>
      </c>
      <c r="U123" s="179" t="str">
        <f>IF(ISERROR(VLOOKUP($A123,parlvotes_lh!$A$11:$ZZ$209,226,FALSE))=TRUE,"",IF(VLOOKUP($A123,parlvotes_lh!$A$11:$ZZ$209,226,FALSE)=0,"",VLOOKUP($A123,parlvotes_lh!$A$11:$ZZ$209,226,FALSE)))</f>
        <v/>
      </c>
      <c r="V123" s="179" t="str">
        <f>IF(ISERROR(VLOOKUP($A123,parlvotes_lh!$A$11:$ZZ$209,246,FALSE))=TRUE,"",IF(VLOOKUP($A123,parlvotes_lh!$A$11:$ZZ$209,246,FALSE)=0,"",VLOOKUP($A123,parlvotes_lh!$A$11:$ZZ$209,246,FALSE)))</f>
        <v/>
      </c>
      <c r="W123" s="179" t="str">
        <f>IF(ISERROR(VLOOKUP($A123,parlvotes_lh!$A$11:$ZZ$209,266,FALSE))=TRUE,"",IF(VLOOKUP($A123,parlvotes_lh!$A$11:$ZZ$209,266,FALSE)=0,"",VLOOKUP($A123,parlvotes_lh!$A$11:$ZZ$209,266,FALSE)))</f>
        <v/>
      </c>
      <c r="X123" s="179" t="str">
        <f>IF(ISERROR(VLOOKUP($A123,parlvotes_lh!$A$11:$ZZ$209,286,FALSE))=TRUE,"",IF(VLOOKUP($A123,parlvotes_lh!$A$11:$ZZ$209,286,FALSE)=0,"",VLOOKUP($A123,parlvotes_lh!$A$11:$ZZ$209,286,FALSE)))</f>
        <v/>
      </c>
      <c r="Y123" s="179" t="str">
        <f>IF(ISERROR(VLOOKUP($A123,parlvotes_lh!$A$11:$ZZ$209,306,FALSE))=TRUE,"",IF(VLOOKUP($A123,parlvotes_lh!$A$11:$ZZ$209,306,FALSE)=0,"",VLOOKUP($A123,parlvotes_lh!$A$11:$ZZ$209,306,FALSE)))</f>
        <v/>
      </c>
      <c r="Z123" s="179" t="str">
        <f>IF(ISERROR(VLOOKUP($A123,parlvotes_lh!$A$11:$ZZ$209,326,FALSE))=TRUE,"",IF(VLOOKUP($A123,parlvotes_lh!$A$11:$ZZ$209,326,FALSE)=0,"",VLOOKUP($A123,parlvotes_lh!$A$11:$ZZ$209,326,FALSE)))</f>
        <v/>
      </c>
      <c r="AA123" s="179" t="str">
        <f>IF(ISERROR(VLOOKUP($A123,parlvotes_lh!$A$11:$ZZ$209,346,FALSE))=TRUE,"",IF(VLOOKUP($A123,parlvotes_lh!$A$11:$ZZ$209,346,FALSE)=0,"",VLOOKUP($A123,parlvotes_lh!$A$11:$ZZ$209,346,FALSE)))</f>
        <v/>
      </c>
      <c r="AB123" s="179" t="str">
        <f>IF(ISERROR(VLOOKUP($A123,parlvotes_lh!$A$11:$ZZ$209,366,FALSE))=TRUE,"",IF(VLOOKUP($A123,parlvotes_lh!$A$11:$ZZ$209,366,FALSE)=0,"",VLOOKUP($A123,parlvotes_lh!$A$11:$ZZ$209,366,FALSE)))</f>
        <v/>
      </c>
      <c r="AC123" s="179" t="str">
        <f>IF(ISERROR(VLOOKUP($A123,parlvotes_lh!$A$11:$ZZ$209,386,FALSE))=TRUE,"",IF(VLOOKUP($A123,parlvotes_lh!$A$11:$ZZ$209,386,FALSE)=0,"",VLOOKUP($A123,parlvotes_lh!$A$11:$ZZ$209,386,FALSE)))</f>
        <v/>
      </c>
    </row>
    <row r="124" spans="1:29" ht="13.5" customHeight="1">
      <c r="A124" s="173"/>
      <c r="B124" s="104" t="str">
        <f>IF(A124="","",MID(info_weblinks!$C$3,32,3))</f>
        <v/>
      </c>
      <c r="C124" s="104" t="str">
        <f>IF(info_parties!G133="","",info_parties!G133)</f>
        <v/>
      </c>
      <c r="D124" s="104" t="str">
        <f>IF(info_parties!K133="","",info_parties!K133)</f>
        <v/>
      </c>
      <c r="E124" s="104" t="str">
        <f>IF(info_parties!H133="","",info_parties!H133)</f>
        <v/>
      </c>
      <c r="F124" s="174" t="str">
        <f t="shared" si="4"/>
        <v/>
      </c>
      <c r="G124" s="175" t="str">
        <f t="shared" si="5"/>
        <v/>
      </c>
      <c r="H124" s="176" t="str">
        <f t="shared" si="6"/>
        <v/>
      </c>
      <c r="I124" s="177" t="str">
        <f t="shared" si="7"/>
        <v/>
      </c>
      <c r="J124" s="178" t="str">
        <f>IF(ISERROR(VLOOKUP($A124,parlvotes_lh!$A$11:$ZZ$209,6,FALSE))=TRUE,"",IF(VLOOKUP($A124,parlvotes_lh!$A$11:$ZZ$209,6,FALSE)=0,"",VLOOKUP($A124,parlvotes_lh!$A$11:$ZZ$209,6,FALSE)))</f>
        <v/>
      </c>
      <c r="K124" s="178" t="str">
        <f>IF(ISERROR(VLOOKUP($A124,parlvotes_lh!$A$11:$ZZ$209,26,FALSE))=TRUE,"",IF(VLOOKUP($A124,parlvotes_lh!$A$11:$ZZ$209,26,FALSE)=0,"",VLOOKUP($A124,parlvotes_lh!$A$11:$ZZ$209,26,FALSE)))</f>
        <v/>
      </c>
      <c r="L124" s="178" t="str">
        <f>IF(ISERROR(VLOOKUP($A124,parlvotes_lh!$A$11:$ZZ$209,46,FALSE))=TRUE,"",IF(VLOOKUP($A124,parlvotes_lh!$A$11:$ZZ$209,46,FALSE)=0,"",VLOOKUP($A124,parlvotes_lh!$A$11:$ZZ$209,46,FALSE)))</f>
        <v/>
      </c>
      <c r="M124" s="178" t="str">
        <f>IF(ISERROR(VLOOKUP($A124,parlvotes_lh!$A$11:$ZZ$209,66,FALSE))=TRUE,"",IF(VLOOKUP($A124,parlvotes_lh!$A$11:$ZZ$209,66,FALSE)=0,"",VLOOKUP($A124,parlvotes_lh!$A$11:$ZZ$209,66,FALSE)))</f>
        <v/>
      </c>
      <c r="N124" s="178" t="str">
        <f>IF(ISERROR(VLOOKUP($A124,parlvotes_lh!$A$11:$ZZ$209,86,FALSE))=TRUE,"",IF(VLOOKUP($A124,parlvotes_lh!$A$11:$ZZ$209,86,FALSE)=0,"",VLOOKUP($A124,parlvotes_lh!$A$11:$ZZ$209,86,FALSE)))</f>
        <v/>
      </c>
      <c r="O124" s="178" t="str">
        <f>IF(ISERROR(VLOOKUP($A124,parlvotes_lh!$A$11:$ZZ$209,106,FALSE))=TRUE,"",IF(VLOOKUP($A124,parlvotes_lh!$A$11:$ZZ$209,106,FALSE)=0,"",VLOOKUP($A124,parlvotes_lh!$A$11:$ZZ$209,106,FALSE)))</f>
        <v/>
      </c>
      <c r="P124" s="178" t="str">
        <f>IF(ISERROR(VLOOKUP($A124,parlvotes_lh!$A$11:$ZZ$209,126,FALSE))=TRUE,"",IF(VLOOKUP($A124,parlvotes_lh!$A$11:$ZZ$209,126,FALSE)=0,"",VLOOKUP($A124,parlvotes_lh!$A$11:$ZZ$209,126,FALSE)))</f>
        <v/>
      </c>
      <c r="Q124" s="179" t="str">
        <f>IF(ISERROR(VLOOKUP($A124,parlvotes_lh!$A$11:$ZZ$209,146,FALSE))=TRUE,"",IF(VLOOKUP($A124,parlvotes_lh!$A$11:$ZZ$209,146,FALSE)=0,"",VLOOKUP($A124,parlvotes_lh!$A$11:$ZZ$209,146,FALSE)))</f>
        <v/>
      </c>
      <c r="R124" s="179" t="str">
        <f>IF(ISERROR(VLOOKUP($A124,parlvotes_lh!$A$11:$ZZ$209,166,FALSE))=TRUE,"",IF(VLOOKUP($A124,parlvotes_lh!$A$11:$ZZ$209,166,FALSE)=0,"",VLOOKUP($A124,parlvotes_lh!$A$11:$ZZ$209,166,FALSE)))</f>
        <v/>
      </c>
      <c r="S124" s="179" t="str">
        <f>IF(ISERROR(VLOOKUP($A124,parlvotes_lh!$A$11:$ZZ$209,186,FALSE))=TRUE,"",IF(VLOOKUP($A124,parlvotes_lh!$A$11:$ZZ$209,186,FALSE)=0,"",VLOOKUP($A124,parlvotes_lh!$A$11:$ZZ$209,186,FALSE)))</f>
        <v/>
      </c>
      <c r="T124" s="179" t="str">
        <f>IF(ISERROR(VLOOKUP($A124,parlvotes_lh!$A$11:$ZZ$209,206,FALSE))=TRUE,"",IF(VLOOKUP($A124,parlvotes_lh!$A$11:$ZZ$209,206,FALSE)=0,"",VLOOKUP($A124,parlvotes_lh!$A$11:$ZZ$209,206,FALSE)))</f>
        <v/>
      </c>
      <c r="U124" s="179" t="str">
        <f>IF(ISERROR(VLOOKUP($A124,parlvotes_lh!$A$11:$ZZ$209,226,FALSE))=TRUE,"",IF(VLOOKUP($A124,parlvotes_lh!$A$11:$ZZ$209,226,FALSE)=0,"",VLOOKUP($A124,parlvotes_lh!$A$11:$ZZ$209,226,FALSE)))</f>
        <v/>
      </c>
      <c r="V124" s="179" t="str">
        <f>IF(ISERROR(VLOOKUP($A124,parlvotes_lh!$A$11:$ZZ$209,246,FALSE))=TRUE,"",IF(VLOOKUP($A124,parlvotes_lh!$A$11:$ZZ$209,246,FALSE)=0,"",VLOOKUP($A124,parlvotes_lh!$A$11:$ZZ$209,246,FALSE)))</f>
        <v/>
      </c>
      <c r="W124" s="179" t="str">
        <f>IF(ISERROR(VLOOKUP($A124,parlvotes_lh!$A$11:$ZZ$209,266,FALSE))=TRUE,"",IF(VLOOKUP($A124,parlvotes_lh!$A$11:$ZZ$209,266,FALSE)=0,"",VLOOKUP($A124,parlvotes_lh!$A$11:$ZZ$209,266,FALSE)))</f>
        <v/>
      </c>
      <c r="X124" s="179" t="str">
        <f>IF(ISERROR(VLOOKUP($A124,parlvotes_lh!$A$11:$ZZ$209,286,FALSE))=TRUE,"",IF(VLOOKUP($A124,parlvotes_lh!$A$11:$ZZ$209,286,FALSE)=0,"",VLOOKUP($A124,parlvotes_lh!$A$11:$ZZ$209,286,FALSE)))</f>
        <v/>
      </c>
      <c r="Y124" s="179" t="str">
        <f>IF(ISERROR(VLOOKUP($A124,parlvotes_lh!$A$11:$ZZ$209,306,FALSE))=TRUE,"",IF(VLOOKUP($A124,parlvotes_lh!$A$11:$ZZ$209,306,FALSE)=0,"",VLOOKUP($A124,parlvotes_lh!$A$11:$ZZ$209,306,FALSE)))</f>
        <v/>
      </c>
      <c r="Z124" s="179" t="str">
        <f>IF(ISERROR(VLOOKUP($A124,parlvotes_lh!$A$11:$ZZ$209,326,FALSE))=TRUE,"",IF(VLOOKUP($A124,parlvotes_lh!$A$11:$ZZ$209,326,FALSE)=0,"",VLOOKUP($A124,parlvotes_lh!$A$11:$ZZ$209,326,FALSE)))</f>
        <v/>
      </c>
      <c r="AA124" s="179" t="str">
        <f>IF(ISERROR(VLOOKUP($A124,parlvotes_lh!$A$11:$ZZ$209,346,FALSE))=TRUE,"",IF(VLOOKUP($A124,parlvotes_lh!$A$11:$ZZ$209,346,FALSE)=0,"",VLOOKUP($A124,parlvotes_lh!$A$11:$ZZ$209,346,FALSE)))</f>
        <v/>
      </c>
      <c r="AB124" s="179" t="str">
        <f>IF(ISERROR(VLOOKUP($A124,parlvotes_lh!$A$11:$ZZ$209,366,FALSE))=TRUE,"",IF(VLOOKUP($A124,parlvotes_lh!$A$11:$ZZ$209,366,FALSE)=0,"",VLOOKUP($A124,parlvotes_lh!$A$11:$ZZ$209,366,FALSE)))</f>
        <v/>
      </c>
      <c r="AC124" s="179" t="str">
        <f>IF(ISERROR(VLOOKUP($A124,parlvotes_lh!$A$11:$ZZ$209,386,FALSE))=TRUE,"",IF(VLOOKUP($A124,parlvotes_lh!$A$11:$ZZ$209,386,FALSE)=0,"",VLOOKUP($A124,parlvotes_lh!$A$11:$ZZ$209,386,FALSE)))</f>
        <v/>
      </c>
    </row>
    <row r="125" spans="1:29" ht="13.5" customHeight="1">
      <c r="A125" s="173"/>
      <c r="B125" s="104" t="str">
        <f>IF(A125="","",MID(info_weblinks!$C$3,32,3))</f>
        <v/>
      </c>
      <c r="C125" s="104" t="str">
        <f>IF(info_parties!G134="","",info_parties!G134)</f>
        <v/>
      </c>
      <c r="D125" s="104" t="str">
        <f>IF(info_parties!K134="","",info_parties!K134)</f>
        <v/>
      </c>
      <c r="E125" s="104" t="str">
        <f>IF(info_parties!H134="","",info_parties!H134)</f>
        <v/>
      </c>
      <c r="F125" s="174" t="str">
        <f t="shared" si="4"/>
        <v/>
      </c>
      <c r="G125" s="175" t="str">
        <f t="shared" si="5"/>
        <v/>
      </c>
      <c r="H125" s="176" t="str">
        <f t="shared" si="6"/>
        <v/>
      </c>
      <c r="I125" s="177" t="str">
        <f t="shared" si="7"/>
        <v/>
      </c>
      <c r="J125" s="178" t="str">
        <f>IF(ISERROR(VLOOKUP($A125,parlvotes_lh!$A$11:$ZZ$209,6,FALSE))=TRUE,"",IF(VLOOKUP($A125,parlvotes_lh!$A$11:$ZZ$209,6,FALSE)=0,"",VLOOKUP($A125,parlvotes_lh!$A$11:$ZZ$209,6,FALSE)))</f>
        <v/>
      </c>
      <c r="K125" s="178" t="str">
        <f>IF(ISERROR(VLOOKUP($A125,parlvotes_lh!$A$11:$ZZ$209,26,FALSE))=TRUE,"",IF(VLOOKUP($A125,parlvotes_lh!$A$11:$ZZ$209,26,FALSE)=0,"",VLOOKUP($A125,parlvotes_lh!$A$11:$ZZ$209,26,FALSE)))</f>
        <v/>
      </c>
      <c r="L125" s="178" t="str">
        <f>IF(ISERROR(VLOOKUP($A125,parlvotes_lh!$A$11:$ZZ$209,46,FALSE))=TRUE,"",IF(VLOOKUP($A125,parlvotes_lh!$A$11:$ZZ$209,46,FALSE)=0,"",VLOOKUP($A125,parlvotes_lh!$A$11:$ZZ$209,46,FALSE)))</f>
        <v/>
      </c>
      <c r="M125" s="178" t="str">
        <f>IF(ISERROR(VLOOKUP($A125,parlvotes_lh!$A$11:$ZZ$209,66,FALSE))=TRUE,"",IF(VLOOKUP($A125,parlvotes_lh!$A$11:$ZZ$209,66,FALSE)=0,"",VLOOKUP($A125,parlvotes_lh!$A$11:$ZZ$209,66,FALSE)))</f>
        <v/>
      </c>
      <c r="N125" s="178" t="str">
        <f>IF(ISERROR(VLOOKUP($A125,parlvotes_lh!$A$11:$ZZ$209,86,FALSE))=TRUE,"",IF(VLOOKUP($A125,parlvotes_lh!$A$11:$ZZ$209,86,FALSE)=0,"",VLOOKUP($A125,parlvotes_lh!$A$11:$ZZ$209,86,FALSE)))</f>
        <v/>
      </c>
      <c r="O125" s="178" t="str">
        <f>IF(ISERROR(VLOOKUP($A125,parlvotes_lh!$A$11:$ZZ$209,106,FALSE))=TRUE,"",IF(VLOOKUP($A125,parlvotes_lh!$A$11:$ZZ$209,106,FALSE)=0,"",VLOOKUP($A125,parlvotes_lh!$A$11:$ZZ$209,106,FALSE)))</f>
        <v/>
      </c>
      <c r="P125" s="178" t="str">
        <f>IF(ISERROR(VLOOKUP($A125,parlvotes_lh!$A$11:$ZZ$209,126,FALSE))=TRUE,"",IF(VLOOKUP($A125,parlvotes_lh!$A$11:$ZZ$209,126,FALSE)=0,"",VLOOKUP($A125,parlvotes_lh!$A$11:$ZZ$209,126,FALSE)))</f>
        <v/>
      </c>
      <c r="Q125" s="179" t="str">
        <f>IF(ISERROR(VLOOKUP($A125,parlvotes_lh!$A$11:$ZZ$209,146,FALSE))=TRUE,"",IF(VLOOKUP($A125,parlvotes_lh!$A$11:$ZZ$209,146,FALSE)=0,"",VLOOKUP($A125,parlvotes_lh!$A$11:$ZZ$209,146,FALSE)))</f>
        <v/>
      </c>
      <c r="R125" s="179" t="str">
        <f>IF(ISERROR(VLOOKUP($A125,parlvotes_lh!$A$11:$ZZ$209,166,FALSE))=TRUE,"",IF(VLOOKUP($A125,parlvotes_lh!$A$11:$ZZ$209,166,FALSE)=0,"",VLOOKUP($A125,parlvotes_lh!$A$11:$ZZ$209,166,FALSE)))</f>
        <v/>
      </c>
      <c r="S125" s="179" t="str">
        <f>IF(ISERROR(VLOOKUP($A125,parlvotes_lh!$A$11:$ZZ$209,186,FALSE))=TRUE,"",IF(VLOOKUP($A125,parlvotes_lh!$A$11:$ZZ$209,186,FALSE)=0,"",VLOOKUP($A125,parlvotes_lh!$A$11:$ZZ$209,186,FALSE)))</f>
        <v/>
      </c>
      <c r="T125" s="179" t="str">
        <f>IF(ISERROR(VLOOKUP($A125,parlvotes_lh!$A$11:$ZZ$209,206,FALSE))=TRUE,"",IF(VLOOKUP($A125,parlvotes_lh!$A$11:$ZZ$209,206,FALSE)=0,"",VLOOKUP($A125,parlvotes_lh!$A$11:$ZZ$209,206,FALSE)))</f>
        <v/>
      </c>
      <c r="U125" s="179" t="str">
        <f>IF(ISERROR(VLOOKUP($A125,parlvotes_lh!$A$11:$ZZ$209,226,FALSE))=TRUE,"",IF(VLOOKUP($A125,parlvotes_lh!$A$11:$ZZ$209,226,FALSE)=0,"",VLOOKUP($A125,parlvotes_lh!$A$11:$ZZ$209,226,FALSE)))</f>
        <v/>
      </c>
      <c r="V125" s="179" t="str">
        <f>IF(ISERROR(VLOOKUP($A125,parlvotes_lh!$A$11:$ZZ$209,246,FALSE))=TRUE,"",IF(VLOOKUP($A125,parlvotes_lh!$A$11:$ZZ$209,246,FALSE)=0,"",VLOOKUP($A125,parlvotes_lh!$A$11:$ZZ$209,246,FALSE)))</f>
        <v/>
      </c>
      <c r="W125" s="179" t="str">
        <f>IF(ISERROR(VLOOKUP($A125,parlvotes_lh!$A$11:$ZZ$209,266,FALSE))=TRUE,"",IF(VLOOKUP($A125,parlvotes_lh!$A$11:$ZZ$209,266,FALSE)=0,"",VLOOKUP($A125,parlvotes_lh!$A$11:$ZZ$209,266,FALSE)))</f>
        <v/>
      </c>
      <c r="X125" s="179" t="str">
        <f>IF(ISERROR(VLOOKUP($A125,parlvotes_lh!$A$11:$ZZ$209,286,FALSE))=TRUE,"",IF(VLOOKUP($A125,parlvotes_lh!$A$11:$ZZ$209,286,FALSE)=0,"",VLOOKUP($A125,parlvotes_lh!$A$11:$ZZ$209,286,FALSE)))</f>
        <v/>
      </c>
      <c r="Y125" s="179" t="str">
        <f>IF(ISERROR(VLOOKUP($A125,parlvotes_lh!$A$11:$ZZ$209,306,FALSE))=TRUE,"",IF(VLOOKUP($A125,parlvotes_lh!$A$11:$ZZ$209,306,FALSE)=0,"",VLOOKUP($A125,parlvotes_lh!$A$11:$ZZ$209,306,FALSE)))</f>
        <v/>
      </c>
      <c r="Z125" s="179" t="str">
        <f>IF(ISERROR(VLOOKUP($A125,parlvotes_lh!$A$11:$ZZ$209,326,FALSE))=TRUE,"",IF(VLOOKUP($A125,parlvotes_lh!$A$11:$ZZ$209,326,FALSE)=0,"",VLOOKUP($A125,parlvotes_lh!$A$11:$ZZ$209,326,FALSE)))</f>
        <v/>
      </c>
      <c r="AA125" s="179" t="str">
        <f>IF(ISERROR(VLOOKUP($A125,parlvotes_lh!$A$11:$ZZ$209,346,FALSE))=TRUE,"",IF(VLOOKUP($A125,parlvotes_lh!$A$11:$ZZ$209,346,FALSE)=0,"",VLOOKUP($A125,parlvotes_lh!$A$11:$ZZ$209,346,FALSE)))</f>
        <v/>
      </c>
      <c r="AB125" s="179" t="str">
        <f>IF(ISERROR(VLOOKUP($A125,parlvotes_lh!$A$11:$ZZ$209,366,FALSE))=TRUE,"",IF(VLOOKUP($A125,parlvotes_lh!$A$11:$ZZ$209,366,FALSE)=0,"",VLOOKUP($A125,parlvotes_lh!$A$11:$ZZ$209,366,FALSE)))</f>
        <v/>
      </c>
      <c r="AC125" s="179" t="str">
        <f>IF(ISERROR(VLOOKUP($A125,parlvotes_lh!$A$11:$ZZ$209,386,FALSE))=TRUE,"",IF(VLOOKUP($A125,parlvotes_lh!$A$11:$ZZ$209,386,FALSE)=0,"",VLOOKUP($A125,parlvotes_lh!$A$11:$ZZ$209,386,FALSE)))</f>
        <v/>
      </c>
    </row>
    <row r="126" spans="1:29" ht="13.5" customHeight="1">
      <c r="A126" s="173"/>
      <c r="B126" s="104" t="str">
        <f>IF(A126="","",MID(info_weblinks!$C$3,32,3))</f>
        <v/>
      </c>
      <c r="C126" s="104" t="str">
        <f>IF(info_parties!G135="","",info_parties!G135)</f>
        <v/>
      </c>
      <c r="D126" s="104" t="str">
        <f>IF(info_parties!K135="","",info_parties!K135)</f>
        <v/>
      </c>
      <c r="E126" s="104" t="str">
        <f>IF(info_parties!H135="","",info_parties!H135)</f>
        <v/>
      </c>
      <c r="F126" s="174" t="str">
        <f t="shared" si="4"/>
        <v/>
      </c>
      <c r="G126" s="175" t="str">
        <f t="shared" si="5"/>
        <v/>
      </c>
      <c r="H126" s="176" t="str">
        <f t="shared" si="6"/>
        <v/>
      </c>
      <c r="I126" s="177" t="str">
        <f t="shared" si="7"/>
        <v/>
      </c>
      <c r="J126" s="178" t="str">
        <f>IF(ISERROR(VLOOKUP($A126,parlvotes_lh!$A$11:$ZZ$209,6,FALSE))=TRUE,"",IF(VLOOKUP($A126,parlvotes_lh!$A$11:$ZZ$209,6,FALSE)=0,"",VLOOKUP($A126,parlvotes_lh!$A$11:$ZZ$209,6,FALSE)))</f>
        <v/>
      </c>
      <c r="K126" s="178" t="str">
        <f>IF(ISERROR(VLOOKUP($A126,parlvotes_lh!$A$11:$ZZ$209,26,FALSE))=TRUE,"",IF(VLOOKUP($A126,parlvotes_lh!$A$11:$ZZ$209,26,FALSE)=0,"",VLOOKUP($A126,parlvotes_lh!$A$11:$ZZ$209,26,FALSE)))</f>
        <v/>
      </c>
      <c r="L126" s="178" t="str">
        <f>IF(ISERROR(VLOOKUP($A126,parlvotes_lh!$A$11:$ZZ$209,46,FALSE))=TRUE,"",IF(VLOOKUP($A126,parlvotes_lh!$A$11:$ZZ$209,46,FALSE)=0,"",VLOOKUP($A126,parlvotes_lh!$A$11:$ZZ$209,46,FALSE)))</f>
        <v/>
      </c>
      <c r="M126" s="178" t="str">
        <f>IF(ISERROR(VLOOKUP($A126,parlvotes_lh!$A$11:$ZZ$209,66,FALSE))=TRUE,"",IF(VLOOKUP($A126,parlvotes_lh!$A$11:$ZZ$209,66,FALSE)=0,"",VLOOKUP($A126,parlvotes_lh!$A$11:$ZZ$209,66,FALSE)))</f>
        <v/>
      </c>
      <c r="N126" s="178" t="str">
        <f>IF(ISERROR(VLOOKUP($A126,parlvotes_lh!$A$11:$ZZ$209,86,FALSE))=TRUE,"",IF(VLOOKUP($A126,parlvotes_lh!$A$11:$ZZ$209,86,FALSE)=0,"",VLOOKUP($A126,parlvotes_lh!$A$11:$ZZ$209,86,FALSE)))</f>
        <v/>
      </c>
      <c r="O126" s="178" t="str">
        <f>IF(ISERROR(VLOOKUP($A126,parlvotes_lh!$A$11:$ZZ$209,106,FALSE))=TRUE,"",IF(VLOOKUP($A126,parlvotes_lh!$A$11:$ZZ$209,106,FALSE)=0,"",VLOOKUP($A126,parlvotes_lh!$A$11:$ZZ$209,106,FALSE)))</f>
        <v/>
      </c>
      <c r="P126" s="178" t="str">
        <f>IF(ISERROR(VLOOKUP($A126,parlvotes_lh!$A$11:$ZZ$209,126,FALSE))=TRUE,"",IF(VLOOKUP($A126,parlvotes_lh!$A$11:$ZZ$209,126,FALSE)=0,"",VLOOKUP($A126,parlvotes_lh!$A$11:$ZZ$209,126,FALSE)))</f>
        <v/>
      </c>
      <c r="Q126" s="179" t="str">
        <f>IF(ISERROR(VLOOKUP($A126,parlvotes_lh!$A$11:$ZZ$209,146,FALSE))=TRUE,"",IF(VLOOKUP($A126,parlvotes_lh!$A$11:$ZZ$209,146,FALSE)=0,"",VLOOKUP($A126,parlvotes_lh!$A$11:$ZZ$209,146,FALSE)))</f>
        <v/>
      </c>
      <c r="R126" s="179" t="str">
        <f>IF(ISERROR(VLOOKUP($A126,parlvotes_lh!$A$11:$ZZ$209,166,FALSE))=TRUE,"",IF(VLOOKUP($A126,parlvotes_lh!$A$11:$ZZ$209,166,FALSE)=0,"",VLOOKUP($A126,parlvotes_lh!$A$11:$ZZ$209,166,FALSE)))</f>
        <v/>
      </c>
      <c r="S126" s="179" t="str">
        <f>IF(ISERROR(VLOOKUP($A126,parlvotes_lh!$A$11:$ZZ$209,186,FALSE))=TRUE,"",IF(VLOOKUP($A126,parlvotes_lh!$A$11:$ZZ$209,186,FALSE)=0,"",VLOOKUP($A126,parlvotes_lh!$A$11:$ZZ$209,186,FALSE)))</f>
        <v/>
      </c>
      <c r="T126" s="179" t="str">
        <f>IF(ISERROR(VLOOKUP($A126,parlvotes_lh!$A$11:$ZZ$209,206,FALSE))=TRUE,"",IF(VLOOKUP($A126,parlvotes_lh!$A$11:$ZZ$209,206,FALSE)=0,"",VLOOKUP($A126,parlvotes_lh!$A$11:$ZZ$209,206,FALSE)))</f>
        <v/>
      </c>
      <c r="U126" s="179" t="str">
        <f>IF(ISERROR(VLOOKUP($A126,parlvotes_lh!$A$11:$ZZ$209,226,FALSE))=TRUE,"",IF(VLOOKUP($A126,parlvotes_lh!$A$11:$ZZ$209,226,FALSE)=0,"",VLOOKUP($A126,parlvotes_lh!$A$11:$ZZ$209,226,FALSE)))</f>
        <v/>
      </c>
      <c r="V126" s="179" t="str">
        <f>IF(ISERROR(VLOOKUP($A126,parlvotes_lh!$A$11:$ZZ$209,246,FALSE))=TRUE,"",IF(VLOOKUP($A126,parlvotes_lh!$A$11:$ZZ$209,246,FALSE)=0,"",VLOOKUP($A126,parlvotes_lh!$A$11:$ZZ$209,246,FALSE)))</f>
        <v/>
      </c>
      <c r="W126" s="179" t="str">
        <f>IF(ISERROR(VLOOKUP($A126,parlvotes_lh!$A$11:$ZZ$209,266,FALSE))=TRUE,"",IF(VLOOKUP($A126,parlvotes_lh!$A$11:$ZZ$209,266,FALSE)=0,"",VLOOKUP($A126,parlvotes_lh!$A$11:$ZZ$209,266,FALSE)))</f>
        <v/>
      </c>
      <c r="X126" s="179" t="str">
        <f>IF(ISERROR(VLOOKUP($A126,parlvotes_lh!$A$11:$ZZ$209,286,FALSE))=TRUE,"",IF(VLOOKUP($A126,parlvotes_lh!$A$11:$ZZ$209,286,FALSE)=0,"",VLOOKUP($A126,parlvotes_lh!$A$11:$ZZ$209,286,FALSE)))</f>
        <v/>
      </c>
      <c r="Y126" s="179" t="str">
        <f>IF(ISERROR(VLOOKUP($A126,parlvotes_lh!$A$11:$ZZ$209,306,FALSE))=TRUE,"",IF(VLOOKUP($A126,parlvotes_lh!$A$11:$ZZ$209,306,FALSE)=0,"",VLOOKUP($A126,parlvotes_lh!$A$11:$ZZ$209,306,FALSE)))</f>
        <v/>
      </c>
      <c r="Z126" s="179" t="str">
        <f>IF(ISERROR(VLOOKUP($A126,parlvotes_lh!$A$11:$ZZ$209,326,FALSE))=TRUE,"",IF(VLOOKUP($A126,parlvotes_lh!$A$11:$ZZ$209,326,FALSE)=0,"",VLOOKUP($A126,parlvotes_lh!$A$11:$ZZ$209,326,FALSE)))</f>
        <v/>
      </c>
      <c r="AA126" s="179" t="str">
        <f>IF(ISERROR(VLOOKUP($A126,parlvotes_lh!$A$11:$ZZ$209,346,FALSE))=TRUE,"",IF(VLOOKUP($A126,parlvotes_lh!$A$11:$ZZ$209,346,FALSE)=0,"",VLOOKUP($A126,parlvotes_lh!$A$11:$ZZ$209,346,FALSE)))</f>
        <v/>
      </c>
      <c r="AB126" s="179" t="str">
        <f>IF(ISERROR(VLOOKUP($A126,parlvotes_lh!$A$11:$ZZ$209,366,FALSE))=TRUE,"",IF(VLOOKUP($A126,parlvotes_lh!$A$11:$ZZ$209,366,FALSE)=0,"",VLOOKUP($A126,parlvotes_lh!$A$11:$ZZ$209,366,FALSE)))</f>
        <v/>
      </c>
      <c r="AC126" s="179" t="str">
        <f>IF(ISERROR(VLOOKUP($A126,parlvotes_lh!$A$11:$ZZ$209,386,FALSE))=TRUE,"",IF(VLOOKUP($A126,parlvotes_lh!$A$11:$ZZ$209,386,FALSE)=0,"",VLOOKUP($A126,parlvotes_lh!$A$11:$ZZ$209,386,FALSE)))</f>
        <v/>
      </c>
    </row>
    <row r="127" spans="1:29" ht="13.5" customHeight="1">
      <c r="A127" s="173"/>
      <c r="B127" s="104" t="str">
        <f>IF(A127="","",MID(info_weblinks!$C$3,32,3))</f>
        <v/>
      </c>
      <c r="C127" s="104" t="str">
        <f>IF(info_parties!G136="","",info_parties!G136)</f>
        <v/>
      </c>
      <c r="D127" s="104" t="str">
        <f>IF(info_parties!K136="","",info_parties!K136)</f>
        <v/>
      </c>
      <c r="E127" s="104" t="str">
        <f>IF(info_parties!H136="","",info_parties!H136)</f>
        <v/>
      </c>
      <c r="F127" s="174" t="str">
        <f t="shared" si="4"/>
        <v/>
      </c>
      <c r="G127" s="175" t="str">
        <f t="shared" si="5"/>
        <v/>
      </c>
      <c r="H127" s="176" t="str">
        <f t="shared" si="6"/>
        <v/>
      </c>
      <c r="I127" s="177" t="str">
        <f t="shared" si="7"/>
        <v/>
      </c>
      <c r="J127" s="178" t="str">
        <f>IF(ISERROR(VLOOKUP($A127,parlvotes_lh!$A$11:$ZZ$209,6,FALSE))=TRUE,"",IF(VLOOKUP($A127,parlvotes_lh!$A$11:$ZZ$209,6,FALSE)=0,"",VLOOKUP($A127,parlvotes_lh!$A$11:$ZZ$209,6,FALSE)))</f>
        <v/>
      </c>
      <c r="K127" s="178" t="str">
        <f>IF(ISERROR(VLOOKUP($A127,parlvotes_lh!$A$11:$ZZ$209,26,FALSE))=TRUE,"",IF(VLOOKUP($A127,parlvotes_lh!$A$11:$ZZ$209,26,FALSE)=0,"",VLOOKUP($A127,parlvotes_lh!$A$11:$ZZ$209,26,FALSE)))</f>
        <v/>
      </c>
      <c r="L127" s="178" t="str">
        <f>IF(ISERROR(VLOOKUP($A127,parlvotes_lh!$A$11:$ZZ$209,46,FALSE))=TRUE,"",IF(VLOOKUP($A127,parlvotes_lh!$A$11:$ZZ$209,46,FALSE)=0,"",VLOOKUP($A127,parlvotes_lh!$A$11:$ZZ$209,46,FALSE)))</f>
        <v/>
      </c>
      <c r="M127" s="178" t="str">
        <f>IF(ISERROR(VLOOKUP($A127,parlvotes_lh!$A$11:$ZZ$209,66,FALSE))=TRUE,"",IF(VLOOKUP($A127,parlvotes_lh!$A$11:$ZZ$209,66,FALSE)=0,"",VLOOKUP($A127,parlvotes_lh!$A$11:$ZZ$209,66,FALSE)))</f>
        <v/>
      </c>
      <c r="N127" s="178" t="str">
        <f>IF(ISERROR(VLOOKUP($A127,parlvotes_lh!$A$11:$ZZ$209,86,FALSE))=TRUE,"",IF(VLOOKUP($A127,parlvotes_lh!$A$11:$ZZ$209,86,FALSE)=0,"",VLOOKUP($A127,parlvotes_lh!$A$11:$ZZ$209,86,FALSE)))</f>
        <v/>
      </c>
      <c r="O127" s="178" t="str">
        <f>IF(ISERROR(VLOOKUP($A127,parlvotes_lh!$A$11:$ZZ$209,106,FALSE))=TRUE,"",IF(VLOOKUP($A127,parlvotes_lh!$A$11:$ZZ$209,106,FALSE)=0,"",VLOOKUP($A127,parlvotes_lh!$A$11:$ZZ$209,106,FALSE)))</f>
        <v/>
      </c>
      <c r="P127" s="178" t="str">
        <f>IF(ISERROR(VLOOKUP($A127,parlvotes_lh!$A$11:$ZZ$209,126,FALSE))=TRUE,"",IF(VLOOKUP($A127,parlvotes_lh!$A$11:$ZZ$209,126,FALSE)=0,"",VLOOKUP($A127,parlvotes_lh!$A$11:$ZZ$209,126,FALSE)))</f>
        <v/>
      </c>
      <c r="Q127" s="179" t="str">
        <f>IF(ISERROR(VLOOKUP($A127,parlvotes_lh!$A$11:$ZZ$209,146,FALSE))=TRUE,"",IF(VLOOKUP($A127,parlvotes_lh!$A$11:$ZZ$209,146,FALSE)=0,"",VLOOKUP($A127,parlvotes_lh!$A$11:$ZZ$209,146,FALSE)))</f>
        <v/>
      </c>
      <c r="R127" s="179" t="str">
        <f>IF(ISERROR(VLOOKUP($A127,parlvotes_lh!$A$11:$ZZ$209,166,FALSE))=TRUE,"",IF(VLOOKUP($A127,parlvotes_lh!$A$11:$ZZ$209,166,FALSE)=0,"",VLOOKUP($A127,parlvotes_lh!$A$11:$ZZ$209,166,FALSE)))</f>
        <v/>
      </c>
      <c r="S127" s="179" t="str">
        <f>IF(ISERROR(VLOOKUP($A127,parlvotes_lh!$A$11:$ZZ$209,186,FALSE))=TRUE,"",IF(VLOOKUP($A127,parlvotes_lh!$A$11:$ZZ$209,186,FALSE)=0,"",VLOOKUP($A127,parlvotes_lh!$A$11:$ZZ$209,186,FALSE)))</f>
        <v/>
      </c>
      <c r="T127" s="179" t="str">
        <f>IF(ISERROR(VLOOKUP($A127,parlvotes_lh!$A$11:$ZZ$209,206,FALSE))=TRUE,"",IF(VLOOKUP($A127,parlvotes_lh!$A$11:$ZZ$209,206,FALSE)=0,"",VLOOKUP($A127,parlvotes_lh!$A$11:$ZZ$209,206,FALSE)))</f>
        <v/>
      </c>
      <c r="U127" s="179" t="str">
        <f>IF(ISERROR(VLOOKUP($A127,parlvotes_lh!$A$11:$ZZ$209,226,FALSE))=TRUE,"",IF(VLOOKUP($A127,parlvotes_lh!$A$11:$ZZ$209,226,FALSE)=0,"",VLOOKUP($A127,parlvotes_lh!$A$11:$ZZ$209,226,FALSE)))</f>
        <v/>
      </c>
      <c r="V127" s="179" t="str">
        <f>IF(ISERROR(VLOOKUP($A127,parlvotes_lh!$A$11:$ZZ$209,246,FALSE))=TRUE,"",IF(VLOOKUP($A127,parlvotes_lh!$A$11:$ZZ$209,246,FALSE)=0,"",VLOOKUP($A127,parlvotes_lh!$A$11:$ZZ$209,246,FALSE)))</f>
        <v/>
      </c>
      <c r="W127" s="179" t="str">
        <f>IF(ISERROR(VLOOKUP($A127,parlvotes_lh!$A$11:$ZZ$209,266,FALSE))=TRUE,"",IF(VLOOKUP($A127,parlvotes_lh!$A$11:$ZZ$209,266,FALSE)=0,"",VLOOKUP($A127,parlvotes_lh!$A$11:$ZZ$209,266,FALSE)))</f>
        <v/>
      </c>
      <c r="X127" s="179" t="str">
        <f>IF(ISERROR(VLOOKUP($A127,parlvotes_lh!$A$11:$ZZ$209,286,FALSE))=TRUE,"",IF(VLOOKUP($A127,parlvotes_lh!$A$11:$ZZ$209,286,FALSE)=0,"",VLOOKUP($A127,parlvotes_lh!$A$11:$ZZ$209,286,FALSE)))</f>
        <v/>
      </c>
      <c r="Y127" s="179" t="str">
        <f>IF(ISERROR(VLOOKUP($A127,parlvotes_lh!$A$11:$ZZ$209,306,FALSE))=TRUE,"",IF(VLOOKUP($A127,parlvotes_lh!$A$11:$ZZ$209,306,FALSE)=0,"",VLOOKUP($A127,parlvotes_lh!$A$11:$ZZ$209,306,FALSE)))</f>
        <v/>
      </c>
      <c r="Z127" s="179" t="str">
        <f>IF(ISERROR(VLOOKUP($A127,parlvotes_lh!$A$11:$ZZ$209,326,FALSE))=TRUE,"",IF(VLOOKUP($A127,parlvotes_lh!$A$11:$ZZ$209,326,FALSE)=0,"",VLOOKUP($A127,parlvotes_lh!$A$11:$ZZ$209,326,FALSE)))</f>
        <v/>
      </c>
      <c r="AA127" s="179" t="str">
        <f>IF(ISERROR(VLOOKUP($A127,parlvotes_lh!$A$11:$ZZ$209,346,FALSE))=TRUE,"",IF(VLOOKUP($A127,parlvotes_lh!$A$11:$ZZ$209,346,FALSE)=0,"",VLOOKUP($A127,parlvotes_lh!$A$11:$ZZ$209,346,FALSE)))</f>
        <v/>
      </c>
      <c r="AB127" s="179" t="str">
        <f>IF(ISERROR(VLOOKUP($A127,parlvotes_lh!$A$11:$ZZ$209,366,FALSE))=TRUE,"",IF(VLOOKUP($A127,parlvotes_lh!$A$11:$ZZ$209,366,FALSE)=0,"",VLOOKUP($A127,parlvotes_lh!$A$11:$ZZ$209,366,FALSE)))</f>
        <v/>
      </c>
      <c r="AC127" s="179" t="str">
        <f>IF(ISERROR(VLOOKUP($A127,parlvotes_lh!$A$11:$ZZ$209,386,FALSE))=TRUE,"",IF(VLOOKUP($A127,parlvotes_lh!$A$11:$ZZ$209,386,FALSE)=0,"",VLOOKUP($A127,parlvotes_lh!$A$11:$ZZ$209,386,FALSE)))</f>
        <v/>
      </c>
    </row>
    <row r="128" spans="1:29" ht="13.5" customHeight="1">
      <c r="A128" s="173"/>
      <c r="B128" s="104" t="str">
        <f>IF(A128="","",MID(info_weblinks!$C$3,32,3))</f>
        <v/>
      </c>
      <c r="C128" s="104" t="str">
        <f>IF(info_parties!G137="","",info_parties!G137)</f>
        <v/>
      </c>
      <c r="D128" s="104" t="str">
        <f>IF(info_parties!K137="","",info_parties!K137)</f>
        <v/>
      </c>
      <c r="E128" s="104" t="str">
        <f>IF(info_parties!H137="","",info_parties!H137)</f>
        <v/>
      </c>
      <c r="F128" s="174" t="str">
        <f t="shared" si="4"/>
        <v/>
      </c>
      <c r="G128" s="175" t="str">
        <f t="shared" si="5"/>
        <v/>
      </c>
      <c r="H128" s="176" t="str">
        <f t="shared" si="6"/>
        <v/>
      </c>
      <c r="I128" s="177" t="str">
        <f t="shared" si="7"/>
        <v/>
      </c>
      <c r="J128" s="178" t="str">
        <f>IF(ISERROR(VLOOKUP($A128,parlvotes_lh!$A$11:$ZZ$209,6,FALSE))=TRUE,"",IF(VLOOKUP($A128,parlvotes_lh!$A$11:$ZZ$209,6,FALSE)=0,"",VLOOKUP($A128,parlvotes_lh!$A$11:$ZZ$209,6,FALSE)))</f>
        <v/>
      </c>
      <c r="K128" s="178" t="str">
        <f>IF(ISERROR(VLOOKUP($A128,parlvotes_lh!$A$11:$ZZ$209,26,FALSE))=TRUE,"",IF(VLOOKUP($A128,parlvotes_lh!$A$11:$ZZ$209,26,FALSE)=0,"",VLOOKUP($A128,parlvotes_lh!$A$11:$ZZ$209,26,FALSE)))</f>
        <v/>
      </c>
      <c r="L128" s="178" t="str">
        <f>IF(ISERROR(VLOOKUP($A128,parlvotes_lh!$A$11:$ZZ$209,46,FALSE))=TRUE,"",IF(VLOOKUP($A128,parlvotes_lh!$A$11:$ZZ$209,46,FALSE)=0,"",VLOOKUP($A128,parlvotes_lh!$A$11:$ZZ$209,46,FALSE)))</f>
        <v/>
      </c>
      <c r="M128" s="178" t="str">
        <f>IF(ISERROR(VLOOKUP($A128,parlvotes_lh!$A$11:$ZZ$209,66,FALSE))=TRUE,"",IF(VLOOKUP($A128,parlvotes_lh!$A$11:$ZZ$209,66,FALSE)=0,"",VLOOKUP($A128,parlvotes_lh!$A$11:$ZZ$209,66,FALSE)))</f>
        <v/>
      </c>
      <c r="N128" s="178" t="str">
        <f>IF(ISERROR(VLOOKUP($A128,parlvotes_lh!$A$11:$ZZ$209,86,FALSE))=TRUE,"",IF(VLOOKUP($A128,parlvotes_lh!$A$11:$ZZ$209,86,FALSE)=0,"",VLOOKUP($A128,parlvotes_lh!$A$11:$ZZ$209,86,FALSE)))</f>
        <v/>
      </c>
      <c r="O128" s="178" t="str">
        <f>IF(ISERROR(VLOOKUP($A128,parlvotes_lh!$A$11:$ZZ$209,106,FALSE))=TRUE,"",IF(VLOOKUP($A128,parlvotes_lh!$A$11:$ZZ$209,106,FALSE)=0,"",VLOOKUP($A128,parlvotes_lh!$A$11:$ZZ$209,106,FALSE)))</f>
        <v/>
      </c>
      <c r="P128" s="178" t="str">
        <f>IF(ISERROR(VLOOKUP($A128,parlvotes_lh!$A$11:$ZZ$209,126,FALSE))=TRUE,"",IF(VLOOKUP($A128,parlvotes_lh!$A$11:$ZZ$209,126,FALSE)=0,"",VLOOKUP($A128,parlvotes_lh!$A$11:$ZZ$209,126,FALSE)))</f>
        <v/>
      </c>
      <c r="Q128" s="179" t="str">
        <f>IF(ISERROR(VLOOKUP($A128,parlvotes_lh!$A$11:$ZZ$209,146,FALSE))=TRUE,"",IF(VLOOKUP($A128,parlvotes_lh!$A$11:$ZZ$209,146,FALSE)=0,"",VLOOKUP($A128,parlvotes_lh!$A$11:$ZZ$209,146,FALSE)))</f>
        <v/>
      </c>
      <c r="R128" s="179" t="str">
        <f>IF(ISERROR(VLOOKUP($A128,parlvotes_lh!$A$11:$ZZ$209,166,FALSE))=TRUE,"",IF(VLOOKUP($A128,parlvotes_lh!$A$11:$ZZ$209,166,FALSE)=0,"",VLOOKUP($A128,parlvotes_lh!$A$11:$ZZ$209,166,FALSE)))</f>
        <v/>
      </c>
      <c r="S128" s="179" t="str">
        <f>IF(ISERROR(VLOOKUP($A128,parlvotes_lh!$A$11:$ZZ$209,186,FALSE))=TRUE,"",IF(VLOOKUP($A128,parlvotes_lh!$A$11:$ZZ$209,186,FALSE)=0,"",VLOOKUP($A128,parlvotes_lh!$A$11:$ZZ$209,186,FALSE)))</f>
        <v/>
      </c>
      <c r="T128" s="179" t="str">
        <f>IF(ISERROR(VLOOKUP($A128,parlvotes_lh!$A$11:$ZZ$209,206,FALSE))=TRUE,"",IF(VLOOKUP($A128,parlvotes_lh!$A$11:$ZZ$209,206,FALSE)=0,"",VLOOKUP($A128,parlvotes_lh!$A$11:$ZZ$209,206,FALSE)))</f>
        <v/>
      </c>
      <c r="U128" s="179" t="str">
        <f>IF(ISERROR(VLOOKUP($A128,parlvotes_lh!$A$11:$ZZ$209,226,FALSE))=TRUE,"",IF(VLOOKUP($A128,parlvotes_lh!$A$11:$ZZ$209,226,FALSE)=0,"",VLOOKUP($A128,parlvotes_lh!$A$11:$ZZ$209,226,FALSE)))</f>
        <v/>
      </c>
      <c r="V128" s="179" t="str">
        <f>IF(ISERROR(VLOOKUP($A128,parlvotes_lh!$A$11:$ZZ$209,246,FALSE))=TRUE,"",IF(VLOOKUP($A128,parlvotes_lh!$A$11:$ZZ$209,246,FALSE)=0,"",VLOOKUP($A128,parlvotes_lh!$A$11:$ZZ$209,246,FALSE)))</f>
        <v/>
      </c>
      <c r="W128" s="179" t="str">
        <f>IF(ISERROR(VLOOKUP($A128,parlvotes_lh!$A$11:$ZZ$209,266,FALSE))=TRUE,"",IF(VLOOKUP($A128,parlvotes_lh!$A$11:$ZZ$209,266,FALSE)=0,"",VLOOKUP($A128,parlvotes_lh!$A$11:$ZZ$209,266,FALSE)))</f>
        <v/>
      </c>
      <c r="X128" s="179" t="str">
        <f>IF(ISERROR(VLOOKUP($A128,parlvotes_lh!$A$11:$ZZ$209,286,FALSE))=TRUE,"",IF(VLOOKUP($A128,parlvotes_lh!$A$11:$ZZ$209,286,FALSE)=0,"",VLOOKUP($A128,parlvotes_lh!$A$11:$ZZ$209,286,FALSE)))</f>
        <v/>
      </c>
      <c r="Y128" s="179" t="str">
        <f>IF(ISERROR(VLOOKUP($A128,parlvotes_lh!$A$11:$ZZ$209,306,FALSE))=TRUE,"",IF(VLOOKUP($A128,parlvotes_lh!$A$11:$ZZ$209,306,FALSE)=0,"",VLOOKUP($A128,parlvotes_lh!$A$11:$ZZ$209,306,FALSE)))</f>
        <v/>
      </c>
      <c r="Z128" s="179" t="str">
        <f>IF(ISERROR(VLOOKUP($A128,parlvotes_lh!$A$11:$ZZ$209,326,FALSE))=TRUE,"",IF(VLOOKUP($A128,parlvotes_lh!$A$11:$ZZ$209,326,FALSE)=0,"",VLOOKUP($A128,parlvotes_lh!$A$11:$ZZ$209,326,FALSE)))</f>
        <v/>
      </c>
      <c r="AA128" s="179" t="str">
        <f>IF(ISERROR(VLOOKUP($A128,parlvotes_lh!$A$11:$ZZ$209,346,FALSE))=TRUE,"",IF(VLOOKUP($A128,parlvotes_lh!$A$11:$ZZ$209,346,FALSE)=0,"",VLOOKUP($A128,parlvotes_lh!$A$11:$ZZ$209,346,FALSE)))</f>
        <v/>
      </c>
      <c r="AB128" s="179" t="str">
        <f>IF(ISERROR(VLOOKUP($A128,parlvotes_lh!$A$11:$ZZ$209,366,FALSE))=TRUE,"",IF(VLOOKUP($A128,parlvotes_lh!$A$11:$ZZ$209,366,FALSE)=0,"",VLOOKUP($A128,parlvotes_lh!$A$11:$ZZ$209,366,FALSE)))</f>
        <v/>
      </c>
      <c r="AC128" s="179" t="str">
        <f>IF(ISERROR(VLOOKUP($A128,parlvotes_lh!$A$11:$ZZ$209,386,FALSE))=TRUE,"",IF(VLOOKUP($A128,parlvotes_lh!$A$11:$ZZ$209,386,FALSE)=0,"",VLOOKUP($A128,parlvotes_lh!$A$11:$ZZ$209,386,FALSE)))</f>
        <v/>
      </c>
    </row>
    <row r="129" spans="1:29" ht="13.5" customHeight="1">
      <c r="A129" s="173"/>
      <c r="B129" s="104" t="str">
        <f>IF(A129="","",MID(info_weblinks!$C$3,32,3))</f>
        <v/>
      </c>
      <c r="C129" s="104" t="str">
        <f>IF(info_parties!G138="","",info_parties!G138)</f>
        <v/>
      </c>
      <c r="D129" s="104" t="str">
        <f>IF(info_parties!K138="","",info_parties!K138)</f>
        <v/>
      </c>
      <c r="E129" s="104" t="str">
        <f>IF(info_parties!H138="","",info_parties!H138)</f>
        <v/>
      </c>
      <c r="F129" s="174" t="str">
        <f t="shared" si="4"/>
        <v/>
      </c>
      <c r="G129" s="175" t="str">
        <f t="shared" si="5"/>
        <v/>
      </c>
      <c r="H129" s="176" t="str">
        <f t="shared" si="6"/>
        <v/>
      </c>
      <c r="I129" s="177" t="str">
        <f t="shared" si="7"/>
        <v/>
      </c>
      <c r="J129" s="178" t="str">
        <f>IF(ISERROR(VLOOKUP($A129,parlvotes_lh!$A$11:$ZZ$209,6,FALSE))=TRUE,"",IF(VLOOKUP($A129,parlvotes_lh!$A$11:$ZZ$209,6,FALSE)=0,"",VLOOKUP($A129,parlvotes_lh!$A$11:$ZZ$209,6,FALSE)))</f>
        <v/>
      </c>
      <c r="K129" s="178" t="str">
        <f>IF(ISERROR(VLOOKUP($A129,parlvotes_lh!$A$11:$ZZ$209,26,FALSE))=TRUE,"",IF(VLOOKUP($A129,parlvotes_lh!$A$11:$ZZ$209,26,FALSE)=0,"",VLOOKUP($A129,parlvotes_lh!$A$11:$ZZ$209,26,FALSE)))</f>
        <v/>
      </c>
      <c r="L129" s="178" t="str">
        <f>IF(ISERROR(VLOOKUP($A129,parlvotes_lh!$A$11:$ZZ$209,46,FALSE))=TRUE,"",IF(VLOOKUP($A129,parlvotes_lh!$A$11:$ZZ$209,46,FALSE)=0,"",VLOOKUP($A129,parlvotes_lh!$A$11:$ZZ$209,46,FALSE)))</f>
        <v/>
      </c>
      <c r="M129" s="178" t="str">
        <f>IF(ISERROR(VLOOKUP($A129,parlvotes_lh!$A$11:$ZZ$209,66,FALSE))=TRUE,"",IF(VLOOKUP($A129,parlvotes_lh!$A$11:$ZZ$209,66,FALSE)=0,"",VLOOKUP($A129,parlvotes_lh!$A$11:$ZZ$209,66,FALSE)))</f>
        <v/>
      </c>
      <c r="N129" s="178" t="str">
        <f>IF(ISERROR(VLOOKUP($A129,parlvotes_lh!$A$11:$ZZ$209,86,FALSE))=TRUE,"",IF(VLOOKUP($A129,parlvotes_lh!$A$11:$ZZ$209,86,FALSE)=0,"",VLOOKUP($A129,parlvotes_lh!$A$11:$ZZ$209,86,FALSE)))</f>
        <v/>
      </c>
      <c r="O129" s="178" t="str">
        <f>IF(ISERROR(VLOOKUP($A129,parlvotes_lh!$A$11:$ZZ$209,106,FALSE))=TRUE,"",IF(VLOOKUP($A129,parlvotes_lh!$A$11:$ZZ$209,106,FALSE)=0,"",VLOOKUP($A129,parlvotes_lh!$A$11:$ZZ$209,106,FALSE)))</f>
        <v/>
      </c>
      <c r="P129" s="178" t="str">
        <f>IF(ISERROR(VLOOKUP($A129,parlvotes_lh!$A$11:$ZZ$209,126,FALSE))=TRUE,"",IF(VLOOKUP($A129,parlvotes_lh!$A$11:$ZZ$209,126,FALSE)=0,"",VLOOKUP($A129,parlvotes_lh!$A$11:$ZZ$209,126,FALSE)))</f>
        <v/>
      </c>
      <c r="Q129" s="179" t="str">
        <f>IF(ISERROR(VLOOKUP($A129,parlvotes_lh!$A$11:$ZZ$209,146,FALSE))=TRUE,"",IF(VLOOKUP($A129,parlvotes_lh!$A$11:$ZZ$209,146,FALSE)=0,"",VLOOKUP($A129,parlvotes_lh!$A$11:$ZZ$209,146,FALSE)))</f>
        <v/>
      </c>
      <c r="R129" s="179" t="str">
        <f>IF(ISERROR(VLOOKUP($A129,parlvotes_lh!$A$11:$ZZ$209,166,FALSE))=TRUE,"",IF(VLOOKUP($A129,parlvotes_lh!$A$11:$ZZ$209,166,FALSE)=0,"",VLOOKUP($A129,parlvotes_lh!$A$11:$ZZ$209,166,FALSE)))</f>
        <v/>
      </c>
      <c r="S129" s="179" t="str">
        <f>IF(ISERROR(VLOOKUP($A129,parlvotes_lh!$A$11:$ZZ$209,186,FALSE))=TRUE,"",IF(VLOOKUP($A129,parlvotes_lh!$A$11:$ZZ$209,186,FALSE)=0,"",VLOOKUP($A129,parlvotes_lh!$A$11:$ZZ$209,186,FALSE)))</f>
        <v/>
      </c>
      <c r="T129" s="179" t="str">
        <f>IF(ISERROR(VLOOKUP($A129,parlvotes_lh!$A$11:$ZZ$209,206,FALSE))=TRUE,"",IF(VLOOKUP($A129,parlvotes_lh!$A$11:$ZZ$209,206,FALSE)=0,"",VLOOKUP($A129,parlvotes_lh!$A$11:$ZZ$209,206,FALSE)))</f>
        <v/>
      </c>
      <c r="U129" s="179" t="str">
        <f>IF(ISERROR(VLOOKUP($A129,parlvotes_lh!$A$11:$ZZ$209,226,FALSE))=TRUE,"",IF(VLOOKUP($A129,parlvotes_lh!$A$11:$ZZ$209,226,FALSE)=0,"",VLOOKUP($A129,parlvotes_lh!$A$11:$ZZ$209,226,FALSE)))</f>
        <v/>
      </c>
      <c r="V129" s="179" t="str">
        <f>IF(ISERROR(VLOOKUP($A129,parlvotes_lh!$A$11:$ZZ$209,246,FALSE))=TRUE,"",IF(VLOOKUP($A129,parlvotes_lh!$A$11:$ZZ$209,246,FALSE)=0,"",VLOOKUP($A129,parlvotes_lh!$A$11:$ZZ$209,246,FALSE)))</f>
        <v/>
      </c>
      <c r="W129" s="179" t="str">
        <f>IF(ISERROR(VLOOKUP($A129,parlvotes_lh!$A$11:$ZZ$209,266,FALSE))=TRUE,"",IF(VLOOKUP($A129,parlvotes_lh!$A$11:$ZZ$209,266,FALSE)=0,"",VLOOKUP($A129,parlvotes_lh!$A$11:$ZZ$209,266,FALSE)))</f>
        <v/>
      </c>
      <c r="X129" s="179" t="str">
        <f>IF(ISERROR(VLOOKUP($A129,parlvotes_lh!$A$11:$ZZ$209,286,FALSE))=TRUE,"",IF(VLOOKUP($A129,parlvotes_lh!$A$11:$ZZ$209,286,FALSE)=0,"",VLOOKUP($A129,parlvotes_lh!$A$11:$ZZ$209,286,FALSE)))</f>
        <v/>
      </c>
      <c r="Y129" s="179" t="str">
        <f>IF(ISERROR(VLOOKUP($A129,parlvotes_lh!$A$11:$ZZ$209,306,FALSE))=TRUE,"",IF(VLOOKUP($A129,parlvotes_lh!$A$11:$ZZ$209,306,FALSE)=0,"",VLOOKUP($A129,parlvotes_lh!$A$11:$ZZ$209,306,FALSE)))</f>
        <v/>
      </c>
      <c r="Z129" s="179" t="str">
        <f>IF(ISERROR(VLOOKUP($A129,parlvotes_lh!$A$11:$ZZ$209,326,FALSE))=TRUE,"",IF(VLOOKUP($A129,parlvotes_lh!$A$11:$ZZ$209,326,FALSE)=0,"",VLOOKUP($A129,parlvotes_lh!$A$11:$ZZ$209,326,FALSE)))</f>
        <v/>
      </c>
      <c r="AA129" s="179" t="str">
        <f>IF(ISERROR(VLOOKUP($A129,parlvotes_lh!$A$11:$ZZ$209,346,FALSE))=TRUE,"",IF(VLOOKUP($A129,parlvotes_lh!$A$11:$ZZ$209,346,FALSE)=0,"",VLOOKUP($A129,parlvotes_lh!$A$11:$ZZ$209,346,FALSE)))</f>
        <v/>
      </c>
      <c r="AB129" s="179" t="str">
        <f>IF(ISERROR(VLOOKUP($A129,parlvotes_lh!$A$11:$ZZ$209,366,FALSE))=TRUE,"",IF(VLOOKUP($A129,parlvotes_lh!$A$11:$ZZ$209,366,FALSE)=0,"",VLOOKUP($A129,parlvotes_lh!$A$11:$ZZ$209,366,FALSE)))</f>
        <v/>
      </c>
      <c r="AC129" s="179" t="str">
        <f>IF(ISERROR(VLOOKUP($A129,parlvotes_lh!$A$11:$ZZ$209,386,FALSE))=TRUE,"",IF(VLOOKUP($A129,parlvotes_lh!$A$11:$ZZ$209,386,FALSE)=0,"",VLOOKUP($A129,parlvotes_lh!$A$11:$ZZ$209,386,FALSE)))</f>
        <v/>
      </c>
    </row>
    <row r="130" spans="1:29" ht="13.5" customHeight="1">
      <c r="A130" s="173"/>
      <c r="B130" s="104" t="str">
        <f>IF(A130="","",MID(info_weblinks!$C$3,32,3))</f>
        <v/>
      </c>
      <c r="C130" s="104" t="str">
        <f>IF(info_parties!G139="","",info_parties!G139)</f>
        <v/>
      </c>
      <c r="D130" s="104" t="str">
        <f>IF(info_parties!K139="","",info_parties!K139)</f>
        <v/>
      </c>
      <c r="E130" s="104" t="str">
        <f>IF(info_parties!H139="","",info_parties!H139)</f>
        <v/>
      </c>
      <c r="F130" s="174" t="str">
        <f t="shared" ref="F130:F193" si="8">IF(MAX(J130:AC130)=0,"",INDEX(J$1:AC$1,MATCH(TRUE,INDEX((J130:AC130&lt;&gt;""),0),0)))</f>
        <v/>
      </c>
      <c r="G130" s="175" t="str">
        <f t="shared" ref="G130:G193" si="9">IF(MAX(J130:AC130)=0,"",INDEX(J$1:AC$1,1,MATCH(LOOKUP(9.99+307,J130:AC130),J130:AC130,0)))</f>
        <v/>
      </c>
      <c r="H130" s="176" t="str">
        <f t="shared" ref="H130:H193" si="10">IF(MAX(J130:AC130)=0,"",MAX(J130:AC130))</f>
        <v/>
      </c>
      <c r="I130" s="177" t="str">
        <f t="shared" ref="I130:I193" si="11">IF(H130="","",INDEX(J$1:AC$1,1,MATCH(H130,J130:AC130,0)))</f>
        <v/>
      </c>
      <c r="J130" s="178" t="str">
        <f>IF(ISERROR(VLOOKUP($A130,parlvotes_lh!$A$11:$ZZ$209,6,FALSE))=TRUE,"",IF(VLOOKUP($A130,parlvotes_lh!$A$11:$ZZ$209,6,FALSE)=0,"",VLOOKUP($A130,parlvotes_lh!$A$11:$ZZ$209,6,FALSE)))</f>
        <v/>
      </c>
      <c r="K130" s="178" t="str">
        <f>IF(ISERROR(VLOOKUP($A130,parlvotes_lh!$A$11:$ZZ$209,26,FALSE))=TRUE,"",IF(VLOOKUP($A130,parlvotes_lh!$A$11:$ZZ$209,26,FALSE)=0,"",VLOOKUP($A130,parlvotes_lh!$A$11:$ZZ$209,26,FALSE)))</f>
        <v/>
      </c>
      <c r="L130" s="178" t="str">
        <f>IF(ISERROR(VLOOKUP($A130,parlvotes_lh!$A$11:$ZZ$209,46,FALSE))=TRUE,"",IF(VLOOKUP($A130,parlvotes_lh!$A$11:$ZZ$209,46,FALSE)=0,"",VLOOKUP($A130,parlvotes_lh!$A$11:$ZZ$209,46,FALSE)))</f>
        <v/>
      </c>
      <c r="M130" s="178" t="str">
        <f>IF(ISERROR(VLOOKUP($A130,parlvotes_lh!$A$11:$ZZ$209,66,FALSE))=TRUE,"",IF(VLOOKUP($A130,parlvotes_lh!$A$11:$ZZ$209,66,FALSE)=0,"",VLOOKUP($A130,parlvotes_lh!$A$11:$ZZ$209,66,FALSE)))</f>
        <v/>
      </c>
      <c r="N130" s="178" t="str">
        <f>IF(ISERROR(VLOOKUP($A130,parlvotes_lh!$A$11:$ZZ$209,86,FALSE))=TRUE,"",IF(VLOOKUP($A130,parlvotes_lh!$A$11:$ZZ$209,86,FALSE)=0,"",VLOOKUP($A130,parlvotes_lh!$A$11:$ZZ$209,86,FALSE)))</f>
        <v/>
      </c>
      <c r="O130" s="178" t="str">
        <f>IF(ISERROR(VLOOKUP($A130,parlvotes_lh!$A$11:$ZZ$209,106,FALSE))=TRUE,"",IF(VLOOKUP($A130,parlvotes_lh!$A$11:$ZZ$209,106,FALSE)=0,"",VLOOKUP($A130,parlvotes_lh!$A$11:$ZZ$209,106,FALSE)))</f>
        <v/>
      </c>
      <c r="P130" s="178" t="str">
        <f>IF(ISERROR(VLOOKUP($A130,parlvotes_lh!$A$11:$ZZ$209,126,FALSE))=TRUE,"",IF(VLOOKUP($A130,parlvotes_lh!$A$11:$ZZ$209,126,FALSE)=0,"",VLOOKUP($A130,parlvotes_lh!$A$11:$ZZ$209,126,FALSE)))</f>
        <v/>
      </c>
      <c r="Q130" s="179" t="str">
        <f>IF(ISERROR(VLOOKUP($A130,parlvotes_lh!$A$11:$ZZ$209,146,FALSE))=TRUE,"",IF(VLOOKUP($A130,parlvotes_lh!$A$11:$ZZ$209,146,FALSE)=0,"",VLOOKUP($A130,parlvotes_lh!$A$11:$ZZ$209,146,FALSE)))</f>
        <v/>
      </c>
      <c r="R130" s="179" t="str">
        <f>IF(ISERROR(VLOOKUP($A130,parlvotes_lh!$A$11:$ZZ$209,166,FALSE))=TRUE,"",IF(VLOOKUP($A130,parlvotes_lh!$A$11:$ZZ$209,166,FALSE)=0,"",VLOOKUP($A130,parlvotes_lh!$A$11:$ZZ$209,166,FALSE)))</f>
        <v/>
      </c>
      <c r="S130" s="179" t="str">
        <f>IF(ISERROR(VLOOKUP($A130,parlvotes_lh!$A$11:$ZZ$209,186,FALSE))=TRUE,"",IF(VLOOKUP($A130,parlvotes_lh!$A$11:$ZZ$209,186,FALSE)=0,"",VLOOKUP($A130,parlvotes_lh!$A$11:$ZZ$209,186,FALSE)))</f>
        <v/>
      </c>
      <c r="T130" s="179" t="str">
        <f>IF(ISERROR(VLOOKUP($A130,parlvotes_lh!$A$11:$ZZ$209,206,FALSE))=TRUE,"",IF(VLOOKUP($A130,parlvotes_lh!$A$11:$ZZ$209,206,FALSE)=0,"",VLOOKUP($A130,parlvotes_lh!$A$11:$ZZ$209,206,FALSE)))</f>
        <v/>
      </c>
      <c r="U130" s="179" t="str">
        <f>IF(ISERROR(VLOOKUP($A130,parlvotes_lh!$A$11:$ZZ$209,226,FALSE))=TRUE,"",IF(VLOOKUP($A130,parlvotes_lh!$A$11:$ZZ$209,226,FALSE)=0,"",VLOOKUP($A130,parlvotes_lh!$A$11:$ZZ$209,226,FALSE)))</f>
        <v/>
      </c>
      <c r="V130" s="179" t="str">
        <f>IF(ISERROR(VLOOKUP($A130,parlvotes_lh!$A$11:$ZZ$209,246,FALSE))=TRUE,"",IF(VLOOKUP($A130,parlvotes_lh!$A$11:$ZZ$209,246,FALSE)=0,"",VLOOKUP($A130,parlvotes_lh!$A$11:$ZZ$209,246,FALSE)))</f>
        <v/>
      </c>
      <c r="W130" s="179" t="str">
        <f>IF(ISERROR(VLOOKUP($A130,parlvotes_lh!$A$11:$ZZ$209,266,FALSE))=TRUE,"",IF(VLOOKUP($A130,parlvotes_lh!$A$11:$ZZ$209,266,FALSE)=0,"",VLOOKUP($A130,parlvotes_lh!$A$11:$ZZ$209,266,FALSE)))</f>
        <v/>
      </c>
      <c r="X130" s="179" t="str">
        <f>IF(ISERROR(VLOOKUP($A130,parlvotes_lh!$A$11:$ZZ$209,286,FALSE))=TRUE,"",IF(VLOOKUP($A130,parlvotes_lh!$A$11:$ZZ$209,286,FALSE)=0,"",VLOOKUP($A130,parlvotes_lh!$A$11:$ZZ$209,286,FALSE)))</f>
        <v/>
      </c>
      <c r="Y130" s="179" t="str">
        <f>IF(ISERROR(VLOOKUP($A130,parlvotes_lh!$A$11:$ZZ$209,306,FALSE))=TRUE,"",IF(VLOOKUP($A130,parlvotes_lh!$A$11:$ZZ$209,306,FALSE)=0,"",VLOOKUP($A130,parlvotes_lh!$A$11:$ZZ$209,306,FALSE)))</f>
        <v/>
      </c>
      <c r="Z130" s="179" t="str">
        <f>IF(ISERROR(VLOOKUP($A130,parlvotes_lh!$A$11:$ZZ$209,326,FALSE))=TRUE,"",IF(VLOOKUP($A130,parlvotes_lh!$A$11:$ZZ$209,326,FALSE)=0,"",VLOOKUP($A130,parlvotes_lh!$A$11:$ZZ$209,326,FALSE)))</f>
        <v/>
      </c>
      <c r="AA130" s="179" t="str">
        <f>IF(ISERROR(VLOOKUP($A130,parlvotes_lh!$A$11:$ZZ$209,346,FALSE))=TRUE,"",IF(VLOOKUP($A130,parlvotes_lh!$A$11:$ZZ$209,346,FALSE)=0,"",VLOOKUP($A130,parlvotes_lh!$A$11:$ZZ$209,346,FALSE)))</f>
        <v/>
      </c>
      <c r="AB130" s="179" t="str">
        <f>IF(ISERROR(VLOOKUP($A130,parlvotes_lh!$A$11:$ZZ$209,366,FALSE))=TRUE,"",IF(VLOOKUP($A130,parlvotes_lh!$A$11:$ZZ$209,366,FALSE)=0,"",VLOOKUP($A130,parlvotes_lh!$A$11:$ZZ$209,366,FALSE)))</f>
        <v/>
      </c>
      <c r="AC130" s="179" t="str">
        <f>IF(ISERROR(VLOOKUP($A130,parlvotes_lh!$A$11:$ZZ$209,386,FALSE))=TRUE,"",IF(VLOOKUP($A130,parlvotes_lh!$A$11:$ZZ$209,386,FALSE)=0,"",VLOOKUP($A130,parlvotes_lh!$A$11:$ZZ$209,386,FALSE)))</f>
        <v/>
      </c>
    </row>
    <row r="131" spans="1:29" ht="13.5" customHeight="1">
      <c r="A131" s="173"/>
      <c r="B131" s="104" t="str">
        <f>IF(A131="","",MID(info_weblinks!$C$3,32,3))</f>
        <v/>
      </c>
      <c r="C131" s="104" t="str">
        <f>IF(info_parties!G140="","",info_parties!G140)</f>
        <v/>
      </c>
      <c r="D131" s="104" t="str">
        <f>IF(info_parties!K140="","",info_parties!K140)</f>
        <v/>
      </c>
      <c r="E131" s="104" t="str">
        <f>IF(info_parties!H140="","",info_parties!H140)</f>
        <v/>
      </c>
      <c r="F131" s="174" t="str">
        <f t="shared" si="8"/>
        <v/>
      </c>
      <c r="G131" s="175" t="str">
        <f t="shared" si="9"/>
        <v/>
      </c>
      <c r="H131" s="176" t="str">
        <f t="shared" si="10"/>
        <v/>
      </c>
      <c r="I131" s="177" t="str">
        <f t="shared" si="11"/>
        <v/>
      </c>
      <c r="J131" s="178" t="str">
        <f>IF(ISERROR(VLOOKUP($A131,parlvotes_lh!$A$11:$ZZ$209,6,FALSE))=TRUE,"",IF(VLOOKUP($A131,parlvotes_lh!$A$11:$ZZ$209,6,FALSE)=0,"",VLOOKUP($A131,parlvotes_lh!$A$11:$ZZ$209,6,FALSE)))</f>
        <v/>
      </c>
      <c r="K131" s="178" t="str">
        <f>IF(ISERROR(VLOOKUP($A131,parlvotes_lh!$A$11:$ZZ$209,26,FALSE))=TRUE,"",IF(VLOOKUP($A131,parlvotes_lh!$A$11:$ZZ$209,26,FALSE)=0,"",VLOOKUP($A131,parlvotes_lh!$A$11:$ZZ$209,26,FALSE)))</f>
        <v/>
      </c>
      <c r="L131" s="178" t="str">
        <f>IF(ISERROR(VLOOKUP($A131,parlvotes_lh!$A$11:$ZZ$209,46,FALSE))=TRUE,"",IF(VLOOKUP($A131,parlvotes_lh!$A$11:$ZZ$209,46,FALSE)=0,"",VLOOKUP($A131,parlvotes_lh!$A$11:$ZZ$209,46,FALSE)))</f>
        <v/>
      </c>
      <c r="M131" s="178" t="str">
        <f>IF(ISERROR(VLOOKUP($A131,parlvotes_lh!$A$11:$ZZ$209,66,FALSE))=TRUE,"",IF(VLOOKUP($A131,parlvotes_lh!$A$11:$ZZ$209,66,FALSE)=0,"",VLOOKUP($A131,parlvotes_lh!$A$11:$ZZ$209,66,FALSE)))</f>
        <v/>
      </c>
      <c r="N131" s="178" t="str">
        <f>IF(ISERROR(VLOOKUP($A131,parlvotes_lh!$A$11:$ZZ$209,86,FALSE))=TRUE,"",IF(VLOOKUP($A131,parlvotes_lh!$A$11:$ZZ$209,86,FALSE)=0,"",VLOOKUP($A131,parlvotes_lh!$A$11:$ZZ$209,86,FALSE)))</f>
        <v/>
      </c>
      <c r="O131" s="178" t="str">
        <f>IF(ISERROR(VLOOKUP($A131,parlvotes_lh!$A$11:$ZZ$209,106,FALSE))=TRUE,"",IF(VLOOKUP($A131,parlvotes_lh!$A$11:$ZZ$209,106,FALSE)=0,"",VLOOKUP($A131,parlvotes_lh!$A$11:$ZZ$209,106,FALSE)))</f>
        <v/>
      </c>
      <c r="P131" s="178" t="str">
        <f>IF(ISERROR(VLOOKUP($A131,parlvotes_lh!$A$11:$ZZ$209,126,FALSE))=TRUE,"",IF(VLOOKUP($A131,parlvotes_lh!$A$11:$ZZ$209,126,FALSE)=0,"",VLOOKUP($A131,parlvotes_lh!$A$11:$ZZ$209,126,FALSE)))</f>
        <v/>
      </c>
      <c r="Q131" s="179" t="str">
        <f>IF(ISERROR(VLOOKUP($A131,parlvotes_lh!$A$11:$ZZ$209,146,FALSE))=TRUE,"",IF(VLOOKUP($A131,parlvotes_lh!$A$11:$ZZ$209,146,FALSE)=0,"",VLOOKUP($A131,parlvotes_lh!$A$11:$ZZ$209,146,FALSE)))</f>
        <v/>
      </c>
      <c r="R131" s="179" t="str">
        <f>IF(ISERROR(VLOOKUP($A131,parlvotes_lh!$A$11:$ZZ$209,166,FALSE))=TRUE,"",IF(VLOOKUP($A131,parlvotes_lh!$A$11:$ZZ$209,166,FALSE)=0,"",VLOOKUP($A131,parlvotes_lh!$A$11:$ZZ$209,166,FALSE)))</f>
        <v/>
      </c>
      <c r="S131" s="179" t="str">
        <f>IF(ISERROR(VLOOKUP($A131,parlvotes_lh!$A$11:$ZZ$209,186,FALSE))=TRUE,"",IF(VLOOKUP($A131,parlvotes_lh!$A$11:$ZZ$209,186,FALSE)=0,"",VLOOKUP($A131,parlvotes_lh!$A$11:$ZZ$209,186,FALSE)))</f>
        <v/>
      </c>
      <c r="T131" s="179" t="str">
        <f>IF(ISERROR(VLOOKUP($A131,parlvotes_lh!$A$11:$ZZ$209,206,FALSE))=TRUE,"",IF(VLOOKUP($A131,parlvotes_lh!$A$11:$ZZ$209,206,FALSE)=0,"",VLOOKUP($A131,parlvotes_lh!$A$11:$ZZ$209,206,FALSE)))</f>
        <v/>
      </c>
      <c r="U131" s="179" t="str">
        <f>IF(ISERROR(VLOOKUP($A131,parlvotes_lh!$A$11:$ZZ$209,226,FALSE))=TRUE,"",IF(VLOOKUP($A131,parlvotes_lh!$A$11:$ZZ$209,226,FALSE)=0,"",VLOOKUP($A131,parlvotes_lh!$A$11:$ZZ$209,226,FALSE)))</f>
        <v/>
      </c>
      <c r="V131" s="179" t="str">
        <f>IF(ISERROR(VLOOKUP($A131,parlvotes_lh!$A$11:$ZZ$209,246,FALSE))=TRUE,"",IF(VLOOKUP($A131,parlvotes_lh!$A$11:$ZZ$209,246,FALSE)=0,"",VLOOKUP($A131,parlvotes_lh!$A$11:$ZZ$209,246,FALSE)))</f>
        <v/>
      </c>
      <c r="W131" s="179" t="str">
        <f>IF(ISERROR(VLOOKUP($A131,parlvotes_lh!$A$11:$ZZ$209,266,FALSE))=TRUE,"",IF(VLOOKUP($A131,parlvotes_lh!$A$11:$ZZ$209,266,FALSE)=0,"",VLOOKUP($A131,parlvotes_lh!$A$11:$ZZ$209,266,FALSE)))</f>
        <v/>
      </c>
      <c r="X131" s="179" t="str">
        <f>IF(ISERROR(VLOOKUP($A131,parlvotes_lh!$A$11:$ZZ$209,286,FALSE))=TRUE,"",IF(VLOOKUP($A131,parlvotes_lh!$A$11:$ZZ$209,286,FALSE)=0,"",VLOOKUP($A131,parlvotes_lh!$A$11:$ZZ$209,286,FALSE)))</f>
        <v/>
      </c>
      <c r="Y131" s="179" t="str">
        <f>IF(ISERROR(VLOOKUP($A131,parlvotes_lh!$A$11:$ZZ$209,306,FALSE))=TRUE,"",IF(VLOOKUP($A131,parlvotes_lh!$A$11:$ZZ$209,306,FALSE)=0,"",VLOOKUP($A131,parlvotes_lh!$A$11:$ZZ$209,306,FALSE)))</f>
        <v/>
      </c>
      <c r="Z131" s="179" t="str">
        <f>IF(ISERROR(VLOOKUP($A131,parlvotes_lh!$A$11:$ZZ$209,326,FALSE))=TRUE,"",IF(VLOOKUP($A131,parlvotes_lh!$A$11:$ZZ$209,326,FALSE)=0,"",VLOOKUP($A131,parlvotes_lh!$A$11:$ZZ$209,326,FALSE)))</f>
        <v/>
      </c>
      <c r="AA131" s="179" t="str">
        <f>IF(ISERROR(VLOOKUP($A131,parlvotes_lh!$A$11:$ZZ$209,346,FALSE))=TRUE,"",IF(VLOOKUP($A131,parlvotes_lh!$A$11:$ZZ$209,346,FALSE)=0,"",VLOOKUP($A131,parlvotes_lh!$A$11:$ZZ$209,346,FALSE)))</f>
        <v/>
      </c>
      <c r="AB131" s="179" t="str">
        <f>IF(ISERROR(VLOOKUP($A131,parlvotes_lh!$A$11:$ZZ$209,366,FALSE))=TRUE,"",IF(VLOOKUP($A131,parlvotes_lh!$A$11:$ZZ$209,366,FALSE)=0,"",VLOOKUP($A131,parlvotes_lh!$A$11:$ZZ$209,366,FALSE)))</f>
        <v/>
      </c>
      <c r="AC131" s="179" t="str">
        <f>IF(ISERROR(VLOOKUP($A131,parlvotes_lh!$A$11:$ZZ$209,386,FALSE))=TRUE,"",IF(VLOOKUP($A131,parlvotes_lh!$A$11:$ZZ$209,386,FALSE)=0,"",VLOOKUP($A131,parlvotes_lh!$A$11:$ZZ$209,386,FALSE)))</f>
        <v/>
      </c>
    </row>
    <row r="132" spans="1:29" ht="13.5" customHeight="1">
      <c r="A132" s="173"/>
      <c r="B132" s="104" t="str">
        <f>IF(A132="","",MID(info_weblinks!$C$3,32,3))</f>
        <v/>
      </c>
      <c r="C132" s="104" t="str">
        <f>IF(info_parties!G141="","",info_parties!G141)</f>
        <v/>
      </c>
      <c r="D132" s="104" t="str">
        <f>IF(info_parties!K141="","",info_parties!K141)</f>
        <v/>
      </c>
      <c r="E132" s="104" t="str">
        <f>IF(info_parties!H141="","",info_parties!H141)</f>
        <v/>
      </c>
      <c r="F132" s="174" t="str">
        <f t="shared" si="8"/>
        <v/>
      </c>
      <c r="G132" s="175" t="str">
        <f t="shared" si="9"/>
        <v/>
      </c>
      <c r="H132" s="176" t="str">
        <f t="shared" si="10"/>
        <v/>
      </c>
      <c r="I132" s="177" t="str">
        <f t="shared" si="11"/>
        <v/>
      </c>
      <c r="J132" s="178" t="str">
        <f>IF(ISERROR(VLOOKUP($A132,parlvotes_lh!$A$11:$ZZ$209,6,FALSE))=TRUE,"",IF(VLOOKUP($A132,parlvotes_lh!$A$11:$ZZ$209,6,FALSE)=0,"",VLOOKUP($A132,parlvotes_lh!$A$11:$ZZ$209,6,FALSE)))</f>
        <v/>
      </c>
      <c r="K132" s="178" t="str">
        <f>IF(ISERROR(VLOOKUP($A132,parlvotes_lh!$A$11:$ZZ$209,26,FALSE))=TRUE,"",IF(VLOOKUP($A132,parlvotes_lh!$A$11:$ZZ$209,26,FALSE)=0,"",VLOOKUP($A132,parlvotes_lh!$A$11:$ZZ$209,26,FALSE)))</f>
        <v/>
      </c>
      <c r="L132" s="178" t="str">
        <f>IF(ISERROR(VLOOKUP($A132,parlvotes_lh!$A$11:$ZZ$209,46,FALSE))=TRUE,"",IF(VLOOKUP($A132,parlvotes_lh!$A$11:$ZZ$209,46,FALSE)=0,"",VLOOKUP($A132,parlvotes_lh!$A$11:$ZZ$209,46,FALSE)))</f>
        <v/>
      </c>
      <c r="M132" s="178" t="str">
        <f>IF(ISERROR(VLOOKUP($A132,parlvotes_lh!$A$11:$ZZ$209,66,FALSE))=TRUE,"",IF(VLOOKUP($A132,parlvotes_lh!$A$11:$ZZ$209,66,FALSE)=0,"",VLOOKUP($A132,parlvotes_lh!$A$11:$ZZ$209,66,FALSE)))</f>
        <v/>
      </c>
      <c r="N132" s="178" t="str">
        <f>IF(ISERROR(VLOOKUP($A132,parlvotes_lh!$A$11:$ZZ$209,86,FALSE))=TRUE,"",IF(VLOOKUP($A132,parlvotes_lh!$A$11:$ZZ$209,86,FALSE)=0,"",VLOOKUP($A132,parlvotes_lh!$A$11:$ZZ$209,86,FALSE)))</f>
        <v/>
      </c>
      <c r="O132" s="178" t="str">
        <f>IF(ISERROR(VLOOKUP($A132,parlvotes_lh!$A$11:$ZZ$209,106,FALSE))=TRUE,"",IF(VLOOKUP($A132,parlvotes_lh!$A$11:$ZZ$209,106,FALSE)=0,"",VLOOKUP($A132,parlvotes_lh!$A$11:$ZZ$209,106,FALSE)))</f>
        <v/>
      </c>
      <c r="P132" s="178" t="str">
        <f>IF(ISERROR(VLOOKUP($A132,parlvotes_lh!$A$11:$ZZ$209,126,FALSE))=TRUE,"",IF(VLOOKUP($A132,parlvotes_lh!$A$11:$ZZ$209,126,FALSE)=0,"",VLOOKUP($A132,parlvotes_lh!$A$11:$ZZ$209,126,FALSE)))</f>
        <v/>
      </c>
      <c r="Q132" s="179" t="str">
        <f>IF(ISERROR(VLOOKUP($A132,parlvotes_lh!$A$11:$ZZ$209,146,FALSE))=TRUE,"",IF(VLOOKUP($A132,parlvotes_lh!$A$11:$ZZ$209,146,FALSE)=0,"",VLOOKUP($A132,parlvotes_lh!$A$11:$ZZ$209,146,FALSE)))</f>
        <v/>
      </c>
      <c r="R132" s="179" t="str">
        <f>IF(ISERROR(VLOOKUP($A132,parlvotes_lh!$A$11:$ZZ$209,166,FALSE))=TRUE,"",IF(VLOOKUP($A132,parlvotes_lh!$A$11:$ZZ$209,166,FALSE)=0,"",VLOOKUP($A132,parlvotes_lh!$A$11:$ZZ$209,166,FALSE)))</f>
        <v/>
      </c>
      <c r="S132" s="179" t="str">
        <f>IF(ISERROR(VLOOKUP($A132,parlvotes_lh!$A$11:$ZZ$209,186,FALSE))=TRUE,"",IF(VLOOKUP($A132,parlvotes_lh!$A$11:$ZZ$209,186,FALSE)=0,"",VLOOKUP($A132,parlvotes_lh!$A$11:$ZZ$209,186,FALSE)))</f>
        <v/>
      </c>
      <c r="T132" s="179" t="str">
        <f>IF(ISERROR(VLOOKUP($A132,parlvotes_lh!$A$11:$ZZ$209,206,FALSE))=TRUE,"",IF(VLOOKUP($A132,parlvotes_lh!$A$11:$ZZ$209,206,FALSE)=0,"",VLOOKUP($A132,parlvotes_lh!$A$11:$ZZ$209,206,FALSE)))</f>
        <v/>
      </c>
      <c r="U132" s="179" t="str">
        <f>IF(ISERROR(VLOOKUP($A132,parlvotes_lh!$A$11:$ZZ$209,226,FALSE))=TRUE,"",IF(VLOOKUP($A132,parlvotes_lh!$A$11:$ZZ$209,226,FALSE)=0,"",VLOOKUP($A132,parlvotes_lh!$A$11:$ZZ$209,226,FALSE)))</f>
        <v/>
      </c>
      <c r="V132" s="179" t="str">
        <f>IF(ISERROR(VLOOKUP($A132,parlvotes_lh!$A$11:$ZZ$209,246,FALSE))=TRUE,"",IF(VLOOKUP($A132,parlvotes_lh!$A$11:$ZZ$209,246,FALSE)=0,"",VLOOKUP($A132,parlvotes_lh!$A$11:$ZZ$209,246,FALSE)))</f>
        <v/>
      </c>
      <c r="W132" s="179" t="str">
        <f>IF(ISERROR(VLOOKUP($A132,parlvotes_lh!$A$11:$ZZ$209,266,FALSE))=TRUE,"",IF(VLOOKUP($A132,parlvotes_lh!$A$11:$ZZ$209,266,FALSE)=0,"",VLOOKUP($A132,parlvotes_lh!$A$11:$ZZ$209,266,FALSE)))</f>
        <v/>
      </c>
      <c r="X132" s="179" t="str">
        <f>IF(ISERROR(VLOOKUP($A132,parlvotes_lh!$A$11:$ZZ$209,286,FALSE))=TRUE,"",IF(VLOOKUP($A132,parlvotes_lh!$A$11:$ZZ$209,286,FALSE)=0,"",VLOOKUP($A132,parlvotes_lh!$A$11:$ZZ$209,286,FALSE)))</f>
        <v/>
      </c>
      <c r="Y132" s="179" t="str">
        <f>IF(ISERROR(VLOOKUP($A132,parlvotes_lh!$A$11:$ZZ$209,306,FALSE))=TRUE,"",IF(VLOOKUP($A132,parlvotes_lh!$A$11:$ZZ$209,306,FALSE)=0,"",VLOOKUP($A132,parlvotes_lh!$A$11:$ZZ$209,306,FALSE)))</f>
        <v/>
      </c>
      <c r="Z132" s="179" t="str">
        <f>IF(ISERROR(VLOOKUP($A132,parlvotes_lh!$A$11:$ZZ$209,326,FALSE))=TRUE,"",IF(VLOOKUP($A132,parlvotes_lh!$A$11:$ZZ$209,326,FALSE)=0,"",VLOOKUP($A132,parlvotes_lh!$A$11:$ZZ$209,326,FALSE)))</f>
        <v/>
      </c>
      <c r="AA132" s="179" t="str">
        <f>IF(ISERROR(VLOOKUP($A132,parlvotes_lh!$A$11:$ZZ$209,346,FALSE))=TRUE,"",IF(VLOOKUP($A132,parlvotes_lh!$A$11:$ZZ$209,346,FALSE)=0,"",VLOOKUP($A132,parlvotes_lh!$A$11:$ZZ$209,346,FALSE)))</f>
        <v/>
      </c>
      <c r="AB132" s="179" t="str">
        <f>IF(ISERROR(VLOOKUP($A132,parlvotes_lh!$A$11:$ZZ$209,366,FALSE))=TRUE,"",IF(VLOOKUP($A132,parlvotes_lh!$A$11:$ZZ$209,366,FALSE)=0,"",VLOOKUP($A132,parlvotes_lh!$A$11:$ZZ$209,366,FALSE)))</f>
        <v/>
      </c>
      <c r="AC132" s="179" t="str">
        <f>IF(ISERROR(VLOOKUP($A132,parlvotes_lh!$A$11:$ZZ$209,386,FALSE))=TRUE,"",IF(VLOOKUP($A132,parlvotes_lh!$A$11:$ZZ$209,386,FALSE)=0,"",VLOOKUP($A132,parlvotes_lh!$A$11:$ZZ$209,386,FALSE)))</f>
        <v/>
      </c>
    </row>
    <row r="133" spans="1:29" ht="13.5" customHeight="1">
      <c r="A133" s="173"/>
      <c r="B133" s="104" t="str">
        <f>IF(A133="","",MID(info_weblinks!$C$3,32,3))</f>
        <v/>
      </c>
      <c r="C133" s="104" t="str">
        <f>IF(info_parties!G142="","",info_parties!G142)</f>
        <v/>
      </c>
      <c r="D133" s="104" t="str">
        <f>IF(info_parties!K142="","",info_parties!K142)</f>
        <v/>
      </c>
      <c r="E133" s="104" t="str">
        <f>IF(info_parties!H142="","",info_parties!H142)</f>
        <v/>
      </c>
      <c r="F133" s="174" t="str">
        <f t="shared" si="8"/>
        <v/>
      </c>
      <c r="G133" s="175" t="str">
        <f t="shared" si="9"/>
        <v/>
      </c>
      <c r="H133" s="176" t="str">
        <f t="shared" si="10"/>
        <v/>
      </c>
      <c r="I133" s="177" t="str">
        <f t="shared" si="11"/>
        <v/>
      </c>
      <c r="J133" s="178" t="str">
        <f>IF(ISERROR(VLOOKUP($A133,parlvotes_lh!$A$11:$ZZ$209,6,FALSE))=TRUE,"",IF(VLOOKUP($A133,parlvotes_lh!$A$11:$ZZ$209,6,FALSE)=0,"",VLOOKUP($A133,parlvotes_lh!$A$11:$ZZ$209,6,FALSE)))</f>
        <v/>
      </c>
      <c r="K133" s="178" t="str">
        <f>IF(ISERROR(VLOOKUP($A133,parlvotes_lh!$A$11:$ZZ$209,26,FALSE))=TRUE,"",IF(VLOOKUP($A133,parlvotes_lh!$A$11:$ZZ$209,26,FALSE)=0,"",VLOOKUP($A133,parlvotes_lh!$A$11:$ZZ$209,26,FALSE)))</f>
        <v/>
      </c>
      <c r="L133" s="178" t="str">
        <f>IF(ISERROR(VLOOKUP($A133,parlvotes_lh!$A$11:$ZZ$209,46,FALSE))=TRUE,"",IF(VLOOKUP($A133,parlvotes_lh!$A$11:$ZZ$209,46,FALSE)=0,"",VLOOKUP($A133,parlvotes_lh!$A$11:$ZZ$209,46,FALSE)))</f>
        <v/>
      </c>
      <c r="M133" s="178" t="str">
        <f>IF(ISERROR(VLOOKUP($A133,parlvotes_lh!$A$11:$ZZ$209,66,FALSE))=TRUE,"",IF(VLOOKUP($A133,parlvotes_lh!$A$11:$ZZ$209,66,FALSE)=0,"",VLOOKUP($A133,parlvotes_lh!$A$11:$ZZ$209,66,FALSE)))</f>
        <v/>
      </c>
      <c r="N133" s="178" t="str">
        <f>IF(ISERROR(VLOOKUP($A133,parlvotes_lh!$A$11:$ZZ$209,86,FALSE))=TRUE,"",IF(VLOOKUP($A133,parlvotes_lh!$A$11:$ZZ$209,86,FALSE)=0,"",VLOOKUP($A133,parlvotes_lh!$A$11:$ZZ$209,86,FALSE)))</f>
        <v/>
      </c>
      <c r="O133" s="178" t="str">
        <f>IF(ISERROR(VLOOKUP($A133,parlvotes_lh!$A$11:$ZZ$209,106,FALSE))=TRUE,"",IF(VLOOKUP($A133,parlvotes_lh!$A$11:$ZZ$209,106,FALSE)=0,"",VLOOKUP($A133,parlvotes_lh!$A$11:$ZZ$209,106,FALSE)))</f>
        <v/>
      </c>
      <c r="P133" s="178" t="str">
        <f>IF(ISERROR(VLOOKUP($A133,parlvotes_lh!$A$11:$ZZ$209,126,FALSE))=TRUE,"",IF(VLOOKUP($A133,parlvotes_lh!$A$11:$ZZ$209,126,FALSE)=0,"",VLOOKUP($A133,parlvotes_lh!$A$11:$ZZ$209,126,FALSE)))</f>
        <v/>
      </c>
      <c r="Q133" s="179" t="str">
        <f>IF(ISERROR(VLOOKUP($A133,parlvotes_lh!$A$11:$ZZ$209,146,FALSE))=TRUE,"",IF(VLOOKUP($A133,parlvotes_lh!$A$11:$ZZ$209,146,FALSE)=0,"",VLOOKUP($A133,parlvotes_lh!$A$11:$ZZ$209,146,FALSE)))</f>
        <v/>
      </c>
      <c r="R133" s="179" t="str">
        <f>IF(ISERROR(VLOOKUP($A133,parlvotes_lh!$A$11:$ZZ$209,166,FALSE))=TRUE,"",IF(VLOOKUP($A133,parlvotes_lh!$A$11:$ZZ$209,166,FALSE)=0,"",VLOOKUP($A133,parlvotes_lh!$A$11:$ZZ$209,166,FALSE)))</f>
        <v/>
      </c>
      <c r="S133" s="179" t="str">
        <f>IF(ISERROR(VLOOKUP($A133,parlvotes_lh!$A$11:$ZZ$209,186,FALSE))=TRUE,"",IF(VLOOKUP($A133,parlvotes_lh!$A$11:$ZZ$209,186,FALSE)=0,"",VLOOKUP($A133,parlvotes_lh!$A$11:$ZZ$209,186,FALSE)))</f>
        <v/>
      </c>
      <c r="T133" s="179" t="str">
        <f>IF(ISERROR(VLOOKUP($A133,parlvotes_lh!$A$11:$ZZ$209,206,FALSE))=TRUE,"",IF(VLOOKUP($A133,parlvotes_lh!$A$11:$ZZ$209,206,FALSE)=0,"",VLOOKUP($A133,parlvotes_lh!$A$11:$ZZ$209,206,FALSE)))</f>
        <v/>
      </c>
      <c r="U133" s="179" t="str">
        <f>IF(ISERROR(VLOOKUP($A133,parlvotes_lh!$A$11:$ZZ$209,226,FALSE))=TRUE,"",IF(VLOOKUP($A133,parlvotes_lh!$A$11:$ZZ$209,226,FALSE)=0,"",VLOOKUP($A133,parlvotes_lh!$A$11:$ZZ$209,226,FALSE)))</f>
        <v/>
      </c>
      <c r="V133" s="179" t="str">
        <f>IF(ISERROR(VLOOKUP($A133,parlvotes_lh!$A$11:$ZZ$209,246,FALSE))=TRUE,"",IF(VLOOKUP($A133,parlvotes_lh!$A$11:$ZZ$209,246,FALSE)=0,"",VLOOKUP($A133,parlvotes_lh!$A$11:$ZZ$209,246,FALSE)))</f>
        <v/>
      </c>
      <c r="W133" s="179" t="str">
        <f>IF(ISERROR(VLOOKUP($A133,parlvotes_lh!$A$11:$ZZ$209,266,FALSE))=TRUE,"",IF(VLOOKUP($A133,parlvotes_lh!$A$11:$ZZ$209,266,FALSE)=0,"",VLOOKUP($A133,parlvotes_lh!$A$11:$ZZ$209,266,FALSE)))</f>
        <v/>
      </c>
      <c r="X133" s="179" t="str">
        <f>IF(ISERROR(VLOOKUP($A133,parlvotes_lh!$A$11:$ZZ$209,286,FALSE))=TRUE,"",IF(VLOOKUP($A133,parlvotes_lh!$A$11:$ZZ$209,286,FALSE)=0,"",VLOOKUP($A133,parlvotes_lh!$A$11:$ZZ$209,286,FALSE)))</f>
        <v/>
      </c>
      <c r="Y133" s="179" t="str">
        <f>IF(ISERROR(VLOOKUP($A133,parlvotes_lh!$A$11:$ZZ$209,306,FALSE))=TRUE,"",IF(VLOOKUP($A133,parlvotes_lh!$A$11:$ZZ$209,306,FALSE)=0,"",VLOOKUP($A133,parlvotes_lh!$A$11:$ZZ$209,306,FALSE)))</f>
        <v/>
      </c>
      <c r="Z133" s="179" t="str">
        <f>IF(ISERROR(VLOOKUP($A133,parlvotes_lh!$A$11:$ZZ$209,326,FALSE))=TRUE,"",IF(VLOOKUP($A133,parlvotes_lh!$A$11:$ZZ$209,326,FALSE)=0,"",VLOOKUP($A133,parlvotes_lh!$A$11:$ZZ$209,326,FALSE)))</f>
        <v/>
      </c>
      <c r="AA133" s="179" t="str">
        <f>IF(ISERROR(VLOOKUP($A133,parlvotes_lh!$A$11:$ZZ$209,346,FALSE))=TRUE,"",IF(VLOOKUP($A133,parlvotes_lh!$A$11:$ZZ$209,346,FALSE)=0,"",VLOOKUP($A133,parlvotes_lh!$A$11:$ZZ$209,346,FALSE)))</f>
        <v/>
      </c>
      <c r="AB133" s="179" t="str">
        <f>IF(ISERROR(VLOOKUP($A133,parlvotes_lh!$A$11:$ZZ$209,366,FALSE))=TRUE,"",IF(VLOOKUP($A133,parlvotes_lh!$A$11:$ZZ$209,366,FALSE)=0,"",VLOOKUP($A133,parlvotes_lh!$A$11:$ZZ$209,366,FALSE)))</f>
        <v/>
      </c>
      <c r="AC133" s="179" t="str">
        <f>IF(ISERROR(VLOOKUP($A133,parlvotes_lh!$A$11:$ZZ$209,386,FALSE))=TRUE,"",IF(VLOOKUP($A133,parlvotes_lh!$A$11:$ZZ$209,386,FALSE)=0,"",VLOOKUP($A133,parlvotes_lh!$A$11:$ZZ$209,386,FALSE)))</f>
        <v/>
      </c>
    </row>
    <row r="134" spans="1:29" ht="13.5" customHeight="1">
      <c r="A134" s="173"/>
      <c r="B134" s="104" t="str">
        <f>IF(A134="","",MID(info_weblinks!$C$3,32,3))</f>
        <v/>
      </c>
      <c r="C134" s="104" t="str">
        <f>IF(info_parties!G143="","",info_parties!G143)</f>
        <v/>
      </c>
      <c r="D134" s="104" t="str">
        <f>IF(info_parties!K143="","",info_parties!K143)</f>
        <v/>
      </c>
      <c r="E134" s="104" t="str">
        <f>IF(info_parties!H143="","",info_parties!H143)</f>
        <v/>
      </c>
      <c r="F134" s="174" t="str">
        <f t="shared" si="8"/>
        <v/>
      </c>
      <c r="G134" s="175" t="str">
        <f t="shared" si="9"/>
        <v/>
      </c>
      <c r="H134" s="176" t="str">
        <f t="shared" si="10"/>
        <v/>
      </c>
      <c r="I134" s="177" t="str">
        <f t="shared" si="11"/>
        <v/>
      </c>
      <c r="J134" s="178" t="str">
        <f>IF(ISERROR(VLOOKUP($A134,parlvotes_lh!$A$11:$ZZ$209,6,FALSE))=TRUE,"",IF(VLOOKUP($A134,parlvotes_lh!$A$11:$ZZ$209,6,FALSE)=0,"",VLOOKUP($A134,parlvotes_lh!$A$11:$ZZ$209,6,FALSE)))</f>
        <v/>
      </c>
      <c r="K134" s="178" t="str">
        <f>IF(ISERROR(VLOOKUP($A134,parlvotes_lh!$A$11:$ZZ$209,26,FALSE))=TRUE,"",IF(VLOOKUP($A134,parlvotes_lh!$A$11:$ZZ$209,26,FALSE)=0,"",VLOOKUP($A134,parlvotes_lh!$A$11:$ZZ$209,26,FALSE)))</f>
        <v/>
      </c>
      <c r="L134" s="178" t="str">
        <f>IF(ISERROR(VLOOKUP($A134,parlvotes_lh!$A$11:$ZZ$209,46,FALSE))=TRUE,"",IF(VLOOKUP($A134,parlvotes_lh!$A$11:$ZZ$209,46,FALSE)=0,"",VLOOKUP($A134,parlvotes_lh!$A$11:$ZZ$209,46,FALSE)))</f>
        <v/>
      </c>
      <c r="M134" s="178" t="str">
        <f>IF(ISERROR(VLOOKUP($A134,parlvotes_lh!$A$11:$ZZ$209,66,FALSE))=TRUE,"",IF(VLOOKUP($A134,parlvotes_lh!$A$11:$ZZ$209,66,FALSE)=0,"",VLOOKUP($A134,parlvotes_lh!$A$11:$ZZ$209,66,FALSE)))</f>
        <v/>
      </c>
      <c r="N134" s="178" t="str">
        <f>IF(ISERROR(VLOOKUP($A134,parlvotes_lh!$A$11:$ZZ$209,86,FALSE))=TRUE,"",IF(VLOOKUP($A134,parlvotes_lh!$A$11:$ZZ$209,86,FALSE)=0,"",VLOOKUP($A134,parlvotes_lh!$A$11:$ZZ$209,86,FALSE)))</f>
        <v/>
      </c>
      <c r="O134" s="178" t="str">
        <f>IF(ISERROR(VLOOKUP($A134,parlvotes_lh!$A$11:$ZZ$209,106,FALSE))=TRUE,"",IF(VLOOKUP($A134,parlvotes_lh!$A$11:$ZZ$209,106,FALSE)=0,"",VLOOKUP($A134,parlvotes_lh!$A$11:$ZZ$209,106,FALSE)))</f>
        <v/>
      </c>
      <c r="P134" s="178" t="str">
        <f>IF(ISERROR(VLOOKUP($A134,parlvotes_lh!$A$11:$ZZ$209,126,FALSE))=TRUE,"",IF(VLOOKUP($A134,parlvotes_lh!$A$11:$ZZ$209,126,FALSE)=0,"",VLOOKUP($A134,parlvotes_lh!$A$11:$ZZ$209,126,FALSE)))</f>
        <v/>
      </c>
      <c r="Q134" s="179" t="str">
        <f>IF(ISERROR(VLOOKUP($A134,parlvotes_lh!$A$11:$ZZ$209,146,FALSE))=TRUE,"",IF(VLOOKUP($A134,parlvotes_lh!$A$11:$ZZ$209,146,FALSE)=0,"",VLOOKUP($A134,parlvotes_lh!$A$11:$ZZ$209,146,FALSE)))</f>
        <v/>
      </c>
      <c r="R134" s="179" t="str">
        <f>IF(ISERROR(VLOOKUP($A134,parlvotes_lh!$A$11:$ZZ$209,166,FALSE))=TRUE,"",IF(VLOOKUP($A134,parlvotes_lh!$A$11:$ZZ$209,166,FALSE)=0,"",VLOOKUP($A134,parlvotes_lh!$A$11:$ZZ$209,166,FALSE)))</f>
        <v/>
      </c>
      <c r="S134" s="179" t="str">
        <f>IF(ISERROR(VLOOKUP($A134,parlvotes_lh!$A$11:$ZZ$209,186,FALSE))=TRUE,"",IF(VLOOKUP($A134,parlvotes_lh!$A$11:$ZZ$209,186,FALSE)=0,"",VLOOKUP($A134,parlvotes_lh!$A$11:$ZZ$209,186,FALSE)))</f>
        <v/>
      </c>
      <c r="T134" s="179" t="str">
        <f>IF(ISERROR(VLOOKUP($A134,parlvotes_lh!$A$11:$ZZ$209,206,FALSE))=TRUE,"",IF(VLOOKUP($A134,parlvotes_lh!$A$11:$ZZ$209,206,FALSE)=0,"",VLOOKUP($A134,parlvotes_lh!$A$11:$ZZ$209,206,FALSE)))</f>
        <v/>
      </c>
      <c r="U134" s="179" t="str">
        <f>IF(ISERROR(VLOOKUP($A134,parlvotes_lh!$A$11:$ZZ$209,226,FALSE))=TRUE,"",IF(VLOOKUP($A134,parlvotes_lh!$A$11:$ZZ$209,226,FALSE)=0,"",VLOOKUP($A134,parlvotes_lh!$A$11:$ZZ$209,226,FALSE)))</f>
        <v/>
      </c>
      <c r="V134" s="179" t="str">
        <f>IF(ISERROR(VLOOKUP($A134,parlvotes_lh!$A$11:$ZZ$209,246,FALSE))=TRUE,"",IF(VLOOKUP($A134,parlvotes_lh!$A$11:$ZZ$209,246,FALSE)=0,"",VLOOKUP($A134,parlvotes_lh!$A$11:$ZZ$209,246,FALSE)))</f>
        <v/>
      </c>
      <c r="W134" s="179" t="str">
        <f>IF(ISERROR(VLOOKUP($A134,parlvotes_lh!$A$11:$ZZ$209,266,FALSE))=TRUE,"",IF(VLOOKUP($A134,parlvotes_lh!$A$11:$ZZ$209,266,FALSE)=0,"",VLOOKUP($A134,parlvotes_lh!$A$11:$ZZ$209,266,FALSE)))</f>
        <v/>
      </c>
      <c r="X134" s="179" t="str">
        <f>IF(ISERROR(VLOOKUP($A134,parlvotes_lh!$A$11:$ZZ$209,286,FALSE))=TRUE,"",IF(VLOOKUP($A134,parlvotes_lh!$A$11:$ZZ$209,286,FALSE)=0,"",VLOOKUP($A134,parlvotes_lh!$A$11:$ZZ$209,286,FALSE)))</f>
        <v/>
      </c>
      <c r="Y134" s="179" t="str">
        <f>IF(ISERROR(VLOOKUP($A134,parlvotes_lh!$A$11:$ZZ$209,306,FALSE))=TRUE,"",IF(VLOOKUP($A134,parlvotes_lh!$A$11:$ZZ$209,306,FALSE)=0,"",VLOOKUP($A134,parlvotes_lh!$A$11:$ZZ$209,306,FALSE)))</f>
        <v/>
      </c>
      <c r="Z134" s="179" t="str">
        <f>IF(ISERROR(VLOOKUP($A134,parlvotes_lh!$A$11:$ZZ$209,326,FALSE))=TRUE,"",IF(VLOOKUP($A134,parlvotes_lh!$A$11:$ZZ$209,326,FALSE)=0,"",VLOOKUP($A134,parlvotes_lh!$A$11:$ZZ$209,326,FALSE)))</f>
        <v/>
      </c>
      <c r="AA134" s="179" t="str">
        <f>IF(ISERROR(VLOOKUP($A134,parlvotes_lh!$A$11:$ZZ$209,346,FALSE))=TRUE,"",IF(VLOOKUP($A134,parlvotes_lh!$A$11:$ZZ$209,346,FALSE)=0,"",VLOOKUP($A134,parlvotes_lh!$A$11:$ZZ$209,346,FALSE)))</f>
        <v/>
      </c>
      <c r="AB134" s="179" t="str">
        <f>IF(ISERROR(VLOOKUP($A134,parlvotes_lh!$A$11:$ZZ$209,366,FALSE))=TRUE,"",IF(VLOOKUP($A134,parlvotes_lh!$A$11:$ZZ$209,366,FALSE)=0,"",VLOOKUP($A134,parlvotes_lh!$A$11:$ZZ$209,366,FALSE)))</f>
        <v/>
      </c>
      <c r="AC134" s="179" t="str">
        <f>IF(ISERROR(VLOOKUP($A134,parlvotes_lh!$A$11:$ZZ$209,386,FALSE))=TRUE,"",IF(VLOOKUP($A134,parlvotes_lh!$A$11:$ZZ$209,386,FALSE)=0,"",VLOOKUP($A134,parlvotes_lh!$A$11:$ZZ$209,386,FALSE)))</f>
        <v/>
      </c>
    </row>
    <row r="135" spans="1:29" ht="13.5" customHeight="1">
      <c r="A135" s="173"/>
      <c r="B135" s="104" t="str">
        <f>IF(A135="","",MID(info_weblinks!$C$3,32,3))</f>
        <v/>
      </c>
      <c r="C135" s="104" t="str">
        <f>IF(info_parties!G144="","",info_parties!G144)</f>
        <v/>
      </c>
      <c r="D135" s="104" t="str">
        <f>IF(info_parties!K144="","",info_parties!K144)</f>
        <v/>
      </c>
      <c r="E135" s="104" t="str">
        <f>IF(info_parties!H144="","",info_parties!H144)</f>
        <v/>
      </c>
      <c r="F135" s="174" t="str">
        <f t="shared" si="8"/>
        <v/>
      </c>
      <c r="G135" s="175" t="str">
        <f t="shared" si="9"/>
        <v/>
      </c>
      <c r="H135" s="176" t="str">
        <f t="shared" si="10"/>
        <v/>
      </c>
      <c r="I135" s="177" t="str">
        <f t="shared" si="11"/>
        <v/>
      </c>
      <c r="J135" s="178" t="str">
        <f>IF(ISERROR(VLOOKUP($A135,parlvotes_lh!$A$11:$ZZ$209,6,FALSE))=TRUE,"",IF(VLOOKUP($A135,parlvotes_lh!$A$11:$ZZ$209,6,FALSE)=0,"",VLOOKUP($A135,parlvotes_lh!$A$11:$ZZ$209,6,FALSE)))</f>
        <v/>
      </c>
      <c r="K135" s="178" t="str">
        <f>IF(ISERROR(VLOOKUP($A135,parlvotes_lh!$A$11:$ZZ$209,26,FALSE))=TRUE,"",IF(VLOOKUP($A135,parlvotes_lh!$A$11:$ZZ$209,26,FALSE)=0,"",VLOOKUP($A135,parlvotes_lh!$A$11:$ZZ$209,26,FALSE)))</f>
        <v/>
      </c>
      <c r="L135" s="178" t="str">
        <f>IF(ISERROR(VLOOKUP($A135,parlvotes_lh!$A$11:$ZZ$209,46,FALSE))=TRUE,"",IF(VLOOKUP($A135,parlvotes_lh!$A$11:$ZZ$209,46,FALSE)=0,"",VLOOKUP($A135,parlvotes_lh!$A$11:$ZZ$209,46,FALSE)))</f>
        <v/>
      </c>
      <c r="M135" s="178" t="str">
        <f>IF(ISERROR(VLOOKUP($A135,parlvotes_lh!$A$11:$ZZ$209,66,FALSE))=TRUE,"",IF(VLOOKUP($A135,parlvotes_lh!$A$11:$ZZ$209,66,FALSE)=0,"",VLOOKUP($A135,parlvotes_lh!$A$11:$ZZ$209,66,FALSE)))</f>
        <v/>
      </c>
      <c r="N135" s="178" t="str">
        <f>IF(ISERROR(VLOOKUP($A135,parlvotes_lh!$A$11:$ZZ$209,86,FALSE))=TRUE,"",IF(VLOOKUP($A135,parlvotes_lh!$A$11:$ZZ$209,86,FALSE)=0,"",VLOOKUP($A135,parlvotes_lh!$A$11:$ZZ$209,86,FALSE)))</f>
        <v/>
      </c>
      <c r="O135" s="178" t="str">
        <f>IF(ISERROR(VLOOKUP($A135,parlvotes_lh!$A$11:$ZZ$209,106,FALSE))=TRUE,"",IF(VLOOKUP($A135,parlvotes_lh!$A$11:$ZZ$209,106,FALSE)=0,"",VLOOKUP($A135,parlvotes_lh!$A$11:$ZZ$209,106,FALSE)))</f>
        <v/>
      </c>
      <c r="P135" s="178" t="str">
        <f>IF(ISERROR(VLOOKUP($A135,parlvotes_lh!$A$11:$ZZ$209,126,FALSE))=TRUE,"",IF(VLOOKUP($A135,parlvotes_lh!$A$11:$ZZ$209,126,FALSE)=0,"",VLOOKUP($A135,parlvotes_lh!$A$11:$ZZ$209,126,FALSE)))</f>
        <v/>
      </c>
      <c r="Q135" s="179" t="str">
        <f>IF(ISERROR(VLOOKUP($A135,parlvotes_lh!$A$11:$ZZ$209,146,FALSE))=TRUE,"",IF(VLOOKUP($A135,parlvotes_lh!$A$11:$ZZ$209,146,FALSE)=0,"",VLOOKUP($A135,parlvotes_lh!$A$11:$ZZ$209,146,FALSE)))</f>
        <v/>
      </c>
      <c r="R135" s="179" t="str">
        <f>IF(ISERROR(VLOOKUP($A135,parlvotes_lh!$A$11:$ZZ$209,166,FALSE))=TRUE,"",IF(VLOOKUP($A135,parlvotes_lh!$A$11:$ZZ$209,166,FALSE)=0,"",VLOOKUP($A135,parlvotes_lh!$A$11:$ZZ$209,166,FALSE)))</f>
        <v/>
      </c>
      <c r="S135" s="179" t="str">
        <f>IF(ISERROR(VLOOKUP($A135,parlvotes_lh!$A$11:$ZZ$209,186,FALSE))=TRUE,"",IF(VLOOKUP($A135,parlvotes_lh!$A$11:$ZZ$209,186,FALSE)=0,"",VLOOKUP($A135,parlvotes_lh!$A$11:$ZZ$209,186,FALSE)))</f>
        <v/>
      </c>
      <c r="T135" s="179" t="str">
        <f>IF(ISERROR(VLOOKUP($A135,parlvotes_lh!$A$11:$ZZ$209,206,FALSE))=TRUE,"",IF(VLOOKUP($A135,parlvotes_lh!$A$11:$ZZ$209,206,FALSE)=0,"",VLOOKUP($A135,parlvotes_lh!$A$11:$ZZ$209,206,FALSE)))</f>
        <v/>
      </c>
      <c r="U135" s="179" t="str">
        <f>IF(ISERROR(VLOOKUP($A135,parlvotes_lh!$A$11:$ZZ$209,226,FALSE))=TRUE,"",IF(VLOOKUP($A135,parlvotes_lh!$A$11:$ZZ$209,226,FALSE)=0,"",VLOOKUP($A135,parlvotes_lh!$A$11:$ZZ$209,226,FALSE)))</f>
        <v/>
      </c>
      <c r="V135" s="179" t="str">
        <f>IF(ISERROR(VLOOKUP($A135,parlvotes_lh!$A$11:$ZZ$209,246,FALSE))=TRUE,"",IF(VLOOKUP($A135,parlvotes_lh!$A$11:$ZZ$209,246,FALSE)=0,"",VLOOKUP($A135,parlvotes_lh!$A$11:$ZZ$209,246,FALSE)))</f>
        <v/>
      </c>
      <c r="W135" s="179" t="str">
        <f>IF(ISERROR(VLOOKUP($A135,parlvotes_lh!$A$11:$ZZ$209,266,FALSE))=TRUE,"",IF(VLOOKUP($A135,parlvotes_lh!$A$11:$ZZ$209,266,FALSE)=0,"",VLOOKUP($A135,parlvotes_lh!$A$11:$ZZ$209,266,FALSE)))</f>
        <v/>
      </c>
      <c r="X135" s="179" t="str">
        <f>IF(ISERROR(VLOOKUP($A135,parlvotes_lh!$A$11:$ZZ$209,286,FALSE))=TRUE,"",IF(VLOOKUP($A135,parlvotes_lh!$A$11:$ZZ$209,286,FALSE)=0,"",VLOOKUP($A135,parlvotes_lh!$A$11:$ZZ$209,286,FALSE)))</f>
        <v/>
      </c>
      <c r="Y135" s="179" t="str">
        <f>IF(ISERROR(VLOOKUP($A135,parlvotes_lh!$A$11:$ZZ$209,306,FALSE))=TRUE,"",IF(VLOOKUP($A135,parlvotes_lh!$A$11:$ZZ$209,306,FALSE)=0,"",VLOOKUP($A135,parlvotes_lh!$A$11:$ZZ$209,306,FALSE)))</f>
        <v/>
      </c>
      <c r="Z135" s="179" t="str">
        <f>IF(ISERROR(VLOOKUP($A135,parlvotes_lh!$A$11:$ZZ$209,326,FALSE))=TRUE,"",IF(VLOOKUP($A135,parlvotes_lh!$A$11:$ZZ$209,326,FALSE)=0,"",VLOOKUP($A135,parlvotes_lh!$A$11:$ZZ$209,326,FALSE)))</f>
        <v/>
      </c>
      <c r="AA135" s="179" t="str">
        <f>IF(ISERROR(VLOOKUP($A135,parlvotes_lh!$A$11:$ZZ$209,346,FALSE))=TRUE,"",IF(VLOOKUP($A135,parlvotes_lh!$A$11:$ZZ$209,346,FALSE)=0,"",VLOOKUP($A135,parlvotes_lh!$A$11:$ZZ$209,346,FALSE)))</f>
        <v/>
      </c>
      <c r="AB135" s="179" t="str">
        <f>IF(ISERROR(VLOOKUP($A135,parlvotes_lh!$A$11:$ZZ$209,366,FALSE))=TRUE,"",IF(VLOOKUP($A135,parlvotes_lh!$A$11:$ZZ$209,366,FALSE)=0,"",VLOOKUP($A135,parlvotes_lh!$A$11:$ZZ$209,366,FALSE)))</f>
        <v/>
      </c>
      <c r="AC135" s="179" t="str">
        <f>IF(ISERROR(VLOOKUP($A135,parlvotes_lh!$A$11:$ZZ$209,386,FALSE))=TRUE,"",IF(VLOOKUP($A135,parlvotes_lh!$A$11:$ZZ$209,386,FALSE)=0,"",VLOOKUP($A135,parlvotes_lh!$A$11:$ZZ$209,386,FALSE)))</f>
        <v/>
      </c>
    </row>
    <row r="136" spans="1:29" ht="13.5" customHeight="1">
      <c r="A136" s="173"/>
      <c r="B136" s="104" t="str">
        <f>IF(A136="","",MID(info_weblinks!$C$3,32,3))</f>
        <v/>
      </c>
      <c r="C136" s="104" t="str">
        <f>IF(info_parties!G145="","",info_parties!G145)</f>
        <v/>
      </c>
      <c r="D136" s="104" t="str">
        <f>IF(info_parties!K145="","",info_parties!K145)</f>
        <v/>
      </c>
      <c r="E136" s="104" t="str">
        <f>IF(info_parties!H145="","",info_parties!H145)</f>
        <v/>
      </c>
      <c r="F136" s="174" t="str">
        <f t="shared" si="8"/>
        <v/>
      </c>
      <c r="G136" s="175" t="str">
        <f t="shared" si="9"/>
        <v/>
      </c>
      <c r="H136" s="176" t="str">
        <f t="shared" si="10"/>
        <v/>
      </c>
      <c r="I136" s="177" t="str">
        <f t="shared" si="11"/>
        <v/>
      </c>
      <c r="J136" s="178" t="str">
        <f>IF(ISERROR(VLOOKUP($A136,parlvotes_lh!$A$11:$ZZ$209,6,FALSE))=TRUE,"",IF(VLOOKUP($A136,parlvotes_lh!$A$11:$ZZ$209,6,FALSE)=0,"",VLOOKUP($A136,parlvotes_lh!$A$11:$ZZ$209,6,FALSE)))</f>
        <v/>
      </c>
      <c r="K136" s="178" t="str">
        <f>IF(ISERROR(VLOOKUP($A136,parlvotes_lh!$A$11:$ZZ$209,26,FALSE))=TRUE,"",IF(VLOOKUP($A136,parlvotes_lh!$A$11:$ZZ$209,26,FALSE)=0,"",VLOOKUP($A136,parlvotes_lh!$A$11:$ZZ$209,26,FALSE)))</f>
        <v/>
      </c>
      <c r="L136" s="178" t="str">
        <f>IF(ISERROR(VLOOKUP($A136,parlvotes_lh!$A$11:$ZZ$209,46,FALSE))=TRUE,"",IF(VLOOKUP($A136,parlvotes_lh!$A$11:$ZZ$209,46,FALSE)=0,"",VLOOKUP($A136,parlvotes_lh!$A$11:$ZZ$209,46,FALSE)))</f>
        <v/>
      </c>
      <c r="M136" s="178" t="str">
        <f>IF(ISERROR(VLOOKUP($A136,parlvotes_lh!$A$11:$ZZ$209,66,FALSE))=TRUE,"",IF(VLOOKUP($A136,parlvotes_lh!$A$11:$ZZ$209,66,FALSE)=0,"",VLOOKUP($A136,parlvotes_lh!$A$11:$ZZ$209,66,FALSE)))</f>
        <v/>
      </c>
      <c r="N136" s="178" t="str">
        <f>IF(ISERROR(VLOOKUP($A136,parlvotes_lh!$A$11:$ZZ$209,86,FALSE))=TRUE,"",IF(VLOOKUP($A136,parlvotes_lh!$A$11:$ZZ$209,86,FALSE)=0,"",VLOOKUP($A136,parlvotes_lh!$A$11:$ZZ$209,86,FALSE)))</f>
        <v/>
      </c>
      <c r="O136" s="178" t="str">
        <f>IF(ISERROR(VLOOKUP($A136,parlvotes_lh!$A$11:$ZZ$209,106,FALSE))=TRUE,"",IF(VLOOKUP($A136,parlvotes_lh!$A$11:$ZZ$209,106,FALSE)=0,"",VLOOKUP($A136,parlvotes_lh!$A$11:$ZZ$209,106,FALSE)))</f>
        <v/>
      </c>
      <c r="P136" s="178" t="str">
        <f>IF(ISERROR(VLOOKUP($A136,parlvotes_lh!$A$11:$ZZ$209,126,FALSE))=TRUE,"",IF(VLOOKUP($A136,parlvotes_lh!$A$11:$ZZ$209,126,FALSE)=0,"",VLOOKUP($A136,parlvotes_lh!$A$11:$ZZ$209,126,FALSE)))</f>
        <v/>
      </c>
      <c r="Q136" s="179" t="str">
        <f>IF(ISERROR(VLOOKUP($A136,parlvotes_lh!$A$11:$ZZ$209,146,FALSE))=TRUE,"",IF(VLOOKUP($A136,parlvotes_lh!$A$11:$ZZ$209,146,FALSE)=0,"",VLOOKUP($A136,parlvotes_lh!$A$11:$ZZ$209,146,FALSE)))</f>
        <v/>
      </c>
      <c r="R136" s="179" t="str">
        <f>IF(ISERROR(VLOOKUP($A136,parlvotes_lh!$A$11:$ZZ$209,166,FALSE))=TRUE,"",IF(VLOOKUP($A136,parlvotes_lh!$A$11:$ZZ$209,166,FALSE)=0,"",VLOOKUP($A136,parlvotes_lh!$A$11:$ZZ$209,166,FALSE)))</f>
        <v/>
      </c>
      <c r="S136" s="179" t="str">
        <f>IF(ISERROR(VLOOKUP($A136,parlvotes_lh!$A$11:$ZZ$209,186,FALSE))=TRUE,"",IF(VLOOKUP($A136,parlvotes_lh!$A$11:$ZZ$209,186,FALSE)=0,"",VLOOKUP($A136,parlvotes_lh!$A$11:$ZZ$209,186,FALSE)))</f>
        <v/>
      </c>
      <c r="T136" s="179" t="str">
        <f>IF(ISERROR(VLOOKUP($A136,parlvotes_lh!$A$11:$ZZ$209,206,FALSE))=TRUE,"",IF(VLOOKUP($A136,parlvotes_lh!$A$11:$ZZ$209,206,FALSE)=0,"",VLOOKUP($A136,parlvotes_lh!$A$11:$ZZ$209,206,FALSE)))</f>
        <v/>
      </c>
      <c r="U136" s="179" t="str">
        <f>IF(ISERROR(VLOOKUP($A136,parlvotes_lh!$A$11:$ZZ$209,226,FALSE))=TRUE,"",IF(VLOOKUP($A136,parlvotes_lh!$A$11:$ZZ$209,226,FALSE)=0,"",VLOOKUP($A136,parlvotes_lh!$A$11:$ZZ$209,226,FALSE)))</f>
        <v/>
      </c>
      <c r="V136" s="179" t="str">
        <f>IF(ISERROR(VLOOKUP($A136,parlvotes_lh!$A$11:$ZZ$209,246,FALSE))=TRUE,"",IF(VLOOKUP($A136,parlvotes_lh!$A$11:$ZZ$209,246,FALSE)=0,"",VLOOKUP($A136,parlvotes_lh!$A$11:$ZZ$209,246,FALSE)))</f>
        <v/>
      </c>
      <c r="W136" s="179" t="str">
        <f>IF(ISERROR(VLOOKUP($A136,parlvotes_lh!$A$11:$ZZ$209,266,FALSE))=TRUE,"",IF(VLOOKUP($A136,parlvotes_lh!$A$11:$ZZ$209,266,FALSE)=0,"",VLOOKUP($A136,parlvotes_lh!$A$11:$ZZ$209,266,FALSE)))</f>
        <v/>
      </c>
      <c r="X136" s="179" t="str">
        <f>IF(ISERROR(VLOOKUP($A136,parlvotes_lh!$A$11:$ZZ$209,286,FALSE))=TRUE,"",IF(VLOOKUP($A136,parlvotes_lh!$A$11:$ZZ$209,286,FALSE)=0,"",VLOOKUP($A136,parlvotes_lh!$A$11:$ZZ$209,286,FALSE)))</f>
        <v/>
      </c>
      <c r="Y136" s="179" t="str">
        <f>IF(ISERROR(VLOOKUP($A136,parlvotes_lh!$A$11:$ZZ$209,306,FALSE))=TRUE,"",IF(VLOOKUP($A136,parlvotes_lh!$A$11:$ZZ$209,306,FALSE)=0,"",VLOOKUP($A136,parlvotes_lh!$A$11:$ZZ$209,306,FALSE)))</f>
        <v/>
      </c>
      <c r="Z136" s="179" t="str">
        <f>IF(ISERROR(VLOOKUP($A136,parlvotes_lh!$A$11:$ZZ$209,326,FALSE))=TRUE,"",IF(VLOOKUP($A136,parlvotes_lh!$A$11:$ZZ$209,326,FALSE)=0,"",VLOOKUP($A136,parlvotes_lh!$A$11:$ZZ$209,326,FALSE)))</f>
        <v/>
      </c>
      <c r="AA136" s="179" t="str">
        <f>IF(ISERROR(VLOOKUP($A136,parlvotes_lh!$A$11:$ZZ$209,346,FALSE))=TRUE,"",IF(VLOOKUP($A136,parlvotes_lh!$A$11:$ZZ$209,346,FALSE)=0,"",VLOOKUP($A136,parlvotes_lh!$A$11:$ZZ$209,346,FALSE)))</f>
        <v/>
      </c>
      <c r="AB136" s="179" t="str">
        <f>IF(ISERROR(VLOOKUP($A136,parlvotes_lh!$A$11:$ZZ$209,366,FALSE))=TRUE,"",IF(VLOOKUP($A136,parlvotes_lh!$A$11:$ZZ$209,366,FALSE)=0,"",VLOOKUP($A136,parlvotes_lh!$A$11:$ZZ$209,366,FALSE)))</f>
        <v/>
      </c>
      <c r="AC136" s="179" t="str">
        <f>IF(ISERROR(VLOOKUP($A136,parlvotes_lh!$A$11:$ZZ$209,386,FALSE))=TRUE,"",IF(VLOOKUP($A136,parlvotes_lh!$A$11:$ZZ$209,386,FALSE)=0,"",VLOOKUP($A136,parlvotes_lh!$A$11:$ZZ$209,386,FALSE)))</f>
        <v/>
      </c>
    </row>
    <row r="137" spans="1:29" ht="13.5" customHeight="1">
      <c r="A137" s="173"/>
      <c r="B137" s="104" t="str">
        <f>IF(A137="","",MID(info_weblinks!$C$3,32,3))</f>
        <v/>
      </c>
      <c r="C137" s="104" t="str">
        <f>IF(info_parties!G146="","",info_parties!G146)</f>
        <v/>
      </c>
      <c r="D137" s="104" t="str">
        <f>IF(info_parties!K146="","",info_parties!K146)</f>
        <v/>
      </c>
      <c r="E137" s="104" t="str">
        <f>IF(info_parties!H146="","",info_parties!H146)</f>
        <v/>
      </c>
      <c r="F137" s="174" t="str">
        <f t="shared" si="8"/>
        <v/>
      </c>
      <c r="G137" s="175" t="str">
        <f t="shared" si="9"/>
        <v/>
      </c>
      <c r="H137" s="176" t="str">
        <f t="shared" si="10"/>
        <v/>
      </c>
      <c r="I137" s="177" t="str">
        <f t="shared" si="11"/>
        <v/>
      </c>
      <c r="J137" s="178" t="str">
        <f>IF(ISERROR(VLOOKUP($A137,parlvotes_lh!$A$11:$ZZ$209,6,FALSE))=TRUE,"",IF(VLOOKUP($A137,parlvotes_lh!$A$11:$ZZ$209,6,FALSE)=0,"",VLOOKUP($A137,parlvotes_lh!$A$11:$ZZ$209,6,FALSE)))</f>
        <v/>
      </c>
      <c r="K137" s="178" t="str">
        <f>IF(ISERROR(VLOOKUP($A137,parlvotes_lh!$A$11:$ZZ$209,26,FALSE))=TRUE,"",IF(VLOOKUP($A137,parlvotes_lh!$A$11:$ZZ$209,26,FALSE)=0,"",VLOOKUP($A137,parlvotes_lh!$A$11:$ZZ$209,26,FALSE)))</f>
        <v/>
      </c>
      <c r="L137" s="178" t="str">
        <f>IF(ISERROR(VLOOKUP($A137,parlvotes_lh!$A$11:$ZZ$209,46,FALSE))=TRUE,"",IF(VLOOKUP($A137,parlvotes_lh!$A$11:$ZZ$209,46,FALSE)=0,"",VLOOKUP($A137,parlvotes_lh!$A$11:$ZZ$209,46,FALSE)))</f>
        <v/>
      </c>
      <c r="M137" s="178" t="str">
        <f>IF(ISERROR(VLOOKUP($A137,parlvotes_lh!$A$11:$ZZ$209,66,FALSE))=TRUE,"",IF(VLOOKUP($A137,parlvotes_lh!$A$11:$ZZ$209,66,FALSE)=0,"",VLOOKUP($A137,parlvotes_lh!$A$11:$ZZ$209,66,FALSE)))</f>
        <v/>
      </c>
      <c r="N137" s="178" t="str">
        <f>IF(ISERROR(VLOOKUP($A137,parlvotes_lh!$A$11:$ZZ$209,86,FALSE))=TRUE,"",IF(VLOOKUP($A137,parlvotes_lh!$A$11:$ZZ$209,86,FALSE)=0,"",VLOOKUP($A137,parlvotes_lh!$A$11:$ZZ$209,86,FALSE)))</f>
        <v/>
      </c>
      <c r="O137" s="178" t="str">
        <f>IF(ISERROR(VLOOKUP($A137,parlvotes_lh!$A$11:$ZZ$209,106,FALSE))=TRUE,"",IF(VLOOKUP($A137,parlvotes_lh!$A$11:$ZZ$209,106,FALSE)=0,"",VLOOKUP($A137,parlvotes_lh!$A$11:$ZZ$209,106,FALSE)))</f>
        <v/>
      </c>
      <c r="P137" s="178" t="str">
        <f>IF(ISERROR(VLOOKUP($A137,parlvotes_lh!$A$11:$ZZ$209,126,FALSE))=TRUE,"",IF(VLOOKUP($A137,parlvotes_lh!$A$11:$ZZ$209,126,FALSE)=0,"",VLOOKUP($A137,parlvotes_lh!$A$11:$ZZ$209,126,FALSE)))</f>
        <v/>
      </c>
      <c r="Q137" s="179" t="str">
        <f>IF(ISERROR(VLOOKUP($A137,parlvotes_lh!$A$11:$ZZ$209,146,FALSE))=TRUE,"",IF(VLOOKUP($A137,parlvotes_lh!$A$11:$ZZ$209,146,FALSE)=0,"",VLOOKUP($A137,parlvotes_lh!$A$11:$ZZ$209,146,FALSE)))</f>
        <v/>
      </c>
      <c r="R137" s="179" t="str">
        <f>IF(ISERROR(VLOOKUP($A137,parlvotes_lh!$A$11:$ZZ$209,166,FALSE))=TRUE,"",IF(VLOOKUP($A137,parlvotes_lh!$A$11:$ZZ$209,166,FALSE)=0,"",VLOOKUP($A137,parlvotes_lh!$A$11:$ZZ$209,166,FALSE)))</f>
        <v/>
      </c>
      <c r="S137" s="179" t="str">
        <f>IF(ISERROR(VLOOKUP($A137,parlvotes_lh!$A$11:$ZZ$209,186,FALSE))=TRUE,"",IF(VLOOKUP($A137,parlvotes_lh!$A$11:$ZZ$209,186,FALSE)=0,"",VLOOKUP($A137,parlvotes_lh!$A$11:$ZZ$209,186,FALSE)))</f>
        <v/>
      </c>
      <c r="T137" s="179" t="str">
        <f>IF(ISERROR(VLOOKUP($A137,parlvotes_lh!$A$11:$ZZ$209,206,FALSE))=TRUE,"",IF(VLOOKUP($A137,parlvotes_lh!$A$11:$ZZ$209,206,FALSE)=0,"",VLOOKUP($A137,parlvotes_lh!$A$11:$ZZ$209,206,FALSE)))</f>
        <v/>
      </c>
      <c r="U137" s="179" t="str">
        <f>IF(ISERROR(VLOOKUP($A137,parlvotes_lh!$A$11:$ZZ$209,226,FALSE))=TRUE,"",IF(VLOOKUP($A137,parlvotes_lh!$A$11:$ZZ$209,226,FALSE)=0,"",VLOOKUP($A137,parlvotes_lh!$A$11:$ZZ$209,226,FALSE)))</f>
        <v/>
      </c>
      <c r="V137" s="179" t="str">
        <f>IF(ISERROR(VLOOKUP($A137,parlvotes_lh!$A$11:$ZZ$209,246,FALSE))=TRUE,"",IF(VLOOKUP($A137,parlvotes_lh!$A$11:$ZZ$209,246,FALSE)=0,"",VLOOKUP($A137,parlvotes_lh!$A$11:$ZZ$209,246,FALSE)))</f>
        <v/>
      </c>
      <c r="W137" s="179" t="str">
        <f>IF(ISERROR(VLOOKUP($A137,parlvotes_lh!$A$11:$ZZ$209,266,FALSE))=TRUE,"",IF(VLOOKUP($A137,parlvotes_lh!$A$11:$ZZ$209,266,FALSE)=0,"",VLOOKUP($A137,parlvotes_lh!$A$11:$ZZ$209,266,FALSE)))</f>
        <v/>
      </c>
      <c r="X137" s="179" t="str">
        <f>IF(ISERROR(VLOOKUP($A137,parlvotes_lh!$A$11:$ZZ$209,286,FALSE))=TRUE,"",IF(VLOOKUP($A137,parlvotes_lh!$A$11:$ZZ$209,286,FALSE)=0,"",VLOOKUP($A137,parlvotes_lh!$A$11:$ZZ$209,286,FALSE)))</f>
        <v/>
      </c>
      <c r="Y137" s="179" t="str">
        <f>IF(ISERROR(VLOOKUP($A137,parlvotes_lh!$A$11:$ZZ$209,306,FALSE))=TRUE,"",IF(VLOOKUP($A137,parlvotes_lh!$A$11:$ZZ$209,306,FALSE)=0,"",VLOOKUP($A137,parlvotes_lh!$A$11:$ZZ$209,306,FALSE)))</f>
        <v/>
      </c>
      <c r="Z137" s="179" t="str">
        <f>IF(ISERROR(VLOOKUP($A137,parlvotes_lh!$A$11:$ZZ$209,326,FALSE))=TRUE,"",IF(VLOOKUP($A137,parlvotes_lh!$A$11:$ZZ$209,326,FALSE)=0,"",VLOOKUP($A137,parlvotes_lh!$A$11:$ZZ$209,326,FALSE)))</f>
        <v/>
      </c>
      <c r="AA137" s="179" t="str">
        <f>IF(ISERROR(VLOOKUP($A137,parlvotes_lh!$A$11:$ZZ$209,346,FALSE))=TRUE,"",IF(VLOOKUP($A137,parlvotes_lh!$A$11:$ZZ$209,346,FALSE)=0,"",VLOOKUP($A137,parlvotes_lh!$A$11:$ZZ$209,346,FALSE)))</f>
        <v/>
      </c>
      <c r="AB137" s="179" t="str">
        <f>IF(ISERROR(VLOOKUP($A137,parlvotes_lh!$A$11:$ZZ$209,366,FALSE))=TRUE,"",IF(VLOOKUP($A137,parlvotes_lh!$A$11:$ZZ$209,366,FALSE)=0,"",VLOOKUP($A137,parlvotes_lh!$A$11:$ZZ$209,366,FALSE)))</f>
        <v/>
      </c>
      <c r="AC137" s="179" t="str">
        <f>IF(ISERROR(VLOOKUP($A137,parlvotes_lh!$A$11:$ZZ$209,386,FALSE))=TRUE,"",IF(VLOOKUP($A137,parlvotes_lh!$A$11:$ZZ$209,386,FALSE)=0,"",VLOOKUP($A137,parlvotes_lh!$A$11:$ZZ$209,386,FALSE)))</f>
        <v/>
      </c>
    </row>
    <row r="138" spans="1:29" ht="13.5" customHeight="1">
      <c r="A138" s="173"/>
      <c r="B138" s="104" t="str">
        <f>IF(A138="","",MID(info_weblinks!$C$3,32,3))</f>
        <v/>
      </c>
      <c r="C138" s="104" t="str">
        <f>IF(info_parties!G147="","",info_parties!G147)</f>
        <v/>
      </c>
      <c r="D138" s="104" t="str">
        <f>IF(info_parties!K147="","",info_parties!K147)</f>
        <v/>
      </c>
      <c r="E138" s="104" t="str">
        <f>IF(info_parties!H147="","",info_parties!H147)</f>
        <v/>
      </c>
      <c r="F138" s="174" t="str">
        <f t="shared" si="8"/>
        <v/>
      </c>
      <c r="G138" s="175" t="str">
        <f t="shared" si="9"/>
        <v/>
      </c>
      <c r="H138" s="176" t="str">
        <f t="shared" si="10"/>
        <v/>
      </c>
      <c r="I138" s="177" t="str">
        <f t="shared" si="11"/>
        <v/>
      </c>
      <c r="J138" s="178" t="str">
        <f>IF(ISERROR(VLOOKUP($A138,parlvotes_lh!$A$11:$ZZ$209,6,FALSE))=TRUE,"",IF(VLOOKUP($A138,parlvotes_lh!$A$11:$ZZ$209,6,FALSE)=0,"",VLOOKUP($A138,parlvotes_lh!$A$11:$ZZ$209,6,FALSE)))</f>
        <v/>
      </c>
      <c r="K138" s="178" t="str">
        <f>IF(ISERROR(VLOOKUP($A138,parlvotes_lh!$A$11:$ZZ$209,26,FALSE))=TRUE,"",IF(VLOOKUP($A138,parlvotes_lh!$A$11:$ZZ$209,26,FALSE)=0,"",VLOOKUP($A138,parlvotes_lh!$A$11:$ZZ$209,26,FALSE)))</f>
        <v/>
      </c>
      <c r="L138" s="178" t="str">
        <f>IF(ISERROR(VLOOKUP($A138,parlvotes_lh!$A$11:$ZZ$209,46,FALSE))=TRUE,"",IF(VLOOKUP($A138,parlvotes_lh!$A$11:$ZZ$209,46,FALSE)=0,"",VLOOKUP($A138,parlvotes_lh!$A$11:$ZZ$209,46,FALSE)))</f>
        <v/>
      </c>
      <c r="M138" s="178" t="str">
        <f>IF(ISERROR(VLOOKUP($A138,parlvotes_lh!$A$11:$ZZ$209,66,FALSE))=TRUE,"",IF(VLOOKUP($A138,parlvotes_lh!$A$11:$ZZ$209,66,FALSE)=0,"",VLOOKUP($A138,parlvotes_lh!$A$11:$ZZ$209,66,FALSE)))</f>
        <v/>
      </c>
      <c r="N138" s="178" t="str">
        <f>IF(ISERROR(VLOOKUP($A138,parlvotes_lh!$A$11:$ZZ$209,86,FALSE))=TRUE,"",IF(VLOOKUP($A138,parlvotes_lh!$A$11:$ZZ$209,86,FALSE)=0,"",VLOOKUP($A138,parlvotes_lh!$A$11:$ZZ$209,86,FALSE)))</f>
        <v/>
      </c>
      <c r="O138" s="178" t="str">
        <f>IF(ISERROR(VLOOKUP($A138,parlvotes_lh!$A$11:$ZZ$209,106,FALSE))=TRUE,"",IF(VLOOKUP($A138,parlvotes_lh!$A$11:$ZZ$209,106,FALSE)=0,"",VLOOKUP($A138,parlvotes_lh!$A$11:$ZZ$209,106,FALSE)))</f>
        <v/>
      </c>
      <c r="P138" s="178" t="str">
        <f>IF(ISERROR(VLOOKUP($A138,parlvotes_lh!$A$11:$ZZ$209,126,FALSE))=TRUE,"",IF(VLOOKUP($A138,parlvotes_lh!$A$11:$ZZ$209,126,FALSE)=0,"",VLOOKUP($A138,parlvotes_lh!$A$11:$ZZ$209,126,FALSE)))</f>
        <v/>
      </c>
      <c r="Q138" s="179" t="str">
        <f>IF(ISERROR(VLOOKUP($A138,parlvotes_lh!$A$11:$ZZ$209,146,FALSE))=TRUE,"",IF(VLOOKUP($A138,parlvotes_lh!$A$11:$ZZ$209,146,FALSE)=0,"",VLOOKUP($A138,parlvotes_lh!$A$11:$ZZ$209,146,FALSE)))</f>
        <v/>
      </c>
      <c r="R138" s="179" t="str">
        <f>IF(ISERROR(VLOOKUP($A138,parlvotes_lh!$A$11:$ZZ$209,166,FALSE))=TRUE,"",IF(VLOOKUP($A138,parlvotes_lh!$A$11:$ZZ$209,166,FALSE)=0,"",VLOOKUP($A138,parlvotes_lh!$A$11:$ZZ$209,166,FALSE)))</f>
        <v/>
      </c>
      <c r="S138" s="179" t="str">
        <f>IF(ISERROR(VLOOKUP($A138,parlvotes_lh!$A$11:$ZZ$209,186,FALSE))=TRUE,"",IF(VLOOKUP($A138,parlvotes_lh!$A$11:$ZZ$209,186,FALSE)=0,"",VLOOKUP($A138,parlvotes_lh!$A$11:$ZZ$209,186,FALSE)))</f>
        <v/>
      </c>
      <c r="T138" s="179" t="str">
        <f>IF(ISERROR(VLOOKUP($A138,parlvotes_lh!$A$11:$ZZ$209,206,FALSE))=TRUE,"",IF(VLOOKUP($A138,parlvotes_lh!$A$11:$ZZ$209,206,FALSE)=0,"",VLOOKUP($A138,parlvotes_lh!$A$11:$ZZ$209,206,FALSE)))</f>
        <v/>
      </c>
      <c r="U138" s="179" t="str">
        <f>IF(ISERROR(VLOOKUP($A138,parlvotes_lh!$A$11:$ZZ$209,226,FALSE))=TRUE,"",IF(VLOOKUP($A138,parlvotes_lh!$A$11:$ZZ$209,226,FALSE)=0,"",VLOOKUP($A138,parlvotes_lh!$A$11:$ZZ$209,226,FALSE)))</f>
        <v/>
      </c>
      <c r="V138" s="179" t="str">
        <f>IF(ISERROR(VLOOKUP($A138,parlvotes_lh!$A$11:$ZZ$209,246,FALSE))=TRUE,"",IF(VLOOKUP($A138,parlvotes_lh!$A$11:$ZZ$209,246,FALSE)=0,"",VLOOKUP($A138,parlvotes_lh!$A$11:$ZZ$209,246,FALSE)))</f>
        <v/>
      </c>
      <c r="W138" s="179" t="str">
        <f>IF(ISERROR(VLOOKUP($A138,parlvotes_lh!$A$11:$ZZ$209,266,FALSE))=TRUE,"",IF(VLOOKUP($A138,parlvotes_lh!$A$11:$ZZ$209,266,FALSE)=0,"",VLOOKUP($A138,parlvotes_lh!$A$11:$ZZ$209,266,FALSE)))</f>
        <v/>
      </c>
      <c r="X138" s="179" t="str">
        <f>IF(ISERROR(VLOOKUP($A138,parlvotes_lh!$A$11:$ZZ$209,286,FALSE))=TRUE,"",IF(VLOOKUP($A138,parlvotes_lh!$A$11:$ZZ$209,286,FALSE)=0,"",VLOOKUP($A138,parlvotes_lh!$A$11:$ZZ$209,286,FALSE)))</f>
        <v/>
      </c>
      <c r="Y138" s="179" t="str">
        <f>IF(ISERROR(VLOOKUP($A138,parlvotes_lh!$A$11:$ZZ$209,306,FALSE))=TRUE,"",IF(VLOOKUP($A138,parlvotes_lh!$A$11:$ZZ$209,306,FALSE)=0,"",VLOOKUP($A138,parlvotes_lh!$A$11:$ZZ$209,306,FALSE)))</f>
        <v/>
      </c>
      <c r="Z138" s="179" t="str">
        <f>IF(ISERROR(VLOOKUP($A138,parlvotes_lh!$A$11:$ZZ$209,326,FALSE))=TRUE,"",IF(VLOOKUP($A138,parlvotes_lh!$A$11:$ZZ$209,326,FALSE)=0,"",VLOOKUP($A138,parlvotes_lh!$A$11:$ZZ$209,326,FALSE)))</f>
        <v/>
      </c>
      <c r="AA138" s="179" t="str">
        <f>IF(ISERROR(VLOOKUP($A138,parlvotes_lh!$A$11:$ZZ$209,346,FALSE))=TRUE,"",IF(VLOOKUP($A138,parlvotes_lh!$A$11:$ZZ$209,346,FALSE)=0,"",VLOOKUP($A138,parlvotes_lh!$A$11:$ZZ$209,346,FALSE)))</f>
        <v/>
      </c>
      <c r="AB138" s="179" t="str">
        <f>IF(ISERROR(VLOOKUP($A138,parlvotes_lh!$A$11:$ZZ$209,366,FALSE))=TRUE,"",IF(VLOOKUP($A138,parlvotes_lh!$A$11:$ZZ$209,366,FALSE)=0,"",VLOOKUP($A138,parlvotes_lh!$A$11:$ZZ$209,366,FALSE)))</f>
        <v/>
      </c>
      <c r="AC138" s="179" t="str">
        <f>IF(ISERROR(VLOOKUP($A138,parlvotes_lh!$A$11:$ZZ$209,386,FALSE))=TRUE,"",IF(VLOOKUP($A138,parlvotes_lh!$A$11:$ZZ$209,386,FALSE)=0,"",VLOOKUP($A138,parlvotes_lh!$A$11:$ZZ$209,386,FALSE)))</f>
        <v/>
      </c>
    </row>
    <row r="139" spans="1:29" ht="13.5" customHeight="1">
      <c r="A139" s="173"/>
      <c r="B139" s="104" t="str">
        <f>IF(A139="","",MID(info_weblinks!$C$3,32,3))</f>
        <v/>
      </c>
      <c r="C139" s="104" t="str">
        <f>IF(info_parties!G148="","",info_parties!G148)</f>
        <v/>
      </c>
      <c r="D139" s="104" t="str">
        <f>IF(info_parties!K148="","",info_parties!K148)</f>
        <v/>
      </c>
      <c r="E139" s="104" t="str">
        <f>IF(info_parties!H148="","",info_parties!H148)</f>
        <v/>
      </c>
      <c r="F139" s="174" t="str">
        <f t="shared" si="8"/>
        <v/>
      </c>
      <c r="G139" s="175" t="str">
        <f t="shared" si="9"/>
        <v/>
      </c>
      <c r="H139" s="176" t="str">
        <f t="shared" si="10"/>
        <v/>
      </c>
      <c r="I139" s="177" t="str">
        <f t="shared" si="11"/>
        <v/>
      </c>
      <c r="J139" s="178" t="str">
        <f>IF(ISERROR(VLOOKUP($A139,parlvotes_lh!$A$11:$ZZ$209,6,FALSE))=TRUE,"",IF(VLOOKUP($A139,parlvotes_lh!$A$11:$ZZ$209,6,FALSE)=0,"",VLOOKUP($A139,parlvotes_lh!$A$11:$ZZ$209,6,FALSE)))</f>
        <v/>
      </c>
      <c r="K139" s="178" t="str">
        <f>IF(ISERROR(VLOOKUP($A139,parlvotes_lh!$A$11:$ZZ$209,26,FALSE))=TRUE,"",IF(VLOOKUP($A139,parlvotes_lh!$A$11:$ZZ$209,26,FALSE)=0,"",VLOOKUP($A139,parlvotes_lh!$A$11:$ZZ$209,26,FALSE)))</f>
        <v/>
      </c>
      <c r="L139" s="178" t="str">
        <f>IF(ISERROR(VLOOKUP($A139,parlvotes_lh!$A$11:$ZZ$209,46,FALSE))=TRUE,"",IF(VLOOKUP($A139,parlvotes_lh!$A$11:$ZZ$209,46,FALSE)=0,"",VLOOKUP($A139,parlvotes_lh!$A$11:$ZZ$209,46,FALSE)))</f>
        <v/>
      </c>
      <c r="M139" s="178" t="str">
        <f>IF(ISERROR(VLOOKUP($A139,parlvotes_lh!$A$11:$ZZ$209,66,FALSE))=TRUE,"",IF(VLOOKUP($A139,parlvotes_lh!$A$11:$ZZ$209,66,FALSE)=0,"",VLOOKUP($A139,parlvotes_lh!$A$11:$ZZ$209,66,FALSE)))</f>
        <v/>
      </c>
      <c r="N139" s="178" t="str">
        <f>IF(ISERROR(VLOOKUP($A139,parlvotes_lh!$A$11:$ZZ$209,86,FALSE))=TRUE,"",IF(VLOOKUP($A139,parlvotes_lh!$A$11:$ZZ$209,86,FALSE)=0,"",VLOOKUP($A139,parlvotes_lh!$A$11:$ZZ$209,86,FALSE)))</f>
        <v/>
      </c>
      <c r="O139" s="178" t="str">
        <f>IF(ISERROR(VLOOKUP($A139,parlvotes_lh!$A$11:$ZZ$209,106,FALSE))=TRUE,"",IF(VLOOKUP($A139,parlvotes_lh!$A$11:$ZZ$209,106,FALSE)=0,"",VLOOKUP($A139,parlvotes_lh!$A$11:$ZZ$209,106,FALSE)))</f>
        <v/>
      </c>
      <c r="P139" s="178" t="str">
        <f>IF(ISERROR(VLOOKUP($A139,parlvotes_lh!$A$11:$ZZ$209,126,FALSE))=TRUE,"",IF(VLOOKUP($A139,parlvotes_lh!$A$11:$ZZ$209,126,FALSE)=0,"",VLOOKUP($A139,parlvotes_lh!$A$11:$ZZ$209,126,FALSE)))</f>
        <v/>
      </c>
      <c r="Q139" s="179" t="str">
        <f>IF(ISERROR(VLOOKUP($A139,parlvotes_lh!$A$11:$ZZ$209,146,FALSE))=TRUE,"",IF(VLOOKUP($A139,parlvotes_lh!$A$11:$ZZ$209,146,FALSE)=0,"",VLOOKUP($A139,parlvotes_lh!$A$11:$ZZ$209,146,FALSE)))</f>
        <v/>
      </c>
      <c r="R139" s="179" t="str">
        <f>IF(ISERROR(VLOOKUP($A139,parlvotes_lh!$A$11:$ZZ$209,166,FALSE))=TRUE,"",IF(VLOOKUP($A139,parlvotes_lh!$A$11:$ZZ$209,166,FALSE)=0,"",VLOOKUP($A139,parlvotes_lh!$A$11:$ZZ$209,166,FALSE)))</f>
        <v/>
      </c>
      <c r="S139" s="179" t="str">
        <f>IF(ISERROR(VLOOKUP($A139,parlvotes_lh!$A$11:$ZZ$209,186,FALSE))=TRUE,"",IF(VLOOKUP($A139,parlvotes_lh!$A$11:$ZZ$209,186,FALSE)=0,"",VLOOKUP($A139,parlvotes_lh!$A$11:$ZZ$209,186,FALSE)))</f>
        <v/>
      </c>
      <c r="T139" s="179" t="str">
        <f>IF(ISERROR(VLOOKUP($A139,parlvotes_lh!$A$11:$ZZ$209,206,FALSE))=TRUE,"",IF(VLOOKUP($A139,parlvotes_lh!$A$11:$ZZ$209,206,FALSE)=0,"",VLOOKUP($A139,parlvotes_lh!$A$11:$ZZ$209,206,FALSE)))</f>
        <v/>
      </c>
      <c r="U139" s="179" t="str">
        <f>IF(ISERROR(VLOOKUP($A139,parlvotes_lh!$A$11:$ZZ$209,226,FALSE))=TRUE,"",IF(VLOOKUP($A139,parlvotes_lh!$A$11:$ZZ$209,226,FALSE)=0,"",VLOOKUP($A139,parlvotes_lh!$A$11:$ZZ$209,226,FALSE)))</f>
        <v/>
      </c>
      <c r="V139" s="179" t="str">
        <f>IF(ISERROR(VLOOKUP($A139,parlvotes_lh!$A$11:$ZZ$209,246,FALSE))=TRUE,"",IF(VLOOKUP($A139,parlvotes_lh!$A$11:$ZZ$209,246,FALSE)=0,"",VLOOKUP($A139,parlvotes_lh!$A$11:$ZZ$209,246,FALSE)))</f>
        <v/>
      </c>
      <c r="W139" s="179" t="str">
        <f>IF(ISERROR(VLOOKUP($A139,parlvotes_lh!$A$11:$ZZ$209,266,FALSE))=TRUE,"",IF(VLOOKUP($A139,parlvotes_lh!$A$11:$ZZ$209,266,FALSE)=0,"",VLOOKUP($A139,parlvotes_lh!$A$11:$ZZ$209,266,FALSE)))</f>
        <v/>
      </c>
      <c r="X139" s="179" t="str">
        <f>IF(ISERROR(VLOOKUP($A139,parlvotes_lh!$A$11:$ZZ$209,286,FALSE))=TRUE,"",IF(VLOOKUP($A139,parlvotes_lh!$A$11:$ZZ$209,286,FALSE)=0,"",VLOOKUP($A139,parlvotes_lh!$A$11:$ZZ$209,286,FALSE)))</f>
        <v/>
      </c>
      <c r="Y139" s="179" t="str">
        <f>IF(ISERROR(VLOOKUP($A139,parlvotes_lh!$A$11:$ZZ$209,306,FALSE))=TRUE,"",IF(VLOOKUP($A139,parlvotes_lh!$A$11:$ZZ$209,306,FALSE)=0,"",VLOOKUP($A139,parlvotes_lh!$A$11:$ZZ$209,306,FALSE)))</f>
        <v/>
      </c>
      <c r="Z139" s="179" t="str">
        <f>IF(ISERROR(VLOOKUP($A139,parlvotes_lh!$A$11:$ZZ$209,326,FALSE))=TRUE,"",IF(VLOOKUP($A139,parlvotes_lh!$A$11:$ZZ$209,326,FALSE)=0,"",VLOOKUP($A139,parlvotes_lh!$A$11:$ZZ$209,326,FALSE)))</f>
        <v/>
      </c>
      <c r="AA139" s="179" t="str">
        <f>IF(ISERROR(VLOOKUP($A139,parlvotes_lh!$A$11:$ZZ$209,346,FALSE))=TRUE,"",IF(VLOOKUP($A139,parlvotes_lh!$A$11:$ZZ$209,346,FALSE)=0,"",VLOOKUP($A139,parlvotes_lh!$A$11:$ZZ$209,346,FALSE)))</f>
        <v/>
      </c>
      <c r="AB139" s="179" t="str">
        <f>IF(ISERROR(VLOOKUP($A139,parlvotes_lh!$A$11:$ZZ$209,366,FALSE))=TRUE,"",IF(VLOOKUP($A139,parlvotes_lh!$A$11:$ZZ$209,366,FALSE)=0,"",VLOOKUP($A139,parlvotes_lh!$A$11:$ZZ$209,366,FALSE)))</f>
        <v/>
      </c>
      <c r="AC139" s="179" t="str">
        <f>IF(ISERROR(VLOOKUP($A139,parlvotes_lh!$A$11:$ZZ$209,386,FALSE))=TRUE,"",IF(VLOOKUP($A139,parlvotes_lh!$A$11:$ZZ$209,386,FALSE)=0,"",VLOOKUP($A139,parlvotes_lh!$A$11:$ZZ$209,386,FALSE)))</f>
        <v/>
      </c>
    </row>
    <row r="140" spans="1:29" ht="13.5" customHeight="1">
      <c r="A140" s="173"/>
      <c r="B140" s="104" t="str">
        <f>IF(A140="","",MID(info_weblinks!$C$3,32,3))</f>
        <v/>
      </c>
      <c r="C140" s="104" t="str">
        <f>IF(info_parties!G149="","",info_parties!G149)</f>
        <v/>
      </c>
      <c r="D140" s="104" t="str">
        <f>IF(info_parties!K149="","",info_parties!K149)</f>
        <v/>
      </c>
      <c r="E140" s="104" t="str">
        <f>IF(info_parties!H149="","",info_parties!H149)</f>
        <v/>
      </c>
      <c r="F140" s="174" t="str">
        <f t="shared" si="8"/>
        <v/>
      </c>
      <c r="G140" s="175" t="str">
        <f t="shared" si="9"/>
        <v/>
      </c>
      <c r="H140" s="176" t="str">
        <f t="shared" si="10"/>
        <v/>
      </c>
      <c r="I140" s="177" t="str">
        <f t="shared" si="11"/>
        <v/>
      </c>
      <c r="J140" s="178" t="str">
        <f>IF(ISERROR(VLOOKUP($A140,parlvotes_lh!$A$11:$ZZ$209,6,FALSE))=TRUE,"",IF(VLOOKUP($A140,parlvotes_lh!$A$11:$ZZ$209,6,FALSE)=0,"",VLOOKUP($A140,parlvotes_lh!$A$11:$ZZ$209,6,FALSE)))</f>
        <v/>
      </c>
      <c r="K140" s="178" t="str">
        <f>IF(ISERROR(VLOOKUP($A140,parlvotes_lh!$A$11:$ZZ$209,26,FALSE))=TRUE,"",IF(VLOOKUP($A140,parlvotes_lh!$A$11:$ZZ$209,26,FALSE)=0,"",VLOOKUP($A140,parlvotes_lh!$A$11:$ZZ$209,26,FALSE)))</f>
        <v/>
      </c>
      <c r="L140" s="178" t="str">
        <f>IF(ISERROR(VLOOKUP($A140,parlvotes_lh!$A$11:$ZZ$209,46,FALSE))=TRUE,"",IF(VLOOKUP($A140,parlvotes_lh!$A$11:$ZZ$209,46,FALSE)=0,"",VLOOKUP($A140,parlvotes_lh!$A$11:$ZZ$209,46,FALSE)))</f>
        <v/>
      </c>
      <c r="M140" s="178" t="str">
        <f>IF(ISERROR(VLOOKUP($A140,parlvotes_lh!$A$11:$ZZ$209,66,FALSE))=TRUE,"",IF(VLOOKUP($A140,parlvotes_lh!$A$11:$ZZ$209,66,FALSE)=0,"",VLOOKUP($A140,parlvotes_lh!$A$11:$ZZ$209,66,FALSE)))</f>
        <v/>
      </c>
      <c r="N140" s="178" t="str">
        <f>IF(ISERROR(VLOOKUP($A140,parlvotes_lh!$A$11:$ZZ$209,86,FALSE))=TRUE,"",IF(VLOOKUP($A140,parlvotes_lh!$A$11:$ZZ$209,86,FALSE)=0,"",VLOOKUP($A140,parlvotes_lh!$A$11:$ZZ$209,86,FALSE)))</f>
        <v/>
      </c>
      <c r="O140" s="178" t="str">
        <f>IF(ISERROR(VLOOKUP($A140,parlvotes_lh!$A$11:$ZZ$209,106,FALSE))=TRUE,"",IF(VLOOKUP($A140,parlvotes_lh!$A$11:$ZZ$209,106,FALSE)=0,"",VLOOKUP($A140,parlvotes_lh!$A$11:$ZZ$209,106,FALSE)))</f>
        <v/>
      </c>
      <c r="P140" s="178" t="str">
        <f>IF(ISERROR(VLOOKUP($A140,parlvotes_lh!$A$11:$ZZ$209,126,FALSE))=TRUE,"",IF(VLOOKUP($A140,parlvotes_lh!$A$11:$ZZ$209,126,FALSE)=0,"",VLOOKUP($A140,parlvotes_lh!$A$11:$ZZ$209,126,FALSE)))</f>
        <v/>
      </c>
      <c r="Q140" s="179" t="str">
        <f>IF(ISERROR(VLOOKUP($A140,parlvotes_lh!$A$11:$ZZ$209,146,FALSE))=TRUE,"",IF(VLOOKUP($A140,parlvotes_lh!$A$11:$ZZ$209,146,FALSE)=0,"",VLOOKUP($A140,parlvotes_lh!$A$11:$ZZ$209,146,FALSE)))</f>
        <v/>
      </c>
      <c r="R140" s="179" t="str">
        <f>IF(ISERROR(VLOOKUP($A140,parlvotes_lh!$A$11:$ZZ$209,166,FALSE))=TRUE,"",IF(VLOOKUP($A140,parlvotes_lh!$A$11:$ZZ$209,166,FALSE)=0,"",VLOOKUP($A140,parlvotes_lh!$A$11:$ZZ$209,166,FALSE)))</f>
        <v/>
      </c>
      <c r="S140" s="179" t="str">
        <f>IF(ISERROR(VLOOKUP($A140,parlvotes_lh!$A$11:$ZZ$209,186,FALSE))=TRUE,"",IF(VLOOKUP($A140,parlvotes_lh!$A$11:$ZZ$209,186,FALSE)=0,"",VLOOKUP($A140,parlvotes_lh!$A$11:$ZZ$209,186,FALSE)))</f>
        <v/>
      </c>
      <c r="T140" s="179" t="str">
        <f>IF(ISERROR(VLOOKUP($A140,parlvotes_lh!$A$11:$ZZ$209,206,FALSE))=TRUE,"",IF(VLOOKUP($A140,parlvotes_lh!$A$11:$ZZ$209,206,FALSE)=0,"",VLOOKUP($A140,parlvotes_lh!$A$11:$ZZ$209,206,FALSE)))</f>
        <v/>
      </c>
      <c r="U140" s="179" t="str">
        <f>IF(ISERROR(VLOOKUP($A140,parlvotes_lh!$A$11:$ZZ$209,226,FALSE))=TRUE,"",IF(VLOOKUP($A140,parlvotes_lh!$A$11:$ZZ$209,226,FALSE)=0,"",VLOOKUP($A140,parlvotes_lh!$A$11:$ZZ$209,226,FALSE)))</f>
        <v/>
      </c>
      <c r="V140" s="179" t="str">
        <f>IF(ISERROR(VLOOKUP($A140,parlvotes_lh!$A$11:$ZZ$209,246,FALSE))=TRUE,"",IF(VLOOKUP($A140,parlvotes_lh!$A$11:$ZZ$209,246,FALSE)=0,"",VLOOKUP($A140,parlvotes_lh!$A$11:$ZZ$209,246,FALSE)))</f>
        <v/>
      </c>
      <c r="W140" s="179" t="str">
        <f>IF(ISERROR(VLOOKUP($A140,parlvotes_lh!$A$11:$ZZ$209,266,FALSE))=TRUE,"",IF(VLOOKUP($A140,parlvotes_lh!$A$11:$ZZ$209,266,FALSE)=0,"",VLOOKUP($A140,parlvotes_lh!$A$11:$ZZ$209,266,FALSE)))</f>
        <v/>
      </c>
      <c r="X140" s="179" t="str">
        <f>IF(ISERROR(VLOOKUP($A140,parlvotes_lh!$A$11:$ZZ$209,286,FALSE))=TRUE,"",IF(VLOOKUP($A140,parlvotes_lh!$A$11:$ZZ$209,286,FALSE)=0,"",VLOOKUP($A140,parlvotes_lh!$A$11:$ZZ$209,286,FALSE)))</f>
        <v/>
      </c>
      <c r="Y140" s="179" t="str">
        <f>IF(ISERROR(VLOOKUP($A140,parlvotes_lh!$A$11:$ZZ$209,306,FALSE))=TRUE,"",IF(VLOOKUP($A140,parlvotes_lh!$A$11:$ZZ$209,306,FALSE)=0,"",VLOOKUP($A140,parlvotes_lh!$A$11:$ZZ$209,306,FALSE)))</f>
        <v/>
      </c>
      <c r="Z140" s="179" t="str">
        <f>IF(ISERROR(VLOOKUP($A140,parlvotes_lh!$A$11:$ZZ$209,326,FALSE))=TRUE,"",IF(VLOOKUP($A140,parlvotes_lh!$A$11:$ZZ$209,326,FALSE)=0,"",VLOOKUP($A140,parlvotes_lh!$A$11:$ZZ$209,326,FALSE)))</f>
        <v/>
      </c>
      <c r="AA140" s="179" t="str">
        <f>IF(ISERROR(VLOOKUP($A140,parlvotes_lh!$A$11:$ZZ$209,346,FALSE))=TRUE,"",IF(VLOOKUP($A140,parlvotes_lh!$A$11:$ZZ$209,346,FALSE)=0,"",VLOOKUP($A140,parlvotes_lh!$A$11:$ZZ$209,346,FALSE)))</f>
        <v/>
      </c>
      <c r="AB140" s="179" t="str">
        <f>IF(ISERROR(VLOOKUP($A140,parlvotes_lh!$A$11:$ZZ$209,366,FALSE))=TRUE,"",IF(VLOOKUP($A140,parlvotes_lh!$A$11:$ZZ$209,366,FALSE)=0,"",VLOOKUP($A140,parlvotes_lh!$A$11:$ZZ$209,366,FALSE)))</f>
        <v/>
      </c>
      <c r="AC140" s="179" t="str">
        <f>IF(ISERROR(VLOOKUP($A140,parlvotes_lh!$A$11:$ZZ$209,386,FALSE))=TRUE,"",IF(VLOOKUP($A140,parlvotes_lh!$A$11:$ZZ$209,386,FALSE)=0,"",VLOOKUP($A140,parlvotes_lh!$A$11:$ZZ$209,386,FALSE)))</f>
        <v/>
      </c>
    </row>
    <row r="141" spans="1:29" ht="13.5" customHeight="1">
      <c r="A141" s="173"/>
      <c r="B141" s="104" t="str">
        <f>IF(A141="","",MID(info_weblinks!$C$3,32,3))</f>
        <v/>
      </c>
      <c r="C141" s="104" t="str">
        <f>IF(info_parties!G150="","",info_parties!G150)</f>
        <v/>
      </c>
      <c r="D141" s="104" t="str">
        <f>IF(info_parties!K150="","",info_parties!K150)</f>
        <v/>
      </c>
      <c r="E141" s="104" t="str">
        <f>IF(info_parties!H150="","",info_parties!H150)</f>
        <v/>
      </c>
      <c r="F141" s="174" t="str">
        <f t="shared" si="8"/>
        <v/>
      </c>
      <c r="G141" s="175" t="str">
        <f t="shared" si="9"/>
        <v/>
      </c>
      <c r="H141" s="176" t="str">
        <f t="shared" si="10"/>
        <v/>
      </c>
      <c r="I141" s="177" t="str">
        <f t="shared" si="11"/>
        <v/>
      </c>
      <c r="J141" s="178" t="str">
        <f>IF(ISERROR(VLOOKUP($A141,parlvotes_lh!$A$11:$ZZ$209,6,FALSE))=TRUE,"",IF(VLOOKUP($A141,parlvotes_lh!$A$11:$ZZ$209,6,FALSE)=0,"",VLOOKUP($A141,parlvotes_lh!$A$11:$ZZ$209,6,FALSE)))</f>
        <v/>
      </c>
      <c r="K141" s="178" t="str">
        <f>IF(ISERROR(VLOOKUP($A141,parlvotes_lh!$A$11:$ZZ$209,26,FALSE))=TRUE,"",IF(VLOOKUP($A141,parlvotes_lh!$A$11:$ZZ$209,26,FALSE)=0,"",VLOOKUP($A141,parlvotes_lh!$A$11:$ZZ$209,26,FALSE)))</f>
        <v/>
      </c>
      <c r="L141" s="178" t="str">
        <f>IF(ISERROR(VLOOKUP($A141,parlvotes_lh!$A$11:$ZZ$209,46,FALSE))=TRUE,"",IF(VLOOKUP($A141,parlvotes_lh!$A$11:$ZZ$209,46,FALSE)=0,"",VLOOKUP($A141,parlvotes_lh!$A$11:$ZZ$209,46,FALSE)))</f>
        <v/>
      </c>
      <c r="M141" s="178" t="str">
        <f>IF(ISERROR(VLOOKUP($A141,parlvotes_lh!$A$11:$ZZ$209,66,FALSE))=TRUE,"",IF(VLOOKUP($A141,parlvotes_lh!$A$11:$ZZ$209,66,FALSE)=0,"",VLOOKUP($A141,parlvotes_lh!$A$11:$ZZ$209,66,FALSE)))</f>
        <v/>
      </c>
      <c r="N141" s="178" t="str">
        <f>IF(ISERROR(VLOOKUP($A141,parlvotes_lh!$A$11:$ZZ$209,86,FALSE))=TRUE,"",IF(VLOOKUP($A141,parlvotes_lh!$A$11:$ZZ$209,86,FALSE)=0,"",VLOOKUP($A141,parlvotes_lh!$A$11:$ZZ$209,86,FALSE)))</f>
        <v/>
      </c>
      <c r="O141" s="178" t="str">
        <f>IF(ISERROR(VLOOKUP($A141,parlvotes_lh!$A$11:$ZZ$209,106,FALSE))=TRUE,"",IF(VLOOKUP($A141,parlvotes_lh!$A$11:$ZZ$209,106,FALSE)=0,"",VLOOKUP($A141,parlvotes_lh!$A$11:$ZZ$209,106,FALSE)))</f>
        <v/>
      </c>
      <c r="P141" s="178" t="str">
        <f>IF(ISERROR(VLOOKUP($A141,parlvotes_lh!$A$11:$ZZ$209,126,FALSE))=TRUE,"",IF(VLOOKUP($A141,parlvotes_lh!$A$11:$ZZ$209,126,FALSE)=0,"",VLOOKUP($A141,parlvotes_lh!$A$11:$ZZ$209,126,FALSE)))</f>
        <v/>
      </c>
      <c r="Q141" s="179" t="str">
        <f>IF(ISERROR(VLOOKUP($A141,parlvotes_lh!$A$11:$ZZ$209,146,FALSE))=TRUE,"",IF(VLOOKUP($A141,parlvotes_lh!$A$11:$ZZ$209,146,FALSE)=0,"",VLOOKUP($A141,parlvotes_lh!$A$11:$ZZ$209,146,FALSE)))</f>
        <v/>
      </c>
      <c r="R141" s="179" t="str">
        <f>IF(ISERROR(VLOOKUP($A141,parlvotes_lh!$A$11:$ZZ$209,166,FALSE))=TRUE,"",IF(VLOOKUP($A141,parlvotes_lh!$A$11:$ZZ$209,166,FALSE)=0,"",VLOOKUP($A141,parlvotes_lh!$A$11:$ZZ$209,166,FALSE)))</f>
        <v/>
      </c>
      <c r="S141" s="179" t="str">
        <f>IF(ISERROR(VLOOKUP($A141,parlvotes_lh!$A$11:$ZZ$209,186,FALSE))=TRUE,"",IF(VLOOKUP($A141,parlvotes_lh!$A$11:$ZZ$209,186,FALSE)=0,"",VLOOKUP($A141,parlvotes_lh!$A$11:$ZZ$209,186,FALSE)))</f>
        <v/>
      </c>
      <c r="T141" s="179" t="str">
        <f>IF(ISERROR(VLOOKUP($A141,parlvotes_lh!$A$11:$ZZ$209,206,FALSE))=TRUE,"",IF(VLOOKUP($A141,parlvotes_lh!$A$11:$ZZ$209,206,FALSE)=0,"",VLOOKUP($A141,parlvotes_lh!$A$11:$ZZ$209,206,FALSE)))</f>
        <v/>
      </c>
      <c r="U141" s="179" t="str">
        <f>IF(ISERROR(VLOOKUP($A141,parlvotes_lh!$A$11:$ZZ$209,226,FALSE))=TRUE,"",IF(VLOOKUP($A141,parlvotes_lh!$A$11:$ZZ$209,226,FALSE)=0,"",VLOOKUP($A141,parlvotes_lh!$A$11:$ZZ$209,226,FALSE)))</f>
        <v/>
      </c>
      <c r="V141" s="179" t="str">
        <f>IF(ISERROR(VLOOKUP($A141,parlvotes_lh!$A$11:$ZZ$209,246,FALSE))=TRUE,"",IF(VLOOKUP($A141,parlvotes_lh!$A$11:$ZZ$209,246,FALSE)=0,"",VLOOKUP($A141,parlvotes_lh!$A$11:$ZZ$209,246,FALSE)))</f>
        <v/>
      </c>
      <c r="W141" s="179" t="str">
        <f>IF(ISERROR(VLOOKUP($A141,parlvotes_lh!$A$11:$ZZ$209,266,FALSE))=TRUE,"",IF(VLOOKUP($A141,parlvotes_lh!$A$11:$ZZ$209,266,FALSE)=0,"",VLOOKUP($A141,parlvotes_lh!$A$11:$ZZ$209,266,FALSE)))</f>
        <v/>
      </c>
      <c r="X141" s="179" t="str">
        <f>IF(ISERROR(VLOOKUP($A141,parlvotes_lh!$A$11:$ZZ$209,286,FALSE))=TRUE,"",IF(VLOOKUP($A141,parlvotes_lh!$A$11:$ZZ$209,286,FALSE)=0,"",VLOOKUP($A141,parlvotes_lh!$A$11:$ZZ$209,286,FALSE)))</f>
        <v/>
      </c>
      <c r="Y141" s="179" t="str">
        <f>IF(ISERROR(VLOOKUP($A141,parlvotes_lh!$A$11:$ZZ$209,306,FALSE))=TRUE,"",IF(VLOOKUP($A141,parlvotes_lh!$A$11:$ZZ$209,306,FALSE)=0,"",VLOOKUP($A141,parlvotes_lh!$A$11:$ZZ$209,306,FALSE)))</f>
        <v/>
      </c>
      <c r="Z141" s="179" t="str">
        <f>IF(ISERROR(VLOOKUP($A141,parlvotes_lh!$A$11:$ZZ$209,326,FALSE))=TRUE,"",IF(VLOOKUP($A141,parlvotes_lh!$A$11:$ZZ$209,326,FALSE)=0,"",VLOOKUP($A141,parlvotes_lh!$A$11:$ZZ$209,326,FALSE)))</f>
        <v/>
      </c>
      <c r="AA141" s="179" t="str">
        <f>IF(ISERROR(VLOOKUP($A141,parlvotes_lh!$A$11:$ZZ$209,346,FALSE))=TRUE,"",IF(VLOOKUP($A141,parlvotes_lh!$A$11:$ZZ$209,346,FALSE)=0,"",VLOOKUP($A141,parlvotes_lh!$A$11:$ZZ$209,346,FALSE)))</f>
        <v/>
      </c>
      <c r="AB141" s="179" t="str">
        <f>IF(ISERROR(VLOOKUP($A141,parlvotes_lh!$A$11:$ZZ$209,366,FALSE))=TRUE,"",IF(VLOOKUP($A141,parlvotes_lh!$A$11:$ZZ$209,366,FALSE)=0,"",VLOOKUP($A141,parlvotes_lh!$A$11:$ZZ$209,366,FALSE)))</f>
        <v/>
      </c>
      <c r="AC141" s="179" t="str">
        <f>IF(ISERROR(VLOOKUP($A141,parlvotes_lh!$A$11:$ZZ$209,386,FALSE))=TRUE,"",IF(VLOOKUP($A141,parlvotes_lh!$A$11:$ZZ$209,386,FALSE)=0,"",VLOOKUP($A141,parlvotes_lh!$A$11:$ZZ$209,386,FALSE)))</f>
        <v/>
      </c>
    </row>
    <row r="142" spans="1:29" ht="13.5" customHeight="1">
      <c r="A142" s="173"/>
      <c r="B142" s="104" t="str">
        <f>IF(A142="","",MID(info_weblinks!$C$3,32,3))</f>
        <v/>
      </c>
      <c r="C142" s="104" t="str">
        <f>IF(info_parties!G151="","",info_parties!G151)</f>
        <v/>
      </c>
      <c r="D142" s="104" t="str">
        <f>IF(info_parties!K151="","",info_parties!K151)</f>
        <v/>
      </c>
      <c r="E142" s="104" t="str">
        <f>IF(info_parties!H151="","",info_parties!H151)</f>
        <v/>
      </c>
      <c r="F142" s="174" t="str">
        <f t="shared" si="8"/>
        <v/>
      </c>
      <c r="G142" s="175" t="str">
        <f t="shared" si="9"/>
        <v/>
      </c>
      <c r="H142" s="176" t="str">
        <f t="shared" si="10"/>
        <v/>
      </c>
      <c r="I142" s="177" t="str">
        <f t="shared" si="11"/>
        <v/>
      </c>
      <c r="J142" s="178" t="str">
        <f>IF(ISERROR(VLOOKUP($A142,parlvotes_lh!$A$11:$ZZ$209,6,FALSE))=TRUE,"",IF(VLOOKUP($A142,parlvotes_lh!$A$11:$ZZ$209,6,FALSE)=0,"",VLOOKUP($A142,parlvotes_lh!$A$11:$ZZ$209,6,FALSE)))</f>
        <v/>
      </c>
      <c r="K142" s="178" t="str">
        <f>IF(ISERROR(VLOOKUP($A142,parlvotes_lh!$A$11:$ZZ$209,26,FALSE))=TRUE,"",IF(VLOOKUP($A142,parlvotes_lh!$A$11:$ZZ$209,26,FALSE)=0,"",VLOOKUP($A142,parlvotes_lh!$A$11:$ZZ$209,26,FALSE)))</f>
        <v/>
      </c>
      <c r="L142" s="178" t="str">
        <f>IF(ISERROR(VLOOKUP($A142,parlvotes_lh!$A$11:$ZZ$209,46,FALSE))=TRUE,"",IF(VLOOKUP($A142,parlvotes_lh!$A$11:$ZZ$209,46,FALSE)=0,"",VLOOKUP($A142,parlvotes_lh!$A$11:$ZZ$209,46,FALSE)))</f>
        <v/>
      </c>
      <c r="M142" s="178" t="str">
        <f>IF(ISERROR(VLOOKUP($A142,parlvotes_lh!$A$11:$ZZ$209,66,FALSE))=TRUE,"",IF(VLOOKUP($A142,parlvotes_lh!$A$11:$ZZ$209,66,FALSE)=0,"",VLOOKUP($A142,parlvotes_lh!$A$11:$ZZ$209,66,FALSE)))</f>
        <v/>
      </c>
      <c r="N142" s="178" t="str">
        <f>IF(ISERROR(VLOOKUP($A142,parlvotes_lh!$A$11:$ZZ$209,86,FALSE))=TRUE,"",IF(VLOOKUP($A142,parlvotes_lh!$A$11:$ZZ$209,86,FALSE)=0,"",VLOOKUP($A142,parlvotes_lh!$A$11:$ZZ$209,86,FALSE)))</f>
        <v/>
      </c>
      <c r="O142" s="178" t="str">
        <f>IF(ISERROR(VLOOKUP($A142,parlvotes_lh!$A$11:$ZZ$209,106,FALSE))=TRUE,"",IF(VLOOKUP($A142,parlvotes_lh!$A$11:$ZZ$209,106,FALSE)=0,"",VLOOKUP($A142,parlvotes_lh!$A$11:$ZZ$209,106,FALSE)))</f>
        <v/>
      </c>
      <c r="P142" s="178" t="str">
        <f>IF(ISERROR(VLOOKUP($A142,parlvotes_lh!$A$11:$ZZ$209,126,FALSE))=TRUE,"",IF(VLOOKUP($A142,parlvotes_lh!$A$11:$ZZ$209,126,FALSE)=0,"",VLOOKUP($A142,parlvotes_lh!$A$11:$ZZ$209,126,FALSE)))</f>
        <v/>
      </c>
      <c r="Q142" s="179" t="str">
        <f>IF(ISERROR(VLOOKUP($A142,parlvotes_lh!$A$11:$ZZ$209,146,FALSE))=TRUE,"",IF(VLOOKUP($A142,parlvotes_lh!$A$11:$ZZ$209,146,FALSE)=0,"",VLOOKUP($A142,parlvotes_lh!$A$11:$ZZ$209,146,FALSE)))</f>
        <v/>
      </c>
      <c r="R142" s="179" t="str">
        <f>IF(ISERROR(VLOOKUP($A142,parlvotes_lh!$A$11:$ZZ$209,166,FALSE))=TRUE,"",IF(VLOOKUP($A142,parlvotes_lh!$A$11:$ZZ$209,166,FALSE)=0,"",VLOOKUP($A142,parlvotes_lh!$A$11:$ZZ$209,166,FALSE)))</f>
        <v/>
      </c>
      <c r="S142" s="179" t="str">
        <f>IF(ISERROR(VLOOKUP($A142,parlvotes_lh!$A$11:$ZZ$209,186,FALSE))=TRUE,"",IF(VLOOKUP($A142,parlvotes_lh!$A$11:$ZZ$209,186,FALSE)=0,"",VLOOKUP($A142,parlvotes_lh!$A$11:$ZZ$209,186,FALSE)))</f>
        <v/>
      </c>
      <c r="T142" s="179" t="str">
        <f>IF(ISERROR(VLOOKUP($A142,parlvotes_lh!$A$11:$ZZ$209,206,FALSE))=TRUE,"",IF(VLOOKUP($A142,parlvotes_lh!$A$11:$ZZ$209,206,FALSE)=0,"",VLOOKUP($A142,parlvotes_lh!$A$11:$ZZ$209,206,FALSE)))</f>
        <v/>
      </c>
      <c r="U142" s="179" t="str">
        <f>IF(ISERROR(VLOOKUP($A142,parlvotes_lh!$A$11:$ZZ$209,226,FALSE))=TRUE,"",IF(VLOOKUP($A142,parlvotes_lh!$A$11:$ZZ$209,226,FALSE)=0,"",VLOOKUP($A142,parlvotes_lh!$A$11:$ZZ$209,226,FALSE)))</f>
        <v/>
      </c>
      <c r="V142" s="179" t="str">
        <f>IF(ISERROR(VLOOKUP($A142,parlvotes_lh!$A$11:$ZZ$209,246,FALSE))=TRUE,"",IF(VLOOKUP($A142,parlvotes_lh!$A$11:$ZZ$209,246,FALSE)=0,"",VLOOKUP($A142,parlvotes_lh!$A$11:$ZZ$209,246,FALSE)))</f>
        <v/>
      </c>
      <c r="W142" s="179" t="str">
        <f>IF(ISERROR(VLOOKUP($A142,parlvotes_lh!$A$11:$ZZ$209,266,FALSE))=TRUE,"",IF(VLOOKUP($A142,parlvotes_lh!$A$11:$ZZ$209,266,FALSE)=0,"",VLOOKUP($A142,parlvotes_lh!$A$11:$ZZ$209,266,FALSE)))</f>
        <v/>
      </c>
      <c r="X142" s="179" t="str">
        <f>IF(ISERROR(VLOOKUP($A142,parlvotes_lh!$A$11:$ZZ$209,286,FALSE))=TRUE,"",IF(VLOOKUP($A142,parlvotes_lh!$A$11:$ZZ$209,286,FALSE)=0,"",VLOOKUP($A142,parlvotes_lh!$A$11:$ZZ$209,286,FALSE)))</f>
        <v/>
      </c>
      <c r="Y142" s="179" t="str">
        <f>IF(ISERROR(VLOOKUP($A142,parlvotes_lh!$A$11:$ZZ$209,306,FALSE))=TRUE,"",IF(VLOOKUP($A142,parlvotes_lh!$A$11:$ZZ$209,306,FALSE)=0,"",VLOOKUP($A142,parlvotes_lh!$A$11:$ZZ$209,306,FALSE)))</f>
        <v/>
      </c>
      <c r="Z142" s="179" t="str">
        <f>IF(ISERROR(VLOOKUP($A142,parlvotes_lh!$A$11:$ZZ$209,326,FALSE))=TRUE,"",IF(VLOOKUP($A142,parlvotes_lh!$A$11:$ZZ$209,326,FALSE)=0,"",VLOOKUP($A142,parlvotes_lh!$A$11:$ZZ$209,326,FALSE)))</f>
        <v/>
      </c>
      <c r="AA142" s="179" t="str">
        <f>IF(ISERROR(VLOOKUP($A142,parlvotes_lh!$A$11:$ZZ$209,346,FALSE))=TRUE,"",IF(VLOOKUP($A142,parlvotes_lh!$A$11:$ZZ$209,346,FALSE)=0,"",VLOOKUP($A142,parlvotes_lh!$A$11:$ZZ$209,346,FALSE)))</f>
        <v/>
      </c>
      <c r="AB142" s="179" t="str">
        <f>IF(ISERROR(VLOOKUP($A142,parlvotes_lh!$A$11:$ZZ$209,366,FALSE))=TRUE,"",IF(VLOOKUP($A142,parlvotes_lh!$A$11:$ZZ$209,366,FALSE)=0,"",VLOOKUP($A142,parlvotes_lh!$A$11:$ZZ$209,366,FALSE)))</f>
        <v/>
      </c>
      <c r="AC142" s="179" t="str">
        <f>IF(ISERROR(VLOOKUP($A142,parlvotes_lh!$A$11:$ZZ$209,386,FALSE))=TRUE,"",IF(VLOOKUP($A142,parlvotes_lh!$A$11:$ZZ$209,386,FALSE)=0,"",VLOOKUP($A142,parlvotes_lh!$A$11:$ZZ$209,386,FALSE)))</f>
        <v/>
      </c>
    </row>
    <row r="143" spans="1:29" ht="13.5" customHeight="1">
      <c r="A143" s="173"/>
      <c r="B143" s="104" t="str">
        <f>IF(A143="","",MID(info_weblinks!$C$3,32,3))</f>
        <v/>
      </c>
      <c r="C143" s="104" t="str">
        <f>IF(info_parties!G152="","",info_parties!G152)</f>
        <v/>
      </c>
      <c r="D143" s="104" t="str">
        <f>IF(info_parties!K152="","",info_parties!K152)</f>
        <v/>
      </c>
      <c r="E143" s="104" t="str">
        <f>IF(info_parties!H152="","",info_parties!H152)</f>
        <v/>
      </c>
      <c r="F143" s="174" t="str">
        <f t="shared" si="8"/>
        <v/>
      </c>
      <c r="G143" s="175" t="str">
        <f t="shared" si="9"/>
        <v/>
      </c>
      <c r="H143" s="176" t="str">
        <f t="shared" si="10"/>
        <v/>
      </c>
      <c r="I143" s="177" t="str">
        <f t="shared" si="11"/>
        <v/>
      </c>
      <c r="J143" s="178" t="str">
        <f>IF(ISERROR(VLOOKUP($A143,parlvotes_lh!$A$11:$ZZ$209,6,FALSE))=TRUE,"",IF(VLOOKUP($A143,parlvotes_lh!$A$11:$ZZ$209,6,FALSE)=0,"",VLOOKUP($A143,parlvotes_lh!$A$11:$ZZ$209,6,FALSE)))</f>
        <v/>
      </c>
      <c r="K143" s="178" t="str">
        <f>IF(ISERROR(VLOOKUP($A143,parlvotes_lh!$A$11:$ZZ$209,26,FALSE))=TRUE,"",IF(VLOOKUP($A143,parlvotes_lh!$A$11:$ZZ$209,26,FALSE)=0,"",VLOOKUP($A143,parlvotes_lh!$A$11:$ZZ$209,26,FALSE)))</f>
        <v/>
      </c>
      <c r="L143" s="178" t="str">
        <f>IF(ISERROR(VLOOKUP($A143,parlvotes_lh!$A$11:$ZZ$209,46,FALSE))=TRUE,"",IF(VLOOKUP($A143,parlvotes_lh!$A$11:$ZZ$209,46,FALSE)=0,"",VLOOKUP($A143,parlvotes_lh!$A$11:$ZZ$209,46,FALSE)))</f>
        <v/>
      </c>
      <c r="M143" s="178" t="str">
        <f>IF(ISERROR(VLOOKUP($A143,parlvotes_lh!$A$11:$ZZ$209,66,FALSE))=TRUE,"",IF(VLOOKUP($A143,parlvotes_lh!$A$11:$ZZ$209,66,FALSE)=0,"",VLOOKUP($A143,parlvotes_lh!$A$11:$ZZ$209,66,FALSE)))</f>
        <v/>
      </c>
      <c r="N143" s="178" t="str">
        <f>IF(ISERROR(VLOOKUP($A143,parlvotes_lh!$A$11:$ZZ$209,86,FALSE))=TRUE,"",IF(VLOOKUP($A143,parlvotes_lh!$A$11:$ZZ$209,86,FALSE)=0,"",VLOOKUP($A143,parlvotes_lh!$A$11:$ZZ$209,86,FALSE)))</f>
        <v/>
      </c>
      <c r="O143" s="178" t="str">
        <f>IF(ISERROR(VLOOKUP($A143,parlvotes_lh!$A$11:$ZZ$209,106,FALSE))=TRUE,"",IF(VLOOKUP($A143,parlvotes_lh!$A$11:$ZZ$209,106,FALSE)=0,"",VLOOKUP($A143,parlvotes_lh!$A$11:$ZZ$209,106,FALSE)))</f>
        <v/>
      </c>
      <c r="P143" s="178" t="str">
        <f>IF(ISERROR(VLOOKUP($A143,parlvotes_lh!$A$11:$ZZ$209,126,FALSE))=TRUE,"",IF(VLOOKUP($A143,parlvotes_lh!$A$11:$ZZ$209,126,FALSE)=0,"",VLOOKUP($A143,parlvotes_lh!$A$11:$ZZ$209,126,FALSE)))</f>
        <v/>
      </c>
      <c r="Q143" s="179" t="str">
        <f>IF(ISERROR(VLOOKUP($A143,parlvotes_lh!$A$11:$ZZ$209,146,FALSE))=TRUE,"",IF(VLOOKUP($A143,parlvotes_lh!$A$11:$ZZ$209,146,FALSE)=0,"",VLOOKUP($A143,parlvotes_lh!$A$11:$ZZ$209,146,FALSE)))</f>
        <v/>
      </c>
      <c r="R143" s="179" t="str">
        <f>IF(ISERROR(VLOOKUP($A143,parlvotes_lh!$A$11:$ZZ$209,166,FALSE))=TRUE,"",IF(VLOOKUP($A143,parlvotes_lh!$A$11:$ZZ$209,166,FALSE)=0,"",VLOOKUP($A143,parlvotes_lh!$A$11:$ZZ$209,166,FALSE)))</f>
        <v/>
      </c>
      <c r="S143" s="179" t="str">
        <f>IF(ISERROR(VLOOKUP($A143,parlvotes_lh!$A$11:$ZZ$209,186,FALSE))=TRUE,"",IF(VLOOKUP($A143,parlvotes_lh!$A$11:$ZZ$209,186,FALSE)=0,"",VLOOKUP($A143,parlvotes_lh!$A$11:$ZZ$209,186,FALSE)))</f>
        <v/>
      </c>
      <c r="T143" s="179" t="str">
        <f>IF(ISERROR(VLOOKUP($A143,parlvotes_lh!$A$11:$ZZ$209,206,FALSE))=TRUE,"",IF(VLOOKUP($A143,parlvotes_lh!$A$11:$ZZ$209,206,FALSE)=0,"",VLOOKUP($A143,parlvotes_lh!$A$11:$ZZ$209,206,FALSE)))</f>
        <v/>
      </c>
      <c r="U143" s="179" t="str">
        <f>IF(ISERROR(VLOOKUP($A143,parlvotes_lh!$A$11:$ZZ$209,226,FALSE))=TRUE,"",IF(VLOOKUP($A143,parlvotes_lh!$A$11:$ZZ$209,226,FALSE)=0,"",VLOOKUP($A143,parlvotes_lh!$A$11:$ZZ$209,226,FALSE)))</f>
        <v/>
      </c>
      <c r="V143" s="179" t="str">
        <f>IF(ISERROR(VLOOKUP($A143,parlvotes_lh!$A$11:$ZZ$209,246,FALSE))=TRUE,"",IF(VLOOKUP($A143,parlvotes_lh!$A$11:$ZZ$209,246,FALSE)=0,"",VLOOKUP($A143,parlvotes_lh!$A$11:$ZZ$209,246,FALSE)))</f>
        <v/>
      </c>
      <c r="W143" s="179" t="str">
        <f>IF(ISERROR(VLOOKUP($A143,parlvotes_lh!$A$11:$ZZ$209,266,FALSE))=TRUE,"",IF(VLOOKUP($A143,parlvotes_lh!$A$11:$ZZ$209,266,FALSE)=0,"",VLOOKUP($A143,parlvotes_lh!$A$11:$ZZ$209,266,FALSE)))</f>
        <v/>
      </c>
      <c r="X143" s="179" t="str">
        <f>IF(ISERROR(VLOOKUP($A143,parlvotes_lh!$A$11:$ZZ$209,286,FALSE))=TRUE,"",IF(VLOOKUP($A143,parlvotes_lh!$A$11:$ZZ$209,286,FALSE)=0,"",VLOOKUP($A143,parlvotes_lh!$A$11:$ZZ$209,286,FALSE)))</f>
        <v/>
      </c>
      <c r="Y143" s="179" t="str">
        <f>IF(ISERROR(VLOOKUP($A143,parlvotes_lh!$A$11:$ZZ$209,306,FALSE))=TRUE,"",IF(VLOOKUP($A143,parlvotes_lh!$A$11:$ZZ$209,306,FALSE)=0,"",VLOOKUP($A143,parlvotes_lh!$A$11:$ZZ$209,306,FALSE)))</f>
        <v/>
      </c>
      <c r="Z143" s="179" t="str">
        <f>IF(ISERROR(VLOOKUP($A143,parlvotes_lh!$A$11:$ZZ$209,326,FALSE))=TRUE,"",IF(VLOOKUP($A143,parlvotes_lh!$A$11:$ZZ$209,326,FALSE)=0,"",VLOOKUP($A143,parlvotes_lh!$A$11:$ZZ$209,326,FALSE)))</f>
        <v/>
      </c>
      <c r="AA143" s="179" t="str">
        <f>IF(ISERROR(VLOOKUP($A143,parlvotes_lh!$A$11:$ZZ$209,346,FALSE))=TRUE,"",IF(VLOOKUP($A143,parlvotes_lh!$A$11:$ZZ$209,346,FALSE)=0,"",VLOOKUP($A143,parlvotes_lh!$A$11:$ZZ$209,346,FALSE)))</f>
        <v/>
      </c>
      <c r="AB143" s="179" t="str">
        <f>IF(ISERROR(VLOOKUP($A143,parlvotes_lh!$A$11:$ZZ$209,366,FALSE))=TRUE,"",IF(VLOOKUP($A143,parlvotes_lh!$A$11:$ZZ$209,366,FALSE)=0,"",VLOOKUP($A143,parlvotes_lh!$A$11:$ZZ$209,366,FALSE)))</f>
        <v/>
      </c>
      <c r="AC143" s="179" t="str">
        <f>IF(ISERROR(VLOOKUP($A143,parlvotes_lh!$A$11:$ZZ$209,386,FALSE))=TRUE,"",IF(VLOOKUP($A143,parlvotes_lh!$A$11:$ZZ$209,386,FALSE)=0,"",VLOOKUP($A143,parlvotes_lh!$A$11:$ZZ$209,386,FALSE)))</f>
        <v/>
      </c>
    </row>
    <row r="144" spans="1:29" ht="13.5" customHeight="1">
      <c r="A144" s="173"/>
      <c r="B144" s="104" t="str">
        <f>IF(A144="","",MID(info_weblinks!$C$3,32,3))</f>
        <v/>
      </c>
      <c r="C144" s="104" t="str">
        <f>IF(info_parties!G153="","",info_parties!G153)</f>
        <v/>
      </c>
      <c r="D144" s="104" t="str">
        <f>IF(info_parties!K153="","",info_parties!K153)</f>
        <v/>
      </c>
      <c r="E144" s="104" t="str">
        <f>IF(info_parties!H153="","",info_parties!H153)</f>
        <v/>
      </c>
      <c r="F144" s="174" t="str">
        <f t="shared" si="8"/>
        <v/>
      </c>
      <c r="G144" s="175" t="str">
        <f t="shared" si="9"/>
        <v/>
      </c>
      <c r="H144" s="176" t="str">
        <f t="shared" si="10"/>
        <v/>
      </c>
      <c r="I144" s="177" t="str">
        <f t="shared" si="11"/>
        <v/>
      </c>
      <c r="J144" s="178" t="str">
        <f>IF(ISERROR(VLOOKUP($A144,parlvotes_lh!$A$11:$ZZ$209,6,FALSE))=TRUE,"",IF(VLOOKUP($A144,parlvotes_lh!$A$11:$ZZ$209,6,FALSE)=0,"",VLOOKUP($A144,parlvotes_lh!$A$11:$ZZ$209,6,FALSE)))</f>
        <v/>
      </c>
      <c r="K144" s="178" t="str">
        <f>IF(ISERROR(VLOOKUP($A144,parlvotes_lh!$A$11:$ZZ$209,26,FALSE))=TRUE,"",IF(VLOOKUP($A144,parlvotes_lh!$A$11:$ZZ$209,26,FALSE)=0,"",VLOOKUP($A144,parlvotes_lh!$A$11:$ZZ$209,26,FALSE)))</f>
        <v/>
      </c>
      <c r="L144" s="178" t="str">
        <f>IF(ISERROR(VLOOKUP($A144,parlvotes_lh!$A$11:$ZZ$209,46,FALSE))=TRUE,"",IF(VLOOKUP($A144,parlvotes_lh!$A$11:$ZZ$209,46,FALSE)=0,"",VLOOKUP($A144,parlvotes_lh!$A$11:$ZZ$209,46,FALSE)))</f>
        <v/>
      </c>
      <c r="M144" s="178" t="str">
        <f>IF(ISERROR(VLOOKUP($A144,parlvotes_lh!$A$11:$ZZ$209,66,FALSE))=TRUE,"",IF(VLOOKUP($A144,parlvotes_lh!$A$11:$ZZ$209,66,FALSE)=0,"",VLOOKUP($A144,parlvotes_lh!$A$11:$ZZ$209,66,FALSE)))</f>
        <v/>
      </c>
      <c r="N144" s="178" t="str">
        <f>IF(ISERROR(VLOOKUP($A144,parlvotes_lh!$A$11:$ZZ$209,86,FALSE))=TRUE,"",IF(VLOOKUP($A144,parlvotes_lh!$A$11:$ZZ$209,86,FALSE)=0,"",VLOOKUP($A144,parlvotes_lh!$A$11:$ZZ$209,86,FALSE)))</f>
        <v/>
      </c>
      <c r="O144" s="178" t="str">
        <f>IF(ISERROR(VLOOKUP($A144,parlvotes_lh!$A$11:$ZZ$209,106,FALSE))=TRUE,"",IF(VLOOKUP($A144,parlvotes_lh!$A$11:$ZZ$209,106,FALSE)=0,"",VLOOKUP($A144,parlvotes_lh!$A$11:$ZZ$209,106,FALSE)))</f>
        <v/>
      </c>
      <c r="P144" s="178" t="str">
        <f>IF(ISERROR(VLOOKUP($A144,parlvotes_lh!$A$11:$ZZ$209,126,FALSE))=TRUE,"",IF(VLOOKUP($A144,parlvotes_lh!$A$11:$ZZ$209,126,FALSE)=0,"",VLOOKUP($A144,parlvotes_lh!$A$11:$ZZ$209,126,FALSE)))</f>
        <v/>
      </c>
      <c r="Q144" s="179" t="str">
        <f>IF(ISERROR(VLOOKUP($A144,parlvotes_lh!$A$11:$ZZ$209,146,FALSE))=TRUE,"",IF(VLOOKUP($A144,parlvotes_lh!$A$11:$ZZ$209,146,FALSE)=0,"",VLOOKUP($A144,parlvotes_lh!$A$11:$ZZ$209,146,FALSE)))</f>
        <v/>
      </c>
      <c r="R144" s="179" t="str">
        <f>IF(ISERROR(VLOOKUP($A144,parlvotes_lh!$A$11:$ZZ$209,166,FALSE))=TRUE,"",IF(VLOOKUP($A144,parlvotes_lh!$A$11:$ZZ$209,166,FALSE)=0,"",VLOOKUP($A144,parlvotes_lh!$A$11:$ZZ$209,166,FALSE)))</f>
        <v/>
      </c>
      <c r="S144" s="179" t="str">
        <f>IF(ISERROR(VLOOKUP($A144,parlvotes_lh!$A$11:$ZZ$209,186,FALSE))=TRUE,"",IF(VLOOKUP($A144,parlvotes_lh!$A$11:$ZZ$209,186,FALSE)=0,"",VLOOKUP($A144,parlvotes_lh!$A$11:$ZZ$209,186,FALSE)))</f>
        <v/>
      </c>
      <c r="T144" s="179" t="str">
        <f>IF(ISERROR(VLOOKUP($A144,parlvotes_lh!$A$11:$ZZ$209,206,FALSE))=TRUE,"",IF(VLOOKUP($A144,parlvotes_lh!$A$11:$ZZ$209,206,FALSE)=0,"",VLOOKUP($A144,parlvotes_lh!$A$11:$ZZ$209,206,FALSE)))</f>
        <v/>
      </c>
      <c r="U144" s="179" t="str">
        <f>IF(ISERROR(VLOOKUP($A144,parlvotes_lh!$A$11:$ZZ$209,226,FALSE))=TRUE,"",IF(VLOOKUP($A144,parlvotes_lh!$A$11:$ZZ$209,226,FALSE)=0,"",VLOOKUP($A144,parlvotes_lh!$A$11:$ZZ$209,226,FALSE)))</f>
        <v/>
      </c>
      <c r="V144" s="179" t="str">
        <f>IF(ISERROR(VLOOKUP($A144,parlvotes_lh!$A$11:$ZZ$209,246,FALSE))=TRUE,"",IF(VLOOKUP($A144,parlvotes_lh!$A$11:$ZZ$209,246,FALSE)=0,"",VLOOKUP($A144,parlvotes_lh!$A$11:$ZZ$209,246,FALSE)))</f>
        <v/>
      </c>
      <c r="W144" s="179" t="str">
        <f>IF(ISERROR(VLOOKUP($A144,parlvotes_lh!$A$11:$ZZ$209,266,FALSE))=TRUE,"",IF(VLOOKUP($A144,parlvotes_lh!$A$11:$ZZ$209,266,FALSE)=0,"",VLOOKUP($A144,parlvotes_lh!$A$11:$ZZ$209,266,FALSE)))</f>
        <v/>
      </c>
      <c r="X144" s="179" t="str">
        <f>IF(ISERROR(VLOOKUP($A144,parlvotes_lh!$A$11:$ZZ$209,286,FALSE))=TRUE,"",IF(VLOOKUP($A144,parlvotes_lh!$A$11:$ZZ$209,286,FALSE)=0,"",VLOOKUP($A144,parlvotes_lh!$A$11:$ZZ$209,286,FALSE)))</f>
        <v/>
      </c>
      <c r="Y144" s="179" t="str">
        <f>IF(ISERROR(VLOOKUP($A144,parlvotes_lh!$A$11:$ZZ$209,306,FALSE))=TRUE,"",IF(VLOOKUP($A144,parlvotes_lh!$A$11:$ZZ$209,306,FALSE)=0,"",VLOOKUP($A144,parlvotes_lh!$A$11:$ZZ$209,306,FALSE)))</f>
        <v/>
      </c>
      <c r="Z144" s="179" t="str">
        <f>IF(ISERROR(VLOOKUP($A144,parlvotes_lh!$A$11:$ZZ$209,326,FALSE))=TRUE,"",IF(VLOOKUP($A144,parlvotes_lh!$A$11:$ZZ$209,326,FALSE)=0,"",VLOOKUP($A144,parlvotes_lh!$A$11:$ZZ$209,326,FALSE)))</f>
        <v/>
      </c>
      <c r="AA144" s="179" t="str">
        <f>IF(ISERROR(VLOOKUP($A144,parlvotes_lh!$A$11:$ZZ$209,346,FALSE))=TRUE,"",IF(VLOOKUP($A144,parlvotes_lh!$A$11:$ZZ$209,346,FALSE)=0,"",VLOOKUP($A144,parlvotes_lh!$A$11:$ZZ$209,346,FALSE)))</f>
        <v/>
      </c>
      <c r="AB144" s="179" t="str">
        <f>IF(ISERROR(VLOOKUP($A144,parlvotes_lh!$A$11:$ZZ$209,366,FALSE))=TRUE,"",IF(VLOOKUP($A144,parlvotes_lh!$A$11:$ZZ$209,366,FALSE)=0,"",VLOOKUP($A144,parlvotes_lh!$A$11:$ZZ$209,366,FALSE)))</f>
        <v/>
      </c>
      <c r="AC144" s="179" t="str">
        <f>IF(ISERROR(VLOOKUP($A144,parlvotes_lh!$A$11:$ZZ$209,386,FALSE))=TRUE,"",IF(VLOOKUP($A144,parlvotes_lh!$A$11:$ZZ$209,386,FALSE)=0,"",VLOOKUP($A144,parlvotes_lh!$A$11:$ZZ$209,386,FALSE)))</f>
        <v/>
      </c>
    </row>
    <row r="145" spans="1:29" ht="13.5" customHeight="1">
      <c r="A145" s="173"/>
      <c r="B145" s="104" t="str">
        <f>IF(A145="","",MID(info_weblinks!$C$3,32,3))</f>
        <v/>
      </c>
      <c r="C145" s="104" t="str">
        <f>IF(info_parties!G154="","",info_parties!G154)</f>
        <v/>
      </c>
      <c r="D145" s="104" t="str">
        <f>IF(info_parties!K154="","",info_parties!K154)</f>
        <v/>
      </c>
      <c r="E145" s="104" t="str">
        <f>IF(info_parties!H154="","",info_parties!H154)</f>
        <v/>
      </c>
      <c r="F145" s="174" t="str">
        <f t="shared" si="8"/>
        <v/>
      </c>
      <c r="G145" s="175" t="str">
        <f t="shared" si="9"/>
        <v/>
      </c>
      <c r="H145" s="176" t="str">
        <f t="shared" si="10"/>
        <v/>
      </c>
      <c r="I145" s="177" t="str">
        <f t="shared" si="11"/>
        <v/>
      </c>
      <c r="J145" s="178" t="str">
        <f>IF(ISERROR(VLOOKUP($A145,parlvotes_lh!$A$11:$ZZ$209,6,FALSE))=TRUE,"",IF(VLOOKUP($A145,parlvotes_lh!$A$11:$ZZ$209,6,FALSE)=0,"",VLOOKUP($A145,parlvotes_lh!$A$11:$ZZ$209,6,FALSE)))</f>
        <v/>
      </c>
      <c r="K145" s="178" t="str">
        <f>IF(ISERROR(VLOOKUP($A145,parlvotes_lh!$A$11:$ZZ$209,26,FALSE))=TRUE,"",IF(VLOOKUP($A145,parlvotes_lh!$A$11:$ZZ$209,26,FALSE)=0,"",VLOOKUP($A145,parlvotes_lh!$A$11:$ZZ$209,26,FALSE)))</f>
        <v/>
      </c>
      <c r="L145" s="178" t="str">
        <f>IF(ISERROR(VLOOKUP($A145,parlvotes_lh!$A$11:$ZZ$209,46,FALSE))=TRUE,"",IF(VLOOKUP($A145,parlvotes_lh!$A$11:$ZZ$209,46,FALSE)=0,"",VLOOKUP($A145,parlvotes_lh!$A$11:$ZZ$209,46,FALSE)))</f>
        <v/>
      </c>
      <c r="M145" s="178" t="str">
        <f>IF(ISERROR(VLOOKUP($A145,parlvotes_lh!$A$11:$ZZ$209,66,FALSE))=TRUE,"",IF(VLOOKUP($A145,parlvotes_lh!$A$11:$ZZ$209,66,FALSE)=0,"",VLOOKUP($A145,parlvotes_lh!$A$11:$ZZ$209,66,FALSE)))</f>
        <v/>
      </c>
      <c r="N145" s="178" t="str">
        <f>IF(ISERROR(VLOOKUP($A145,parlvotes_lh!$A$11:$ZZ$209,86,FALSE))=TRUE,"",IF(VLOOKUP($A145,parlvotes_lh!$A$11:$ZZ$209,86,FALSE)=0,"",VLOOKUP($A145,parlvotes_lh!$A$11:$ZZ$209,86,FALSE)))</f>
        <v/>
      </c>
      <c r="O145" s="178" t="str">
        <f>IF(ISERROR(VLOOKUP($A145,parlvotes_lh!$A$11:$ZZ$209,106,FALSE))=TRUE,"",IF(VLOOKUP($A145,parlvotes_lh!$A$11:$ZZ$209,106,FALSE)=0,"",VLOOKUP($A145,parlvotes_lh!$A$11:$ZZ$209,106,FALSE)))</f>
        <v/>
      </c>
      <c r="P145" s="178" t="str">
        <f>IF(ISERROR(VLOOKUP($A145,parlvotes_lh!$A$11:$ZZ$209,126,FALSE))=TRUE,"",IF(VLOOKUP($A145,parlvotes_lh!$A$11:$ZZ$209,126,FALSE)=0,"",VLOOKUP($A145,parlvotes_lh!$A$11:$ZZ$209,126,FALSE)))</f>
        <v/>
      </c>
      <c r="Q145" s="179" t="str">
        <f>IF(ISERROR(VLOOKUP($A145,parlvotes_lh!$A$11:$ZZ$209,146,FALSE))=TRUE,"",IF(VLOOKUP($A145,parlvotes_lh!$A$11:$ZZ$209,146,FALSE)=0,"",VLOOKUP($A145,parlvotes_lh!$A$11:$ZZ$209,146,FALSE)))</f>
        <v/>
      </c>
      <c r="R145" s="179" t="str">
        <f>IF(ISERROR(VLOOKUP($A145,parlvotes_lh!$A$11:$ZZ$209,166,FALSE))=TRUE,"",IF(VLOOKUP($A145,parlvotes_lh!$A$11:$ZZ$209,166,FALSE)=0,"",VLOOKUP($A145,parlvotes_lh!$A$11:$ZZ$209,166,FALSE)))</f>
        <v/>
      </c>
      <c r="S145" s="179" t="str">
        <f>IF(ISERROR(VLOOKUP($A145,parlvotes_lh!$A$11:$ZZ$209,186,FALSE))=TRUE,"",IF(VLOOKUP($A145,parlvotes_lh!$A$11:$ZZ$209,186,FALSE)=0,"",VLOOKUP($A145,parlvotes_lh!$A$11:$ZZ$209,186,FALSE)))</f>
        <v/>
      </c>
      <c r="T145" s="179" t="str">
        <f>IF(ISERROR(VLOOKUP($A145,parlvotes_lh!$A$11:$ZZ$209,206,FALSE))=TRUE,"",IF(VLOOKUP($A145,parlvotes_lh!$A$11:$ZZ$209,206,FALSE)=0,"",VLOOKUP($A145,parlvotes_lh!$A$11:$ZZ$209,206,FALSE)))</f>
        <v/>
      </c>
      <c r="U145" s="179" t="str">
        <f>IF(ISERROR(VLOOKUP($A145,parlvotes_lh!$A$11:$ZZ$209,226,FALSE))=TRUE,"",IF(VLOOKUP($A145,parlvotes_lh!$A$11:$ZZ$209,226,FALSE)=0,"",VLOOKUP($A145,parlvotes_lh!$A$11:$ZZ$209,226,FALSE)))</f>
        <v/>
      </c>
      <c r="V145" s="179" t="str">
        <f>IF(ISERROR(VLOOKUP($A145,parlvotes_lh!$A$11:$ZZ$209,246,FALSE))=TRUE,"",IF(VLOOKUP($A145,parlvotes_lh!$A$11:$ZZ$209,246,FALSE)=0,"",VLOOKUP($A145,parlvotes_lh!$A$11:$ZZ$209,246,FALSE)))</f>
        <v/>
      </c>
      <c r="W145" s="179" t="str">
        <f>IF(ISERROR(VLOOKUP($A145,parlvotes_lh!$A$11:$ZZ$209,266,FALSE))=TRUE,"",IF(VLOOKUP($A145,parlvotes_lh!$A$11:$ZZ$209,266,FALSE)=0,"",VLOOKUP($A145,parlvotes_lh!$A$11:$ZZ$209,266,FALSE)))</f>
        <v/>
      </c>
      <c r="X145" s="179" t="str">
        <f>IF(ISERROR(VLOOKUP($A145,parlvotes_lh!$A$11:$ZZ$209,286,FALSE))=TRUE,"",IF(VLOOKUP($A145,parlvotes_lh!$A$11:$ZZ$209,286,FALSE)=0,"",VLOOKUP($A145,parlvotes_lh!$A$11:$ZZ$209,286,FALSE)))</f>
        <v/>
      </c>
      <c r="Y145" s="179" t="str">
        <f>IF(ISERROR(VLOOKUP($A145,parlvotes_lh!$A$11:$ZZ$209,306,FALSE))=TRUE,"",IF(VLOOKUP($A145,parlvotes_lh!$A$11:$ZZ$209,306,FALSE)=0,"",VLOOKUP($A145,parlvotes_lh!$A$11:$ZZ$209,306,FALSE)))</f>
        <v/>
      </c>
      <c r="Z145" s="179" t="str">
        <f>IF(ISERROR(VLOOKUP($A145,parlvotes_lh!$A$11:$ZZ$209,326,FALSE))=TRUE,"",IF(VLOOKUP($A145,parlvotes_lh!$A$11:$ZZ$209,326,FALSE)=0,"",VLOOKUP($A145,parlvotes_lh!$A$11:$ZZ$209,326,FALSE)))</f>
        <v/>
      </c>
      <c r="AA145" s="179" t="str">
        <f>IF(ISERROR(VLOOKUP($A145,parlvotes_lh!$A$11:$ZZ$209,346,FALSE))=TRUE,"",IF(VLOOKUP($A145,parlvotes_lh!$A$11:$ZZ$209,346,FALSE)=0,"",VLOOKUP($A145,parlvotes_lh!$A$11:$ZZ$209,346,FALSE)))</f>
        <v/>
      </c>
      <c r="AB145" s="179" t="str">
        <f>IF(ISERROR(VLOOKUP($A145,parlvotes_lh!$A$11:$ZZ$209,366,FALSE))=TRUE,"",IF(VLOOKUP($A145,parlvotes_lh!$A$11:$ZZ$209,366,FALSE)=0,"",VLOOKUP($A145,parlvotes_lh!$A$11:$ZZ$209,366,FALSE)))</f>
        <v/>
      </c>
      <c r="AC145" s="179" t="str">
        <f>IF(ISERROR(VLOOKUP($A145,parlvotes_lh!$A$11:$ZZ$209,386,FALSE))=TRUE,"",IF(VLOOKUP($A145,parlvotes_lh!$A$11:$ZZ$209,386,FALSE)=0,"",VLOOKUP($A145,parlvotes_lh!$A$11:$ZZ$209,386,FALSE)))</f>
        <v/>
      </c>
    </row>
    <row r="146" spans="1:29" ht="13.5" customHeight="1">
      <c r="A146" s="173"/>
      <c r="B146" s="104" t="str">
        <f>IF(A146="","",MID(info_weblinks!$C$3,32,3))</f>
        <v/>
      </c>
      <c r="C146" s="104" t="str">
        <f>IF(info_parties!G155="","",info_parties!G155)</f>
        <v/>
      </c>
      <c r="D146" s="104" t="str">
        <f>IF(info_parties!K155="","",info_parties!K155)</f>
        <v/>
      </c>
      <c r="E146" s="104" t="str">
        <f>IF(info_parties!H155="","",info_parties!H155)</f>
        <v/>
      </c>
      <c r="F146" s="174" t="str">
        <f t="shared" si="8"/>
        <v/>
      </c>
      <c r="G146" s="175" t="str">
        <f t="shared" si="9"/>
        <v/>
      </c>
      <c r="H146" s="176" t="str">
        <f t="shared" si="10"/>
        <v/>
      </c>
      <c r="I146" s="177" t="str">
        <f t="shared" si="11"/>
        <v/>
      </c>
      <c r="J146" s="178" t="str">
        <f>IF(ISERROR(VLOOKUP($A146,parlvotes_lh!$A$11:$ZZ$209,6,FALSE))=TRUE,"",IF(VLOOKUP($A146,parlvotes_lh!$A$11:$ZZ$209,6,FALSE)=0,"",VLOOKUP($A146,parlvotes_lh!$A$11:$ZZ$209,6,FALSE)))</f>
        <v/>
      </c>
      <c r="K146" s="178" t="str">
        <f>IF(ISERROR(VLOOKUP($A146,parlvotes_lh!$A$11:$ZZ$209,26,FALSE))=TRUE,"",IF(VLOOKUP($A146,parlvotes_lh!$A$11:$ZZ$209,26,FALSE)=0,"",VLOOKUP($A146,parlvotes_lh!$A$11:$ZZ$209,26,FALSE)))</f>
        <v/>
      </c>
      <c r="L146" s="178" t="str">
        <f>IF(ISERROR(VLOOKUP($A146,parlvotes_lh!$A$11:$ZZ$209,46,FALSE))=TRUE,"",IF(VLOOKUP($A146,parlvotes_lh!$A$11:$ZZ$209,46,FALSE)=0,"",VLOOKUP($A146,parlvotes_lh!$A$11:$ZZ$209,46,FALSE)))</f>
        <v/>
      </c>
      <c r="M146" s="178" t="str">
        <f>IF(ISERROR(VLOOKUP($A146,parlvotes_lh!$A$11:$ZZ$209,66,FALSE))=TRUE,"",IF(VLOOKUP($A146,parlvotes_lh!$A$11:$ZZ$209,66,FALSE)=0,"",VLOOKUP($A146,parlvotes_lh!$A$11:$ZZ$209,66,FALSE)))</f>
        <v/>
      </c>
      <c r="N146" s="178" t="str">
        <f>IF(ISERROR(VLOOKUP($A146,parlvotes_lh!$A$11:$ZZ$209,86,FALSE))=TRUE,"",IF(VLOOKUP($A146,parlvotes_lh!$A$11:$ZZ$209,86,FALSE)=0,"",VLOOKUP($A146,parlvotes_lh!$A$11:$ZZ$209,86,FALSE)))</f>
        <v/>
      </c>
      <c r="O146" s="178" t="str">
        <f>IF(ISERROR(VLOOKUP($A146,parlvotes_lh!$A$11:$ZZ$209,106,FALSE))=TRUE,"",IF(VLOOKUP($A146,parlvotes_lh!$A$11:$ZZ$209,106,FALSE)=0,"",VLOOKUP($A146,parlvotes_lh!$A$11:$ZZ$209,106,FALSE)))</f>
        <v/>
      </c>
      <c r="P146" s="178" t="str">
        <f>IF(ISERROR(VLOOKUP($A146,parlvotes_lh!$A$11:$ZZ$209,126,FALSE))=TRUE,"",IF(VLOOKUP($A146,parlvotes_lh!$A$11:$ZZ$209,126,FALSE)=0,"",VLOOKUP($A146,parlvotes_lh!$A$11:$ZZ$209,126,FALSE)))</f>
        <v/>
      </c>
      <c r="Q146" s="179" t="str">
        <f>IF(ISERROR(VLOOKUP($A146,parlvotes_lh!$A$11:$ZZ$209,146,FALSE))=TRUE,"",IF(VLOOKUP($A146,parlvotes_lh!$A$11:$ZZ$209,146,FALSE)=0,"",VLOOKUP($A146,parlvotes_lh!$A$11:$ZZ$209,146,FALSE)))</f>
        <v/>
      </c>
      <c r="R146" s="179" t="str">
        <f>IF(ISERROR(VLOOKUP($A146,parlvotes_lh!$A$11:$ZZ$209,166,FALSE))=TRUE,"",IF(VLOOKUP($A146,parlvotes_lh!$A$11:$ZZ$209,166,FALSE)=0,"",VLOOKUP($A146,parlvotes_lh!$A$11:$ZZ$209,166,FALSE)))</f>
        <v/>
      </c>
      <c r="S146" s="179" t="str">
        <f>IF(ISERROR(VLOOKUP($A146,parlvotes_lh!$A$11:$ZZ$209,186,FALSE))=TRUE,"",IF(VLOOKUP($A146,parlvotes_lh!$A$11:$ZZ$209,186,FALSE)=0,"",VLOOKUP($A146,parlvotes_lh!$A$11:$ZZ$209,186,FALSE)))</f>
        <v/>
      </c>
      <c r="T146" s="179" t="str">
        <f>IF(ISERROR(VLOOKUP($A146,parlvotes_lh!$A$11:$ZZ$209,206,FALSE))=TRUE,"",IF(VLOOKUP($A146,parlvotes_lh!$A$11:$ZZ$209,206,FALSE)=0,"",VLOOKUP($A146,parlvotes_lh!$A$11:$ZZ$209,206,FALSE)))</f>
        <v/>
      </c>
      <c r="U146" s="179" t="str">
        <f>IF(ISERROR(VLOOKUP($A146,parlvotes_lh!$A$11:$ZZ$209,226,FALSE))=TRUE,"",IF(VLOOKUP($A146,parlvotes_lh!$A$11:$ZZ$209,226,FALSE)=0,"",VLOOKUP($A146,parlvotes_lh!$A$11:$ZZ$209,226,FALSE)))</f>
        <v/>
      </c>
      <c r="V146" s="179" t="str">
        <f>IF(ISERROR(VLOOKUP($A146,parlvotes_lh!$A$11:$ZZ$209,246,FALSE))=TRUE,"",IF(VLOOKUP($A146,parlvotes_lh!$A$11:$ZZ$209,246,FALSE)=0,"",VLOOKUP($A146,parlvotes_lh!$A$11:$ZZ$209,246,FALSE)))</f>
        <v/>
      </c>
      <c r="W146" s="179" t="str">
        <f>IF(ISERROR(VLOOKUP($A146,parlvotes_lh!$A$11:$ZZ$209,266,FALSE))=TRUE,"",IF(VLOOKUP($A146,parlvotes_lh!$A$11:$ZZ$209,266,FALSE)=0,"",VLOOKUP($A146,parlvotes_lh!$A$11:$ZZ$209,266,FALSE)))</f>
        <v/>
      </c>
      <c r="X146" s="179" t="str">
        <f>IF(ISERROR(VLOOKUP($A146,parlvotes_lh!$A$11:$ZZ$209,286,FALSE))=TRUE,"",IF(VLOOKUP($A146,parlvotes_lh!$A$11:$ZZ$209,286,FALSE)=0,"",VLOOKUP($A146,parlvotes_lh!$A$11:$ZZ$209,286,FALSE)))</f>
        <v/>
      </c>
      <c r="Y146" s="179" t="str">
        <f>IF(ISERROR(VLOOKUP($A146,parlvotes_lh!$A$11:$ZZ$209,306,FALSE))=TRUE,"",IF(VLOOKUP($A146,parlvotes_lh!$A$11:$ZZ$209,306,FALSE)=0,"",VLOOKUP($A146,parlvotes_lh!$A$11:$ZZ$209,306,FALSE)))</f>
        <v/>
      </c>
      <c r="Z146" s="179" t="str">
        <f>IF(ISERROR(VLOOKUP($A146,parlvotes_lh!$A$11:$ZZ$209,326,FALSE))=TRUE,"",IF(VLOOKUP($A146,parlvotes_lh!$A$11:$ZZ$209,326,FALSE)=0,"",VLOOKUP($A146,parlvotes_lh!$A$11:$ZZ$209,326,FALSE)))</f>
        <v/>
      </c>
      <c r="AA146" s="179" t="str">
        <f>IF(ISERROR(VLOOKUP($A146,parlvotes_lh!$A$11:$ZZ$209,346,FALSE))=TRUE,"",IF(VLOOKUP($A146,parlvotes_lh!$A$11:$ZZ$209,346,FALSE)=0,"",VLOOKUP($A146,parlvotes_lh!$A$11:$ZZ$209,346,FALSE)))</f>
        <v/>
      </c>
      <c r="AB146" s="179" t="str">
        <f>IF(ISERROR(VLOOKUP($A146,parlvotes_lh!$A$11:$ZZ$209,366,FALSE))=TRUE,"",IF(VLOOKUP($A146,parlvotes_lh!$A$11:$ZZ$209,366,FALSE)=0,"",VLOOKUP($A146,parlvotes_lh!$A$11:$ZZ$209,366,FALSE)))</f>
        <v/>
      </c>
      <c r="AC146" s="179" t="str">
        <f>IF(ISERROR(VLOOKUP($A146,parlvotes_lh!$A$11:$ZZ$209,386,FALSE))=TRUE,"",IF(VLOOKUP($A146,parlvotes_lh!$A$11:$ZZ$209,386,FALSE)=0,"",VLOOKUP($A146,parlvotes_lh!$A$11:$ZZ$209,386,FALSE)))</f>
        <v/>
      </c>
    </row>
    <row r="147" spans="1:29" ht="13.5" customHeight="1">
      <c r="A147" s="173"/>
      <c r="B147" s="104" t="str">
        <f>IF(A147="","",MID(info_weblinks!$C$3,32,3))</f>
        <v/>
      </c>
      <c r="C147" s="104" t="str">
        <f>IF(info_parties!G156="","",info_parties!G156)</f>
        <v/>
      </c>
      <c r="D147" s="104" t="str">
        <f>IF(info_parties!K156="","",info_parties!K156)</f>
        <v/>
      </c>
      <c r="E147" s="104" t="str">
        <f>IF(info_parties!H156="","",info_parties!H156)</f>
        <v/>
      </c>
      <c r="F147" s="174" t="str">
        <f t="shared" si="8"/>
        <v/>
      </c>
      <c r="G147" s="175" t="str">
        <f t="shared" si="9"/>
        <v/>
      </c>
      <c r="H147" s="176" t="str">
        <f t="shared" si="10"/>
        <v/>
      </c>
      <c r="I147" s="177" t="str">
        <f t="shared" si="11"/>
        <v/>
      </c>
      <c r="J147" s="178" t="str">
        <f>IF(ISERROR(VLOOKUP($A147,parlvotes_lh!$A$11:$ZZ$209,6,FALSE))=TRUE,"",IF(VLOOKUP($A147,parlvotes_lh!$A$11:$ZZ$209,6,FALSE)=0,"",VLOOKUP($A147,parlvotes_lh!$A$11:$ZZ$209,6,FALSE)))</f>
        <v/>
      </c>
      <c r="K147" s="178" t="str">
        <f>IF(ISERROR(VLOOKUP($A147,parlvotes_lh!$A$11:$ZZ$209,26,FALSE))=TRUE,"",IF(VLOOKUP($A147,parlvotes_lh!$A$11:$ZZ$209,26,FALSE)=0,"",VLOOKUP($A147,parlvotes_lh!$A$11:$ZZ$209,26,FALSE)))</f>
        <v/>
      </c>
      <c r="L147" s="178" t="str">
        <f>IF(ISERROR(VLOOKUP($A147,parlvotes_lh!$A$11:$ZZ$209,46,FALSE))=TRUE,"",IF(VLOOKUP($A147,parlvotes_lh!$A$11:$ZZ$209,46,FALSE)=0,"",VLOOKUP($A147,parlvotes_lh!$A$11:$ZZ$209,46,FALSE)))</f>
        <v/>
      </c>
      <c r="M147" s="178" t="str">
        <f>IF(ISERROR(VLOOKUP($A147,parlvotes_lh!$A$11:$ZZ$209,66,FALSE))=TRUE,"",IF(VLOOKUP($A147,parlvotes_lh!$A$11:$ZZ$209,66,FALSE)=0,"",VLOOKUP($A147,parlvotes_lh!$A$11:$ZZ$209,66,FALSE)))</f>
        <v/>
      </c>
      <c r="N147" s="178" t="str">
        <f>IF(ISERROR(VLOOKUP($A147,parlvotes_lh!$A$11:$ZZ$209,86,FALSE))=TRUE,"",IF(VLOOKUP($A147,parlvotes_lh!$A$11:$ZZ$209,86,FALSE)=0,"",VLOOKUP($A147,parlvotes_lh!$A$11:$ZZ$209,86,FALSE)))</f>
        <v/>
      </c>
      <c r="O147" s="178" t="str">
        <f>IF(ISERROR(VLOOKUP($A147,parlvotes_lh!$A$11:$ZZ$209,106,FALSE))=TRUE,"",IF(VLOOKUP($A147,parlvotes_lh!$A$11:$ZZ$209,106,FALSE)=0,"",VLOOKUP($A147,parlvotes_lh!$A$11:$ZZ$209,106,FALSE)))</f>
        <v/>
      </c>
      <c r="P147" s="178" t="str">
        <f>IF(ISERROR(VLOOKUP($A147,parlvotes_lh!$A$11:$ZZ$209,126,FALSE))=TRUE,"",IF(VLOOKUP($A147,parlvotes_lh!$A$11:$ZZ$209,126,FALSE)=0,"",VLOOKUP($A147,parlvotes_lh!$A$11:$ZZ$209,126,FALSE)))</f>
        <v/>
      </c>
      <c r="Q147" s="179" t="str">
        <f>IF(ISERROR(VLOOKUP($A147,parlvotes_lh!$A$11:$ZZ$209,146,FALSE))=TRUE,"",IF(VLOOKUP($A147,parlvotes_lh!$A$11:$ZZ$209,146,FALSE)=0,"",VLOOKUP($A147,parlvotes_lh!$A$11:$ZZ$209,146,FALSE)))</f>
        <v/>
      </c>
      <c r="R147" s="179" t="str">
        <f>IF(ISERROR(VLOOKUP($A147,parlvotes_lh!$A$11:$ZZ$209,166,FALSE))=TRUE,"",IF(VLOOKUP($A147,parlvotes_lh!$A$11:$ZZ$209,166,FALSE)=0,"",VLOOKUP($A147,parlvotes_lh!$A$11:$ZZ$209,166,FALSE)))</f>
        <v/>
      </c>
      <c r="S147" s="179" t="str">
        <f>IF(ISERROR(VLOOKUP($A147,parlvotes_lh!$A$11:$ZZ$209,186,FALSE))=TRUE,"",IF(VLOOKUP($A147,parlvotes_lh!$A$11:$ZZ$209,186,FALSE)=0,"",VLOOKUP($A147,parlvotes_lh!$A$11:$ZZ$209,186,FALSE)))</f>
        <v/>
      </c>
      <c r="T147" s="179" t="str">
        <f>IF(ISERROR(VLOOKUP($A147,parlvotes_lh!$A$11:$ZZ$209,206,FALSE))=TRUE,"",IF(VLOOKUP($A147,parlvotes_lh!$A$11:$ZZ$209,206,FALSE)=0,"",VLOOKUP($A147,parlvotes_lh!$A$11:$ZZ$209,206,FALSE)))</f>
        <v/>
      </c>
      <c r="U147" s="179" t="str">
        <f>IF(ISERROR(VLOOKUP($A147,parlvotes_lh!$A$11:$ZZ$209,226,FALSE))=TRUE,"",IF(VLOOKUP($A147,parlvotes_lh!$A$11:$ZZ$209,226,FALSE)=0,"",VLOOKUP($A147,parlvotes_lh!$A$11:$ZZ$209,226,FALSE)))</f>
        <v/>
      </c>
      <c r="V147" s="179" t="str">
        <f>IF(ISERROR(VLOOKUP($A147,parlvotes_lh!$A$11:$ZZ$209,246,FALSE))=TRUE,"",IF(VLOOKUP($A147,parlvotes_lh!$A$11:$ZZ$209,246,FALSE)=0,"",VLOOKUP($A147,parlvotes_lh!$A$11:$ZZ$209,246,FALSE)))</f>
        <v/>
      </c>
      <c r="W147" s="179" t="str">
        <f>IF(ISERROR(VLOOKUP($A147,parlvotes_lh!$A$11:$ZZ$209,266,FALSE))=TRUE,"",IF(VLOOKUP($A147,parlvotes_lh!$A$11:$ZZ$209,266,FALSE)=0,"",VLOOKUP($A147,parlvotes_lh!$A$11:$ZZ$209,266,FALSE)))</f>
        <v/>
      </c>
      <c r="X147" s="179" t="str">
        <f>IF(ISERROR(VLOOKUP($A147,parlvotes_lh!$A$11:$ZZ$209,286,FALSE))=TRUE,"",IF(VLOOKUP($A147,parlvotes_lh!$A$11:$ZZ$209,286,FALSE)=0,"",VLOOKUP($A147,parlvotes_lh!$A$11:$ZZ$209,286,FALSE)))</f>
        <v/>
      </c>
      <c r="Y147" s="179" t="str">
        <f>IF(ISERROR(VLOOKUP($A147,parlvotes_lh!$A$11:$ZZ$209,306,FALSE))=TRUE,"",IF(VLOOKUP($A147,parlvotes_lh!$A$11:$ZZ$209,306,FALSE)=0,"",VLOOKUP($A147,parlvotes_lh!$A$11:$ZZ$209,306,FALSE)))</f>
        <v/>
      </c>
      <c r="Z147" s="179" t="str">
        <f>IF(ISERROR(VLOOKUP($A147,parlvotes_lh!$A$11:$ZZ$209,326,FALSE))=TRUE,"",IF(VLOOKUP($A147,parlvotes_lh!$A$11:$ZZ$209,326,FALSE)=0,"",VLOOKUP($A147,parlvotes_lh!$A$11:$ZZ$209,326,FALSE)))</f>
        <v/>
      </c>
      <c r="AA147" s="179" t="str">
        <f>IF(ISERROR(VLOOKUP($A147,parlvotes_lh!$A$11:$ZZ$209,346,FALSE))=TRUE,"",IF(VLOOKUP($A147,parlvotes_lh!$A$11:$ZZ$209,346,FALSE)=0,"",VLOOKUP($A147,parlvotes_lh!$A$11:$ZZ$209,346,FALSE)))</f>
        <v/>
      </c>
      <c r="AB147" s="179" t="str">
        <f>IF(ISERROR(VLOOKUP($A147,parlvotes_lh!$A$11:$ZZ$209,366,FALSE))=TRUE,"",IF(VLOOKUP($A147,parlvotes_lh!$A$11:$ZZ$209,366,FALSE)=0,"",VLOOKUP($A147,parlvotes_lh!$A$11:$ZZ$209,366,FALSE)))</f>
        <v/>
      </c>
      <c r="AC147" s="179" t="str">
        <f>IF(ISERROR(VLOOKUP($A147,parlvotes_lh!$A$11:$ZZ$209,386,FALSE))=TRUE,"",IF(VLOOKUP($A147,parlvotes_lh!$A$11:$ZZ$209,386,FALSE)=0,"",VLOOKUP($A147,parlvotes_lh!$A$11:$ZZ$209,386,FALSE)))</f>
        <v/>
      </c>
    </row>
    <row r="148" spans="1:29" ht="13.5" customHeight="1">
      <c r="A148" s="173"/>
      <c r="B148" s="104" t="str">
        <f>IF(A148="","",MID(info_weblinks!$C$3,32,3))</f>
        <v/>
      </c>
      <c r="C148" s="104" t="str">
        <f>IF(info_parties!G157="","",info_parties!G157)</f>
        <v/>
      </c>
      <c r="D148" s="104" t="str">
        <f>IF(info_parties!K157="","",info_parties!K157)</f>
        <v/>
      </c>
      <c r="E148" s="104" t="str">
        <f>IF(info_parties!H157="","",info_parties!H157)</f>
        <v/>
      </c>
      <c r="F148" s="174" t="str">
        <f t="shared" si="8"/>
        <v/>
      </c>
      <c r="G148" s="175" t="str">
        <f t="shared" si="9"/>
        <v/>
      </c>
      <c r="H148" s="176" t="str">
        <f t="shared" si="10"/>
        <v/>
      </c>
      <c r="I148" s="177" t="str">
        <f t="shared" si="11"/>
        <v/>
      </c>
      <c r="J148" s="178" t="str">
        <f>IF(ISERROR(VLOOKUP($A148,parlvotes_lh!$A$11:$ZZ$209,6,FALSE))=TRUE,"",IF(VLOOKUP($A148,parlvotes_lh!$A$11:$ZZ$209,6,FALSE)=0,"",VLOOKUP($A148,parlvotes_lh!$A$11:$ZZ$209,6,FALSE)))</f>
        <v/>
      </c>
      <c r="K148" s="178" t="str">
        <f>IF(ISERROR(VLOOKUP($A148,parlvotes_lh!$A$11:$ZZ$209,26,FALSE))=TRUE,"",IF(VLOOKUP($A148,parlvotes_lh!$A$11:$ZZ$209,26,FALSE)=0,"",VLOOKUP($A148,parlvotes_lh!$A$11:$ZZ$209,26,FALSE)))</f>
        <v/>
      </c>
      <c r="L148" s="178" t="str">
        <f>IF(ISERROR(VLOOKUP($A148,parlvotes_lh!$A$11:$ZZ$209,46,FALSE))=TRUE,"",IF(VLOOKUP($A148,parlvotes_lh!$A$11:$ZZ$209,46,FALSE)=0,"",VLOOKUP($A148,parlvotes_lh!$A$11:$ZZ$209,46,FALSE)))</f>
        <v/>
      </c>
      <c r="M148" s="178" t="str">
        <f>IF(ISERROR(VLOOKUP($A148,parlvotes_lh!$A$11:$ZZ$209,66,FALSE))=TRUE,"",IF(VLOOKUP($A148,parlvotes_lh!$A$11:$ZZ$209,66,FALSE)=0,"",VLOOKUP($A148,parlvotes_lh!$A$11:$ZZ$209,66,FALSE)))</f>
        <v/>
      </c>
      <c r="N148" s="178" t="str">
        <f>IF(ISERROR(VLOOKUP($A148,parlvotes_lh!$A$11:$ZZ$209,86,FALSE))=TRUE,"",IF(VLOOKUP($A148,parlvotes_lh!$A$11:$ZZ$209,86,FALSE)=0,"",VLOOKUP($A148,parlvotes_lh!$A$11:$ZZ$209,86,FALSE)))</f>
        <v/>
      </c>
      <c r="O148" s="178" t="str">
        <f>IF(ISERROR(VLOOKUP($A148,parlvotes_lh!$A$11:$ZZ$209,106,FALSE))=TRUE,"",IF(VLOOKUP($A148,parlvotes_lh!$A$11:$ZZ$209,106,FALSE)=0,"",VLOOKUP($A148,parlvotes_lh!$A$11:$ZZ$209,106,FALSE)))</f>
        <v/>
      </c>
      <c r="P148" s="178" t="str">
        <f>IF(ISERROR(VLOOKUP($A148,parlvotes_lh!$A$11:$ZZ$209,126,FALSE))=TRUE,"",IF(VLOOKUP($A148,parlvotes_lh!$A$11:$ZZ$209,126,FALSE)=0,"",VLOOKUP($A148,parlvotes_lh!$A$11:$ZZ$209,126,FALSE)))</f>
        <v/>
      </c>
      <c r="Q148" s="179" t="str">
        <f>IF(ISERROR(VLOOKUP($A148,parlvotes_lh!$A$11:$ZZ$209,146,FALSE))=TRUE,"",IF(VLOOKUP($A148,parlvotes_lh!$A$11:$ZZ$209,146,FALSE)=0,"",VLOOKUP($A148,parlvotes_lh!$A$11:$ZZ$209,146,FALSE)))</f>
        <v/>
      </c>
      <c r="R148" s="179" t="str">
        <f>IF(ISERROR(VLOOKUP($A148,parlvotes_lh!$A$11:$ZZ$209,166,FALSE))=TRUE,"",IF(VLOOKUP($A148,parlvotes_lh!$A$11:$ZZ$209,166,FALSE)=0,"",VLOOKUP($A148,parlvotes_lh!$A$11:$ZZ$209,166,FALSE)))</f>
        <v/>
      </c>
      <c r="S148" s="179" t="str">
        <f>IF(ISERROR(VLOOKUP($A148,parlvotes_lh!$A$11:$ZZ$209,186,FALSE))=TRUE,"",IF(VLOOKUP($A148,parlvotes_lh!$A$11:$ZZ$209,186,FALSE)=0,"",VLOOKUP($A148,parlvotes_lh!$A$11:$ZZ$209,186,FALSE)))</f>
        <v/>
      </c>
      <c r="T148" s="179" t="str">
        <f>IF(ISERROR(VLOOKUP($A148,parlvotes_lh!$A$11:$ZZ$209,206,FALSE))=TRUE,"",IF(VLOOKUP($A148,parlvotes_lh!$A$11:$ZZ$209,206,FALSE)=0,"",VLOOKUP($A148,parlvotes_lh!$A$11:$ZZ$209,206,FALSE)))</f>
        <v/>
      </c>
      <c r="U148" s="179" t="str">
        <f>IF(ISERROR(VLOOKUP($A148,parlvotes_lh!$A$11:$ZZ$209,226,FALSE))=TRUE,"",IF(VLOOKUP($A148,parlvotes_lh!$A$11:$ZZ$209,226,FALSE)=0,"",VLOOKUP($A148,parlvotes_lh!$A$11:$ZZ$209,226,FALSE)))</f>
        <v/>
      </c>
      <c r="V148" s="179" t="str">
        <f>IF(ISERROR(VLOOKUP($A148,parlvotes_lh!$A$11:$ZZ$209,246,FALSE))=TRUE,"",IF(VLOOKUP($A148,parlvotes_lh!$A$11:$ZZ$209,246,FALSE)=0,"",VLOOKUP($A148,parlvotes_lh!$A$11:$ZZ$209,246,FALSE)))</f>
        <v/>
      </c>
      <c r="W148" s="179" t="str">
        <f>IF(ISERROR(VLOOKUP($A148,parlvotes_lh!$A$11:$ZZ$209,266,FALSE))=TRUE,"",IF(VLOOKUP($A148,parlvotes_lh!$A$11:$ZZ$209,266,FALSE)=0,"",VLOOKUP($A148,parlvotes_lh!$A$11:$ZZ$209,266,FALSE)))</f>
        <v/>
      </c>
      <c r="X148" s="179" t="str">
        <f>IF(ISERROR(VLOOKUP($A148,parlvotes_lh!$A$11:$ZZ$209,286,FALSE))=TRUE,"",IF(VLOOKUP($A148,parlvotes_lh!$A$11:$ZZ$209,286,FALSE)=0,"",VLOOKUP($A148,parlvotes_lh!$A$11:$ZZ$209,286,FALSE)))</f>
        <v/>
      </c>
      <c r="Y148" s="179" t="str">
        <f>IF(ISERROR(VLOOKUP($A148,parlvotes_lh!$A$11:$ZZ$209,306,FALSE))=TRUE,"",IF(VLOOKUP($A148,parlvotes_lh!$A$11:$ZZ$209,306,FALSE)=0,"",VLOOKUP($A148,parlvotes_lh!$A$11:$ZZ$209,306,FALSE)))</f>
        <v/>
      </c>
      <c r="Z148" s="179" t="str">
        <f>IF(ISERROR(VLOOKUP($A148,parlvotes_lh!$A$11:$ZZ$209,326,FALSE))=TRUE,"",IF(VLOOKUP($A148,parlvotes_lh!$A$11:$ZZ$209,326,FALSE)=0,"",VLOOKUP($A148,parlvotes_lh!$A$11:$ZZ$209,326,FALSE)))</f>
        <v/>
      </c>
      <c r="AA148" s="179" t="str">
        <f>IF(ISERROR(VLOOKUP($A148,parlvotes_lh!$A$11:$ZZ$209,346,FALSE))=TRUE,"",IF(VLOOKUP($A148,parlvotes_lh!$A$11:$ZZ$209,346,FALSE)=0,"",VLOOKUP($A148,parlvotes_lh!$A$11:$ZZ$209,346,FALSE)))</f>
        <v/>
      </c>
      <c r="AB148" s="179" t="str">
        <f>IF(ISERROR(VLOOKUP($A148,parlvotes_lh!$A$11:$ZZ$209,366,FALSE))=TRUE,"",IF(VLOOKUP($A148,parlvotes_lh!$A$11:$ZZ$209,366,FALSE)=0,"",VLOOKUP($A148,parlvotes_lh!$A$11:$ZZ$209,366,FALSE)))</f>
        <v/>
      </c>
      <c r="AC148" s="179" t="str">
        <f>IF(ISERROR(VLOOKUP($A148,parlvotes_lh!$A$11:$ZZ$209,386,FALSE))=TRUE,"",IF(VLOOKUP($A148,parlvotes_lh!$A$11:$ZZ$209,386,FALSE)=0,"",VLOOKUP($A148,parlvotes_lh!$A$11:$ZZ$209,386,FALSE)))</f>
        <v/>
      </c>
    </row>
    <row r="149" spans="1:29" ht="13.5" customHeight="1">
      <c r="A149" s="173"/>
      <c r="B149" s="104" t="str">
        <f>IF(A149="","",MID(info_weblinks!$C$3,32,3))</f>
        <v/>
      </c>
      <c r="C149" s="104" t="str">
        <f>IF(info_parties!G158="","",info_parties!G158)</f>
        <v/>
      </c>
      <c r="D149" s="104" t="str">
        <f>IF(info_parties!K158="","",info_parties!K158)</f>
        <v/>
      </c>
      <c r="E149" s="104" t="str">
        <f>IF(info_parties!H158="","",info_parties!H158)</f>
        <v/>
      </c>
      <c r="F149" s="174" t="str">
        <f t="shared" si="8"/>
        <v/>
      </c>
      <c r="G149" s="175" t="str">
        <f t="shared" si="9"/>
        <v/>
      </c>
      <c r="H149" s="176" t="str">
        <f t="shared" si="10"/>
        <v/>
      </c>
      <c r="I149" s="177" t="str">
        <f t="shared" si="11"/>
        <v/>
      </c>
      <c r="J149" s="178" t="str">
        <f>IF(ISERROR(VLOOKUP($A149,parlvotes_lh!$A$11:$ZZ$209,6,FALSE))=TRUE,"",IF(VLOOKUP($A149,parlvotes_lh!$A$11:$ZZ$209,6,FALSE)=0,"",VLOOKUP($A149,parlvotes_lh!$A$11:$ZZ$209,6,FALSE)))</f>
        <v/>
      </c>
      <c r="K149" s="178" t="str">
        <f>IF(ISERROR(VLOOKUP($A149,parlvotes_lh!$A$11:$ZZ$209,26,FALSE))=TRUE,"",IF(VLOOKUP($A149,parlvotes_lh!$A$11:$ZZ$209,26,FALSE)=0,"",VLOOKUP($A149,parlvotes_lh!$A$11:$ZZ$209,26,FALSE)))</f>
        <v/>
      </c>
      <c r="L149" s="178" t="str">
        <f>IF(ISERROR(VLOOKUP($A149,parlvotes_lh!$A$11:$ZZ$209,46,FALSE))=TRUE,"",IF(VLOOKUP($A149,parlvotes_lh!$A$11:$ZZ$209,46,FALSE)=0,"",VLOOKUP($A149,parlvotes_lh!$A$11:$ZZ$209,46,FALSE)))</f>
        <v/>
      </c>
      <c r="M149" s="178" t="str">
        <f>IF(ISERROR(VLOOKUP($A149,parlvotes_lh!$A$11:$ZZ$209,66,FALSE))=TRUE,"",IF(VLOOKUP($A149,parlvotes_lh!$A$11:$ZZ$209,66,FALSE)=0,"",VLOOKUP($A149,parlvotes_lh!$A$11:$ZZ$209,66,FALSE)))</f>
        <v/>
      </c>
      <c r="N149" s="178" t="str">
        <f>IF(ISERROR(VLOOKUP($A149,parlvotes_lh!$A$11:$ZZ$209,86,FALSE))=TRUE,"",IF(VLOOKUP($A149,parlvotes_lh!$A$11:$ZZ$209,86,FALSE)=0,"",VLOOKUP($A149,parlvotes_lh!$A$11:$ZZ$209,86,FALSE)))</f>
        <v/>
      </c>
      <c r="O149" s="178" t="str">
        <f>IF(ISERROR(VLOOKUP($A149,parlvotes_lh!$A$11:$ZZ$209,106,FALSE))=TRUE,"",IF(VLOOKUP($A149,parlvotes_lh!$A$11:$ZZ$209,106,FALSE)=0,"",VLOOKUP($A149,parlvotes_lh!$A$11:$ZZ$209,106,FALSE)))</f>
        <v/>
      </c>
      <c r="P149" s="178" t="str">
        <f>IF(ISERROR(VLOOKUP($A149,parlvotes_lh!$A$11:$ZZ$209,126,FALSE))=TRUE,"",IF(VLOOKUP($A149,parlvotes_lh!$A$11:$ZZ$209,126,FALSE)=0,"",VLOOKUP($A149,parlvotes_lh!$A$11:$ZZ$209,126,FALSE)))</f>
        <v/>
      </c>
      <c r="Q149" s="179" t="str">
        <f>IF(ISERROR(VLOOKUP($A149,parlvotes_lh!$A$11:$ZZ$209,146,FALSE))=TRUE,"",IF(VLOOKUP($A149,parlvotes_lh!$A$11:$ZZ$209,146,FALSE)=0,"",VLOOKUP($A149,parlvotes_lh!$A$11:$ZZ$209,146,FALSE)))</f>
        <v/>
      </c>
      <c r="R149" s="179" t="str">
        <f>IF(ISERROR(VLOOKUP($A149,parlvotes_lh!$A$11:$ZZ$209,166,FALSE))=TRUE,"",IF(VLOOKUP($A149,parlvotes_lh!$A$11:$ZZ$209,166,FALSE)=0,"",VLOOKUP($A149,parlvotes_lh!$A$11:$ZZ$209,166,FALSE)))</f>
        <v/>
      </c>
      <c r="S149" s="179" t="str">
        <f>IF(ISERROR(VLOOKUP($A149,parlvotes_lh!$A$11:$ZZ$209,186,FALSE))=TRUE,"",IF(VLOOKUP($A149,parlvotes_lh!$A$11:$ZZ$209,186,FALSE)=0,"",VLOOKUP($A149,parlvotes_lh!$A$11:$ZZ$209,186,FALSE)))</f>
        <v/>
      </c>
      <c r="T149" s="179" t="str">
        <f>IF(ISERROR(VLOOKUP($A149,parlvotes_lh!$A$11:$ZZ$209,206,FALSE))=TRUE,"",IF(VLOOKUP($A149,parlvotes_lh!$A$11:$ZZ$209,206,FALSE)=0,"",VLOOKUP($A149,parlvotes_lh!$A$11:$ZZ$209,206,FALSE)))</f>
        <v/>
      </c>
      <c r="U149" s="179" t="str">
        <f>IF(ISERROR(VLOOKUP($A149,parlvotes_lh!$A$11:$ZZ$209,226,FALSE))=TRUE,"",IF(VLOOKUP($A149,parlvotes_lh!$A$11:$ZZ$209,226,FALSE)=0,"",VLOOKUP($A149,parlvotes_lh!$A$11:$ZZ$209,226,FALSE)))</f>
        <v/>
      </c>
      <c r="V149" s="179" t="str">
        <f>IF(ISERROR(VLOOKUP($A149,parlvotes_lh!$A$11:$ZZ$209,246,FALSE))=TRUE,"",IF(VLOOKUP($A149,parlvotes_lh!$A$11:$ZZ$209,246,FALSE)=0,"",VLOOKUP($A149,parlvotes_lh!$A$11:$ZZ$209,246,FALSE)))</f>
        <v/>
      </c>
      <c r="W149" s="179" t="str">
        <f>IF(ISERROR(VLOOKUP($A149,parlvotes_lh!$A$11:$ZZ$209,266,FALSE))=TRUE,"",IF(VLOOKUP($A149,parlvotes_lh!$A$11:$ZZ$209,266,FALSE)=0,"",VLOOKUP($A149,parlvotes_lh!$A$11:$ZZ$209,266,FALSE)))</f>
        <v/>
      </c>
      <c r="X149" s="179" t="str">
        <f>IF(ISERROR(VLOOKUP($A149,parlvotes_lh!$A$11:$ZZ$209,286,FALSE))=TRUE,"",IF(VLOOKUP($A149,parlvotes_lh!$A$11:$ZZ$209,286,FALSE)=0,"",VLOOKUP($A149,parlvotes_lh!$A$11:$ZZ$209,286,FALSE)))</f>
        <v/>
      </c>
      <c r="Y149" s="179" t="str">
        <f>IF(ISERROR(VLOOKUP($A149,parlvotes_lh!$A$11:$ZZ$209,306,FALSE))=TRUE,"",IF(VLOOKUP($A149,parlvotes_lh!$A$11:$ZZ$209,306,FALSE)=0,"",VLOOKUP($A149,parlvotes_lh!$A$11:$ZZ$209,306,FALSE)))</f>
        <v/>
      </c>
      <c r="Z149" s="179" t="str">
        <f>IF(ISERROR(VLOOKUP($A149,parlvotes_lh!$A$11:$ZZ$209,326,FALSE))=TRUE,"",IF(VLOOKUP($A149,parlvotes_lh!$A$11:$ZZ$209,326,FALSE)=0,"",VLOOKUP($A149,parlvotes_lh!$A$11:$ZZ$209,326,FALSE)))</f>
        <v/>
      </c>
      <c r="AA149" s="179" t="str">
        <f>IF(ISERROR(VLOOKUP($A149,parlvotes_lh!$A$11:$ZZ$209,346,FALSE))=TRUE,"",IF(VLOOKUP($A149,parlvotes_lh!$A$11:$ZZ$209,346,FALSE)=0,"",VLOOKUP($A149,parlvotes_lh!$A$11:$ZZ$209,346,FALSE)))</f>
        <v/>
      </c>
      <c r="AB149" s="179" t="str">
        <f>IF(ISERROR(VLOOKUP($A149,parlvotes_lh!$A$11:$ZZ$209,366,FALSE))=TRUE,"",IF(VLOOKUP($A149,parlvotes_lh!$A$11:$ZZ$209,366,FALSE)=0,"",VLOOKUP($A149,parlvotes_lh!$A$11:$ZZ$209,366,FALSE)))</f>
        <v/>
      </c>
      <c r="AC149" s="179" t="str">
        <f>IF(ISERROR(VLOOKUP($A149,parlvotes_lh!$A$11:$ZZ$209,386,FALSE))=TRUE,"",IF(VLOOKUP($A149,parlvotes_lh!$A$11:$ZZ$209,386,FALSE)=0,"",VLOOKUP($A149,parlvotes_lh!$A$11:$ZZ$209,386,FALSE)))</f>
        <v/>
      </c>
    </row>
    <row r="150" spans="1:29" ht="13.5" customHeight="1">
      <c r="A150" s="173"/>
      <c r="B150" s="104" t="str">
        <f>IF(A150="","",MID(info_weblinks!$C$3,32,3))</f>
        <v/>
      </c>
      <c r="C150" s="104" t="str">
        <f>IF(info_parties!G159="","",info_parties!G159)</f>
        <v/>
      </c>
      <c r="D150" s="104" t="str">
        <f>IF(info_parties!K159="","",info_parties!K159)</f>
        <v/>
      </c>
      <c r="E150" s="104" t="str">
        <f>IF(info_parties!H159="","",info_parties!H159)</f>
        <v/>
      </c>
      <c r="F150" s="174" t="str">
        <f t="shared" si="8"/>
        <v/>
      </c>
      <c r="G150" s="175" t="str">
        <f t="shared" si="9"/>
        <v/>
      </c>
      <c r="H150" s="176" t="str">
        <f t="shared" si="10"/>
        <v/>
      </c>
      <c r="I150" s="177" t="str">
        <f t="shared" si="11"/>
        <v/>
      </c>
      <c r="J150" s="178" t="str">
        <f>IF(ISERROR(VLOOKUP($A150,parlvotes_lh!$A$11:$ZZ$209,6,FALSE))=TRUE,"",IF(VLOOKUP($A150,parlvotes_lh!$A$11:$ZZ$209,6,FALSE)=0,"",VLOOKUP($A150,parlvotes_lh!$A$11:$ZZ$209,6,FALSE)))</f>
        <v/>
      </c>
      <c r="K150" s="178" t="str">
        <f>IF(ISERROR(VLOOKUP($A150,parlvotes_lh!$A$11:$ZZ$209,26,FALSE))=TRUE,"",IF(VLOOKUP($A150,parlvotes_lh!$A$11:$ZZ$209,26,FALSE)=0,"",VLOOKUP($A150,parlvotes_lh!$A$11:$ZZ$209,26,FALSE)))</f>
        <v/>
      </c>
      <c r="L150" s="178" t="str">
        <f>IF(ISERROR(VLOOKUP($A150,parlvotes_lh!$A$11:$ZZ$209,46,FALSE))=TRUE,"",IF(VLOOKUP($A150,parlvotes_lh!$A$11:$ZZ$209,46,FALSE)=0,"",VLOOKUP($A150,parlvotes_lh!$A$11:$ZZ$209,46,FALSE)))</f>
        <v/>
      </c>
      <c r="M150" s="178" t="str">
        <f>IF(ISERROR(VLOOKUP($A150,parlvotes_lh!$A$11:$ZZ$209,66,FALSE))=TRUE,"",IF(VLOOKUP($A150,parlvotes_lh!$A$11:$ZZ$209,66,FALSE)=0,"",VLOOKUP($A150,parlvotes_lh!$A$11:$ZZ$209,66,FALSE)))</f>
        <v/>
      </c>
      <c r="N150" s="178" t="str">
        <f>IF(ISERROR(VLOOKUP($A150,parlvotes_lh!$A$11:$ZZ$209,86,FALSE))=TRUE,"",IF(VLOOKUP($A150,parlvotes_lh!$A$11:$ZZ$209,86,FALSE)=0,"",VLOOKUP($A150,parlvotes_lh!$A$11:$ZZ$209,86,FALSE)))</f>
        <v/>
      </c>
      <c r="O150" s="178" t="str">
        <f>IF(ISERROR(VLOOKUP($A150,parlvotes_lh!$A$11:$ZZ$209,106,FALSE))=TRUE,"",IF(VLOOKUP($A150,parlvotes_lh!$A$11:$ZZ$209,106,FALSE)=0,"",VLOOKUP($A150,parlvotes_lh!$A$11:$ZZ$209,106,FALSE)))</f>
        <v/>
      </c>
      <c r="P150" s="178" t="str">
        <f>IF(ISERROR(VLOOKUP($A150,parlvotes_lh!$A$11:$ZZ$209,126,FALSE))=TRUE,"",IF(VLOOKUP($A150,parlvotes_lh!$A$11:$ZZ$209,126,FALSE)=0,"",VLOOKUP($A150,parlvotes_lh!$A$11:$ZZ$209,126,FALSE)))</f>
        <v/>
      </c>
      <c r="Q150" s="179" t="str">
        <f>IF(ISERROR(VLOOKUP($A150,parlvotes_lh!$A$11:$ZZ$209,146,FALSE))=TRUE,"",IF(VLOOKUP($A150,parlvotes_lh!$A$11:$ZZ$209,146,FALSE)=0,"",VLOOKUP($A150,parlvotes_lh!$A$11:$ZZ$209,146,FALSE)))</f>
        <v/>
      </c>
      <c r="R150" s="179" t="str">
        <f>IF(ISERROR(VLOOKUP($A150,parlvotes_lh!$A$11:$ZZ$209,166,FALSE))=TRUE,"",IF(VLOOKUP($A150,parlvotes_lh!$A$11:$ZZ$209,166,FALSE)=0,"",VLOOKUP($A150,parlvotes_lh!$A$11:$ZZ$209,166,FALSE)))</f>
        <v/>
      </c>
      <c r="S150" s="179" t="str">
        <f>IF(ISERROR(VLOOKUP($A150,parlvotes_lh!$A$11:$ZZ$209,186,FALSE))=TRUE,"",IF(VLOOKUP($A150,parlvotes_lh!$A$11:$ZZ$209,186,FALSE)=0,"",VLOOKUP($A150,parlvotes_lh!$A$11:$ZZ$209,186,FALSE)))</f>
        <v/>
      </c>
      <c r="T150" s="179" t="str">
        <f>IF(ISERROR(VLOOKUP($A150,parlvotes_lh!$A$11:$ZZ$209,206,FALSE))=TRUE,"",IF(VLOOKUP($A150,parlvotes_lh!$A$11:$ZZ$209,206,FALSE)=0,"",VLOOKUP($A150,parlvotes_lh!$A$11:$ZZ$209,206,FALSE)))</f>
        <v/>
      </c>
      <c r="U150" s="179" t="str">
        <f>IF(ISERROR(VLOOKUP($A150,parlvotes_lh!$A$11:$ZZ$209,226,FALSE))=TRUE,"",IF(VLOOKUP($A150,parlvotes_lh!$A$11:$ZZ$209,226,FALSE)=0,"",VLOOKUP($A150,parlvotes_lh!$A$11:$ZZ$209,226,FALSE)))</f>
        <v/>
      </c>
      <c r="V150" s="179" t="str">
        <f>IF(ISERROR(VLOOKUP($A150,parlvotes_lh!$A$11:$ZZ$209,246,FALSE))=TRUE,"",IF(VLOOKUP($A150,parlvotes_lh!$A$11:$ZZ$209,246,FALSE)=0,"",VLOOKUP($A150,parlvotes_lh!$A$11:$ZZ$209,246,FALSE)))</f>
        <v/>
      </c>
      <c r="W150" s="179" t="str">
        <f>IF(ISERROR(VLOOKUP($A150,parlvotes_lh!$A$11:$ZZ$209,266,FALSE))=TRUE,"",IF(VLOOKUP($A150,parlvotes_lh!$A$11:$ZZ$209,266,FALSE)=0,"",VLOOKUP($A150,parlvotes_lh!$A$11:$ZZ$209,266,FALSE)))</f>
        <v/>
      </c>
      <c r="X150" s="179" t="str">
        <f>IF(ISERROR(VLOOKUP($A150,parlvotes_lh!$A$11:$ZZ$209,286,FALSE))=TRUE,"",IF(VLOOKUP($A150,parlvotes_lh!$A$11:$ZZ$209,286,FALSE)=0,"",VLOOKUP($A150,parlvotes_lh!$A$11:$ZZ$209,286,FALSE)))</f>
        <v/>
      </c>
      <c r="Y150" s="179" t="str">
        <f>IF(ISERROR(VLOOKUP($A150,parlvotes_lh!$A$11:$ZZ$209,306,FALSE))=TRUE,"",IF(VLOOKUP($A150,parlvotes_lh!$A$11:$ZZ$209,306,FALSE)=0,"",VLOOKUP($A150,parlvotes_lh!$A$11:$ZZ$209,306,FALSE)))</f>
        <v/>
      </c>
      <c r="Z150" s="179" t="str">
        <f>IF(ISERROR(VLOOKUP($A150,parlvotes_lh!$A$11:$ZZ$209,326,FALSE))=TRUE,"",IF(VLOOKUP($A150,parlvotes_lh!$A$11:$ZZ$209,326,FALSE)=0,"",VLOOKUP($A150,parlvotes_lh!$A$11:$ZZ$209,326,FALSE)))</f>
        <v/>
      </c>
      <c r="AA150" s="179" t="str">
        <f>IF(ISERROR(VLOOKUP($A150,parlvotes_lh!$A$11:$ZZ$209,346,FALSE))=TRUE,"",IF(VLOOKUP($A150,parlvotes_lh!$A$11:$ZZ$209,346,FALSE)=0,"",VLOOKUP($A150,parlvotes_lh!$A$11:$ZZ$209,346,FALSE)))</f>
        <v/>
      </c>
      <c r="AB150" s="179" t="str">
        <f>IF(ISERROR(VLOOKUP($A150,parlvotes_lh!$A$11:$ZZ$209,366,FALSE))=TRUE,"",IF(VLOOKUP($A150,parlvotes_lh!$A$11:$ZZ$209,366,FALSE)=0,"",VLOOKUP($A150,parlvotes_lh!$A$11:$ZZ$209,366,FALSE)))</f>
        <v/>
      </c>
      <c r="AC150" s="179" t="str">
        <f>IF(ISERROR(VLOOKUP($A150,parlvotes_lh!$A$11:$ZZ$209,386,FALSE))=TRUE,"",IF(VLOOKUP($A150,parlvotes_lh!$A$11:$ZZ$209,386,FALSE)=0,"",VLOOKUP($A150,parlvotes_lh!$A$11:$ZZ$209,386,FALSE)))</f>
        <v/>
      </c>
    </row>
    <row r="151" spans="1:29" ht="13.5" customHeight="1">
      <c r="A151" s="173"/>
      <c r="B151" s="104" t="str">
        <f>IF(A151="","",MID(info_weblinks!$C$3,32,3))</f>
        <v/>
      </c>
      <c r="C151" s="104" t="str">
        <f>IF(info_parties!G160="","",info_parties!G160)</f>
        <v/>
      </c>
      <c r="D151" s="104" t="str">
        <f>IF(info_parties!K160="","",info_parties!K160)</f>
        <v/>
      </c>
      <c r="E151" s="104" t="str">
        <f>IF(info_parties!H160="","",info_parties!H160)</f>
        <v/>
      </c>
      <c r="F151" s="174" t="str">
        <f t="shared" si="8"/>
        <v/>
      </c>
      <c r="G151" s="175" t="str">
        <f t="shared" si="9"/>
        <v/>
      </c>
      <c r="H151" s="176" t="str">
        <f t="shared" si="10"/>
        <v/>
      </c>
      <c r="I151" s="177" t="str">
        <f t="shared" si="11"/>
        <v/>
      </c>
      <c r="J151" s="178" t="str">
        <f>IF(ISERROR(VLOOKUP($A151,parlvotes_lh!$A$11:$ZZ$209,6,FALSE))=TRUE,"",IF(VLOOKUP($A151,parlvotes_lh!$A$11:$ZZ$209,6,FALSE)=0,"",VLOOKUP($A151,parlvotes_lh!$A$11:$ZZ$209,6,FALSE)))</f>
        <v/>
      </c>
      <c r="K151" s="178" t="str">
        <f>IF(ISERROR(VLOOKUP($A151,parlvotes_lh!$A$11:$ZZ$209,26,FALSE))=TRUE,"",IF(VLOOKUP($A151,parlvotes_lh!$A$11:$ZZ$209,26,FALSE)=0,"",VLOOKUP($A151,parlvotes_lh!$A$11:$ZZ$209,26,FALSE)))</f>
        <v/>
      </c>
      <c r="L151" s="178" t="str">
        <f>IF(ISERROR(VLOOKUP($A151,parlvotes_lh!$A$11:$ZZ$209,46,FALSE))=TRUE,"",IF(VLOOKUP($A151,parlvotes_lh!$A$11:$ZZ$209,46,FALSE)=0,"",VLOOKUP($A151,parlvotes_lh!$A$11:$ZZ$209,46,FALSE)))</f>
        <v/>
      </c>
      <c r="M151" s="178" t="str">
        <f>IF(ISERROR(VLOOKUP($A151,parlvotes_lh!$A$11:$ZZ$209,66,FALSE))=TRUE,"",IF(VLOOKUP($A151,parlvotes_lh!$A$11:$ZZ$209,66,FALSE)=0,"",VLOOKUP($A151,parlvotes_lh!$A$11:$ZZ$209,66,FALSE)))</f>
        <v/>
      </c>
      <c r="N151" s="178" t="str">
        <f>IF(ISERROR(VLOOKUP($A151,parlvotes_lh!$A$11:$ZZ$209,86,FALSE))=TRUE,"",IF(VLOOKUP($A151,parlvotes_lh!$A$11:$ZZ$209,86,FALSE)=0,"",VLOOKUP($A151,parlvotes_lh!$A$11:$ZZ$209,86,FALSE)))</f>
        <v/>
      </c>
      <c r="O151" s="178" t="str">
        <f>IF(ISERROR(VLOOKUP($A151,parlvotes_lh!$A$11:$ZZ$209,106,FALSE))=TRUE,"",IF(VLOOKUP($A151,parlvotes_lh!$A$11:$ZZ$209,106,FALSE)=0,"",VLOOKUP($A151,parlvotes_lh!$A$11:$ZZ$209,106,FALSE)))</f>
        <v/>
      </c>
      <c r="P151" s="178" t="str">
        <f>IF(ISERROR(VLOOKUP($A151,parlvotes_lh!$A$11:$ZZ$209,126,FALSE))=TRUE,"",IF(VLOOKUP($A151,parlvotes_lh!$A$11:$ZZ$209,126,FALSE)=0,"",VLOOKUP($A151,parlvotes_lh!$A$11:$ZZ$209,126,FALSE)))</f>
        <v/>
      </c>
      <c r="Q151" s="179" t="str">
        <f>IF(ISERROR(VLOOKUP($A151,parlvotes_lh!$A$11:$ZZ$209,146,FALSE))=TRUE,"",IF(VLOOKUP($A151,parlvotes_lh!$A$11:$ZZ$209,146,FALSE)=0,"",VLOOKUP($A151,parlvotes_lh!$A$11:$ZZ$209,146,FALSE)))</f>
        <v/>
      </c>
      <c r="R151" s="179" t="str">
        <f>IF(ISERROR(VLOOKUP($A151,parlvotes_lh!$A$11:$ZZ$209,166,FALSE))=TRUE,"",IF(VLOOKUP($A151,parlvotes_lh!$A$11:$ZZ$209,166,FALSE)=0,"",VLOOKUP($A151,parlvotes_lh!$A$11:$ZZ$209,166,FALSE)))</f>
        <v/>
      </c>
      <c r="S151" s="179" t="str">
        <f>IF(ISERROR(VLOOKUP($A151,parlvotes_lh!$A$11:$ZZ$209,186,FALSE))=TRUE,"",IF(VLOOKUP($A151,parlvotes_lh!$A$11:$ZZ$209,186,FALSE)=0,"",VLOOKUP($A151,parlvotes_lh!$A$11:$ZZ$209,186,FALSE)))</f>
        <v/>
      </c>
      <c r="T151" s="179" t="str">
        <f>IF(ISERROR(VLOOKUP($A151,parlvotes_lh!$A$11:$ZZ$209,206,FALSE))=TRUE,"",IF(VLOOKUP($A151,parlvotes_lh!$A$11:$ZZ$209,206,FALSE)=0,"",VLOOKUP($A151,parlvotes_lh!$A$11:$ZZ$209,206,FALSE)))</f>
        <v/>
      </c>
      <c r="U151" s="179" t="str">
        <f>IF(ISERROR(VLOOKUP($A151,parlvotes_lh!$A$11:$ZZ$209,226,FALSE))=TRUE,"",IF(VLOOKUP($A151,parlvotes_lh!$A$11:$ZZ$209,226,FALSE)=0,"",VLOOKUP($A151,parlvotes_lh!$A$11:$ZZ$209,226,FALSE)))</f>
        <v/>
      </c>
      <c r="V151" s="179" t="str">
        <f>IF(ISERROR(VLOOKUP($A151,parlvotes_lh!$A$11:$ZZ$209,246,FALSE))=TRUE,"",IF(VLOOKUP($A151,parlvotes_lh!$A$11:$ZZ$209,246,FALSE)=0,"",VLOOKUP($A151,parlvotes_lh!$A$11:$ZZ$209,246,FALSE)))</f>
        <v/>
      </c>
      <c r="W151" s="179" t="str">
        <f>IF(ISERROR(VLOOKUP($A151,parlvotes_lh!$A$11:$ZZ$209,266,FALSE))=TRUE,"",IF(VLOOKUP($A151,parlvotes_lh!$A$11:$ZZ$209,266,FALSE)=0,"",VLOOKUP($A151,parlvotes_lh!$A$11:$ZZ$209,266,FALSE)))</f>
        <v/>
      </c>
      <c r="X151" s="179" t="str">
        <f>IF(ISERROR(VLOOKUP($A151,parlvotes_lh!$A$11:$ZZ$209,286,FALSE))=TRUE,"",IF(VLOOKUP($A151,parlvotes_lh!$A$11:$ZZ$209,286,FALSE)=0,"",VLOOKUP($A151,parlvotes_lh!$A$11:$ZZ$209,286,FALSE)))</f>
        <v/>
      </c>
      <c r="Y151" s="179" t="str">
        <f>IF(ISERROR(VLOOKUP($A151,parlvotes_lh!$A$11:$ZZ$209,306,FALSE))=TRUE,"",IF(VLOOKUP($A151,parlvotes_lh!$A$11:$ZZ$209,306,FALSE)=0,"",VLOOKUP($A151,parlvotes_lh!$A$11:$ZZ$209,306,FALSE)))</f>
        <v/>
      </c>
      <c r="Z151" s="179" t="str">
        <f>IF(ISERROR(VLOOKUP($A151,parlvotes_lh!$A$11:$ZZ$209,326,FALSE))=TRUE,"",IF(VLOOKUP($A151,parlvotes_lh!$A$11:$ZZ$209,326,FALSE)=0,"",VLOOKUP($A151,parlvotes_lh!$A$11:$ZZ$209,326,FALSE)))</f>
        <v/>
      </c>
      <c r="AA151" s="179" t="str">
        <f>IF(ISERROR(VLOOKUP($A151,parlvotes_lh!$A$11:$ZZ$209,346,FALSE))=TRUE,"",IF(VLOOKUP($A151,parlvotes_lh!$A$11:$ZZ$209,346,FALSE)=0,"",VLOOKUP($A151,parlvotes_lh!$A$11:$ZZ$209,346,FALSE)))</f>
        <v/>
      </c>
      <c r="AB151" s="179" t="str">
        <f>IF(ISERROR(VLOOKUP($A151,parlvotes_lh!$A$11:$ZZ$209,366,FALSE))=TRUE,"",IF(VLOOKUP($A151,parlvotes_lh!$A$11:$ZZ$209,366,FALSE)=0,"",VLOOKUP($A151,parlvotes_lh!$A$11:$ZZ$209,366,FALSE)))</f>
        <v/>
      </c>
      <c r="AC151" s="179" t="str">
        <f>IF(ISERROR(VLOOKUP($A151,parlvotes_lh!$A$11:$ZZ$209,386,FALSE))=TRUE,"",IF(VLOOKUP($A151,parlvotes_lh!$A$11:$ZZ$209,386,FALSE)=0,"",VLOOKUP($A151,parlvotes_lh!$A$11:$ZZ$209,386,FALSE)))</f>
        <v/>
      </c>
    </row>
    <row r="152" spans="1:29" ht="13.5" customHeight="1">
      <c r="A152" s="173"/>
      <c r="B152" s="104" t="str">
        <f>IF(A152="","",MID(info_weblinks!$C$3,32,3))</f>
        <v/>
      </c>
      <c r="C152" s="104" t="str">
        <f>IF(info_parties!G161="","",info_parties!G161)</f>
        <v/>
      </c>
      <c r="D152" s="104" t="str">
        <f>IF(info_parties!K161="","",info_parties!K161)</f>
        <v/>
      </c>
      <c r="E152" s="104" t="str">
        <f>IF(info_parties!H161="","",info_parties!H161)</f>
        <v/>
      </c>
      <c r="F152" s="174" t="str">
        <f t="shared" si="8"/>
        <v/>
      </c>
      <c r="G152" s="175" t="str">
        <f t="shared" si="9"/>
        <v/>
      </c>
      <c r="H152" s="176" t="str">
        <f t="shared" si="10"/>
        <v/>
      </c>
      <c r="I152" s="177" t="str">
        <f t="shared" si="11"/>
        <v/>
      </c>
      <c r="J152" s="178" t="str">
        <f>IF(ISERROR(VLOOKUP($A152,parlvotes_lh!$A$11:$ZZ$209,6,FALSE))=TRUE,"",IF(VLOOKUP($A152,parlvotes_lh!$A$11:$ZZ$209,6,FALSE)=0,"",VLOOKUP($A152,parlvotes_lh!$A$11:$ZZ$209,6,FALSE)))</f>
        <v/>
      </c>
      <c r="K152" s="178" t="str">
        <f>IF(ISERROR(VLOOKUP($A152,parlvotes_lh!$A$11:$ZZ$209,26,FALSE))=TRUE,"",IF(VLOOKUP($A152,parlvotes_lh!$A$11:$ZZ$209,26,FALSE)=0,"",VLOOKUP($A152,parlvotes_lh!$A$11:$ZZ$209,26,FALSE)))</f>
        <v/>
      </c>
      <c r="L152" s="178" t="str">
        <f>IF(ISERROR(VLOOKUP($A152,parlvotes_lh!$A$11:$ZZ$209,46,FALSE))=TRUE,"",IF(VLOOKUP($A152,parlvotes_lh!$A$11:$ZZ$209,46,FALSE)=0,"",VLOOKUP($A152,parlvotes_lh!$A$11:$ZZ$209,46,FALSE)))</f>
        <v/>
      </c>
      <c r="M152" s="178" t="str">
        <f>IF(ISERROR(VLOOKUP($A152,parlvotes_lh!$A$11:$ZZ$209,66,FALSE))=TRUE,"",IF(VLOOKUP($A152,parlvotes_lh!$A$11:$ZZ$209,66,FALSE)=0,"",VLOOKUP($A152,parlvotes_lh!$A$11:$ZZ$209,66,FALSE)))</f>
        <v/>
      </c>
      <c r="N152" s="178" t="str">
        <f>IF(ISERROR(VLOOKUP($A152,parlvotes_lh!$A$11:$ZZ$209,86,FALSE))=TRUE,"",IF(VLOOKUP($A152,parlvotes_lh!$A$11:$ZZ$209,86,FALSE)=0,"",VLOOKUP($A152,parlvotes_lh!$A$11:$ZZ$209,86,FALSE)))</f>
        <v/>
      </c>
      <c r="O152" s="178" t="str">
        <f>IF(ISERROR(VLOOKUP($A152,parlvotes_lh!$A$11:$ZZ$209,106,FALSE))=TRUE,"",IF(VLOOKUP($A152,parlvotes_lh!$A$11:$ZZ$209,106,FALSE)=0,"",VLOOKUP($A152,parlvotes_lh!$A$11:$ZZ$209,106,FALSE)))</f>
        <v/>
      </c>
      <c r="P152" s="178" t="str">
        <f>IF(ISERROR(VLOOKUP($A152,parlvotes_lh!$A$11:$ZZ$209,126,FALSE))=TRUE,"",IF(VLOOKUP($A152,parlvotes_lh!$A$11:$ZZ$209,126,FALSE)=0,"",VLOOKUP($A152,parlvotes_lh!$A$11:$ZZ$209,126,FALSE)))</f>
        <v/>
      </c>
      <c r="Q152" s="179" t="str">
        <f>IF(ISERROR(VLOOKUP($A152,parlvotes_lh!$A$11:$ZZ$209,146,FALSE))=TRUE,"",IF(VLOOKUP($A152,parlvotes_lh!$A$11:$ZZ$209,146,FALSE)=0,"",VLOOKUP($A152,parlvotes_lh!$A$11:$ZZ$209,146,FALSE)))</f>
        <v/>
      </c>
      <c r="R152" s="179" t="str">
        <f>IF(ISERROR(VLOOKUP($A152,parlvotes_lh!$A$11:$ZZ$209,166,FALSE))=TRUE,"",IF(VLOOKUP($A152,parlvotes_lh!$A$11:$ZZ$209,166,FALSE)=0,"",VLOOKUP($A152,parlvotes_lh!$A$11:$ZZ$209,166,FALSE)))</f>
        <v/>
      </c>
      <c r="S152" s="179" t="str">
        <f>IF(ISERROR(VLOOKUP($A152,parlvotes_lh!$A$11:$ZZ$209,186,FALSE))=TRUE,"",IF(VLOOKUP($A152,parlvotes_lh!$A$11:$ZZ$209,186,FALSE)=0,"",VLOOKUP($A152,parlvotes_lh!$A$11:$ZZ$209,186,FALSE)))</f>
        <v/>
      </c>
      <c r="T152" s="179" t="str">
        <f>IF(ISERROR(VLOOKUP($A152,parlvotes_lh!$A$11:$ZZ$209,206,FALSE))=TRUE,"",IF(VLOOKUP($A152,parlvotes_lh!$A$11:$ZZ$209,206,FALSE)=0,"",VLOOKUP($A152,parlvotes_lh!$A$11:$ZZ$209,206,FALSE)))</f>
        <v/>
      </c>
      <c r="U152" s="179" t="str">
        <f>IF(ISERROR(VLOOKUP($A152,parlvotes_lh!$A$11:$ZZ$209,226,FALSE))=TRUE,"",IF(VLOOKUP($A152,parlvotes_lh!$A$11:$ZZ$209,226,FALSE)=0,"",VLOOKUP($A152,parlvotes_lh!$A$11:$ZZ$209,226,FALSE)))</f>
        <v/>
      </c>
      <c r="V152" s="179" t="str">
        <f>IF(ISERROR(VLOOKUP($A152,parlvotes_lh!$A$11:$ZZ$209,246,FALSE))=TRUE,"",IF(VLOOKUP($A152,parlvotes_lh!$A$11:$ZZ$209,246,FALSE)=0,"",VLOOKUP($A152,parlvotes_lh!$A$11:$ZZ$209,246,FALSE)))</f>
        <v/>
      </c>
      <c r="W152" s="179" t="str">
        <f>IF(ISERROR(VLOOKUP($A152,parlvotes_lh!$A$11:$ZZ$209,266,FALSE))=TRUE,"",IF(VLOOKUP($A152,parlvotes_lh!$A$11:$ZZ$209,266,FALSE)=0,"",VLOOKUP($A152,parlvotes_lh!$A$11:$ZZ$209,266,FALSE)))</f>
        <v/>
      </c>
      <c r="X152" s="179" t="str">
        <f>IF(ISERROR(VLOOKUP($A152,parlvotes_lh!$A$11:$ZZ$209,286,FALSE))=TRUE,"",IF(VLOOKUP($A152,parlvotes_lh!$A$11:$ZZ$209,286,FALSE)=0,"",VLOOKUP($A152,parlvotes_lh!$A$11:$ZZ$209,286,FALSE)))</f>
        <v/>
      </c>
      <c r="Y152" s="179" t="str">
        <f>IF(ISERROR(VLOOKUP($A152,parlvotes_lh!$A$11:$ZZ$209,306,FALSE))=TRUE,"",IF(VLOOKUP($A152,parlvotes_lh!$A$11:$ZZ$209,306,FALSE)=0,"",VLOOKUP($A152,parlvotes_lh!$A$11:$ZZ$209,306,FALSE)))</f>
        <v/>
      </c>
      <c r="Z152" s="179" t="str">
        <f>IF(ISERROR(VLOOKUP($A152,parlvotes_lh!$A$11:$ZZ$209,326,FALSE))=TRUE,"",IF(VLOOKUP($A152,parlvotes_lh!$A$11:$ZZ$209,326,FALSE)=0,"",VLOOKUP($A152,parlvotes_lh!$A$11:$ZZ$209,326,FALSE)))</f>
        <v/>
      </c>
      <c r="AA152" s="179" t="str">
        <f>IF(ISERROR(VLOOKUP($A152,parlvotes_lh!$A$11:$ZZ$209,346,FALSE))=TRUE,"",IF(VLOOKUP($A152,parlvotes_lh!$A$11:$ZZ$209,346,FALSE)=0,"",VLOOKUP($A152,parlvotes_lh!$A$11:$ZZ$209,346,FALSE)))</f>
        <v/>
      </c>
      <c r="AB152" s="179" t="str">
        <f>IF(ISERROR(VLOOKUP($A152,parlvotes_lh!$A$11:$ZZ$209,366,FALSE))=TRUE,"",IF(VLOOKUP($A152,parlvotes_lh!$A$11:$ZZ$209,366,FALSE)=0,"",VLOOKUP($A152,parlvotes_lh!$A$11:$ZZ$209,366,FALSE)))</f>
        <v/>
      </c>
      <c r="AC152" s="179" t="str">
        <f>IF(ISERROR(VLOOKUP($A152,parlvotes_lh!$A$11:$ZZ$209,386,FALSE))=TRUE,"",IF(VLOOKUP($A152,parlvotes_lh!$A$11:$ZZ$209,386,FALSE)=0,"",VLOOKUP($A152,parlvotes_lh!$A$11:$ZZ$209,386,FALSE)))</f>
        <v/>
      </c>
    </row>
    <row r="153" spans="1:29" ht="13.5" customHeight="1">
      <c r="A153" s="173"/>
      <c r="B153" s="104" t="str">
        <f>IF(A153="","",MID(info_weblinks!$C$3,32,3))</f>
        <v/>
      </c>
      <c r="C153" s="104" t="str">
        <f>IF(info_parties!G162="","",info_parties!G162)</f>
        <v/>
      </c>
      <c r="D153" s="104" t="str">
        <f>IF(info_parties!K162="","",info_parties!K162)</f>
        <v/>
      </c>
      <c r="E153" s="104" t="str">
        <f>IF(info_parties!H162="","",info_parties!H162)</f>
        <v/>
      </c>
      <c r="F153" s="174" t="str">
        <f t="shared" si="8"/>
        <v/>
      </c>
      <c r="G153" s="175" t="str">
        <f t="shared" si="9"/>
        <v/>
      </c>
      <c r="H153" s="176" t="str">
        <f t="shared" si="10"/>
        <v/>
      </c>
      <c r="I153" s="177" t="str">
        <f t="shared" si="11"/>
        <v/>
      </c>
      <c r="J153" s="178" t="str">
        <f>IF(ISERROR(VLOOKUP($A153,parlvotes_lh!$A$11:$ZZ$209,6,FALSE))=TRUE,"",IF(VLOOKUP($A153,parlvotes_lh!$A$11:$ZZ$209,6,FALSE)=0,"",VLOOKUP($A153,parlvotes_lh!$A$11:$ZZ$209,6,FALSE)))</f>
        <v/>
      </c>
      <c r="K153" s="178" t="str">
        <f>IF(ISERROR(VLOOKUP($A153,parlvotes_lh!$A$11:$ZZ$209,26,FALSE))=TRUE,"",IF(VLOOKUP($A153,parlvotes_lh!$A$11:$ZZ$209,26,FALSE)=0,"",VLOOKUP($A153,parlvotes_lh!$A$11:$ZZ$209,26,FALSE)))</f>
        <v/>
      </c>
      <c r="L153" s="178" t="str">
        <f>IF(ISERROR(VLOOKUP($A153,parlvotes_lh!$A$11:$ZZ$209,46,FALSE))=TRUE,"",IF(VLOOKUP($A153,parlvotes_lh!$A$11:$ZZ$209,46,FALSE)=0,"",VLOOKUP($A153,parlvotes_lh!$A$11:$ZZ$209,46,FALSE)))</f>
        <v/>
      </c>
      <c r="M153" s="178" t="str">
        <f>IF(ISERROR(VLOOKUP($A153,parlvotes_lh!$A$11:$ZZ$209,66,FALSE))=TRUE,"",IF(VLOOKUP($A153,parlvotes_lh!$A$11:$ZZ$209,66,FALSE)=0,"",VLOOKUP($A153,parlvotes_lh!$A$11:$ZZ$209,66,FALSE)))</f>
        <v/>
      </c>
      <c r="N153" s="178" t="str">
        <f>IF(ISERROR(VLOOKUP($A153,parlvotes_lh!$A$11:$ZZ$209,86,FALSE))=TRUE,"",IF(VLOOKUP($A153,parlvotes_lh!$A$11:$ZZ$209,86,FALSE)=0,"",VLOOKUP($A153,parlvotes_lh!$A$11:$ZZ$209,86,FALSE)))</f>
        <v/>
      </c>
      <c r="O153" s="178" t="str">
        <f>IF(ISERROR(VLOOKUP($A153,parlvotes_lh!$A$11:$ZZ$209,106,FALSE))=TRUE,"",IF(VLOOKUP($A153,parlvotes_lh!$A$11:$ZZ$209,106,FALSE)=0,"",VLOOKUP($A153,parlvotes_lh!$A$11:$ZZ$209,106,FALSE)))</f>
        <v/>
      </c>
      <c r="P153" s="178" t="str">
        <f>IF(ISERROR(VLOOKUP($A153,parlvotes_lh!$A$11:$ZZ$209,126,FALSE))=TRUE,"",IF(VLOOKUP($A153,parlvotes_lh!$A$11:$ZZ$209,126,FALSE)=0,"",VLOOKUP($A153,parlvotes_lh!$A$11:$ZZ$209,126,FALSE)))</f>
        <v/>
      </c>
      <c r="Q153" s="179" t="str">
        <f>IF(ISERROR(VLOOKUP($A153,parlvotes_lh!$A$11:$ZZ$209,146,FALSE))=TRUE,"",IF(VLOOKUP($A153,parlvotes_lh!$A$11:$ZZ$209,146,FALSE)=0,"",VLOOKUP($A153,parlvotes_lh!$A$11:$ZZ$209,146,FALSE)))</f>
        <v/>
      </c>
      <c r="R153" s="179" t="str">
        <f>IF(ISERROR(VLOOKUP($A153,parlvotes_lh!$A$11:$ZZ$209,166,FALSE))=TRUE,"",IF(VLOOKUP($A153,parlvotes_lh!$A$11:$ZZ$209,166,FALSE)=0,"",VLOOKUP($A153,parlvotes_lh!$A$11:$ZZ$209,166,FALSE)))</f>
        <v/>
      </c>
      <c r="S153" s="179" t="str">
        <f>IF(ISERROR(VLOOKUP($A153,parlvotes_lh!$A$11:$ZZ$209,186,FALSE))=TRUE,"",IF(VLOOKUP($A153,parlvotes_lh!$A$11:$ZZ$209,186,FALSE)=0,"",VLOOKUP($A153,parlvotes_lh!$A$11:$ZZ$209,186,FALSE)))</f>
        <v/>
      </c>
      <c r="T153" s="179" t="str">
        <f>IF(ISERROR(VLOOKUP($A153,parlvotes_lh!$A$11:$ZZ$209,206,FALSE))=TRUE,"",IF(VLOOKUP($A153,parlvotes_lh!$A$11:$ZZ$209,206,FALSE)=0,"",VLOOKUP($A153,parlvotes_lh!$A$11:$ZZ$209,206,FALSE)))</f>
        <v/>
      </c>
      <c r="U153" s="179" t="str">
        <f>IF(ISERROR(VLOOKUP($A153,parlvotes_lh!$A$11:$ZZ$209,226,FALSE))=TRUE,"",IF(VLOOKUP($A153,parlvotes_lh!$A$11:$ZZ$209,226,FALSE)=0,"",VLOOKUP($A153,parlvotes_lh!$A$11:$ZZ$209,226,FALSE)))</f>
        <v/>
      </c>
      <c r="V153" s="179" t="str">
        <f>IF(ISERROR(VLOOKUP($A153,parlvotes_lh!$A$11:$ZZ$209,246,FALSE))=TRUE,"",IF(VLOOKUP($A153,parlvotes_lh!$A$11:$ZZ$209,246,FALSE)=0,"",VLOOKUP($A153,parlvotes_lh!$A$11:$ZZ$209,246,FALSE)))</f>
        <v/>
      </c>
      <c r="W153" s="179" t="str">
        <f>IF(ISERROR(VLOOKUP($A153,parlvotes_lh!$A$11:$ZZ$209,266,FALSE))=TRUE,"",IF(VLOOKUP($A153,parlvotes_lh!$A$11:$ZZ$209,266,FALSE)=0,"",VLOOKUP($A153,parlvotes_lh!$A$11:$ZZ$209,266,FALSE)))</f>
        <v/>
      </c>
      <c r="X153" s="179" t="str">
        <f>IF(ISERROR(VLOOKUP($A153,parlvotes_lh!$A$11:$ZZ$209,286,FALSE))=TRUE,"",IF(VLOOKUP($A153,parlvotes_lh!$A$11:$ZZ$209,286,FALSE)=0,"",VLOOKUP($A153,parlvotes_lh!$A$11:$ZZ$209,286,FALSE)))</f>
        <v/>
      </c>
      <c r="Y153" s="179" t="str">
        <f>IF(ISERROR(VLOOKUP($A153,parlvotes_lh!$A$11:$ZZ$209,306,FALSE))=TRUE,"",IF(VLOOKUP($A153,parlvotes_lh!$A$11:$ZZ$209,306,FALSE)=0,"",VLOOKUP($A153,parlvotes_lh!$A$11:$ZZ$209,306,FALSE)))</f>
        <v/>
      </c>
      <c r="Z153" s="179" t="str">
        <f>IF(ISERROR(VLOOKUP($A153,parlvotes_lh!$A$11:$ZZ$209,326,FALSE))=TRUE,"",IF(VLOOKUP($A153,parlvotes_lh!$A$11:$ZZ$209,326,FALSE)=0,"",VLOOKUP($A153,parlvotes_lh!$A$11:$ZZ$209,326,FALSE)))</f>
        <v/>
      </c>
      <c r="AA153" s="179" t="str">
        <f>IF(ISERROR(VLOOKUP($A153,parlvotes_lh!$A$11:$ZZ$209,346,FALSE))=TRUE,"",IF(VLOOKUP($A153,parlvotes_lh!$A$11:$ZZ$209,346,FALSE)=0,"",VLOOKUP($A153,parlvotes_lh!$A$11:$ZZ$209,346,FALSE)))</f>
        <v/>
      </c>
      <c r="AB153" s="179" t="str">
        <f>IF(ISERROR(VLOOKUP($A153,parlvotes_lh!$A$11:$ZZ$209,366,FALSE))=TRUE,"",IF(VLOOKUP($A153,parlvotes_lh!$A$11:$ZZ$209,366,FALSE)=0,"",VLOOKUP($A153,parlvotes_lh!$A$11:$ZZ$209,366,FALSE)))</f>
        <v/>
      </c>
      <c r="AC153" s="179" t="str">
        <f>IF(ISERROR(VLOOKUP($A153,parlvotes_lh!$A$11:$ZZ$209,386,FALSE))=TRUE,"",IF(VLOOKUP($A153,parlvotes_lh!$A$11:$ZZ$209,386,FALSE)=0,"",VLOOKUP($A153,parlvotes_lh!$A$11:$ZZ$209,386,FALSE)))</f>
        <v/>
      </c>
    </row>
    <row r="154" spans="1:29" ht="13.5" customHeight="1">
      <c r="A154" s="173"/>
      <c r="B154" s="104" t="str">
        <f>IF(A154="","",MID(info_weblinks!$C$3,32,3))</f>
        <v/>
      </c>
      <c r="C154" s="104" t="str">
        <f>IF(info_parties!G163="","",info_parties!G163)</f>
        <v/>
      </c>
      <c r="D154" s="104" t="str">
        <f>IF(info_parties!K163="","",info_parties!K163)</f>
        <v/>
      </c>
      <c r="E154" s="104" t="str">
        <f>IF(info_parties!H163="","",info_parties!H163)</f>
        <v/>
      </c>
      <c r="F154" s="174" t="str">
        <f t="shared" si="8"/>
        <v/>
      </c>
      <c r="G154" s="175" t="str">
        <f t="shared" si="9"/>
        <v/>
      </c>
      <c r="H154" s="176" t="str">
        <f t="shared" si="10"/>
        <v/>
      </c>
      <c r="I154" s="177" t="str">
        <f t="shared" si="11"/>
        <v/>
      </c>
      <c r="J154" s="178" t="str">
        <f>IF(ISERROR(VLOOKUP($A154,parlvotes_lh!$A$11:$ZZ$209,6,FALSE))=TRUE,"",IF(VLOOKUP($A154,parlvotes_lh!$A$11:$ZZ$209,6,FALSE)=0,"",VLOOKUP($A154,parlvotes_lh!$A$11:$ZZ$209,6,FALSE)))</f>
        <v/>
      </c>
      <c r="K154" s="178" t="str">
        <f>IF(ISERROR(VLOOKUP($A154,parlvotes_lh!$A$11:$ZZ$209,26,FALSE))=TRUE,"",IF(VLOOKUP($A154,parlvotes_lh!$A$11:$ZZ$209,26,FALSE)=0,"",VLOOKUP($A154,parlvotes_lh!$A$11:$ZZ$209,26,FALSE)))</f>
        <v/>
      </c>
      <c r="L154" s="178" t="str">
        <f>IF(ISERROR(VLOOKUP($A154,parlvotes_lh!$A$11:$ZZ$209,46,FALSE))=TRUE,"",IF(VLOOKUP($A154,parlvotes_lh!$A$11:$ZZ$209,46,FALSE)=0,"",VLOOKUP($A154,parlvotes_lh!$A$11:$ZZ$209,46,FALSE)))</f>
        <v/>
      </c>
      <c r="M154" s="178" t="str">
        <f>IF(ISERROR(VLOOKUP($A154,parlvotes_lh!$A$11:$ZZ$209,66,FALSE))=TRUE,"",IF(VLOOKUP($A154,parlvotes_lh!$A$11:$ZZ$209,66,FALSE)=0,"",VLOOKUP($A154,parlvotes_lh!$A$11:$ZZ$209,66,FALSE)))</f>
        <v/>
      </c>
      <c r="N154" s="178" t="str">
        <f>IF(ISERROR(VLOOKUP($A154,parlvotes_lh!$A$11:$ZZ$209,86,FALSE))=TRUE,"",IF(VLOOKUP($A154,parlvotes_lh!$A$11:$ZZ$209,86,FALSE)=0,"",VLOOKUP($A154,parlvotes_lh!$A$11:$ZZ$209,86,FALSE)))</f>
        <v/>
      </c>
      <c r="O154" s="178" t="str">
        <f>IF(ISERROR(VLOOKUP($A154,parlvotes_lh!$A$11:$ZZ$209,106,FALSE))=TRUE,"",IF(VLOOKUP($A154,parlvotes_lh!$A$11:$ZZ$209,106,FALSE)=0,"",VLOOKUP($A154,parlvotes_lh!$A$11:$ZZ$209,106,FALSE)))</f>
        <v/>
      </c>
      <c r="P154" s="178" t="str">
        <f>IF(ISERROR(VLOOKUP($A154,parlvotes_lh!$A$11:$ZZ$209,126,FALSE))=TRUE,"",IF(VLOOKUP($A154,parlvotes_lh!$A$11:$ZZ$209,126,FALSE)=0,"",VLOOKUP($A154,parlvotes_lh!$A$11:$ZZ$209,126,FALSE)))</f>
        <v/>
      </c>
      <c r="Q154" s="179" t="str">
        <f>IF(ISERROR(VLOOKUP($A154,parlvotes_lh!$A$11:$ZZ$209,146,FALSE))=TRUE,"",IF(VLOOKUP($A154,parlvotes_lh!$A$11:$ZZ$209,146,FALSE)=0,"",VLOOKUP($A154,parlvotes_lh!$A$11:$ZZ$209,146,FALSE)))</f>
        <v/>
      </c>
      <c r="R154" s="179" t="str">
        <f>IF(ISERROR(VLOOKUP($A154,parlvotes_lh!$A$11:$ZZ$209,166,FALSE))=TRUE,"",IF(VLOOKUP($A154,parlvotes_lh!$A$11:$ZZ$209,166,FALSE)=0,"",VLOOKUP($A154,parlvotes_lh!$A$11:$ZZ$209,166,FALSE)))</f>
        <v/>
      </c>
      <c r="S154" s="179" t="str">
        <f>IF(ISERROR(VLOOKUP($A154,parlvotes_lh!$A$11:$ZZ$209,186,FALSE))=TRUE,"",IF(VLOOKUP($A154,parlvotes_lh!$A$11:$ZZ$209,186,FALSE)=0,"",VLOOKUP($A154,parlvotes_lh!$A$11:$ZZ$209,186,FALSE)))</f>
        <v/>
      </c>
      <c r="T154" s="179" t="str">
        <f>IF(ISERROR(VLOOKUP($A154,parlvotes_lh!$A$11:$ZZ$209,206,FALSE))=TRUE,"",IF(VLOOKUP($A154,parlvotes_lh!$A$11:$ZZ$209,206,FALSE)=0,"",VLOOKUP($A154,parlvotes_lh!$A$11:$ZZ$209,206,FALSE)))</f>
        <v/>
      </c>
      <c r="U154" s="179" t="str">
        <f>IF(ISERROR(VLOOKUP($A154,parlvotes_lh!$A$11:$ZZ$209,226,FALSE))=TRUE,"",IF(VLOOKUP($A154,parlvotes_lh!$A$11:$ZZ$209,226,FALSE)=0,"",VLOOKUP($A154,parlvotes_lh!$A$11:$ZZ$209,226,FALSE)))</f>
        <v/>
      </c>
      <c r="V154" s="179" t="str">
        <f>IF(ISERROR(VLOOKUP($A154,parlvotes_lh!$A$11:$ZZ$209,246,FALSE))=TRUE,"",IF(VLOOKUP($A154,parlvotes_lh!$A$11:$ZZ$209,246,FALSE)=0,"",VLOOKUP($A154,parlvotes_lh!$A$11:$ZZ$209,246,FALSE)))</f>
        <v/>
      </c>
      <c r="W154" s="179" t="str">
        <f>IF(ISERROR(VLOOKUP($A154,parlvotes_lh!$A$11:$ZZ$209,266,FALSE))=TRUE,"",IF(VLOOKUP($A154,parlvotes_lh!$A$11:$ZZ$209,266,FALSE)=0,"",VLOOKUP($A154,parlvotes_lh!$A$11:$ZZ$209,266,FALSE)))</f>
        <v/>
      </c>
      <c r="X154" s="179" t="str">
        <f>IF(ISERROR(VLOOKUP($A154,parlvotes_lh!$A$11:$ZZ$209,286,FALSE))=TRUE,"",IF(VLOOKUP($A154,parlvotes_lh!$A$11:$ZZ$209,286,FALSE)=0,"",VLOOKUP($A154,parlvotes_lh!$A$11:$ZZ$209,286,FALSE)))</f>
        <v/>
      </c>
      <c r="Y154" s="179" t="str">
        <f>IF(ISERROR(VLOOKUP($A154,parlvotes_lh!$A$11:$ZZ$209,306,FALSE))=TRUE,"",IF(VLOOKUP($A154,parlvotes_lh!$A$11:$ZZ$209,306,FALSE)=0,"",VLOOKUP($A154,parlvotes_lh!$A$11:$ZZ$209,306,FALSE)))</f>
        <v/>
      </c>
      <c r="Z154" s="179" t="str">
        <f>IF(ISERROR(VLOOKUP($A154,parlvotes_lh!$A$11:$ZZ$209,326,FALSE))=TRUE,"",IF(VLOOKUP($A154,parlvotes_lh!$A$11:$ZZ$209,326,FALSE)=0,"",VLOOKUP($A154,parlvotes_lh!$A$11:$ZZ$209,326,FALSE)))</f>
        <v/>
      </c>
      <c r="AA154" s="179" t="str">
        <f>IF(ISERROR(VLOOKUP($A154,parlvotes_lh!$A$11:$ZZ$209,346,FALSE))=TRUE,"",IF(VLOOKUP($A154,parlvotes_lh!$A$11:$ZZ$209,346,FALSE)=0,"",VLOOKUP($A154,parlvotes_lh!$A$11:$ZZ$209,346,FALSE)))</f>
        <v/>
      </c>
      <c r="AB154" s="179" t="str">
        <f>IF(ISERROR(VLOOKUP($A154,parlvotes_lh!$A$11:$ZZ$209,366,FALSE))=TRUE,"",IF(VLOOKUP($A154,parlvotes_lh!$A$11:$ZZ$209,366,FALSE)=0,"",VLOOKUP($A154,parlvotes_lh!$A$11:$ZZ$209,366,FALSE)))</f>
        <v/>
      </c>
      <c r="AC154" s="179" t="str">
        <f>IF(ISERROR(VLOOKUP($A154,parlvotes_lh!$A$11:$ZZ$209,386,FALSE))=TRUE,"",IF(VLOOKUP($A154,parlvotes_lh!$A$11:$ZZ$209,386,FALSE)=0,"",VLOOKUP($A154,parlvotes_lh!$A$11:$ZZ$209,386,FALSE)))</f>
        <v/>
      </c>
    </row>
    <row r="155" spans="1:29" ht="13.5" customHeight="1">
      <c r="A155" s="173"/>
      <c r="B155" s="104" t="str">
        <f>IF(A155="","",MID(info_weblinks!$C$3,32,3))</f>
        <v/>
      </c>
      <c r="C155" s="104" t="str">
        <f>IF(info_parties!G164="","",info_parties!G164)</f>
        <v/>
      </c>
      <c r="D155" s="104" t="str">
        <f>IF(info_parties!K164="","",info_parties!K164)</f>
        <v/>
      </c>
      <c r="E155" s="104" t="str">
        <f>IF(info_parties!H164="","",info_parties!H164)</f>
        <v/>
      </c>
      <c r="F155" s="174" t="str">
        <f t="shared" si="8"/>
        <v/>
      </c>
      <c r="G155" s="175" t="str">
        <f t="shared" si="9"/>
        <v/>
      </c>
      <c r="H155" s="176" t="str">
        <f t="shared" si="10"/>
        <v/>
      </c>
      <c r="I155" s="177" t="str">
        <f t="shared" si="11"/>
        <v/>
      </c>
      <c r="J155" s="178" t="str">
        <f>IF(ISERROR(VLOOKUP($A155,parlvotes_lh!$A$11:$ZZ$209,6,FALSE))=TRUE,"",IF(VLOOKUP($A155,parlvotes_lh!$A$11:$ZZ$209,6,FALSE)=0,"",VLOOKUP($A155,parlvotes_lh!$A$11:$ZZ$209,6,FALSE)))</f>
        <v/>
      </c>
      <c r="K155" s="178" t="str">
        <f>IF(ISERROR(VLOOKUP($A155,parlvotes_lh!$A$11:$ZZ$209,26,FALSE))=TRUE,"",IF(VLOOKUP($A155,parlvotes_lh!$A$11:$ZZ$209,26,FALSE)=0,"",VLOOKUP($A155,parlvotes_lh!$A$11:$ZZ$209,26,FALSE)))</f>
        <v/>
      </c>
      <c r="L155" s="178" t="str">
        <f>IF(ISERROR(VLOOKUP($A155,parlvotes_lh!$A$11:$ZZ$209,46,FALSE))=TRUE,"",IF(VLOOKUP($A155,parlvotes_lh!$A$11:$ZZ$209,46,FALSE)=0,"",VLOOKUP($A155,parlvotes_lh!$A$11:$ZZ$209,46,FALSE)))</f>
        <v/>
      </c>
      <c r="M155" s="178" t="str">
        <f>IF(ISERROR(VLOOKUP($A155,parlvotes_lh!$A$11:$ZZ$209,66,FALSE))=TRUE,"",IF(VLOOKUP($A155,parlvotes_lh!$A$11:$ZZ$209,66,FALSE)=0,"",VLOOKUP($A155,parlvotes_lh!$A$11:$ZZ$209,66,FALSE)))</f>
        <v/>
      </c>
      <c r="N155" s="178" t="str">
        <f>IF(ISERROR(VLOOKUP($A155,parlvotes_lh!$A$11:$ZZ$209,86,FALSE))=TRUE,"",IF(VLOOKUP($A155,parlvotes_lh!$A$11:$ZZ$209,86,FALSE)=0,"",VLOOKUP($A155,parlvotes_lh!$A$11:$ZZ$209,86,FALSE)))</f>
        <v/>
      </c>
      <c r="O155" s="178" t="str">
        <f>IF(ISERROR(VLOOKUP($A155,parlvotes_lh!$A$11:$ZZ$209,106,FALSE))=TRUE,"",IF(VLOOKUP($A155,parlvotes_lh!$A$11:$ZZ$209,106,FALSE)=0,"",VLOOKUP($A155,parlvotes_lh!$A$11:$ZZ$209,106,FALSE)))</f>
        <v/>
      </c>
      <c r="P155" s="178" t="str">
        <f>IF(ISERROR(VLOOKUP($A155,parlvotes_lh!$A$11:$ZZ$209,126,FALSE))=TRUE,"",IF(VLOOKUP($A155,parlvotes_lh!$A$11:$ZZ$209,126,FALSE)=0,"",VLOOKUP($A155,parlvotes_lh!$A$11:$ZZ$209,126,FALSE)))</f>
        <v/>
      </c>
      <c r="Q155" s="179" t="str">
        <f>IF(ISERROR(VLOOKUP($A155,parlvotes_lh!$A$11:$ZZ$209,146,FALSE))=TRUE,"",IF(VLOOKUP($A155,parlvotes_lh!$A$11:$ZZ$209,146,FALSE)=0,"",VLOOKUP($A155,parlvotes_lh!$A$11:$ZZ$209,146,FALSE)))</f>
        <v/>
      </c>
      <c r="R155" s="179" t="str">
        <f>IF(ISERROR(VLOOKUP($A155,parlvotes_lh!$A$11:$ZZ$209,166,FALSE))=TRUE,"",IF(VLOOKUP($A155,parlvotes_lh!$A$11:$ZZ$209,166,FALSE)=0,"",VLOOKUP($A155,parlvotes_lh!$A$11:$ZZ$209,166,FALSE)))</f>
        <v/>
      </c>
      <c r="S155" s="179" t="str">
        <f>IF(ISERROR(VLOOKUP($A155,parlvotes_lh!$A$11:$ZZ$209,186,FALSE))=TRUE,"",IF(VLOOKUP($A155,parlvotes_lh!$A$11:$ZZ$209,186,FALSE)=0,"",VLOOKUP($A155,parlvotes_lh!$A$11:$ZZ$209,186,FALSE)))</f>
        <v/>
      </c>
      <c r="T155" s="179" t="str">
        <f>IF(ISERROR(VLOOKUP($A155,parlvotes_lh!$A$11:$ZZ$209,206,FALSE))=TRUE,"",IF(VLOOKUP($A155,parlvotes_lh!$A$11:$ZZ$209,206,FALSE)=0,"",VLOOKUP($A155,parlvotes_lh!$A$11:$ZZ$209,206,FALSE)))</f>
        <v/>
      </c>
      <c r="U155" s="179" t="str">
        <f>IF(ISERROR(VLOOKUP($A155,parlvotes_lh!$A$11:$ZZ$209,226,FALSE))=TRUE,"",IF(VLOOKUP($A155,parlvotes_lh!$A$11:$ZZ$209,226,FALSE)=0,"",VLOOKUP($A155,parlvotes_lh!$A$11:$ZZ$209,226,FALSE)))</f>
        <v/>
      </c>
      <c r="V155" s="179" t="str">
        <f>IF(ISERROR(VLOOKUP($A155,parlvotes_lh!$A$11:$ZZ$209,246,FALSE))=TRUE,"",IF(VLOOKUP($A155,parlvotes_lh!$A$11:$ZZ$209,246,FALSE)=0,"",VLOOKUP($A155,parlvotes_lh!$A$11:$ZZ$209,246,FALSE)))</f>
        <v/>
      </c>
      <c r="W155" s="179" t="str">
        <f>IF(ISERROR(VLOOKUP($A155,parlvotes_lh!$A$11:$ZZ$209,266,FALSE))=TRUE,"",IF(VLOOKUP($A155,parlvotes_lh!$A$11:$ZZ$209,266,FALSE)=0,"",VLOOKUP($A155,parlvotes_lh!$A$11:$ZZ$209,266,FALSE)))</f>
        <v/>
      </c>
      <c r="X155" s="179" t="str">
        <f>IF(ISERROR(VLOOKUP($A155,parlvotes_lh!$A$11:$ZZ$209,286,FALSE))=TRUE,"",IF(VLOOKUP($A155,parlvotes_lh!$A$11:$ZZ$209,286,FALSE)=0,"",VLOOKUP($A155,parlvotes_lh!$A$11:$ZZ$209,286,FALSE)))</f>
        <v/>
      </c>
      <c r="Y155" s="179" t="str">
        <f>IF(ISERROR(VLOOKUP($A155,parlvotes_lh!$A$11:$ZZ$209,306,FALSE))=TRUE,"",IF(VLOOKUP($A155,parlvotes_lh!$A$11:$ZZ$209,306,FALSE)=0,"",VLOOKUP($A155,parlvotes_lh!$A$11:$ZZ$209,306,FALSE)))</f>
        <v/>
      </c>
      <c r="Z155" s="179" t="str">
        <f>IF(ISERROR(VLOOKUP($A155,parlvotes_lh!$A$11:$ZZ$209,326,FALSE))=TRUE,"",IF(VLOOKUP($A155,parlvotes_lh!$A$11:$ZZ$209,326,FALSE)=0,"",VLOOKUP($A155,parlvotes_lh!$A$11:$ZZ$209,326,FALSE)))</f>
        <v/>
      </c>
      <c r="AA155" s="179" t="str">
        <f>IF(ISERROR(VLOOKUP($A155,parlvotes_lh!$A$11:$ZZ$209,346,FALSE))=TRUE,"",IF(VLOOKUP($A155,parlvotes_lh!$A$11:$ZZ$209,346,FALSE)=0,"",VLOOKUP($A155,parlvotes_lh!$A$11:$ZZ$209,346,FALSE)))</f>
        <v/>
      </c>
      <c r="AB155" s="179" t="str">
        <f>IF(ISERROR(VLOOKUP($A155,parlvotes_lh!$A$11:$ZZ$209,366,FALSE))=TRUE,"",IF(VLOOKUP($A155,parlvotes_lh!$A$11:$ZZ$209,366,FALSE)=0,"",VLOOKUP($A155,parlvotes_lh!$A$11:$ZZ$209,366,FALSE)))</f>
        <v/>
      </c>
      <c r="AC155" s="179" t="str">
        <f>IF(ISERROR(VLOOKUP($A155,parlvotes_lh!$A$11:$ZZ$209,386,FALSE))=TRUE,"",IF(VLOOKUP($A155,parlvotes_lh!$A$11:$ZZ$209,386,FALSE)=0,"",VLOOKUP($A155,parlvotes_lh!$A$11:$ZZ$209,386,FALSE)))</f>
        <v/>
      </c>
    </row>
    <row r="156" spans="1:29" ht="13.5" customHeight="1">
      <c r="A156" s="173"/>
      <c r="B156" s="104" t="str">
        <f>IF(A156="","",MID(info_weblinks!$C$3,32,3))</f>
        <v/>
      </c>
      <c r="C156" s="104" t="str">
        <f>IF(info_parties!G165="","",info_parties!G165)</f>
        <v/>
      </c>
      <c r="D156" s="104" t="str">
        <f>IF(info_parties!K165="","",info_parties!K165)</f>
        <v/>
      </c>
      <c r="E156" s="104" t="str">
        <f>IF(info_parties!H165="","",info_parties!H165)</f>
        <v/>
      </c>
      <c r="F156" s="174" t="str">
        <f t="shared" si="8"/>
        <v/>
      </c>
      <c r="G156" s="175" t="str">
        <f t="shared" si="9"/>
        <v/>
      </c>
      <c r="H156" s="176" t="str">
        <f t="shared" si="10"/>
        <v/>
      </c>
      <c r="I156" s="177" t="str">
        <f t="shared" si="11"/>
        <v/>
      </c>
      <c r="J156" s="178" t="str">
        <f>IF(ISERROR(VLOOKUP($A156,parlvotes_lh!$A$11:$ZZ$209,6,FALSE))=TRUE,"",IF(VLOOKUP($A156,parlvotes_lh!$A$11:$ZZ$209,6,FALSE)=0,"",VLOOKUP($A156,parlvotes_lh!$A$11:$ZZ$209,6,FALSE)))</f>
        <v/>
      </c>
      <c r="K156" s="178" t="str">
        <f>IF(ISERROR(VLOOKUP($A156,parlvotes_lh!$A$11:$ZZ$209,26,FALSE))=TRUE,"",IF(VLOOKUP($A156,parlvotes_lh!$A$11:$ZZ$209,26,FALSE)=0,"",VLOOKUP($A156,parlvotes_lh!$A$11:$ZZ$209,26,FALSE)))</f>
        <v/>
      </c>
      <c r="L156" s="178" t="str">
        <f>IF(ISERROR(VLOOKUP($A156,parlvotes_lh!$A$11:$ZZ$209,46,FALSE))=TRUE,"",IF(VLOOKUP($A156,parlvotes_lh!$A$11:$ZZ$209,46,FALSE)=0,"",VLOOKUP($A156,parlvotes_lh!$A$11:$ZZ$209,46,FALSE)))</f>
        <v/>
      </c>
      <c r="M156" s="178" t="str">
        <f>IF(ISERROR(VLOOKUP($A156,parlvotes_lh!$A$11:$ZZ$209,66,FALSE))=TRUE,"",IF(VLOOKUP($A156,parlvotes_lh!$A$11:$ZZ$209,66,FALSE)=0,"",VLOOKUP($A156,parlvotes_lh!$A$11:$ZZ$209,66,FALSE)))</f>
        <v/>
      </c>
      <c r="N156" s="178" t="str">
        <f>IF(ISERROR(VLOOKUP($A156,parlvotes_lh!$A$11:$ZZ$209,86,FALSE))=TRUE,"",IF(VLOOKUP($A156,parlvotes_lh!$A$11:$ZZ$209,86,FALSE)=0,"",VLOOKUP($A156,parlvotes_lh!$A$11:$ZZ$209,86,FALSE)))</f>
        <v/>
      </c>
      <c r="O156" s="178" t="str">
        <f>IF(ISERROR(VLOOKUP($A156,parlvotes_lh!$A$11:$ZZ$209,106,FALSE))=TRUE,"",IF(VLOOKUP($A156,parlvotes_lh!$A$11:$ZZ$209,106,FALSE)=0,"",VLOOKUP($A156,parlvotes_lh!$A$11:$ZZ$209,106,FALSE)))</f>
        <v/>
      </c>
      <c r="P156" s="178" t="str">
        <f>IF(ISERROR(VLOOKUP($A156,parlvotes_lh!$A$11:$ZZ$209,126,FALSE))=TRUE,"",IF(VLOOKUP($A156,parlvotes_lh!$A$11:$ZZ$209,126,FALSE)=0,"",VLOOKUP($A156,parlvotes_lh!$A$11:$ZZ$209,126,FALSE)))</f>
        <v/>
      </c>
      <c r="Q156" s="179" t="str">
        <f>IF(ISERROR(VLOOKUP($A156,parlvotes_lh!$A$11:$ZZ$209,146,FALSE))=TRUE,"",IF(VLOOKUP($A156,parlvotes_lh!$A$11:$ZZ$209,146,FALSE)=0,"",VLOOKUP($A156,parlvotes_lh!$A$11:$ZZ$209,146,FALSE)))</f>
        <v/>
      </c>
      <c r="R156" s="179" t="str">
        <f>IF(ISERROR(VLOOKUP($A156,parlvotes_lh!$A$11:$ZZ$209,166,FALSE))=TRUE,"",IF(VLOOKUP($A156,parlvotes_lh!$A$11:$ZZ$209,166,FALSE)=0,"",VLOOKUP($A156,parlvotes_lh!$A$11:$ZZ$209,166,FALSE)))</f>
        <v/>
      </c>
      <c r="S156" s="179" t="str">
        <f>IF(ISERROR(VLOOKUP($A156,parlvotes_lh!$A$11:$ZZ$209,186,FALSE))=TRUE,"",IF(VLOOKUP($A156,parlvotes_lh!$A$11:$ZZ$209,186,FALSE)=0,"",VLOOKUP($A156,parlvotes_lh!$A$11:$ZZ$209,186,FALSE)))</f>
        <v/>
      </c>
      <c r="T156" s="179" t="str">
        <f>IF(ISERROR(VLOOKUP($A156,parlvotes_lh!$A$11:$ZZ$209,206,FALSE))=TRUE,"",IF(VLOOKUP($A156,parlvotes_lh!$A$11:$ZZ$209,206,FALSE)=0,"",VLOOKUP($A156,parlvotes_lh!$A$11:$ZZ$209,206,FALSE)))</f>
        <v/>
      </c>
      <c r="U156" s="179" t="str">
        <f>IF(ISERROR(VLOOKUP($A156,parlvotes_lh!$A$11:$ZZ$209,226,FALSE))=TRUE,"",IF(VLOOKUP($A156,parlvotes_lh!$A$11:$ZZ$209,226,FALSE)=0,"",VLOOKUP($A156,parlvotes_lh!$A$11:$ZZ$209,226,FALSE)))</f>
        <v/>
      </c>
      <c r="V156" s="179" t="str">
        <f>IF(ISERROR(VLOOKUP($A156,parlvotes_lh!$A$11:$ZZ$209,246,FALSE))=TRUE,"",IF(VLOOKUP($A156,parlvotes_lh!$A$11:$ZZ$209,246,FALSE)=0,"",VLOOKUP($A156,parlvotes_lh!$A$11:$ZZ$209,246,FALSE)))</f>
        <v/>
      </c>
      <c r="W156" s="179" t="str">
        <f>IF(ISERROR(VLOOKUP($A156,parlvotes_lh!$A$11:$ZZ$209,266,FALSE))=TRUE,"",IF(VLOOKUP($A156,parlvotes_lh!$A$11:$ZZ$209,266,FALSE)=0,"",VLOOKUP($A156,parlvotes_lh!$A$11:$ZZ$209,266,FALSE)))</f>
        <v/>
      </c>
      <c r="X156" s="179" t="str">
        <f>IF(ISERROR(VLOOKUP($A156,parlvotes_lh!$A$11:$ZZ$209,286,FALSE))=TRUE,"",IF(VLOOKUP($A156,parlvotes_lh!$A$11:$ZZ$209,286,FALSE)=0,"",VLOOKUP($A156,parlvotes_lh!$A$11:$ZZ$209,286,FALSE)))</f>
        <v/>
      </c>
      <c r="Y156" s="179" t="str">
        <f>IF(ISERROR(VLOOKUP($A156,parlvotes_lh!$A$11:$ZZ$209,306,FALSE))=TRUE,"",IF(VLOOKUP($A156,parlvotes_lh!$A$11:$ZZ$209,306,FALSE)=0,"",VLOOKUP($A156,parlvotes_lh!$A$11:$ZZ$209,306,FALSE)))</f>
        <v/>
      </c>
      <c r="Z156" s="179" t="str">
        <f>IF(ISERROR(VLOOKUP($A156,parlvotes_lh!$A$11:$ZZ$209,326,FALSE))=TRUE,"",IF(VLOOKUP($A156,parlvotes_lh!$A$11:$ZZ$209,326,FALSE)=0,"",VLOOKUP($A156,parlvotes_lh!$A$11:$ZZ$209,326,FALSE)))</f>
        <v/>
      </c>
      <c r="AA156" s="179" t="str">
        <f>IF(ISERROR(VLOOKUP($A156,parlvotes_lh!$A$11:$ZZ$209,346,FALSE))=TRUE,"",IF(VLOOKUP($A156,parlvotes_lh!$A$11:$ZZ$209,346,FALSE)=0,"",VLOOKUP($A156,parlvotes_lh!$A$11:$ZZ$209,346,FALSE)))</f>
        <v/>
      </c>
      <c r="AB156" s="179" t="str">
        <f>IF(ISERROR(VLOOKUP($A156,parlvotes_lh!$A$11:$ZZ$209,366,FALSE))=TRUE,"",IF(VLOOKUP($A156,parlvotes_lh!$A$11:$ZZ$209,366,FALSE)=0,"",VLOOKUP($A156,parlvotes_lh!$A$11:$ZZ$209,366,FALSE)))</f>
        <v/>
      </c>
      <c r="AC156" s="179" t="str">
        <f>IF(ISERROR(VLOOKUP($A156,parlvotes_lh!$A$11:$ZZ$209,386,FALSE))=TRUE,"",IF(VLOOKUP($A156,parlvotes_lh!$A$11:$ZZ$209,386,FALSE)=0,"",VLOOKUP($A156,parlvotes_lh!$A$11:$ZZ$209,386,FALSE)))</f>
        <v/>
      </c>
    </row>
    <row r="157" spans="1:29" ht="13.5" customHeight="1">
      <c r="A157" s="173"/>
      <c r="B157" s="104" t="str">
        <f>IF(A157="","",MID(info_weblinks!$C$3,32,3))</f>
        <v/>
      </c>
      <c r="C157" s="104" t="str">
        <f>IF(info_parties!G166="","",info_parties!G166)</f>
        <v/>
      </c>
      <c r="D157" s="104" t="str">
        <f>IF(info_parties!K166="","",info_parties!K166)</f>
        <v/>
      </c>
      <c r="E157" s="104" t="str">
        <f>IF(info_parties!H166="","",info_parties!H166)</f>
        <v/>
      </c>
      <c r="F157" s="174" t="str">
        <f t="shared" si="8"/>
        <v/>
      </c>
      <c r="G157" s="175" t="str">
        <f t="shared" si="9"/>
        <v/>
      </c>
      <c r="H157" s="176" t="str">
        <f t="shared" si="10"/>
        <v/>
      </c>
      <c r="I157" s="177" t="str">
        <f t="shared" si="11"/>
        <v/>
      </c>
      <c r="J157" s="178" t="str">
        <f>IF(ISERROR(VLOOKUP($A157,parlvotes_lh!$A$11:$ZZ$209,6,FALSE))=TRUE,"",IF(VLOOKUP($A157,parlvotes_lh!$A$11:$ZZ$209,6,FALSE)=0,"",VLOOKUP($A157,parlvotes_lh!$A$11:$ZZ$209,6,FALSE)))</f>
        <v/>
      </c>
      <c r="K157" s="178" t="str">
        <f>IF(ISERROR(VLOOKUP($A157,parlvotes_lh!$A$11:$ZZ$209,26,FALSE))=TRUE,"",IF(VLOOKUP($A157,parlvotes_lh!$A$11:$ZZ$209,26,FALSE)=0,"",VLOOKUP($A157,parlvotes_lh!$A$11:$ZZ$209,26,FALSE)))</f>
        <v/>
      </c>
      <c r="L157" s="178" t="str">
        <f>IF(ISERROR(VLOOKUP($A157,parlvotes_lh!$A$11:$ZZ$209,46,FALSE))=TRUE,"",IF(VLOOKUP($A157,parlvotes_lh!$A$11:$ZZ$209,46,FALSE)=0,"",VLOOKUP($A157,parlvotes_lh!$A$11:$ZZ$209,46,FALSE)))</f>
        <v/>
      </c>
      <c r="M157" s="178" t="str">
        <f>IF(ISERROR(VLOOKUP($A157,parlvotes_lh!$A$11:$ZZ$209,66,FALSE))=TRUE,"",IF(VLOOKUP($A157,parlvotes_lh!$A$11:$ZZ$209,66,FALSE)=0,"",VLOOKUP($A157,parlvotes_lh!$A$11:$ZZ$209,66,FALSE)))</f>
        <v/>
      </c>
      <c r="N157" s="178" t="str">
        <f>IF(ISERROR(VLOOKUP($A157,parlvotes_lh!$A$11:$ZZ$209,86,FALSE))=TRUE,"",IF(VLOOKUP($A157,parlvotes_lh!$A$11:$ZZ$209,86,FALSE)=0,"",VLOOKUP($A157,parlvotes_lh!$A$11:$ZZ$209,86,FALSE)))</f>
        <v/>
      </c>
      <c r="O157" s="178" t="str">
        <f>IF(ISERROR(VLOOKUP($A157,parlvotes_lh!$A$11:$ZZ$209,106,FALSE))=TRUE,"",IF(VLOOKUP($A157,parlvotes_lh!$A$11:$ZZ$209,106,FALSE)=0,"",VLOOKUP($A157,parlvotes_lh!$A$11:$ZZ$209,106,FALSE)))</f>
        <v/>
      </c>
      <c r="P157" s="178" t="str">
        <f>IF(ISERROR(VLOOKUP($A157,parlvotes_lh!$A$11:$ZZ$209,126,FALSE))=TRUE,"",IF(VLOOKUP($A157,parlvotes_lh!$A$11:$ZZ$209,126,FALSE)=0,"",VLOOKUP($A157,parlvotes_lh!$A$11:$ZZ$209,126,FALSE)))</f>
        <v/>
      </c>
      <c r="Q157" s="179" t="str">
        <f>IF(ISERROR(VLOOKUP($A157,parlvotes_lh!$A$11:$ZZ$209,146,FALSE))=TRUE,"",IF(VLOOKUP($A157,parlvotes_lh!$A$11:$ZZ$209,146,FALSE)=0,"",VLOOKUP($A157,parlvotes_lh!$A$11:$ZZ$209,146,FALSE)))</f>
        <v/>
      </c>
      <c r="R157" s="179" t="str">
        <f>IF(ISERROR(VLOOKUP($A157,parlvotes_lh!$A$11:$ZZ$209,166,FALSE))=TRUE,"",IF(VLOOKUP($A157,parlvotes_lh!$A$11:$ZZ$209,166,FALSE)=0,"",VLOOKUP($A157,parlvotes_lh!$A$11:$ZZ$209,166,FALSE)))</f>
        <v/>
      </c>
      <c r="S157" s="179" t="str">
        <f>IF(ISERROR(VLOOKUP($A157,parlvotes_lh!$A$11:$ZZ$209,186,FALSE))=TRUE,"",IF(VLOOKUP($A157,parlvotes_lh!$A$11:$ZZ$209,186,FALSE)=0,"",VLOOKUP($A157,parlvotes_lh!$A$11:$ZZ$209,186,FALSE)))</f>
        <v/>
      </c>
      <c r="T157" s="179" t="str">
        <f>IF(ISERROR(VLOOKUP($A157,parlvotes_lh!$A$11:$ZZ$209,206,FALSE))=TRUE,"",IF(VLOOKUP($A157,parlvotes_lh!$A$11:$ZZ$209,206,FALSE)=0,"",VLOOKUP($A157,parlvotes_lh!$A$11:$ZZ$209,206,FALSE)))</f>
        <v/>
      </c>
      <c r="U157" s="179" t="str">
        <f>IF(ISERROR(VLOOKUP($A157,parlvotes_lh!$A$11:$ZZ$209,226,FALSE))=TRUE,"",IF(VLOOKUP($A157,parlvotes_lh!$A$11:$ZZ$209,226,FALSE)=0,"",VLOOKUP($A157,parlvotes_lh!$A$11:$ZZ$209,226,FALSE)))</f>
        <v/>
      </c>
      <c r="V157" s="179" t="str">
        <f>IF(ISERROR(VLOOKUP($A157,parlvotes_lh!$A$11:$ZZ$209,246,FALSE))=TRUE,"",IF(VLOOKUP($A157,parlvotes_lh!$A$11:$ZZ$209,246,FALSE)=0,"",VLOOKUP($A157,parlvotes_lh!$A$11:$ZZ$209,246,FALSE)))</f>
        <v/>
      </c>
      <c r="W157" s="179" t="str">
        <f>IF(ISERROR(VLOOKUP($A157,parlvotes_lh!$A$11:$ZZ$209,266,FALSE))=TRUE,"",IF(VLOOKUP($A157,parlvotes_lh!$A$11:$ZZ$209,266,FALSE)=0,"",VLOOKUP($A157,parlvotes_lh!$A$11:$ZZ$209,266,FALSE)))</f>
        <v/>
      </c>
      <c r="X157" s="179" t="str">
        <f>IF(ISERROR(VLOOKUP($A157,parlvotes_lh!$A$11:$ZZ$209,286,FALSE))=TRUE,"",IF(VLOOKUP($A157,parlvotes_lh!$A$11:$ZZ$209,286,FALSE)=0,"",VLOOKUP($A157,parlvotes_lh!$A$11:$ZZ$209,286,FALSE)))</f>
        <v/>
      </c>
      <c r="Y157" s="179" t="str">
        <f>IF(ISERROR(VLOOKUP($A157,parlvotes_lh!$A$11:$ZZ$209,306,FALSE))=TRUE,"",IF(VLOOKUP($A157,parlvotes_lh!$A$11:$ZZ$209,306,FALSE)=0,"",VLOOKUP($A157,parlvotes_lh!$A$11:$ZZ$209,306,FALSE)))</f>
        <v/>
      </c>
      <c r="Z157" s="179" t="str">
        <f>IF(ISERROR(VLOOKUP($A157,parlvotes_lh!$A$11:$ZZ$209,326,FALSE))=TRUE,"",IF(VLOOKUP($A157,parlvotes_lh!$A$11:$ZZ$209,326,FALSE)=0,"",VLOOKUP($A157,parlvotes_lh!$A$11:$ZZ$209,326,FALSE)))</f>
        <v/>
      </c>
      <c r="AA157" s="179" t="str">
        <f>IF(ISERROR(VLOOKUP($A157,parlvotes_lh!$A$11:$ZZ$209,346,FALSE))=TRUE,"",IF(VLOOKUP($A157,parlvotes_lh!$A$11:$ZZ$209,346,FALSE)=0,"",VLOOKUP($A157,parlvotes_lh!$A$11:$ZZ$209,346,FALSE)))</f>
        <v/>
      </c>
      <c r="AB157" s="179" t="str">
        <f>IF(ISERROR(VLOOKUP($A157,parlvotes_lh!$A$11:$ZZ$209,366,FALSE))=TRUE,"",IF(VLOOKUP($A157,parlvotes_lh!$A$11:$ZZ$209,366,FALSE)=0,"",VLOOKUP($A157,parlvotes_lh!$A$11:$ZZ$209,366,FALSE)))</f>
        <v/>
      </c>
      <c r="AC157" s="179" t="str">
        <f>IF(ISERROR(VLOOKUP($A157,parlvotes_lh!$A$11:$ZZ$209,386,FALSE))=TRUE,"",IF(VLOOKUP($A157,parlvotes_lh!$A$11:$ZZ$209,386,FALSE)=0,"",VLOOKUP($A157,parlvotes_lh!$A$11:$ZZ$209,386,FALSE)))</f>
        <v/>
      </c>
    </row>
    <row r="158" spans="1:29" ht="13.5" customHeight="1">
      <c r="A158" s="173"/>
      <c r="B158" s="104" t="str">
        <f>IF(A158="","",MID(info_weblinks!$C$3,32,3))</f>
        <v/>
      </c>
      <c r="C158" s="104" t="str">
        <f>IF(info_parties!G167="","",info_parties!G167)</f>
        <v/>
      </c>
      <c r="D158" s="104" t="str">
        <f>IF(info_parties!K167="","",info_parties!K167)</f>
        <v/>
      </c>
      <c r="E158" s="104" t="str">
        <f>IF(info_parties!H167="","",info_parties!H167)</f>
        <v/>
      </c>
      <c r="F158" s="174" t="str">
        <f t="shared" si="8"/>
        <v/>
      </c>
      <c r="G158" s="175" t="str">
        <f t="shared" si="9"/>
        <v/>
      </c>
      <c r="H158" s="176" t="str">
        <f t="shared" si="10"/>
        <v/>
      </c>
      <c r="I158" s="177" t="str">
        <f t="shared" si="11"/>
        <v/>
      </c>
      <c r="J158" s="178" t="str">
        <f>IF(ISERROR(VLOOKUP($A158,parlvotes_lh!$A$11:$ZZ$209,6,FALSE))=TRUE,"",IF(VLOOKUP($A158,parlvotes_lh!$A$11:$ZZ$209,6,FALSE)=0,"",VLOOKUP($A158,parlvotes_lh!$A$11:$ZZ$209,6,FALSE)))</f>
        <v/>
      </c>
      <c r="K158" s="178" t="str">
        <f>IF(ISERROR(VLOOKUP($A158,parlvotes_lh!$A$11:$ZZ$209,26,FALSE))=TRUE,"",IF(VLOOKUP($A158,parlvotes_lh!$A$11:$ZZ$209,26,FALSE)=0,"",VLOOKUP($A158,parlvotes_lh!$A$11:$ZZ$209,26,FALSE)))</f>
        <v/>
      </c>
      <c r="L158" s="178" t="str">
        <f>IF(ISERROR(VLOOKUP($A158,parlvotes_lh!$A$11:$ZZ$209,46,FALSE))=TRUE,"",IF(VLOOKUP($A158,parlvotes_lh!$A$11:$ZZ$209,46,FALSE)=0,"",VLOOKUP($A158,parlvotes_lh!$A$11:$ZZ$209,46,FALSE)))</f>
        <v/>
      </c>
      <c r="M158" s="178" t="str">
        <f>IF(ISERROR(VLOOKUP($A158,parlvotes_lh!$A$11:$ZZ$209,66,FALSE))=TRUE,"",IF(VLOOKUP($A158,parlvotes_lh!$A$11:$ZZ$209,66,FALSE)=0,"",VLOOKUP($A158,parlvotes_lh!$A$11:$ZZ$209,66,FALSE)))</f>
        <v/>
      </c>
      <c r="N158" s="178" t="str">
        <f>IF(ISERROR(VLOOKUP($A158,parlvotes_lh!$A$11:$ZZ$209,86,FALSE))=TRUE,"",IF(VLOOKUP($A158,parlvotes_lh!$A$11:$ZZ$209,86,FALSE)=0,"",VLOOKUP($A158,parlvotes_lh!$A$11:$ZZ$209,86,FALSE)))</f>
        <v/>
      </c>
      <c r="O158" s="178" t="str">
        <f>IF(ISERROR(VLOOKUP($A158,parlvotes_lh!$A$11:$ZZ$209,106,FALSE))=TRUE,"",IF(VLOOKUP($A158,parlvotes_lh!$A$11:$ZZ$209,106,FALSE)=0,"",VLOOKUP($A158,parlvotes_lh!$A$11:$ZZ$209,106,FALSE)))</f>
        <v/>
      </c>
      <c r="P158" s="178" t="str">
        <f>IF(ISERROR(VLOOKUP($A158,parlvotes_lh!$A$11:$ZZ$209,126,FALSE))=TRUE,"",IF(VLOOKUP($A158,parlvotes_lh!$A$11:$ZZ$209,126,FALSE)=0,"",VLOOKUP($A158,parlvotes_lh!$A$11:$ZZ$209,126,FALSE)))</f>
        <v/>
      </c>
      <c r="Q158" s="179" t="str">
        <f>IF(ISERROR(VLOOKUP($A158,parlvotes_lh!$A$11:$ZZ$209,146,FALSE))=TRUE,"",IF(VLOOKUP($A158,parlvotes_lh!$A$11:$ZZ$209,146,FALSE)=0,"",VLOOKUP($A158,parlvotes_lh!$A$11:$ZZ$209,146,FALSE)))</f>
        <v/>
      </c>
      <c r="R158" s="179" t="str">
        <f>IF(ISERROR(VLOOKUP($A158,parlvotes_lh!$A$11:$ZZ$209,166,FALSE))=TRUE,"",IF(VLOOKUP($A158,parlvotes_lh!$A$11:$ZZ$209,166,FALSE)=0,"",VLOOKUP($A158,parlvotes_lh!$A$11:$ZZ$209,166,FALSE)))</f>
        <v/>
      </c>
      <c r="S158" s="179" t="str">
        <f>IF(ISERROR(VLOOKUP($A158,parlvotes_lh!$A$11:$ZZ$209,186,FALSE))=TRUE,"",IF(VLOOKUP($A158,parlvotes_lh!$A$11:$ZZ$209,186,FALSE)=0,"",VLOOKUP($A158,parlvotes_lh!$A$11:$ZZ$209,186,FALSE)))</f>
        <v/>
      </c>
      <c r="T158" s="179" t="str">
        <f>IF(ISERROR(VLOOKUP($A158,parlvotes_lh!$A$11:$ZZ$209,206,FALSE))=TRUE,"",IF(VLOOKUP($A158,parlvotes_lh!$A$11:$ZZ$209,206,FALSE)=0,"",VLOOKUP($A158,parlvotes_lh!$A$11:$ZZ$209,206,FALSE)))</f>
        <v/>
      </c>
      <c r="U158" s="179" t="str">
        <f>IF(ISERROR(VLOOKUP($A158,parlvotes_lh!$A$11:$ZZ$209,226,FALSE))=TRUE,"",IF(VLOOKUP($A158,parlvotes_lh!$A$11:$ZZ$209,226,FALSE)=0,"",VLOOKUP($A158,parlvotes_lh!$A$11:$ZZ$209,226,FALSE)))</f>
        <v/>
      </c>
      <c r="V158" s="179" t="str">
        <f>IF(ISERROR(VLOOKUP($A158,parlvotes_lh!$A$11:$ZZ$209,246,FALSE))=TRUE,"",IF(VLOOKUP($A158,parlvotes_lh!$A$11:$ZZ$209,246,FALSE)=0,"",VLOOKUP($A158,parlvotes_lh!$A$11:$ZZ$209,246,FALSE)))</f>
        <v/>
      </c>
      <c r="W158" s="179" t="str">
        <f>IF(ISERROR(VLOOKUP($A158,parlvotes_lh!$A$11:$ZZ$209,266,FALSE))=TRUE,"",IF(VLOOKUP($A158,parlvotes_lh!$A$11:$ZZ$209,266,FALSE)=0,"",VLOOKUP($A158,parlvotes_lh!$A$11:$ZZ$209,266,FALSE)))</f>
        <v/>
      </c>
      <c r="X158" s="179" t="str">
        <f>IF(ISERROR(VLOOKUP($A158,parlvotes_lh!$A$11:$ZZ$209,286,FALSE))=TRUE,"",IF(VLOOKUP($A158,parlvotes_lh!$A$11:$ZZ$209,286,FALSE)=0,"",VLOOKUP($A158,parlvotes_lh!$A$11:$ZZ$209,286,FALSE)))</f>
        <v/>
      </c>
      <c r="Y158" s="179" t="str">
        <f>IF(ISERROR(VLOOKUP($A158,parlvotes_lh!$A$11:$ZZ$209,306,FALSE))=TRUE,"",IF(VLOOKUP($A158,parlvotes_lh!$A$11:$ZZ$209,306,FALSE)=0,"",VLOOKUP($A158,parlvotes_lh!$A$11:$ZZ$209,306,FALSE)))</f>
        <v/>
      </c>
      <c r="Z158" s="179" t="str">
        <f>IF(ISERROR(VLOOKUP($A158,parlvotes_lh!$A$11:$ZZ$209,326,FALSE))=TRUE,"",IF(VLOOKUP($A158,parlvotes_lh!$A$11:$ZZ$209,326,FALSE)=0,"",VLOOKUP($A158,parlvotes_lh!$A$11:$ZZ$209,326,FALSE)))</f>
        <v/>
      </c>
      <c r="AA158" s="179" t="str">
        <f>IF(ISERROR(VLOOKUP($A158,parlvotes_lh!$A$11:$ZZ$209,346,FALSE))=TRUE,"",IF(VLOOKUP($A158,parlvotes_lh!$A$11:$ZZ$209,346,FALSE)=0,"",VLOOKUP($A158,parlvotes_lh!$A$11:$ZZ$209,346,FALSE)))</f>
        <v/>
      </c>
      <c r="AB158" s="179" t="str">
        <f>IF(ISERROR(VLOOKUP($A158,parlvotes_lh!$A$11:$ZZ$209,366,FALSE))=TRUE,"",IF(VLOOKUP($A158,parlvotes_lh!$A$11:$ZZ$209,366,FALSE)=0,"",VLOOKUP($A158,parlvotes_lh!$A$11:$ZZ$209,366,FALSE)))</f>
        <v/>
      </c>
      <c r="AC158" s="179" t="str">
        <f>IF(ISERROR(VLOOKUP($A158,parlvotes_lh!$A$11:$ZZ$209,386,FALSE))=TRUE,"",IF(VLOOKUP($A158,parlvotes_lh!$A$11:$ZZ$209,386,FALSE)=0,"",VLOOKUP($A158,parlvotes_lh!$A$11:$ZZ$209,386,FALSE)))</f>
        <v/>
      </c>
    </row>
    <row r="159" spans="1:29" ht="13.5" customHeight="1">
      <c r="A159" s="173"/>
      <c r="B159" s="104" t="str">
        <f>IF(A159="","",MID(info_weblinks!$C$3,32,3))</f>
        <v/>
      </c>
      <c r="C159" s="104" t="str">
        <f>IF(info_parties!G168="","",info_parties!G168)</f>
        <v/>
      </c>
      <c r="D159" s="104" t="str">
        <f>IF(info_parties!K168="","",info_parties!K168)</f>
        <v/>
      </c>
      <c r="E159" s="104" t="str">
        <f>IF(info_parties!H168="","",info_parties!H168)</f>
        <v/>
      </c>
      <c r="F159" s="174" t="str">
        <f t="shared" si="8"/>
        <v/>
      </c>
      <c r="G159" s="175" t="str">
        <f t="shared" si="9"/>
        <v/>
      </c>
      <c r="H159" s="176" t="str">
        <f t="shared" si="10"/>
        <v/>
      </c>
      <c r="I159" s="177" t="str">
        <f t="shared" si="11"/>
        <v/>
      </c>
      <c r="J159" s="178" t="str">
        <f>IF(ISERROR(VLOOKUP($A159,parlvotes_lh!$A$11:$ZZ$209,6,FALSE))=TRUE,"",IF(VLOOKUP($A159,parlvotes_lh!$A$11:$ZZ$209,6,FALSE)=0,"",VLOOKUP($A159,parlvotes_lh!$A$11:$ZZ$209,6,FALSE)))</f>
        <v/>
      </c>
      <c r="K159" s="178" t="str">
        <f>IF(ISERROR(VLOOKUP($A159,parlvotes_lh!$A$11:$ZZ$209,26,FALSE))=TRUE,"",IF(VLOOKUP($A159,parlvotes_lh!$A$11:$ZZ$209,26,FALSE)=0,"",VLOOKUP($A159,parlvotes_lh!$A$11:$ZZ$209,26,FALSE)))</f>
        <v/>
      </c>
      <c r="L159" s="178" t="str">
        <f>IF(ISERROR(VLOOKUP($A159,parlvotes_lh!$A$11:$ZZ$209,46,FALSE))=TRUE,"",IF(VLOOKUP($A159,parlvotes_lh!$A$11:$ZZ$209,46,FALSE)=0,"",VLOOKUP($A159,parlvotes_lh!$A$11:$ZZ$209,46,FALSE)))</f>
        <v/>
      </c>
      <c r="M159" s="178" t="str">
        <f>IF(ISERROR(VLOOKUP($A159,parlvotes_lh!$A$11:$ZZ$209,66,FALSE))=TRUE,"",IF(VLOOKUP($A159,parlvotes_lh!$A$11:$ZZ$209,66,FALSE)=0,"",VLOOKUP($A159,parlvotes_lh!$A$11:$ZZ$209,66,FALSE)))</f>
        <v/>
      </c>
      <c r="N159" s="178" t="str">
        <f>IF(ISERROR(VLOOKUP($A159,parlvotes_lh!$A$11:$ZZ$209,86,FALSE))=TRUE,"",IF(VLOOKUP($A159,parlvotes_lh!$A$11:$ZZ$209,86,FALSE)=0,"",VLOOKUP($A159,parlvotes_lh!$A$11:$ZZ$209,86,FALSE)))</f>
        <v/>
      </c>
      <c r="O159" s="178" t="str">
        <f>IF(ISERROR(VLOOKUP($A159,parlvotes_lh!$A$11:$ZZ$209,106,FALSE))=TRUE,"",IF(VLOOKUP($A159,parlvotes_lh!$A$11:$ZZ$209,106,FALSE)=0,"",VLOOKUP($A159,parlvotes_lh!$A$11:$ZZ$209,106,FALSE)))</f>
        <v/>
      </c>
      <c r="P159" s="178" t="str">
        <f>IF(ISERROR(VLOOKUP($A159,parlvotes_lh!$A$11:$ZZ$209,126,FALSE))=TRUE,"",IF(VLOOKUP($A159,parlvotes_lh!$A$11:$ZZ$209,126,FALSE)=0,"",VLOOKUP($A159,parlvotes_lh!$A$11:$ZZ$209,126,FALSE)))</f>
        <v/>
      </c>
      <c r="Q159" s="179" t="str">
        <f>IF(ISERROR(VLOOKUP($A159,parlvotes_lh!$A$11:$ZZ$209,146,FALSE))=TRUE,"",IF(VLOOKUP($A159,parlvotes_lh!$A$11:$ZZ$209,146,FALSE)=0,"",VLOOKUP($A159,parlvotes_lh!$A$11:$ZZ$209,146,FALSE)))</f>
        <v/>
      </c>
      <c r="R159" s="179" t="str">
        <f>IF(ISERROR(VLOOKUP($A159,parlvotes_lh!$A$11:$ZZ$209,166,FALSE))=TRUE,"",IF(VLOOKUP($A159,parlvotes_lh!$A$11:$ZZ$209,166,FALSE)=0,"",VLOOKUP($A159,parlvotes_lh!$A$11:$ZZ$209,166,FALSE)))</f>
        <v/>
      </c>
      <c r="S159" s="179" t="str">
        <f>IF(ISERROR(VLOOKUP($A159,parlvotes_lh!$A$11:$ZZ$209,186,FALSE))=TRUE,"",IF(VLOOKUP($A159,parlvotes_lh!$A$11:$ZZ$209,186,FALSE)=0,"",VLOOKUP($A159,parlvotes_lh!$A$11:$ZZ$209,186,FALSE)))</f>
        <v/>
      </c>
      <c r="T159" s="179" t="str">
        <f>IF(ISERROR(VLOOKUP($A159,parlvotes_lh!$A$11:$ZZ$209,206,FALSE))=TRUE,"",IF(VLOOKUP($A159,parlvotes_lh!$A$11:$ZZ$209,206,FALSE)=0,"",VLOOKUP($A159,parlvotes_lh!$A$11:$ZZ$209,206,FALSE)))</f>
        <v/>
      </c>
      <c r="U159" s="179" t="str">
        <f>IF(ISERROR(VLOOKUP($A159,parlvotes_lh!$A$11:$ZZ$209,226,FALSE))=TRUE,"",IF(VLOOKUP($A159,parlvotes_lh!$A$11:$ZZ$209,226,FALSE)=0,"",VLOOKUP($A159,parlvotes_lh!$A$11:$ZZ$209,226,FALSE)))</f>
        <v/>
      </c>
      <c r="V159" s="179" t="str">
        <f>IF(ISERROR(VLOOKUP($A159,parlvotes_lh!$A$11:$ZZ$209,246,FALSE))=TRUE,"",IF(VLOOKUP($A159,parlvotes_lh!$A$11:$ZZ$209,246,FALSE)=0,"",VLOOKUP($A159,parlvotes_lh!$A$11:$ZZ$209,246,FALSE)))</f>
        <v/>
      </c>
      <c r="W159" s="179" t="str">
        <f>IF(ISERROR(VLOOKUP($A159,parlvotes_lh!$A$11:$ZZ$209,266,FALSE))=TRUE,"",IF(VLOOKUP($A159,parlvotes_lh!$A$11:$ZZ$209,266,FALSE)=0,"",VLOOKUP($A159,parlvotes_lh!$A$11:$ZZ$209,266,FALSE)))</f>
        <v/>
      </c>
      <c r="X159" s="179" t="str">
        <f>IF(ISERROR(VLOOKUP($A159,parlvotes_lh!$A$11:$ZZ$209,286,FALSE))=TRUE,"",IF(VLOOKUP($A159,parlvotes_lh!$A$11:$ZZ$209,286,FALSE)=0,"",VLOOKUP($A159,parlvotes_lh!$A$11:$ZZ$209,286,FALSE)))</f>
        <v/>
      </c>
      <c r="Y159" s="179" t="str">
        <f>IF(ISERROR(VLOOKUP($A159,parlvotes_lh!$A$11:$ZZ$209,306,FALSE))=TRUE,"",IF(VLOOKUP($A159,parlvotes_lh!$A$11:$ZZ$209,306,FALSE)=0,"",VLOOKUP($A159,parlvotes_lh!$A$11:$ZZ$209,306,FALSE)))</f>
        <v/>
      </c>
      <c r="Z159" s="179" t="str">
        <f>IF(ISERROR(VLOOKUP($A159,parlvotes_lh!$A$11:$ZZ$209,326,FALSE))=TRUE,"",IF(VLOOKUP($A159,parlvotes_lh!$A$11:$ZZ$209,326,FALSE)=0,"",VLOOKUP($A159,parlvotes_lh!$A$11:$ZZ$209,326,FALSE)))</f>
        <v/>
      </c>
      <c r="AA159" s="179" t="str">
        <f>IF(ISERROR(VLOOKUP($A159,parlvotes_lh!$A$11:$ZZ$209,346,FALSE))=TRUE,"",IF(VLOOKUP($A159,parlvotes_lh!$A$11:$ZZ$209,346,FALSE)=0,"",VLOOKUP($A159,parlvotes_lh!$A$11:$ZZ$209,346,FALSE)))</f>
        <v/>
      </c>
      <c r="AB159" s="179" t="str">
        <f>IF(ISERROR(VLOOKUP($A159,parlvotes_lh!$A$11:$ZZ$209,366,FALSE))=TRUE,"",IF(VLOOKUP($A159,parlvotes_lh!$A$11:$ZZ$209,366,FALSE)=0,"",VLOOKUP($A159,parlvotes_lh!$A$11:$ZZ$209,366,FALSE)))</f>
        <v/>
      </c>
      <c r="AC159" s="179" t="str">
        <f>IF(ISERROR(VLOOKUP($A159,parlvotes_lh!$A$11:$ZZ$209,386,FALSE))=TRUE,"",IF(VLOOKUP($A159,parlvotes_lh!$A$11:$ZZ$209,386,FALSE)=0,"",VLOOKUP($A159,parlvotes_lh!$A$11:$ZZ$209,386,FALSE)))</f>
        <v/>
      </c>
    </row>
    <row r="160" spans="1:29" ht="13.5" customHeight="1">
      <c r="A160" s="173"/>
      <c r="B160" s="104" t="str">
        <f>IF(A160="","",MID(info_weblinks!$C$3,32,3))</f>
        <v/>
      </c>
      <c r="C160" s="104" t="str">
        <f>IF(info_parties!G169="","",info_parties!G169)</f>
        <v/>
      </c>
      <c r="D160" s="104" t="str">
        <f>IF(info_parties!K169="","",info_parties!K169)</f>
        <v/>
      </c>
      <c r="E160" s="104" t="str">
        <f>IF(info_parties!H169="","",info_parties!H169)</f>
        <v/>
      </c>
      <c r="F160" s="174" t="str">
        <f t="shared" si="8"/>
        <v/>
      </c>
      <c r="G160" s="175" t="str">
        <f t="shared" si="9"/>
        <v/>
      </c>
      <c r="H160" s="176" t="str">
        <f t="shared" si="10"/>
        <v/>
      </c>
      <c r="I160" s="177" t="str">
        <f t="shared" si="11"/>
        <v/>
      </c>
      <c r="J160" s="178" t="str">
        <f>IF(ISERROR(VLOOKUP($A160,parlvotes_lh!$A$11:$ZZ$209,6,FALSE))=TRUE,"",IF(VLOOKUP($A160,parlvotes_lh!$A$11:$ZZ$209,6,FALSE)=0,"",VLOOKUP($A160,parlvotes_lh!$A$11:$ZZ$209,6,FALSE)))</f>
        <v/>
      </c>
      <c r="K160" s="178" t="str">
        <f>IF(ISERROR(VLOOKUP($A160,parlvotes_lh!$A$11:$ZZ$209,26,FALSE))=TRUE,"",IF(VLOOKUP($A160,parlvotes_lh!$A$11:$ZZ$209,26,FALSE)=0,"",VLOOKUP($A160,parlvotes_lh!$A$11:$ZZ$209,26,FALSE)))</f>
        <v/>
      </c>
      <c r="L160" s="178" t="str">
        <f>IF(ISERROR(VLOOKUP($A160,parlvotes_lh!$A$11:$ZZ$209,46,FALSE))=TRUE,"",IF(VLOOKUP($A160,parlvotes_lh!$A$11:$ZZ$209,46,FALSE)=0,"",VLOOKUP($A160,parlvotes_lh!$A$11:$ZZ$209,46,FALSE)))</f>
        <v/>
      </c>
      <c r="M160" s="178" t="str">
        <f>IF(ISERROR(VLOOKUP($A160,parlvotes_lh!$A$11:$ZZ$209,66,FALSE))=TRUE,"",IF(VLOOKUP($A160,parlvotes_lh!$A$11:$ZZ$209,66,FALSE)=0,"",VLOOKUP($A160,parlvotes_lh!$A$11:$ZZ$209,66,FALSE)))</f>
        <v/>
      </c>
      <c r="N160" s="178" t="str">
        <f>IF(ISERROR(VLOOKUP($A160,parlvotes_lh!$A$11:$ZZ$209,86,FALSE))=TRUE,"",IF(VLOOKUP($A160,parlvotes_lh!$A$11:$ZZ$209,86,FALSE)=0,"",VLOOKUP($A160,parlvotes_lh!$A$11:$ZZ$209,86,FALSE)))</f>
        <v/>
      </c>
      <c r="O160" s="178" t="str">
        <f>IF(ISERROR(VLOOKUP($A160,parlvotes_lh!$A$11:$ZZ$209,106,FALSE))=TRUE,"",IF(VLOOKUP($A160,parlvotes_lh!$A$11:$ZZ$209,106,FALSE)=0,"",VLOOKUP($A160,parlvotes_lh!$A$11:$ZZ$209,106,FALSE)))</f>
        <v/>
      </c>
      <c r="P160" s="178" t="str">
        <f>IF(ISERROR(VLOOKUP($A160,parlvotes_lh!$A$11:$ZZ$209,126,FALSE))=TRUE,"",IF(VLOOKUP($A160,parlvotes_lh!$A$11:$ZZ$209,126,FALSE)=0,"",VLOOKUP($A160,parlvotes_lh!$A$11:$ZZ$209,126,FALSE)))</f>
        <v/>
      </c>
      <c r="Q160" s="179" t="str">
        <f>IF(ISERROR(VLOOKUP($A160,parlvotes_lh!$A$11:$ZZ$209,146,FALSE))=TRUE,"",IF(VLOOKUP($A160,parlvotes_lh!$A$11:$ZZ$209,146,FALSE)=0,"",VLOOKUP($A160,parlvotes_lh!$A$11:$ZZ$209,146,FALSE)))</f>
        <v/>
      </c>
      <c r="R160" s="179" t="str">
        <f>IF(ISERROR(VLOOKUP($A160,parlvotes_lh!$A$11:$ZZ$209,166,FALSE))=TRUE,"",IF(VLOOKUP($A160,parlvotes_lh!$A$11:$ZZ$209,166,FALSE)=0,"",VLOOKUP($A160,parlvotes_lh!$A$11:$ZZ$209,166,FALSE)))</f>
        <v/>
      </c>
      <c r="S160" s="179" t="str">
        <f>IF(ISERROR(VLOOKUP($A160,parlvotes_lh!$A$11:$ZZ$209,186,FALSE))=TRUE,"",IF(VLOOKUP($A160,parlvotes_lh!$A$11:$ZZ$209,186,FALSE)=0,"",VLOOKUP($A160,parlvotes_lh!$A$11:$ZZ$209,186,FALSE)))</f>
        <v/>
      </c>
      <c r="T160" s="179" t="str">
        <f>IF(ISERROR(VLOOKUP($A160,parlvotes_lh!$A$11:$ZZ$209,206,FALSE))=TRUE,"",IF(VLOOKUP($A160,parlvotes_lh!$A$11:$ZZ$209,206,FALSE)=0,"",VLOOKUP($A160,parlvotes_lh!$A$11:$ZZ$209,206,FALSE)))</f>
        <v/>
      </c>
      <c r="U160" s="179" t="str">
        <f>IF(ISERROR(VLOOKUP($A160,parlvotes_lh!$A$11:$ZZ$209,226,FALSE))=TRUE,"",IF(VLOOKUP($A160,parlvotes_lh!$A$11:$ZZ$209,226,FALSE)=0,"",VLOOKUP($A160,parlvotes_lh!$A$11:$ZZ$209,226,FALSE)))</f>
        <v/>
      </c>
      <c r="V160" s="179" t="str">
        <f>IF(ISERROR(VLOOKUP($A160,parlvotes_lh!$A$11:$ZZ$209,246,FALSE))=TRUE,"",IF(VLOOKUP($A160,parlvotes_lh!$A$11:$ZZ$209,246,FALSE)=0,"",VLOOKUP($A160,parlvotes_lh!$A$11:$ZZ$209,246,FALSE)))</f>
        <v/>
      </c>
      <c r="W160" s="179" t="str">
        <f>IF(ISERROR(VLOOKUP($A160,parlvotes_lh!$A$11:$ZZ$209,266,FALSE))=TRUE,"",IF(VLOOKUP($A160,parlvotes_lh!$A$11:$ZZ$209,266,FALSE)=0,"",VLOOKUP($A160,parlvotes_lh!$A$11:$ZZ$209,266,FALSE)))</f>
        <v/>
      </c>
      <c r="X160" s="179" t="str">
        <f>IF(ISERROR(VLOOKUP($A160,parlvotes_lh!$A$11:$ZZ$209,286,FALSE))=TRUE,"",IF(VLOOKUP($A160,parlvotes_lh!$A$11:$ZZ$209,286,FALSE)=0,"",VLOOKUP($A160,parlvotes_lh!$A$11:$ZZ$209,286,FALSE)))</f>
        <v/>
      </c>
      <c r="Y160" s="179" t="str">
        <f>IF(ISERROR(VLOOKUP($A160,parlvotes_lh!$A$11:$ZZ$209,306,FALSE))=TRUE,"",IF(VLOOKUP($A160,parlvotes_lh!$A$11:$ZZ$209,306,FALSE)=0,"",VLOOKUP($A160,parlvotes_lh!$A$11:$ZZ$209,306,FALSE)))</f>
        <v/>
      </c>
      <c r="Z160" s="179" t="str">
        <f>IF(ISERROR(VLOOKUP($A160,parlvotes_lh!$A$11:$ZZ$209,326,FALSE))=TRUE,"",IF(VLOOKUP($A160,parlvotes_lh!$A$11:$ZZ$209,326,FALSE)=0,"",VLOOKUP($A160,parlvotes_lh!$A$11:$ZZ$209,326,FALSE)))</f>
        <v/>
      </c>
      <c r="AA160" s="179" t="str">
        <f>IF(ISERROR(VLOOKUP($A160,parlvotes_lh!$A$11:$ZZ$209,346,FALSE))=TRUE,"",IF(VLOOKUP($A160,parlvotes_lh!$A$11:$ZZ$209,346,FALSE)=0,"",VLOOKUP($A160,parlvotes_lh!$A$11:$ZZ$209,346,FALSE)))</f>
        <v/>
      </c>
      <c r="AB160" s="179" t="str">
        <f>IF(ISERROR(VLOOKUP($A160,parlvotes_lh!$A$11:$ZZ$209,366,FALSE))=TRUE,"",IF(VLOOKUP($A160,parlvotes_lh!$A$11:$ZZ$209,366,FALSE)=0,"",VLOOKUP($A160,parlvotes_lh!$A$11:$ZZ$209,366,FALSE)))</f>
        <v/>
      </c>
      <c r="AC160" s="179" t="str">
        <f>IF(ISERROR(VLOOKUP($A160,parlvotes_lh!$A$11:$ZZ$209,386,FALSE))=TRUE,"",IF(VLOOKUP($A160,parlvotes_lh!$A$11:$ZZ$209,386,FALSE)=0,"",VLOOKUP($A160,parlvotes_lh!$A$11:$ZZ$209,386,FALSE)))</f>
        <v/>
      </c>
    </row>
    <row r="161" spans="1:29" ht="13.5" customHeight="1">
      <c r="A161" s="173"/>
      <c r="B161" s="104" t="str">
        <f>IF(A161="","",MID(info_weblinks!$C$3,32,3))</f>
        <v/>
      </c>
      <c r="C161" s="104" t="str">
        <f>IF(info_parties!G170="","",info_parties!G170)</f>
        <v/>
      </c>
      <c r="D161" s="104" t="str">
        <f>IF(info_parties!K170="","",info_parties!K170)</f>
        <v/>
      </c>
      <c r="E161" s="104" t="str">
        <f>IF(info_parties!H170="","",info_parties!H170)</f>
        <v/>
      </c>
      <c r="F161" s="174" t="str">
        <f t="shared" si="8"/>
        <v/>
      </c>
      <c r="G161" s="175" t="str">
        <f t="shared" si="9"/>
        <v/>
      </c>
      <c r="H161" s="176" t="str">
        <f t="shared" si="10"/>
        <v/>
      </c>
      <c r="I161" s="177" t="str">
        <f t="shared" si="11"/>
        <v/>
      </c>
      <c r="J161" s="178" t="str">
        <f>IF(ISERROR(VLOOKUP($A161,parlvotes_lh!$A$11:$ZZ$209,6,FALSE))=TRUE,"",IF(VLOOKUP($A161,parlvotes_lh!$A$11:$ZZ$209,6,FALSE)=0,"",VLOOKUP($A161,parlvotes_lh!$A$11:$ZZ$209,6,FALSE)))</f>
        <v/>
      </c>
      <c r="K161" s="178" t="str">
        <f>IF(ISERROR(VLOOKUP($A161,parlvotes_lh!$A$11:$ZZ$209,26,FALSE))=TRUE,"",IF(VLOOKUP($A161,parlvotes_lh!$A$11:$ZZ$209,26,FALSE)=0,"",VLOOKUP($A161,parlvotes_lh!$A$11:$ZZ$209,26,FALSE)))</f>
        <v/>
      </c>
      <c r="L161" s="178" t="str">
        <f>IF(ISERROR(VLOOKUP($A161,parlvotes_lh!$A$11:$ZZ$209,46,FALSE))=TRUE,"",IF(VLOOKUP($A161,parlvotes_lh!$A$11:$ZZ$209,46,FALSE)=0,"",VLOOKUP($A161,parlvotes_lh!$A$11:$ZZ$209,46,FALSE)))</f>
        <v/>
      </c>
      <c r="M161" s="178" t="str">
        <f>IF(ISERROR(VLOOKUP($A161,parlvotes_lh!$A$11:$ZZ$209,66,FALSE))=TRUE,"",IF(VLOOKUP($A161,parlvotes_lh!$A$11:$ZZ$209,66,FALSE)=0,"",VLOOKUP($A161,parlvotes_lh!$A$11:$ZZ$209,66,FALSE)))</f>
        <v/>
      </c>
      <c r="N161" s="178" t="str">
        <f>IF(ISERROR(VLOOKUP($A161,parlvotes_lh!$A$11:$ZZ$209,86,FALSE))=TRUE,"",IF(VLOOKUP($A161,parlvotes_lh!$A$11:$ZZ$209,86,FALSE)=0,"",VLOOKUP($A161,parlvotes_lh!$A$11:$ZZ$209,86,FALSE)))</f>
        <v/>
      </c>
      <c r="O161" s="178" t="str">
        <f>IF(ISERROR(VLOOKUP($A161,parlvotes_lh!$A$11:$ZZ$209,106,FALSE))=TRUE,"",IF(VLOOKUP($A161,parlvotes_lh!$A$11:$ZZ$209,106,FALSE)=0,"",VLOOKUP($A161,parlvotes_lh!$A$11:$ZZ$209,106,FALSE)))</f>
        <v/>
      </c>
      <c r="P161" s="178" t="str">
        <f>IF(ISERROR(VLOOKUP($A161,parlvotes_lh!$A$11:$ZZ$209,126,FALSE))=TRUE,"",IF(VLOOKUP($A161,parlvotes_lh!$A$11:$ZZ$209,126,FALSE)=0,"",VLOOKUP($A161,parlvotes_lh!$A$11:$ZZ$209,126,FALSE)))</f>
        <v/>
      </c>
      <c r="Q161" s="179" t="str">
        <f>IF(ISERROR(VLOOKUP($A161,parlvotes_lh!$A$11:$ZZ$209,146,FALSE))=TRUE,"",IF(VLOOKUP($A161,parlvotes_lh!$A$11:$ZZ$209,146,FALSE)=0,"",VLOOKUP($A161,parlvotes_lh!$A$11:$ZZ$209,146,FALSE)))</f>
        <v/>
      </c>
      <c r="R161" s="179" t="str">
        <f>IF(ISERROR(VLOOKUP($A161,parlvotes_lh!$A$11:$ZZ$209,166,FALSE))=TRUE,"",IF(VLOOKUP($A161,parlvotes_lh!$A$11:$ZZ$209,166,FALSE)=0,"",VLOOKUP($A161,parlvotes_lh!$A$11:$ZZ$209,166,FALSE)))</f>
        <v/>
      </c>
      <c r="S161" s="179" t="str">
        <f>IF(ISERROR(VLOOKUP($A161,parlvotes_lh!$A$11:$ZZ$209,186,FALSE))=TRUE,"",IF(VLOOKUP($A161,parlvotes_lh!$A$11:$ZZ$209,186,FALSE)=0,"",VLOOKUP($A161,parlvotes_lh!$A$11:$ZZ$209,186,FALSE)))</f>
        <v/>
      </c>
      <c r="T161" s="179" t="str">
        <f>IF(ISERROR(VLOOKUP($A161,parlvotes_lh!$A$11:$ZZ$209,206,FALSE))=TRUE,"",IF(VLOOKUP($A161,parlvotes_lh!$A$11:$ZZ$209,206,FALSE)=0,"",VLOOKUP($A161,parlvotes_lh!$A$11:$ZZ$209,206,FALSE)))</f>
        <v/>
      </c>
      <c r="U161" s="179" t="str">
        <f>IF(ISERROR(VLOOKUP($A161,parlvotes_lh!$A$11:$ZZ$209,226,FALSE))=TRUE,"",IF(VLOOKUP($A161,parlvotes_lh!$A$11:$ZZ$209,226,FALSE)=0,"",VLOOKUP($A161,parlvotes_lh!$A$11:$ZZ$209,226,FALSE)))</f>
        <v/>
      </c>
      <c r="V161" s="179" t="str">
        <f>IF(ISERROR(VLOOKUP($A161,parlvotes_lh!$A$11:$ZZ$209,246,FALSE))=TRUE,"",IF(VLOOKUP($A161,parlvotes_lh!$A$11:$ZZ$209,246,FALSE)=0,"",VLOOKUP($A161,parlvotes_lh!$A$11:$ZZ$209,246,FALSE)))</f>
        <v/>
      </c>
      <c r="W161" s="179" t="str">
        <f>IF(ISERROR(VLOOKUP($A161,parlvotes_lh!$A$11:$ZZ$209,266,FALSE))=TRUE,"",IF(VLOOKUP($A161,parlvotes_lh!$A$11:$ZZ$209,266,FALSE)=0,"",VLOOKUP($A161,parlvotes_lh!$A$11:$ZZ$209,266,FALSE)))</f>
        <v/>
      </c>
      <c r="X161" s="179" t="str">
        <f>IF(ISERROR(VLOOKUP($A161,parlvotes_lh!$A$11:$ZZ$209,286,FALSE))=TRUE,"",IF(VLOOKUP($A161,parlvotes_lh!$A$11:$ZZ$209,286,FALSE)=0,"",VLOOKUP($A161,parlvotes_lh!$A$11:$ZZ$209,286,FALSE)))</f>
        <v/>
      </c>
      <c r="Y161" s="179" t="str">
        <f>IF(ISERROR(VLOOKUP($A161,parlvotes_lh!$A$11:$ZZ$209,306,FALSE))=TRUE,"",IF(VLOOKUP($A161,parlvotes_lh!$A$11:$ZZ$209,306,FALSE)=0,"",VLOOKUP($A161,parlvotes_lh!$A$11:$ZZ$209,306,FALSE)))</f>
        <v/>
      </c>
      <c r="Z161" s="179" t="str">
        <f>IF(ISERROR(VLOOKUP($A161,parlvotes_lh!$A$11:$ZZ$209,326,FALSE))=TRUE,"",IF(VLOOKUP($A161,parlvotes_lh!$A$11:$ZZ$209,326,FALSE)=0,"",VLOOKUP($A161,parlvotes_lh!$A$11:$ZZ$209,326,FALSE)))</f>
        <v/>
      </c>
      <c r="AA161" s="179" t="str">
        <f>IF(ISERROR(VLOOKUP($A161,parlvotes_lh!$A$11:$ZZ$209,346,FALSE))=TRUE,"",IF(VLOOKUP($A161,parlvotes_lh!$A$11:$ZZ$209,346,FALSE)=0,"",VLOOKUP($A161,parlvotes_lh!$A$11:$ZZ$209,346,FALSE)))</f>
        <v/>
      </c>
      <c r="AB161" s="179" t="str">
        <f>IF(ISERROR(VLOOKUP($A161,parlvotes_lh!$A$11:$ZZ$209,366,FALSE))=TRUE,"",IF(VLOOKUP($A161,parlvotes_lh!$A$11:$ZZ$209,366,FALSE)=0,"",VLOOKUP($A161,parlvotes_lh!$A$11:$ZZ$209,366,FALSE)))</f>
        <v/>
      </c>
      <c r="AC161" s="179" t="str">
        <f>IF(ISERROR(VLOOKUP($A161,parlvotes_lh!$A$11:$ZZ$209,386,FALSE))=TRUE,"",IF(VLOOKUP($A161,parlvotes_lh!$A$11:$ZZ$209,386,FALSE)=0,"",VLOOKUP($A161,parlvotes_lh!$A$11:$ZZ$209,386,FALSE)))</f>
        <v/>
      </c>
    </row>
    <row r="162" spans="1:29" ht="13.5" customHeight="1">
      <c r="A162" s="173"/>
      <c r="B162" s="104" t="str">
        <f>IF(A162="","",MID(info_weblinks!$C$3,32,3))</f>
        <v/>
      </c>
      <c r="C162" s="104" t="str">
        <f>IF(info_parties!G171="","",info_parties!G171)</f>
        <v/>
      </c>
      <c r="D162" s="104" t="str">
        <f>IF(info_parties!K171="","",info_parties!K171)</f>
        <v/>
      </c>
      <c r="E162" s="104" t="str">
        <f>IF(info_parties!H171="","",info_parties!H171)</f>
        <v/>
      </c>
      <c r="F162" s="174" t="str">
        <f t="shared" si="8"/>
        <v/>
      </c>
      <c r="G162" s="175" t="str">
        <f t="shared" si="9"/>
        <v/>
      </c>
      <c r="H162" s="176" t="str">
        <f t="shared" si="10"/>
        <v/>
      </c>
      <c r="I162" s="177" t="str">
        <f t="shared" si="11"/>
        <v/>
      </c>
      <c r="J162" s="178" t="str">
        <f>IF(ISERROR(VLOOKUP($A162,parlvotes_lh!$A$11:$ZZ$209,6,FALSE))=TRUE,"",IF(VLOOKUP($A162,parlvotes_lh!$A$11:$ZZ$209,6,FALSE)=0,"",VLOOKUP($A162,parlvotes_lh!$A$11:$ZZ$209,6,FALSE)))</f>
        <v/>
      </c>
      <c r="K162" s="178" t="str">
        <f>IF(ISERROR(VLOOKUP($A162,parlvotes_lh!$A$11:$ZZ$209,26,FALSE))=TRUE,"",IF(VLOOKUP($A162,parlvotes_lh!$A$11:$ZZ$209,26,FALSE)=0,"",VLOOKUP($A162,parlvotes_lh!$A$11:$ZZ$209,26,FALSE)))</f>
        <v/>
      </c>
      <c r="L162" s="178" t="str">
        <f>IF(ISERROR(VLOOKUP($A162,parlvotes_lh!$A$11:$ZZ$209,46,FALSE))=TRUE,"",IF(VLOOKUP($A162,parlvotes_lh!$A$11:$ZZ$209,46,FALSE)=0,"",VLOOKUP($A162,parlvotes_lh!$A$11:$ZZ$209,46,FALSE)))</f>
        <v/>
      </c>
      <c r="M162" s="178" t="str">
        <f>IF(ISERROR(VLOOKUP($A162,parlvotes_lh!$A$11:$ZZ$209,66,FALSE))=TRUE,"",IF(VLOOKUP($A162,parlvotes_lh!$A$11:$ZZ$209,66,FALSE)=0,"",VLOOKUP($A162,parlvotes_lh!$A$11:$ZZ$209,66,FALSE)))</f>
        <v/>
      </c>
      <c r="N162" s="178" t="str">
        <f>IF(ISERROR(VLOOKUP($A162,parlvotes_lh!$A$11:$ZZ$209,86,FALSE))=TRUE,"",IF(VLOOKUP($A162,parlvotes_lh!$A$11:$ZZ$209,86,FALSE)=0,"",VLOOKUP($A162,parlvotes_lh!$A$11:$ZZ$209,86,FALSE)))</f>
        <v/>
      </c>
      <c r="O162" s="178" t="str">
        <f>IF(ISERROR(VLOOKUP($A162,parlvotes_lh!$A$11:$ZZ$209,106,FALSE))=TRUE,"",IF(VLOOKUP($A162,parlvotes_lh!$A$11:$ZZ$209,106,FALSE)=0,"",VLOOKUP($A162,parlvotes_lh!$A$11:$ZZ$209,106,FALSE)))</f>
        <v/>
      </c>
      <c r="P162" s="178" t="str">
        <f>IF(ISERROR(VLOOKUP($A162,parlvotes_lh!$A$11:$ZZ$209,126,FALSE))=TRUE,"",IF(VLOOKUP($A162,parlvotes_lh!$A$11:$ZZ$209,126,FALSE)=0,"",VLOOKUP($A162,parlvotes_lh!$A$11:$ZZ$209,126,FALSE)))</f>
        <v/>
      </c>
      <c r="Q162" s="179" t="str">
        <f>IF(ISERROR(VLOOKUP($A162,parlvotes_lh!$A$11:$ZZ$209,146,FALSE))=TRUE,"",IF(VLOOKUP($A162,parlvotes_lh!$A$11:$ZZ$209,146,FALSE)=0,"",VLOOKUP($A162,parlvotes_lh!$A$11:$ZZ$209,146,FALSE)))</f>
        <v/>
      </c>
      <c r="R162" s="179" t="str">
        <f>IF(ISERROR(VLOOKUP($A162,parlvotes_lh!$A$11:$ZZ$209,166,FALSE))=TRUE,"",IF(VLOOKUP($A162,parlvotes_lh!$A$11:$ZZ$209,166,FALSE)=0,"",VLOOKUP($A162,parlvotes_lh!$A$11:$ZZ$209,166,FALSE)))</f>
        <v/>
      </c>
      <c r="S162" s="179" t="str">
        <f>IF(ISERROR(VLOOKUP($A162,parlvotes_lh!$A$11:$ZZ$209,186,FALSE))=TRUE,"",IF(VLOOKUP($A162,parlvotes_lh!$A$11:$ZZ$209,186,FALSE)=0,"",VLOOKUP($A162,parlvotes_lh!$A$11:$ZZ$209,186,FALSE)))</f>
        <v/>
      </c>
      <c r="T162" s="179" t="str">
        <f>IF(ISERROR(VLOOKUP($A162,parlvotes_lh!$A$11:$ZZ$209,206,FALSE))=TRUE,"",IF(VLOOKUP($A162,parlvotes_lh!$A$11:$ZZ$209,206,FALSE)=0,"",VLOOKUP($A162,parlvotes_lh!$A$11:$ZZ$209,206,FALSE)))</f>
        <v/>
      </c>
      <c r="U162" s="179" t="str">
        <f>IF(ISERROR(VLOOKUP($A162,parlvotes_lh!$A$11:$ZZ$209,226,FALSE))=TRUE,"",IF(VLOOKUP($A162,parlvotes_lh!$A$11:$ZZ$209,226,FALSE)=0,"",VLOOKUP($A162,parlvotes_lh!$A$11:$ZZ$209,226,FALSE)))</f>
        <v/>
      </c>
      <c r="V162" s="179" t="str">
        <f>IF(ISERROR(VLOOKUP($A162,parlvotes_lh!$A$11:$ZZ$209,246,FALSE))=TRUE,"",IF(VLOOKUP($A162,parlvotes_lh!$A$11:$ZZ$209,246,FALSE)=0,"",VLOOKUP($A162,parlvotes_lh!$A$11:$ZZ$209,246,FALSE)))</f>
        <v/>
      </c>
      <c r="W162" s="179" t="str">
        <f>IF(ISERROR(VLOOKUP($A162,parlvotes_lh!$A$11:$ZZ$209,266,FALSE))=TRUE,"",IF(VLOOKUP($A162,parlvotes_lh!$A$11:$ZZ$209,266,FALSE)=0,"",VLOOKUP($A162,parlvotes_lh!$A$11:$ZZ$209,266,FALSE)))</f>
        <v/>
      </c>
      <c r="X162" s="179" t="str">
        <f>IF(ISERROR(VLOOKUP($A162,parlvotes_lh!$A$11:$ZZ$209,286,FALSE))=TRUE,"",IF(VLOOKUP($A162,parlvotes_lh!$A$11:$ZZ$209,286,FALSE)=0,"",VLOOKUP($A162,parlvotes_lh!$A$11:$ZZ$209,286,FALSE)))</f>
        <v/>
      </c>
      <c r="Y162" s="179" t="str">
        <f>IF(ISERROR(VLOOKUP($A162,parlvotes_lh!$A$11:$ZZ$209,306,FALSE))=TRUE,"",IF(VLOOKUP($A162,parlvotes_lh!$A$11:$ZZ$209,306,FALSE)=0,"",VLOOKUP($A162,parlvotes_lh!$A$11:$ZZ$209,306,FALSE)))</f>
        <v/>
      </c>
      <c r="Z162" s="179" t="str">
        <f>IF(ISERROR(VLOOKUP($A162,parlvotes_lh!$A$11:$ZZ$209,326,FALSE))=TRUE,"",IF(VLOOKUP($A162,parlvotes_lh!$A$11:$ZZ$209,326,FALSE)=0,"",VLOOKUP($A162,parlvotes_lh!$A$11:$ZZ$209,326,FALSE)))</f>
        <v/>
      </c>
      <c r="AA162" s="179" t="str">
        <f>IF(ISERROR(VLOOKUP($A162,parlvotes_lh!$A$11:$ZZ$209,346,FALSE))=TRUE,"",IF(VLOOKUP($A162,parlvotes_lh!$A$11:$ZZ$209,346,FALSE)=0,"",VLOOKUP($A162,parlvotes_lh!$A$11:$ZZ$209,346,FALSE)))</f>
        <v/>
      </c>
      <c r="AB162" s="179" t="str">
        <f>IF(ISERROR(VLOOKUP($A162,parlvotes_lh!$A$11:$ZZ$209,366,FALSE))=TRUE,"",IF(VLOOKUP($A162,parlvotes_lh!$A$11:$ZZ$209,366,FALSE)=0,"",VLOOKUP($A162,parlvotes_lh!$A$11:$ZZ$209,366,FALSE)))</f>
        <v/>
      </c>
      <c r="AC162" s="179" t="str">
        <f>IF(ISERROR(VLOOKUP($A162,parlvotes_lh!$A$11:$ZZ$209,386,FALSE))=TRUE,"",IF(VLOOKUP($A162,parlvotes_lh!$A$11:$ZZ$209,386,FALSE)=0,"",VLOOKUP($A162,parlvotes_lh!$A$11:$ZZ$209,386,FALSE)))</f>
        <v/>
      </c>
    </row>
    <row r="163" spans="1:29" ht="13.5" customHeight="1">
      <c r="A163" s="173"/>
      <c r="B163" s="104" t="str">
        <f>IF(A163="","",MID(info_weblinks!$C$3,32,3))</f>
        <v/>
      </c>
      <c r="C163" s="104" t="str">
        <f>IF(info_parties!G172="","",info_parties!G172)</f>
        <v/>
      </c>
      <c r="D163" s="104" t="str">
        <f>IF(info_parties!K172="","",info_parties!K172)</f>
        <v/>
      </c>
      <c r="E163" s="104" t="str">
        <f>IF(info_parties!H172="","",info_parties!H172)</f>
        <v/>
      </c>
      <c r="F163" s="174" t="str">
        <f t="shared" si="8"/>
        <v/>
      </c>
      <c r="G163" s="175" t="str">
        <f t="shared" si="9"/>
        <v/>
      </c>
      <c r="H163" s="176" t="str">
        <f t="shared" si="10"/>
        <v/>
      </c>
      <c r="I163" s="177" t="str">
        <f t="shared" si="11"/>
        <v/>
      </c>
      <c r="J163" s="178" t="str">
        <f>IF(ISERROR(VLOOKUP($A163,parlvotes_lh!$A$11:$ZZ$209,6,FALSE))=TRUE,"",IF(VLOOKUP($A163,parlvotes_lh!$A$11:$ZZ$209,6,FALSE)=0,"",VLOOKUP($A163,parlvotes_lh!$A$11:$ZZ$209,6,FALSE)))</f>
        <v/>
      </c>
      <c r="K163" s="178" t="str">
        <f>IF(ISERROR(VLOOKUP($A163,parlvotes_lh!$A$11:$ZZ$209,26,FALSE))=TRUE,"",IF(VLOOKUP($A163,parlvotes_lh!$A$11:$ZZ$209,26,FALSE)=0,"",VLOOKUP($A163,parlvotes_lh!$A$11:$ZZ$209,26,FALSE)))</f>
        <v/>
      </c>
      <c r="L163" s="178" t="str">
        <f>IF(ISERROR(VLOOKUP($A163,parlvotes_lh!$A$11:$ZZ$209,46,FALSE))=TRUE,"",IF(VLOOKUP($A163,parlvotes_lh!$A$11:$ZZ$209,46,FALSE)=0,"",VLOOKUP($A163,parlvotes_lh!$A$11:$ZZ$209,46,FALSE)))</f>
        <v/>
      </c>
      <c r="M163" s="178" t="str">
        <f>IF(ISERROR(VLOOKUP($A163,parlvotes_lh!$A$11:$ZZ$209,66,FALSE))=TRUE,"",IF(VLOOKUP($A163,parlvotes_lh!$A$11:$ZZ$209,66,FALSE)=0,"",VLOOKUP($A163,parlvotes_lh!$A$11:$ZZ$209,66,FALSE)))</f>
        <v/>
      </c>
      <c r="N163" s="178" t="str">
        <f>IF(ISERROR(VLOOKUP($A163,parlvotes_lh!$A$11:$ZZ$209,86,FALSE))=TRUE,"",IF(VLOOKUP($A163,parlvotes_lh!$A$11:$ZZ$209,86,FALSE)=0,"",VLOOKUP($A163,parlvotes_lh!$A$11:$ZZ$209,86,FALSE)))</f>
        <v/>
      </c>
      <c r="O163" s="178" t="str">
        <f>IF(ISERROR(VLOOKUP($A163,parlvotes_lh!$A$11:$ZZ$209,106,FALSE))=TRUE,"",IF(VLOOKUP($A163,parlvotes_lh!$A$11:$ZZ$209,106,FALSE)=0,"",VLOOKUP($A163,parlvotes_lh!$A$11:$ZZ$209,106,FALSE)))</f>
        <v/>
      </c>
      <c r="P163" s="178" t="str">
        <f>IF(ISERROR(VLOOKUP($A163,parlvotes_lh!$A$11:$ZZ$209,126,FALSE))=TRUE,"",IF(VLOOKUP($A163,parlvotes_lh!$A$11:$ZZ$209,126,FALSE)=0,"",VLOOKUP($A163,parlvotes_lh!$A$11:$ZZ$209,126,FALSE)))</f>
        <v/>
      </c>
      <c r="Q163" s="179" t="str">
        <f>IF(ISERROR(VLOOKUP($A163,parlvotes_lh!$A$11:$ZZ$209,146,FALSE))=TRUE,"",IF(VLOOKUP($A163,parlvotes_lh!$A$11:$ZZ$209,146,FALSE)=0,"",VLOOKUP($A163,parlvotes_lh!$A$11:$ZZ$209,146,FALSE)))</f>
        <v/>
      </c>
      <c r="R163" s="179" t="str">
        <f>IF(ISERROR(VLOOKUP($A163,parlvotes_lh!$A$11:$ZZ$209,166,FALSE))=TRUE,"",IF(VLOOKUP($A163,parlvotes_lh!$A$11:$ZZ$209,166,FALSE)=0,"",VLOOKUP($A163,parlvotes_lh!$A$11:$ZZ$209,166,FALSE)))</f>
        <v/>
      </c>
      <c r="S163" s="179" t="str">
        <f>IF(ISERROR(VLOOKUP($A163,parlvotes_lh!$A$11:$ZZ$209,186,FALSE))=TRUE,"",IF(VLOOKUP($A163,parlvotes_lh!$A$11:$ZZ$209,186,FALSE)=0,"",VLOOKUP($A163,parlvotes_lh!$A$11:$ZZ$209,186,FALSE)))</f>
        <v/>
      </c>
      <c r="T163" s="179" t="str">
        <f>IF(ISERROR(VLOOKUP($A163,parlvotes_lh!$A$11:$ZZ$209,206,FALSE))=TRUE,"",IF(VLOOKUP($A163,parlvotes_lh!$A$11:$ZZ$209,206,FALSE)=0,"",VLOOKUP($A163,parlvotes_lh!$A$11:$ZZ$209,206,FALSE)))</f>
        <v/>
      </c>
      <c r="U163" s="179" t="str">
        <f>IF(ISERROR(VLOOKUP($A163,parlvotes_lh!$A$11:$ZZ$209,226,FALSE))=TRUE,"",IF(VLOOKUP($A163,parlvotes_lh!$A$11:$ZZ$209,226,FALSE)=0,"",VLOOKUP($A163,parlvotes_lh!$A$11:$ZZ$209,226,FALSE)))</f>
        <v/>
      </c>
      <c r="V163" s="179" t="str">
        <f>IF(ISERROR(VLOOKUP($A163,parlvotes_lh!$A$11:$ZZ$209,246,FALSE))=TRUE,"",IF(VLOOKUP($A163,parlvotes_lh!$A$11:$ZZ$209,246,FALSE)=0,"",VLOOKUP($A163,parlvotes_lh!$A$11:$ZZ$209,246,FALSE)))</f>
        <v/>
      </c>
      <c r="W163" s="179" t="str">
        <f>IF(ISERROR(VLOOKUP($A163,parlvotes_lh!$A$11:$ZZ$209,266,FALSE))=TRUE,"",IF(VLOOKUP($A163,parlvotes_lh!$A$11:$ZZ$209,266,FALSE)=0,"",VLOOKUP($A163,parlvotes_lh!$A$11:$ZZ$209,266,FALSE)))</f>
        <v/>
      </c>
      <c r="X163" s="179" t="str">
        <f>IF(ISERROR(VLOOKUP($A163,parlvotes_lh!$A$11:$ZZ$209,286,FALSE))=TRUE,"",IF(VLOOKUP($A163,parlvotes_lh!$A$11:$ZZ$209,286,FALSE)=0,"",VLOOKUP($A163,parlvotes_lh!$A$11:$ZZ$209,286,FALSE)))</f>
        <v/>
      </c>
      <c r="Y163" s="179" t="str">
        <f>IF(ISERROR(VLOOKUP($A163,parlvotes_lh!$A$11:$ZZ$209,306,FALSE))=TRUE,"",IF(VLOOKUP($A163,parlvotes_lh!$A$11:$ZZ$209,306,FALSE)=0,"",VLOOKUP($A163,parlvotes_lh!$A$11:$ZZ$209,306,FALSE)))</f>
        <v/>
      </c>
      <c r="Z163" s="179" t="str">
        <f>IF(ISERROR(VLOOKUP($A163,parlvotes_lh!$A$11:$ZZ$209,326,FALSE))=TRUE,"",IF(VLOOKUP($A163,parlvotes_lh!$A$11:$ZZ$209,326,FALSE)=0,"",VLOOKUP($A163,parlvotes_lh!$A$11:$ZZ$209,326,FALSE)))</f>
        <v/>
      </c>
      <c r="AA163" s="179" t="str">
        <f>IF(ISERROR(VLOOKUP($A163,parlvotes_lh!$A$11:$ZZ$209,346,FALSE))=TRUE,"",IF(VLOOKUP($A163,parlvotes_lh!$A$11:$ZZ$209,346,FALSE)=0,"",VLOOKUP($A163,parlvotes_lh!$A$11:$ZZ$209,346,FALSE)))</f>
        <v/>
      </c>
      <c r="AB163" s="179" t="str">
        <f>IF(ISERROR(VLOOKUP($A163,parlvotes_lh!$A$11:$ZZ$209,366,FALSE))=TRUE,"",IF(VLOOKUP($A163,parlvotes_lh!$A$11:$ZZ$209,366,FALSE)=0,"",VLOOKUP($A163,parlvotes_lh!$A$11:$ZZ$209,366,FALSE)))</f>
        <v/>
      </c>
      <c r="AC163" s="179" t="str">
        <f>IF(ISERROR(VLOOKUP($A163,parlvotes_lh!$A$11:$ZZ$209,386,FALSE))=TRUE,"",IF(VLOOKUP($A163,parlvotes_lh!$A$11:$ZZ$209,386,FALSE)=0,"",VLOOKUP($A163,parlvotes_lh!$A$11:$ZZ$209,386,FALSE)))</f>
        <v/>
      </c>
    </row>
    <row r="164" spans="1:29" ht="13.5" customHeight="1">
      <c r="A164" s="173"/>
      <c r="B164" s="104" t="str">
        <f>IF(A164="","",MID(info_weblinks!$C$3,32,3))</f>
        <v/>
      </c>
      <c r="C164" s="104" t="str">
        <f>IF(info_parties!G173="","",info_parties!G173)</f>
        <v/>
      </c>
      <c r="D164" s="104" t="str">
        <f>IF(info_parties!K173="","",info_parties!K173)</f>
        <v/>
      </c>
      <c r="E164" s="104" t="str">
        <f>IF(info_parties!H173="","",info_parties!H173)</f>
        <v/>
      </c>
      <c r="F164" s="174" t="str">
        <f t="shared" si="8"/>
        <v/>
      </c>
      <c r="G164" s="175" t="str">
        <f t="shared" si="9"/>
        <v/>
      </c>
      <c r="H164" s="176" t="str">
        <f t="shared" si="10"/>
        <v/>
      </c>
      <c r="I164" s="177" t="str">
        <f t="shared" si="11"/>
        <v/>
      </c>
      <c r="J164" s="178" t="str">
        <f>IF(ISERROR(VLOOKUP($A164,parlvotes_lh!$A$11:$ZZ$209,6,FALSE))=TRUE,"",IF(VLOOKUP($A164,parlvotes_lh!$A$11:$ZZ$209,6,FALSE)=0,"",VLOOKUP($A164,parlvotes_lh!$A$11:$ZZ$209,6,FALSE)))</f>
        <v/>
      </c>
      <c r="K164" s="178" t="str">
        <f>IF(ISERROR(VLOOKUP($A164,parlvotes_lh!$A$11:$ZZ$209,26,FALSE))=TRUE,"",IF(VLOOKUP($A164,parlvotes_lh!$A$11:$ZZ$209,26,FALSE)=0,"",VLOOKUP($A164,parlvotes_lh!$A$11:$ZZ$209,26,FALSE)))</f>
        <v/>
      </c>
      <c r="L164" s="178" t="str">
        <f>IF(ISERROR(VLOOKUP($A164,parlvotes_lh!$A$11:$ZZ$209,46,FALSE))=TRUE,"",IF(VLOOKUP($A164,parlvotes_lh!$A$11:$ZZ$209,46,FALSE)=0,"",VLOOKUP($A164,parlvotes_lh!$A$11:$ZZ$209,46,FALSE)))</f>
        <v/>
      </c>
      <c r="M164" s="178" t="str">
        <f>IF(ISERROR(VLOOKUP($A164,parlvotes_lh!$A$11:$ZZ$209,66,FALSE))=TRUE,"",IF(VLOOKUP($A164,parlvotes_lh!$A$11:$ZZ$209,66,FALSE)=0,"",VLOOKUP($A164,parlvotes_lh!$A$11:$ZZ$209,66,FALSE)))</f>
        <v/>
      </c>
      <c r="N164" s="178" t="str">
        <f>IF(ISERROR(VLOOKUP($A164,parlvotes_lh!$A$11:$ZZ$209,86,FALSE))=TRUE,"",IF(VLOOKUP($A164,parlvotes_lh!$A$11:$ZZ$209,86,FALSE)=0,"",VLOOKUP($A164,parlvotes_lh!$A$11:$ZZ$209,86,FALSE)))</f>
        <v/>
      </c>
      <c r="O164" s="178" t="str">
        <f>IF(ISERROR(VLOOKUP($A164,parlvotes_lh!$A$11:$ZZ$209,106,FALSE))=TRUE,"",IF(VLOOKUP($A164,parlvotes_lh!$A$11:$ZZ$209,106,FALSE)=0,"",VLOOKUP($A164,parlvotes_lh!$A$11:$ZZ$209,106,FALSE)))</f>
        <v/>
      </c>
      <c r="P164" s="178" t="str">
        <f>IF(ISERROR(VLOOKUP($A164,parlvotes_lh!$A$11:$ZZ$209,126,FALSE))=TRUE,"",IF(VLOOKUP($A164,parlvotes_lh!$A$11:$ZZ$209,126,FALSE)=0,"",VLOOKUP($A164,parlvotes_lh!$A$11:$ZZ$209,126,FALSE)))</f>
        <v/>
      </c>
      <c r="Q164" s="179" t="str">
        <f>IF(ISERROR(VLOOKUP($A164,parlvotes_lh!$A$11:$ZZ$209,146,FALSE))=TRUE,"",IF(VLOOKUP($A164,parlvotes_lh!$A$11:$ZZ$209,146,FALSE)=0,"",VLOOKUP($A164,parlvotes_lh!$A$11:$ZZ$209,146,FALSE)))</f>
        <v/>
      </c>
      <c r="R164" s="179" t="str">
        <f>IF(ISERROR(VLOOKUP($A164,parlvotes_lh!$A$11:$ZZ$209,166,FALSE))=TRUE,"",IF(VLOOKUP($A164,parlvotes_lh!$A$11:$ZZ$209,166,FALSE)=0,"",VLOOKUP($A164,parlvotes_lh!$A$11:$ZZ$209,166,FALSE)))</f>
        <v/>
      </c>
      <c r="S164" s="179" t="str">
        <f>IF(ISERROR(VLOOKUP($A164,parlvotes_lh!$A$11:$ZZ$209,186,FALSE))=TRUE,"",IF(VLOOKUP($A164,parlvotes_lh!$A$11:$ZZ$209,186,FALSE)=0,"",VLOOKUP($A164,parlvotes_lh!$A$11:$ZZ$209,186,FALSE)))</f>
        <v/>
      </c>
      <c r="T164" s="179" t="str">
        <f>IF(ISERROR(VLOOKUP($A164,parlvotes_lh!$A$11:$ZZ$209,206,FALSE))=TRUE,"",IF(VLOOKUP($A164,parlvotes_lh!$A$11:$ZZ$209,206,FALSE)=0,"",VLOOKUP($A164,parlvotes_lh!$A$11:$ZZ$209,206,FALSE)))</f>
        <v/>
      </c>
      <c r="U164" s="179" t="str">
        <f>IF(ISERROR(VLOOKUP($A164,parlvotes_lh!$A$11:$ZZ$209,226,FALSE))=TRUE,"",IF(VLOOKUP($A164,parlvotes_lh!$A$11:$ZZ$209,226,FALSE)=0,"",VLOOKUP($A164,parlvotes_lh!$A$11:$ZZ$209,226,FALSE)))</f>
        <v/>
      </c>
      <c r="V164" s="179" t="str">
        <f>IF(ISERROR(VLOOKUP($A164,parlvotes_lh!$A$11:$ZZ$209,246,FALSE))=TRUE,"",IF(VLOOKUP($A164,parlvotes_lh!$A$11:$ZZ$209,246,FALSE)=0,"",VLOOKUP($A164,parlvotes_lh!$A$11:$ZZ$209,246,FALSE)))</f>
        <v/>
      </c>
      <c r="W164" s="179" t="str">
        <f>IF(ISERROR(VLOOKUP($A164,parlvotes_lh!$A$11:$ZZ$209,266,FALSE))=TRUE,"",IF(VLOOKUP($A164,parlvotes_lh!$A$11:$ZZ$209,266,FALSE)=0,"",VLOOKUP($A164,parlvotes_lh!$A$11:$ZZ$209,266,FALSE)))</f>
        <v/>
      </c>
      <c r="X164" s="179" t="str">
        <f>IF(ISERROR(VLOOKUP($A164,parlvotes_lh!$A$11:$ZZ$209,286,FALSE))=TRUE,"",IF(VLOOKUP($A164,parlvotes_lh!$A$11:$ZZ$209,286,FALSE)=0,"",VLOOKUP($A164,parlvotes_lh!$A$11:$ZZ$209,286,FALSE)))</f>
        <v/>
      </c>
      <c r="Y164" s="179" t="str">
        <f>IF(ISERROR(VLOOKUP($A164,parlvotes_lh!$A$11:$ZZ$209,306,FALSE))=TRUE,"",IF(VLOOKUP($A164,parlvotes_lh!$A$11:$ZZ$209,306,FALSE)=0,"",VLOOKUP($A164,parlvotes_lh!$A$11:$ZZ$209,306,FALSE)))</f>
        <v/>
      </c>
      <c r="Z164" s="179" t="str">
        <f>IF(ISERROR(VLOOKUP($A164,parlvotes_lh!$A$11:$ZZ$209,326,FALSE))=TRUE,"",IF(VLOOKUP($A164,parlvotes_lh!$A$11:$ZZ$209,326,FALSE)=0,"",VLOOKUP($A164,parlvotes_lh!$A$11:$ZZ$209,326,FALSE)))</f>
        <v/>
      </c>
      <c r="AA164" s="179" t="str">
        <f>IF(ISERROR(VLOOKUP($A164,parlvotes_lh!$A$11:$ZZ$209,346,FALSE))=TRUE,"",IF(VLOOKUP($A164,parlvotes_lh!$A$11:$ZZ$209,346,FALSE)=0,"",VLOOKUP($A164,parlvotes_lh!$A$11:$ZZ$209,346,FALSE)))</f>
        <v/>
      </c>
      <c r="AB164" s="179" t="str">
        <f>IF(ISERROR(VLOOKUP($A164,parlvotes_lh!$A$11:$ZZ$209,366,FALSE))=TRUE,"",IF(VLOOKUP($A164,parlvotes_lh!$A$11:$ZZ$209,366,FALSE)=0,"",VLOOKUP($A164,parlvotes_lh!$A$11:$ZZ$209,366,FALSE)))</f>
        <v/>
      </c>
      <c r="AC164" s="179" t="str">
        <f>IF(ISERROR(VLOOKUP($A164,parlvotes_lh!$A$11:$ZZ$209,386,FALSE))=TRUE,"",IF(VLOOKUP($A164,parlvotes_lh!$A$11:$ZZ$209,386,FALSE)=0,"",VLOOKUP($A164,parlvotes_lh!$A$11:$ZZ$209,386,FALSE)))</f>
        <v/>
      </c>
    </row>
    <row r="165" spans="1:29" ht="13.5" customHeight="1">
      <c r="A165" s="173"/>
      <c r="B165" s="104" t="str">
        <f>IF(A165="","",MID(info_weblinks!$C$3,32,3))</f>
        <v/>
      </c>
      <c r="C165" s="104" t="str">
        <f>IF(info_parties!G174="","",info_parties!G174)</f>
        <v/>
      </c>
      <c r="D165" s="104" t="str">
        <f>IF(info_parties!K174="","",info_parties!K174)</f>
        <v/>
      </c>
      <c r="E165" s="104" t="str">
        <f>IF(info_parties!H174="","",info_parties!H174)</f>
        <v/>
      </c>
      <c r="F165" s="174" t="str">
        <f t="shared" si="8"/>
        <v/>
      </c>
      <c r="G165" s="175" t="str">
        <f t="shared" si="9"/>
        <v/>
      </c>
      <c r="H165" s="176" t="str">
        <f t="shared" si="10"/>
        <v/>
      </c>
      <c r="I165" s="177" t="str">
        <f t="shared" si="11"/>
        <v/>
      </c>
      <c r="J165" s="178" t="str">
        <f>IF(ISERROR(VLOOKUP($A165,parlvotes_lh!$A$11:$ZZ$209,6,FALSE))=TRUE,"",IF(VLOOKUP($A165,parlvotes_lh!$A$11:$ZZ$209,6,FALSE)=0,"",VLOOKUP($A165,parlvotes_lh!$A$11:$ZZ$209,6,FALSE)))</f>
        <v/>
      </c>
      <c r="K165" s="178" t="str">
        <f>IF(ISERROR(VLOOKUP($A165,parlvotes_lh!$A$11:$ZZ$209,26,FALSE))=TRUE,"",IF(VLOOKUP($A165,parlvotes_lh!$A$11:$ZZ$209,26,FALSE)=0,"",VLOOKUP($A165,parlvotes_lh!$A$11:$ZZ$209,26,FALSE)))</f>
        <v/>
      </c>
      <c r="L165" s="178" t="str">
        <f>IF(ISERROR(VLOOKUP($A165,parlvotes_lh!$A$11:$ZZ$209,46,FALSE))=TRUE,"",IF(VLOOKUP($A165,parlvotes_lh!$A$11:$ZZ$209,46,FALSE)=0,"",VLOOKUP($A165,parlvotes_lh!$A$11:$ZZ$209,46,FALSE)))</f>
        <v/>
      </c>
      <c r="M165" s="178" t="str">
        <f>IF(ISERROR(VLOOKUP($A165,parlvotes_lh!$A$11:$ZZ$209,66,FALSE))=TRUE,"",IF(VLOOKUP($A165,parlvotes_lh!$A$11:$ZZ$209,66,FALSE)=0,"",VLOOKUP($A165,parlvotes_lh!$A$11:$ZZ$209,66,FALSE)))</f>
        <v/>
      </c>
      <c r="N165" s="178" t="str">
        <f>IF(ISERROR(VLOOKUP($A165,parlvotes_lh!$A$11:$ZZ$209,86,FALSE))=TRUE,"",IF(VLOOKUP($A165,parlvotes_lh!$A$11:$ZZ$209,86,FALSE)=0,"",VLOOKUP($A165,parlvotes_lh!$A$11:$ZZ$209,86,FALSE)))</f>
        <v/>
      </c>
      <c r="O165" s="178" t="str">
        <f>IF(ISERROR(VLOOKUP($A165,parlvotes_lh!$A$11:$ZZ$209,106,FALSE))=TRUE,"",IF(VLOOKUP($A165,parlvotes_lh!$A$11:$ZZ$209,106,FALSE)=0,"",VLOOKUP($A165,parlvotes_lh!$A$11:$ZZ$209,106,FALSE)))</f>
        <v/>
      </c>
      <c r="P165" s="178" t="str">
        <f>IF(ISERROR(VLOOKUP($A165,parlvotes_lh!$A$11:$ZZ$209,126,FALSE))=TRUE,"",IF(VLOOKUP($A165,parlvotes_lh!$A$11:$ZZ$209,126,FALSE)=0,"",VLOOKUP($A165,parlvotes_lh!$A$11:$ZZ$209,126,FALSE)))</f>
        <v/>
      </c>
      <c r="Q165" s="179" t="str">
        <f>IF(ISERROR(VLOOKUP($A165,parlvotes_lh!$A$11:$ZZ$209,146,FALSE))=TRUE,"",IF(VLOOKUP($A165,parlvotes_lh!$A$11:$ZZ$209,146,FALSE)=0,"",VLOOKUP($A165,parlvotes_lh!$A$11:$ZZ$209,146,FALSE)))</f>
        <v/>
      </c>
      <c r="R165" s="179" t="str">
        <f>IF(ISERROR(VLOOKUP($A165,parlvotes_lh!$A$11:$ZZ$209,166,FALSE))=TRUE,"",IF(VLOOKUP($A165,parlvotes_lh!$A$11:$ZZ$209,166,FALSE)=0,"",VLOOKUP($A165,parlvotes_lh!$A$11:$ZZ$209,166,FALSE)))</f>
        <v/>
      </c>
      <c r="S165" s="179" t="str">
        <f>IF(ISERROR(VLOOKUP($A165,parlvotes_lh!$A$11:$ZZ$209,186,FALSE))=TRUE,"",IF(VLOOKUP($A165,parlvotes_lh!$A$11:$ZZ$209,186,FALSE)=0,"",VLOOKUP($A165,parlvotes_lh!$A$11:$ZZ$209,186,FALSE)))</f>
        <v/>
      </c>
      <c r="T165" s="179" t="str">
        <f>IF(ISERROR(VLOOKUP($A165,parlvotes_lh!$A$11:$ZZ$209,206,FALSE))=TRUE,"",IF(VLOOKUP($A165,parlvotes_lh!$A$11:$ZZ$209,206,FALSE)=0,"",VLOOKUP($A165,parlvotes_lh!$A$11:$ZZ$209,206,FALSE)))</f>
        <v/>
      </c>
      <c r="U165" s="179" t="str">
        <f>IF(ISERROR(VLOOKUP($A165,parlvotes_lh!$A$11:$ZZ$209,226,FALSE))=TRUE,"",IF(VLOOKUP($A165,parlvotes_lh!$A$11:$ZZ$209,226,FALSE)=0,"",VLOOKUP($A165,parlvotes_lh!$A$11:$ZZ$209,226,FALSE)))</f>
        <v/>
      </c>
      <c r="V165" s="179" t="str">
        <f>IF(ISERROR(VLOOKUP($A165,parlvotes_lh!$A$11:$ZZ$209,246,FALSE))=TRUE,"",IF(VLOOKUP($A165,parlvotes_lh!$A$11:$ZZ$209,246,FALSE)=0,"",VLOOKUP($A165,parlvotes_lh!$A$11:$ZZ$209,246,FALSE)))</f>
        <v/>
      </c>
      <c r="W165" s="179" t="str">
        <f>IF(ISERROR(VLOOKUP($A165,parlvotes_lh!$A$11:$ZZ$209,266,FALSE))=TRUE,"",IF(VLOOKUP($A165,parlvotes_lh!$A$11:$ZZ$209,266,FALSE)=0,"",VLOOKUP($A165,parlvotes_lh!$A$11:$ZZ$209,266,FALSE)))</f>
        <v/>
      </c>
      <c r="X165" s="179" t="str">
        <f>IF(ISERROR(VLOOKUP($A165,parlvotes_lh!$A$11:$ZZ$209,286,FALSE))=TRUE,"",IF(VLOOKUP($A165,parlvotes_lh!$A$11:$ZZ$209,286,FALSE)=0,"",VLOOKUP($A165,parlvotes_lh!$A$11:$ZZ$209,286,FALSE)))</f>
        <v/>
      </c>
      <c r="Y165" s="179" t="str">
        <f>IF(ISERROR(VLOOKUP($A165,parlvotes_lh!$A$11:$ZZ$209,306,FALSE))=TRUE,"",IF(VLOOKUP($A165,parlvotes_lh!$A$11:$ZZ$209,306,FALSE)=0,"",VLOOKUP($A165,parlvotes_lh!$A$11:$ZZ$209,306,FALSE)))</f>
        <v/>
      </c>
      <c r="Z165" s="179" t="str">
        <f>IF(ISERROR(VLOOKUP($A165,parlvotes_lh!$A$11:$ZZ$209,326,FALSE))=TRUE,"",IF(VLOOKUP($A165,parlvotes_lh!$A$11:$ZZ$209,326,FALSE)=0,"",VLOOKUP($A165,parlvotes_lh!$A$11:$ZZ$209,326,FALSE)))</f>
        <v/>
      </c>
      <c r="AA165" s="179" t="str">
        <f>IF(ISERROR(VLOOKUP($A165,parlvotes_lh!$A$11:$ZZ$209,346,FALSE))=TRUE,"",IF(VLOOKUP($A165,parlvotes_lh!$A$11:$ZZ$209,346,FALSE)=0,"",VLOOKUP($A165,parlvotes_lh!$A$11:$ZZ$209,346,FALSE)))</f>
        <v/>
      </c>
      <c r="AB165" s="179" t="str">
        <f>IF(ISERROR(VLOOKUP($A165,parlvotes_lh!$A$11:$ZZ$209,366,FALSE))=TRUE,"",IF(VLOOKUP($A165,parlvotes_lh!$A$11:$ZZ$209,366,FALSE)=0,"",VLOOKUP($A165,parlvotes_lh!$A$11:$ZZ$209,366,FALSE)))</f>
        <v/>
      </c>
      <c r="AC165" s="179" t="str">
        <f>IF(ISERROR(VLOOKUP($A165,parlvotes_lh!$A$11:$ZZ$209,386,FALSE))=TRUE,"",IF(VLOOKUP($A165,parlvotes_lh!$A$11:$ZZ$209,386,FALSE)=0,"",VLOOKUP($A165,parlvotes_lh!$A$11:$ZZ$209,386,FALSE)))</f>
        <v/>
      </c>
    </row>
    <row r="166" spans="1:29" ht="13.5" customHeight="1">
      <c r="A166" s="173"/>
      <c r="B166" s="104" t="str">
        <f>IF(A166="","",MID(info_weblinks!$C$3,32,3))</f>
        <v/>
      </c>
      <c r="C166" s="104" t="str">
        <f>IF(info_parties!G175="","",info_parties!G175)</f>
        <v/>
      </c>
      <c r="D166" s="104" t="str">
        <f>IF(info_parties!K175="","",info_parties!K175)</f>
        <v/>
      </c>
      <c r="E166" s="104" t="str">
        <f>IF(info_parties!H175="","",info_parties!H175)</f>
        <v/>
      </c>
      <c r="F166" s="174" t="str">
        <f t="shared" si="8"/>
        <v/>
      </c>
      <c r="G166" s="175" t="str">
        <f t="shared" si="9"/>
        <v/>
      </c>
      <c r="H166" s="176" t="str">
        <f t="shared" si="10"/>
        <v/>
      </c>
      <c r="I166" s="177" t="str">
        <f t="shared" si="11"/>
        <v/>
      </c>
      <c r="J166" s="178" t="str">
        <f>IF(ISERROR(VLOOKUP($A166,parlvotes_lh!$A$11:$ZZ$209,6,FALSE))=TRUE,"",IF(VLOOKUP($A166,parlvotes_lh!$A$11:$ZZ$209,6,FALSE)=0,"",VLOOKUP($A166,parlvotes_lh!$A$11:$ZZ$209,6,FALSE)))</f>
        <v/>
      </c>
      <c r="K166" s="178" t="str">
        <f>IF(ISERROR(VLOOKUP($A166,parlvotes_lh!$A$11:$ZZ$209,26,FALSE))=TRUE,"",IF(VLOOKUP($A166,parlvotes_lh!$A$11:$ZZ$209,26,FALSE)=0,"",VLOOKUP($A166,parlvotes_lh!$A$11:$ZZ$209,26,FALSE)))</f>
        <v/>
      </c>
      <c r="L166" s="178" t="str">
        <f>IF(ISERROR(VLOOKUP($A166,parlvotes_lh!$A$11:$ZZ$209,46,FALSE))=TRUE,"",IF(VLOOKUP($A166,parlvotes_lh!$A$11:$ZZ$209,46,FALSE)=0,"",VLOOKUP($A166,parlvotes_lh!$A$11:$ZZ$209,46,FALSE)))</f>
        <v/>
      </c>
      <c r="M166" s="178" t="str">
        <f>IF(ISERROR(VLOOKUP($A166,parlvotes_lh!$A$11:$ZZ$209,66,FALSE))=TRUE,"",IF(VLOOKUP($A166,parlvotes_lh!$A$11:$ZZ$209,66,FALSE)=0,"",VLOOKUP($A166,parlvotes_lh!$A$11:$ZZ$209,66,FALSE)))</f>
        <v/>
      </c>
      <c r="N166" s="178" t="str">
        <f>IF(ISERROR(VLOOKUP($A166,parlvotes_lh!$A$11:$ZZ$209,86,FALSE))=TRUE,"",IF(VLOOKUP($A166,parlvotes_lh!$A$11:$ZZ$209,86,FALSE)=0,"",VLOOKUP($A166,parlvotes_lh!$A$11:$ZZ$209,86,FALSE)))</f>
        <v/>
      </c>
      <c r="O166" s="178" t="str">
        <f>IF(ISERROR(VLOOKUP($A166,parlvotes_lh!$A$11:$ZZ$209,106,FALSE))=TRUE,"",IF(VLOOKUP($A166,parlvotes_lh!$A$11:$ZZ$209,106,FALSE)=0,"",VLOOKUP($A166,parlvotes_lh!$A$11:$ZZ$209,106,FALSE)))</f>
        <v/>
      </c>
      <c r="P166" s="178" t="str">
        <f>IF(ISERROR(VLOOKUP($A166,parlvotes_lh!$A$11:$ZZ$209,126,FALSE))=TRUE,"",IF(VLOOKUP($A166,parlvotes_lh!$A$11:$ZZ$209,126,FALSE)=0,"",VLOOKUP($A166,parlvotes_lh!$A$11:$ZZ$209,126,FALSE)))</f>
        <v/>
      </c>
      <c r="Q166" s="179" t="str">
        <f>IF(ISERROR(VLOOKUP($A166,parlvotes_lh!$A$11:$ZZ$209,146,FALSE))=TRUE,"",IF(VLOOKUP($A166,parlvotes_lh!$A$11:$ZZ$209,146,FALSE)=0,"",VLOOKUP($A166,parlvotes_lh!$A$11:$ZZ$209,146,FALSE)))</f>
        <v/>
      </c>
      <c r="R166" s="179" t="str">
        <f>IF(ISERROR(VLOOKUP($A166,parlvotes_lh!$A$11:$ZZ$209,166,FALSE))=TRUE,"",IF(VLOOKUP($A166,parlvotes_lh!$A$11:$ZZ$209,166,FALSE)=0,"",VLOOKUP($A166,parlvotes_lh!$A$11:$ZZ$209,166,FALSE)))</f>
        <v/>
      </c>
      <c r="S166" s="179" t="str">
        <f>IF(ISERROR(VLOOKUP($A166,parlvotes_lh!$A$11:$ZZ$209,186,FALSE))=TRUE,"",IF(VLOOKUP($A166,parlvotes_lh!$A$11:$ZZ$209,186,FALSE)=0,"",VLOOKUP($A166,parlvotes_lh!$A$11:$ZZ$209,186,FALSE)))</f>
        <v/>
      </c>
      <c r="T166" s="179" t="str">
        <f>IF(ISERROR(VLOOKUP($A166,parlvotes_lh!$A$11:$ZZ$209,206,FALSE))=TRUE,"",IF(VLOOKUP($A166,parlvotes_lh!$A$11:$ZZ$209,206,FALSE)=0,"",VLOOKUP($A166,parlvotes_lh!$A$11:$ZZ$209,206,FALSE)))</f>
        <v/>
      </c>
      <c r="U166" s="179" t="str">
        <f>IF(ISERROR(VLOOKUP($A166,parlvotes_lh!$A$11:$ZZ$209,226,FALSE))=TRUE,"",IF(VLOOKUP($A166,parlvotes_lh!$A$11:$ZZ$209,226,FALSE)=0,"",VLOOKUP($A166,parlvotes_lh!$A$11:$ZZ$209,226,FALSE)))</f>
        <v/>
      </c>
      <c r="V166" s="179" t="str">
        <f>IF(ISERROR(VLOOKUP($A166,parlvotes_lh!$A$11:$ZZ$209,246,FALSE))=TRUE,"",IF(VLOOKUP($A166,parlvotes_lh!$A$11:$ZZ$209,246,FALSE)=0,"",VLOOKUP($A166,parlvotes_lh!$A$11:$ZZ$209,246,FALSE)))</f>
        <v/>
      </c>
      <c r="W166" s="179" t="str">
        <f>IF(ISERROR(VLOOKUP($A166,parlvotes_lh!$A$11:$ZZ$209,266,FALSE))=TRUE,"",IF(VLOOKUP($A166,parlvotes_lh!$A$11:$ZZ$209,266,FALSE)=0,"",VLOOKUP($A166,parlvotes_lh!$A$11:$ZZ$209,266,FALSE)))</f>
        <v/>
      </c>
      <c r="X166" s="179" t="str">
        <f>IF(ISERROR(VLOOKUP($A166,parlvotes_lh!$A$11:$ZZ$209,286,FALSE))=TRUE,"",IF(VLOOKUP($A166,parlvotes_lh!$A$11:$ZZ$209,286,FALSE)=0,"",VLOOKUP($A166,parlvotes_lh!$A$11:$ZZ$209,286,FALSE)))</f>
        <v/>
      </c>
      <c r="Y166" s="179" t="str">
        <f>IF(ISERROR(VLOOKUP($A166,parlvotes_lh!$A$11:$ZZ$209,306,FALSE))=TRUE,"",IF(VLOOKUP($A166,parlvotes_lh!$A$11:$ZZ$209,306,FALSE)=0,"",VLOOKUP($A166,parlvotes_lh!$A$11:$ZZ$209,306,FALSE)))</f>
        <v/>
      </c>
      <c r="Z166" s="179" t="str">
        <f>IF(ISERROR(VLOOKUP($A166,parlvotes_lh!$A$11:$ZZ$209,326,FALSE))=TRUE,"",IF(VLOOKUP($A166,parlvotes_lh!$A$11:$ZZ$209,326,FALSE)=0,"",VLOOKUP($A166,parlvotes_lh!$A$11:$ZZ$209,326,FALSE)))</f>
        <v/>
      </c>
      <c r="AA166" s="179" t="str">
        <f>IF(ISERROR(VLOOKUP($A166,parlvotes_lh!$A$11:$ZZ$209,346,FALSE))=TRUE,"",IF(VLOOKUP($A166,parlvotes_lh!$A$11:$ZZ$209,346,FALSE)=0,"",VLOOKUP($A166,parlvotes_lh!$A$11:$ZZ$209,346,FALSE)))</f>
        <v/>
      </c>
      <c r="AB166" s="179" t="str">
        <f>IF(ISERROR(VLOOKUP($A166,parlvotes_lh!$A$11:$ZZ$209,366,FALSE))=TRUE,"",IF(VLOOKUP($A166,parlvotes_lh!$A$11:$ZZ$209,366,FALSE)=0,"",VLOOKUP($A166,parlvotes_lh!$A$11:$ZZ$209,366,FALSE)))</f>
        <v/>
      </c>
      <c r="AC166" s="179" t="str">
        <f>IF(ISERROR(VLOOKUP($A166,parlvotes_lh!$A$11:$ZZ$209,386,FALSE))=TRUE,"",IF(VLOOKUP($A166,parlvotes_lh!$A$11:$ZZ$209,386,FALSE)=0,"",VLOOKUP($A166,parlvotes_lh!$A$11:$ZZ$209,386,FALSE)))</f>
        <v/>
      </c>
    </row>
    <row r="167" spans="1:29" ht="13.5" customHeight="1">
      <c r="A167" s="173"/>
      <c r="B167" s="104" t="str">
        <f>IF(A167="","",MID(info_weblinks!$C$3,32,3))</f>
        <v/>
      </c>
      <c r="C167" s="104" t="str">
        <f>IF(info_parties!G176="","",info_parties!G176)</f>
        <v/>
      </c>
      <c r="D167" s="104" t="str">
        <f>IF(info_parties!K176="","",info_parties!K176)</f>
        <v/>
      </c>
      <c r="E167" s="104" t="str">
        <f>IF(info_parties!H176="","",info_parties!H176)</f>
        <v/>
      </c>
      <c r="F167" s="174" t="str">
        <f t="shared" si="8"/>
        <v/>
      </c>
      <c r="G167" s="175" t="str">
        <f t="shared" si="9"/>
        <v/>
      </c>
      <c r="H167" s="176" t="str">
        <f t="shared" si="10"/>
        <v/>
      </c>
      <c r="I167" s="177" t="str">
        <f t="shared" si="11"/>
        <v/>
      </c>
      <c r="J167" s="178" t="str">
        <f>IF(ISERROR(VLOOKUP($A167,parlvotes_lh!$A$11:$ZZ$209,6,FALSE))=TRUE,"",IF(VLOOKUP($A167,parlvotes_lh!$A$11:$ZZ$209,6,FALSE)=0,"",VLOOKUP($A167,parlvotes_lh!$A$11:$ZZ$209,6,FALSE)))</f>
        <v/>
      </c>
      <c r="K167" s="178" t="str">
        <f>IF(ISERROR(VLOOKUP($A167,parlvotes_lh!$A$11:$ZZ$209,26,FALSE))=TRUE,"",IF(VLOOKUP($A167,parlvotes_lh!$A$11:$ZZ$209,26,FALSE)=0,"",VLOOKUP($A167,parlvotes_lh!$A$11:$ZZ$209,26,FALSE)))</f>
        <v/>
      </c>
      <c r="L167" s="178" t="str">
        <f>IF(ISERROR(VLOOKUP($A167,parlvotes_lh!$A$11:$ZZ$209,46,FALSE))=TRUE,"",IF(VLOOKUP($A167,parlvotes_lh!$A$11:$ZZ$209,46,FALSE)=0,"",VLOOKUP($A167,parlvotes_lh!$A$11:$ZZ$209,46,FALSE)))</f>
        <v/>
      </c>
      <c r="M167" s="178" t="str">
        <f>IF(ISERROR(VLOOKUP($A167,parlvotes_lh!$A$11:$ZZ$209,66,FALSE))=TRUE,"",IF(VLOOKUP($A167,parlvotes_lh!$A$11:$ZZ$209,66,FALSE)=0,"",VLOOKUP($A167,parlvotes_lh!$A$11:$ZZ$209,66,FALSE)))</f>
        <v/>
      </c>
      <c r="N167" s="178" t="str">
        <f>IF(ISERROR(VLOOKUP($A167,parlvotes_lh!$A$11:$ZZ$209,86,FALSE))=TRUE,"",IF(VLOOKUP($A167,parlvotes_lh!$A$11:$ZZ$209,86,FALSE)=0,"",VLOOKUP($A167,parlvotes_lh!$A$11:$ZZ$209,86,FALSE)))</f>
        <v/>
      </c>
      <c r="O167" s="178" t="str">
        <f>IF(ISERROR(VLOOKUP($A167,parlvotes_lh!$A$11:$ZZ$209,106,FALSE))=TRUE,"",IF(VLOOKUP($A167,parlvotes_lh!$A$11:$ZZ$209,106,FALSE)=0,"",VLOOKUP($A167,parlvotes_lh!$A$11:$ZZ$209,106,FALSE)))</f>
        <v/>
      </c>
      <c r="P167" s="178" t="str">
        <f>IF(ISERROR(VLOOKUP($A167,parlvotes_lh!$A$11:$ZZ$209,126,FALSE))=TRUE,"",IF(VLOOKUP($A167,parlvotes_lh!$A$11:$ZZ$209,126,FALSE)=0,"",VLOOKUP($A167,parlvotes_lh!$A$11:$ZZ$209,126,FALSE)))</f>
        <v/>
      </c>
      <c r="Q167" s="179" t="str">
        <f>IF(ISERROR(VLOOKUP($A167,parlvotes_lh!$A$11:$ZZ$209,146,FALSE))=TRUE,"",IF(VLOOKUP($A167,parlvotes_lh!$A$11:$ZZ$209,146,FALSE)=0,"",VLOOKUP($A167,parlvotes_lh!$A$11:$ZZ$209,146,FALSE)))</f>
        <v/>
      </c>
      <c r="R167" s="179" t="str">
        <f>IF(ISERROR(VLOOKUP($A167,parlvotes_lh!$A$11:$ZZ$209,166,FALSE))=TRUE,"",IF(VLOOKUP($A167,parlvotes_lh!$A$11:$ZZ$209,166,FALSE)=0,"",VLOOKUP($A167,parlvotes_lh!$A$11:$ZZ$209,166,FALSE)))</f>
        <v/>
      </c>
      <c r="S167" s="179" t="str">
        <f>IF(ISERROR(VLOOKUP($A167,parlvotes_lh!$A$11:$ZZ$209,186,FALSE))=TRUE,"",IF(VLOOKUP($A167,parlvotes_lh!$A$11:$ZZ$209,186,FALSE)=0,"",VLOOKUP($A167,parlvotes_lh!$A$11:$ZZ$209,186,FALSE)))</f>
        <v/>
      </c>
      <c r="T167" s="179" t="str">
        <f>IF(ISERROR(VLOOKUP($A167,parlvotes_lh!$A$11:$ZZ$209,206,FALSE))=TRUE,"",IF(VLOOKUP($A167,parlvotes_lh!$A$11:$ZZ$209,206,FALSE)=0,"",VLOOKUP($A167,parlvotes_lh!$A$11:$ZZ$209,206,FALSE)))</f>
        <v/>
      </c>
      <c r="U167" s="179" t="str">
        <f>IF(ISERROR(VLOOKUP($A167,parlvotes_lh!$A$11:$ZZ$209,226,FALSE))=TRUE,"",IF(VLOOKUP($A167,parlvotes_lh!$A$11:$ZZ$209,226,FALSE)=0,"",VLOOKUP($A167,parlvotes_lh!$A$11:$ZZ$209,226,FALSE)))</f>
        <v/>
      </c>
      <c r="V167" s="179" t="str">
        <f>IF(ISERROR(VLOOKUP($A167,parlvotes_lh!$A$11:$ZZ$209,246,FALSE))=TRUE,"",IF(VLOOKUP($A167,parlvotes_lh!$A$11:$ZZ$209,246,FALSE)=0,"",VLOOKUP($A167,parlvotes_lh!$A$11:$ZZ$209,246,FALSE)))</f>
        <v/>
      </c>
      <c r="W167" s="179" t="str">
        <f>IF(ISERROR(VLOOKUP($A167,parlvotes_lh!$A$11:$ZZ$209,266,FALSE))=TRUE,"",IF(VLOOKUP($A167,parlvotes_lh!$A$11:$ZZ$209,266,FALSE)=0,"",VLOOKUP($A167,parlvotes_lh!$A$11:$ZZ$209,266,FALSE)))</f>
        <v/>
      </c>
      <c r="X167" s="179" t="str">
        <f>IF(ISERROR(VLOOKUP($A167,parlvotes_lh!$A$11:$ZZ$209,286,FALSE))=TRUE,"",IF(VLOOKUP($A167,parlvotes_lh!$A$11:$ZZ$209,286,FALSE)=0,"",VLOOKUP($A167,parlvotes_lh!$A$11:$ZZ$209,286,FALSE)))</f>
        <v/>
      </c>
      <c r="Y167" s="179" t="str">
        <f>IF(ISERROR(VLOOKUP($A167,parlvotes_lh!$A$11:$ZZ$209,306,FALSE))=TRUE,"",IF(VLOOKUP($A167,parlvotes_lh!$A$11:$ZZ$209,306,FALSE)=0,"",VLOOKUP($A167,parlvotes_lh!$A$11:$ZZ$209,306,FALSE)))</f>
        <v/>
      </c>
      <c r="Z167" s="179" t="str">
        <f>IF(ISERROR(VLOOKUP($A167,parlvotes_lh!$A$11:$ZZ$209,326,FALSE))=TRUE,"",IF(VLOOKUP($A167,parlvotes_lh!$A$11:$ZZ$209,326,FALSE)=0,"",VLOOKUP($A167,parlvotes_lh!$A$11:$ZZ$209,326,FALSE)))</f>
        <v/>
      </c>
      <c r="AA167" s="179" t="str">
        <f>IF(ISERROR(VLOOKUP($A167,parlvotes_lh!$A$11:$ZZ$209,346,FALSE))=TRUE,"",IF(VLOOKUP($A167,parlvotes_lh!$A$11:$ZZ$209,346,FALSE)=0,"",VLOOKUP($A167,parlvotes_lh!$A$11:$ZZ$209,346,FALSE)))</f>
        <v/>
      </c>
      <c r="AB167" s="179" t="str">
        <f>IF(ISERROR(VLOOKUP($A167,parlvotes_lh!$A$11:$ZZ$209,366,FALSE))=TRUE,"",IF(VLOOKUP($A167,parlvotes_lh!$A$11:$ZZ$209,366,FALSE)=0,"",VLOOKUP($A167,parlvotes_lh!$A$11:$ZZ$209,366,FALSE)))</f>
        <v/>
      </c>
      <c r="AC167" s="179" t="str">
        <f>IF(ISERROR(VLOOKUP($A167,parlvotes_lh!$A$11:$ZZ$209,386,FALSE))=TRUE,"",IF(VLOOKUP($A167,parlvotes_lh!$A$11:$ZZ$209,386,FALSE)=0,"",VLOOKUP($A167,parlvotes_lh!$A$11:$ZZ$209,386,FALSE)))</f>
        <v/>
      </c>
    </row>
    <row r="168" spans="1:29" ht="13.5" customHeight="1">
      <c r="A168" s="173"/>
      <c r="B168" s="104" t="str">
        <f>IF(A168="","",MID(info_weblinks!$C$3,32,3))</f>
        <v/>
      </c>
      <c r="C168" s="104" t="str">
        <f>IF(info_parties!G177="","",info_parties!G177)</f>
        <v/>
      </c>
      <c r="D168" s="104" t="str">
        <f>IF(info_parties!K177="","",info_parties!K177)</f>
        <v/>
      </c>
      <c r="E168" s="104" t="str">
        <f>IF(info_parties!H177="","",info_parties!H177)</f>
        <v/>
      </c>
      <c r="F168" s="174" t="str">
        <f t="shared" si="8"/>
        <v/>
      </c>
      <c r="G168" s="175" t="str">
        <f t="shared" si="9"/>
        <v/>
      </c>
      <c r="H168" s="176" t="str">
        <f t="shared" si="10"/>
        <v/>
      </c>
      <c r="I168" s="177" t="str">
        <f t="shared" si="11"/>
        <v/>
      </c>
      <c r="J168" s="178" t="str">
        <f>IF(ISERROR(VLOOKUP($A168,parlvotes_lh!$A$11:$ZZ$209,6,FALSE))=TRUE,"",IF(VLOOKUP($A168,parlvotes_lh!$A$11:$ZZ$209,6,FALSE)=0,"",VLOOKUP($A168,parlvotes_lh!$A$11:$ZZ$209,6,FALSE)))</f>
        <v/>
      </c>
      <c r="K168" s="178" t="str">
        <f>IF(ISERROR(VLOOKUP($A168,parlvotes_lh!$A$11:$ZZ$209,26,FALSE))=TRUE,"",IF(VLOOKUP($A168,parlvotes_lh!$A$11:$ZZ$209,26,FALSE)=0,"",VLOOKUP($A168,parlvotes_lh!$A$11:$ZZ$209,26,FALSE)))</f>
        <v/>
      </c>
      <c r="L168" s="178" t="str">
        <f>IF(ISERROR(VLOOKUP($A168,parlvotes_lh!$A$11:$ZZ$209,46,FALSE))=TRUE,"",IF(VLOOKUP($A168,parlvotes_lh!$A$11:$ZZ$209,46,FALSE)=0,"",VLOOKUP($A168,parlvotes_lh!$A$11:$ZZ$209,46,FALSE)))</f>
        <v/>
      </c>
      <c r="M168" s="178" t="str">
        <f>IF(ISERROR(VLOOKUP($A168,parlvotes_lh!$A$11:$ZZ$209,66,FALSE))=TRUE,"",IF(VLOOKUP($A168,parlvotes_lh!$A$11:$ZZ$209,66,FALSE)=0,"",VLOOKUP($A168,parlvotes_lh!$A$11:$ZZ$209,66,FALSE)))</f>
        <v/>
      </c>
      <c r="N168" s="178" t="str">
        <f>IF(ISERROR(VLOOKUP($A168,parlvotes_lh!$A$11:$ZZ$209,86,FALSE))=TRUE,"",IF(VLOOKUP($A168,parlvotes_lh!$A$11:$ZZ$209,86,FALSE)=0,"",VLOOKUP($A168,parlvotes_lh!$A$11:$ZZ$209,86,FALSE)))</f>
        <v/>
      </c>
      <c r="O168" s="178" t="str">
        <f>IF(ISERROR(VLOOKUP($A168,parlvotes_lh!$A$11:$ZZ$209,106,FALSE))=TRUE,"",IF(VLOOKUP($A168,parlvotes_lh!$A$11:$ZZ$209,106,FALSE)=0,"",VLOOKUP($A168,parlvotes_lh!$A$11:$ZZ$209,106,FALSE)))</f>
        <v/>
      </c>
      <c r="P168" s="178" t="str">
        <f>IF(ISERROR(VLOOKUP($A168,parlvotes_lh!$A$11:$ZZ$209,126,FALSE))=TRUE,"",IF(VLOOKUP($A168,parlvotes_lh!$A$11:$ZZ$209,126,FALSE)=0,"",VLOOKUP($A168,parlvotes_lh!$A$11:$ZZ$209,126,FALSE)))</f>
        <v/>
      </c>
      <c r="Q168" s="179" t="str">
        <f>IF(ISERROR(VLOOKUP($A168,parlvotes_lh!$A$11:$ZZ$209,146,FALSE))=TRUE,"",IF(VLOOKUP($A168,parlvotes_lh!$A$11:$ZZ$209,146,FALSE)=0,"",VLOOKUP($A168,parlvotes_lh!$A$11:$ZZ$209,146,FALSE)))</f>
        <v/>
      </c>
      <c r="R168" s="179" t="str">
        <f>IF(ISERROR(VLOOKUP($A168,parlvotes_lh!$A$11:$ZZ$209,166,FALSE))=TRUE,"",IF(VLOOKUP($A168,parlvotes_lh!$A$11:$ZZ$209,166,FALSE)=0,"",VLOOKUP($A168,parlvotes_lh!$A$11:$ZZ$209,166,FALSE)))</f>
        <v/>
      </c>
      <c r="S168" s="179" t="str">
        <f>IF(ISERROR(VLOOKUP($A168,parlvotes_lh!$A$11:$ZZ$209,186,FALSE))=TRUE,"",IF(VLOOKUP($A168,parlvotes_lh!$A$11:$ZZ$209,186,FALSE)=0,"",VLOOKUP($A168,parlvotes_lh!$A$11:$ZZ$209,186,FALSE)))</f>
        <v/>
      </c>
      <c r="T168" s="179" t="str">
        <f>IF(ISERROR(VLOOKUP($A168,parlvotes_lh!$A$11:$ZZ$209,206,FALSE))=TRUE,"",IF(VLOOKUP($A168,parlvotes_lh!$A$11:$ZZ$209,206,FALSE)=0,"",VLOOKUP($A168,parlvotes_lh!$A$11:$ZZ$209,206,FALSE)))</f>
        <v/>
      </c>
      <c r="U168" s="179" t="str">
        <f>IF(ISERROR(VLOOKUP($A168,parlvotes_lh!$A$11:$ZZ$209,226,FALSE))=TRUE,"",IF(VLOOKUP($A168,parlvotes_lh!$A$11:$ZZ$209,226,FALSE)=0,"",VLOOKUP($A168,parlvotes_lh!$A$11:$ZZ$209,226,FALSE)))</f>
        <v/>
      </c>
      <c r="V168" s="179" t="str">
        <f>IF(ISERROR(VLOOKUP($A168,parlvotes_lh!$A$11:$ZZ$209,246,FALSE))=TRUE,"",IF(VLOOKUP($A168,parlvotes_lh!$A$11:$ZZ$209,246,FALSE)=0,"",VLOOKUP($A168,parlvotes_lh!$A$11:$ZZ$209,246,FALSE)))</f>
        <v/>
      </c>
      <c r="W168" s="179" t="str">
        <f>IF(ISERROR(VLOOKUP($A168,parlvotes_lh!$A$11:$ZZ$209,266,FALSE))=TRUE,"",IF(VLOOKUP($A168,parlvotes_lh!$A$11:$ZZ$209,266,FALSE)=0,"",VLOOKUP($A168,parlvotes_lh!$A$11:$ZZ$209,266,FALSE)))</f>
        <v/>
      </c>
      <c r="X168" s="179" t="str">
        <f>IF(ISERROR(VLOOKUP($A168,parlvotes_lh!$A$11:$ZZ$209,286,FALSE))=TRUE,"",IF(VLOOKUP($A168,parlvotes_lh!$A$11:$ZZ$209,286,FALSE)=0,"",VLOOKUP($A168,parlvotes_lh!$A$11:$ZZ$209,286,FALSE)))</f>
        <v/>
      </c>
      <c r="Y168" s="179" t="str">
        <f>IF(ISERROR(VLOOKUP($A168,parlvotes_lh!$A$11:$ZZ$209,306,FALSE))=TRUE,"",IF(VLOOKUP($A168,parlvotes_lh!$A$11:$ZZ$209,306,FALSE)=0,"",VLOOKUP($A168,parlvotes_lh!$A$11:$ZZ$209,306,FALSE)))</f>
        <v/>
      </c>
      <c r="Z168" s="179" t="str">
        <f>IF(ISERROR(VLOOKUP($A168,parlvotes_lh!$A$11:$ZZ$209,326,FALSE))=TRUE,"",IF(VLOOKUP($A168,parlvotes_lh!$A$11:$ZZ$209,326,FALSE)=0,"",VLOOKUP($A168,parlvotes_lh!$A$11:$ZZ$209,326,FALSE)))</f>
        <v/>
      </c>
      <c r="AA168" s="179" t="str">
        <f>IF(ISERROR(VLOOKUP($A168,parlvotes_lh!$A$11:$ZZ$209,346,FALSE))=TRUE,"",IF(VLOOKUP($A168,parlvotes_lh!$A$11:$ZZ$209,346,FALSE)=0,"",VLOOKUP($A168,parlvotes_lh!$A$11:$ZZ$209,346,FALSE)))</f>
        <v/>
      </c>
      <c r="AB168" s="179" t="str">
        <f>IF(ISERROR(VLOOKUP($A168,parlvotes_lh!$A$11:$ZZ$209,366,FALSE))=TRUE,"",IF(VLOOKUP($A168,parlvotes_lh!$A$11:$ZZ$209,366,FALSE)=0,"",VLOOKUP($A168,parlvotes_lh!$A$11:$ZZ$209,366,FALSE)))</f>
        <v/>
      </c>
      <c r="AC168" s="179" t="str">
        <f>IF(ISERROR(VLOOKUP($A168,parlvotes_lh!$A$11:$ZZ$209,386,FALSE))=TRUE,"",IF(VLOOKUP($A168,parlvotes_lh!$A$11:$ZZ$209,386,FALSE)=0,"",VLOOKUP($A168,parlvotes_lh!$A$11:$ZZ$209,386,FALSE)))</f>
        <v/>
      </c>
    </row>
    <row r="169" spans="1:29" ht="13.5" customHeight="1">
      <c r="A169" s="173"/>
      <c r="B169" s="104" t="str">
        <f>IF(A169="","",MID(info_weblinks!$C$3,32,3))</f>
        <v/>
      </c>
      <c r="C169" s="104" t="str">
        <f>IF(info_parties!G178="","",info_parties!G178)</f>
        <v/>
      </c>
      <c r="D169" s="104" t="str">
        <f>IF(info_parties!K178="","",info_parties!K178)</f>
        <v/>
      </c>
      <c r="E169" s="104" t="str">
        <f>IF(info_parties!H178="","",info_parties!H178)</f>
        <v/>
      </c>
      <c r="F169" s="174" t="str">
        <f t="shared" si="8"/>
        <v/>
      </c>
      <c r="G169" s="175" t="str">
        <f t="shared" si="9"/>
        <v/>
      </c>
      <c r="H169" s="176" t="str">
        <f t="shared" si="10"/>
        <v/>
      </c>
      <c r="I169" s="177" t="str">
        <f t="shared" si="11"/>
        <v/>
      </c>
      <c r="J169" s="178" t="str">
        <f>IF(ISERROR(VLOOKUP($A169,parlvotes_lh!$A$11:$ZZ$209,6,FALSE))=TRUE,"",IF(VLOOKUP($A169,parlvotes_lh!$A$11:$ZZ$209,6,FALSE)=0,"",VLOOKUP($A169,parlvotes_lh!$A$11:$ZZ$209,6,FALSE)))</f>
        <v/>
      </c>
      <c r="K169" s="178" t="str">
        <f>IF(ISERROR(VLOOKUP($A169,parlvotes_lh!$A$11:$ZZ$209,26,FALSE))=TRUE,"",IF(VLOOKUP($A169,parlvotes_lh!$A$11:$ZZ$209,26,FALSE)=0,"",VLOOKUP($A169,parlvotes_lh!$A$11:$ZZ$209,26,FALSE)))</f>
        <v/>
      </c>
      <c r="L169" s="178" t="str">
        <f>IF(ISERROR(VLOOKUP($A169,parlvotes_lh!$A$11:$ZZ$209,46,FALSE))=TRUE,"",IF(VLOOKUP($A169,parlvotes_lh!$A$11:$ZZ$209,46,FALSE)=0,"",VLOOKUP($A169,parlvotes_lh!$A$11:$ZZ$209,46,FALSE)))</f>
        <v/>
      </c>
      <c r="M169" s="178" t="str">
        <f>IF(ISERROR(VLOOKUP($A169,parlvotes_lh!$A$11:$ZZ$209,66,FALSE))=TRUE,"",IF(VLOOKUP($A169,parlvotes_lh!$A$11:$ZZ$209,66,FALSE)=0,"",VLOOKUP($A169,parlvotes_lh!$A$11:$ZZ$209,66,FALSE)))</f>
        <v/>
      </c>
      <c r="N169" s="178" t="str">
        <f>IF(ISERROR(VLOOKUP($A169,parlvotes_lh!$A$11:$ZZ$209,86,FALSE))=TRUE,"",IF(VLOOKUP($A169,parlvotes_lh!$A$11:$ZZ$209,86,FALSE)=0,"",VLOOKUP($A169,parlvotes_lh!$A$11:$ZZ$209,86,FALSE)))</f>
        <v/>
      </c>
      <c r="O169" s="178" t="str">
        <f>IF(ISERROR(VLOOKUP($A169,parlvotes_lh!$A$11:$ZZ$209,106,FALSE))=TRUE,"",IF(VLOOKUP($A169,parlvotes_lh!$A$11:$ZZ$209,106,FALSE)=0,"",VLOOKUP($A169,parlvotes_lh!$A$11:$ZZ$209,106,FALSE)))</f>
        <v/>
      </c>
      <c r="P169" s="178" t="str">
        <f>IF(ISERROR(VLOOKUP($A169,parlvotes_lh!$A$11:$ZZ$209,126,FALSE))=TRUE,"",IF(VLOOKUP($A169,parlvotes_lh!$A$11:$ZZ$209,126,FALSE)=0,"",VLOOKUP($A169,parlvotes_lh!$A$11:$ZZ$209,126,FALSE)))</f>
        <v/>
      </c>
      <c r="Q169" s="179" t="str">
        <f>IF(ISERROR(VLOOKUP($A169,parlvotes_lh!$A$11:$ZZ$209,146,FALSE))=TRUE,"",IF(VLOOKUP($A169,parlvotes_lh!$A$11:$ZZ$209,146,FALSE)=0,"",VLOOKUP($A169,parlvotes_lh!$A$11:$ZZ$209,146,FALSE)))</f>
        <v/>
      </c>
      <c r="R169" s="179" t="str">
        <f>IF(ISERROR(VLOOKUP($A169,parlvotes_lh!$A$11:$ZZ$209,166,FALSE))=TRUE,"",IF(VLOOKUP($A169,parlvotes_lh!$A$11:$ZZ$209,166,FALSE)=0,"",VLOOKUP($A169,parlvotes_lh!$A$11:$ZZ$209,166,FALSE)))</f>
        <v/>
      </c>
      <c r="S169" s="179" t="str">
        <f>IF(ISERROR(VLOOKUP($A169,parlvotes_lh!$A$11:$ZZ$209,186,FALSE))=TRUE,"",IF(VLOOKUP($A169,parlvotes_lh!$A$11:$ZZ$209,186,FALSE)=0,"",VLOOKUP($A169,parlvotes_lh!$A$11:$ZZ$209,186,FALSE)))</f>
        <v/>
      </c>
      <c r="T169" s="179" t="str">
        <f>IF(ISERROR(VLOOKUP($A169,parlvotes_lh!$A$11:$ZZ$209,206,FALSE))=TRUE,"",IF(VLOOKUP($A169,parlvotes_lh!$A$11:$ZZ$209,206,FALSE)=0,"",VLOOKUP($A169,parlvotes_lh!$A$11:$ZZ$209,206,FALSE)))</f>
        <v/>
      </c>
      <c r="U169" s="179" t="str">
        <f>IF(ISERROR(VLOOKUP($A169,parlvotes_lh!$A$11:$ZZ$209,226,FALSE))=TRUE,"",IF(VLOOKUP($A169,parlvotes_lh!$A$11:$ZZ$209,226,FALSE)=0,"",VLOOKUP($A169,parlvotes_lh!$A$11:$ZZ$209,226,FALSE)))</f>
        <v/>
      </c>
      <c r="V169" s="179" t="str">
        <f>IF(ISERROR(VLOOKUP($A169,parlvotes_lh!$A$11:$ZZ$209,246,FALSE))=TRUE,"",IF(VLOOKUP($A169,parlvotes_lh!$A$11:$ZZ$209,246,FALSE)=0,"",VLOOKUP($A169,parlvotes_lh!$A$11:$ZZ$209,246,FALSE)))</f>
        <v/>
      </c>
      <c r="W169" s="179" t="str">
        <f>IF(ISERROR(VLOOKUP($A169,parlvotes_lh!$A$11:$ZZ$209,266,FALSE))=TRUE,"",IF(VLOOKUP($A169,parlvotes_lh!$A$11:$ZZ$209,266,FALSE)=0,"",VLOOKUP($A169,parlvotes_lh!$A$11:$ZZ$209,266,FALSE)))</f>
        <v/>
      </c>
      <c r="X169" s="179" t="str">
        <f>IF(ISERROR(VLOOKUP($A169,parlvotes_lh!$A$11:$ZZ$209,286,FALSE))=TRUE,"",IF(VLOOKUP($A169,parlvotes_lh!$A$11:$ZZ$209,286,FALSE)=0,"",VLOOKUP($A169,parlvotes_lh!$A$11:$ZZ$209,286,FALSE)))</f>
        <v/>
      </c>
      <c r="Y169" s="179" t="str">
        <f>IF(ISERROR(VLOOKUP($A169,parlvotes_lh!$A$11:$ZZ$209,306,FALSE))=TRUE,"",IF(VLOOKUP($A169,parlvotes_lh!$A$11:$ZZ$209,306,FALSE)=0,"",VLOOKUP($A169,parlvotes_lh!$A$11:$ZZ$209,306,FALSE)))</f>
        <v/>
      </c>
      <c r="Z169" s="179" t="str">
        <f>IF(ISERROR(VLOOKUP($A169,parlvotes_lh!$A$11:$ZZ$209,326,FALSE))=TRUE,"",IF(VLOOKUP($A169,parlvotes_lh!$A$11:$ZZ$209,326,FALSE)=0,"",VLOOKUP($A169,parlvotes_lh!$A$11:$ZZ$209,326,FALSE)))</f>
        <v/>
      </c>
      <c r="AA169" s="179" t="str">
        <f>IF(ISERROR(VLOOKUP($A169,parlvotes_lh!$A$11:$ZZ$209,346,FALSE))=TRUE,"",IF(VLOOKUP($A169,parlvotes_lh!$A$11:$ZZ$209,346,FALSE)=0,"",VLOOKUP($A169,parlvotes_lh!$A$11:$ZZ$209,346,FALSE)))</f>
        <v/>
      </c>
      <c r="AB169" s="179" t="str">
        <f>IF(ISERROR(VLOOKUP($A169,parlvotes_lh!$A$11:$ZZ$209,366,FALSE))=TRUE,"",IF(VLOOKUP($A169,parlvotes_lh!$A$11:$ZZ$209,366,FALSE)=0,"",VLOOKUP($A169,parlvotes_lh!$A$11:$ZZ$209,366,FALSE)))</f>
        <v/>
      </c>
      <c r="AC169" s="179" t="str">
        <f>IF(ISERROR(VLOOKUP($A169,parlvotes_lh!$A$11:$ZZ$209,386,FALSE))=TRUE,"",IF(VLOOKUP($A169,parlvotes_lh!$A$11:$ZZ$209,386,FALSE)=0,"",VLOOKUP($A169,parlvotes_lh!$A$11:$ZZ$209,386,FALSE)))</f>
        <v/>
      </c>
    </row>
    <row r="170" spans="1:29" ht="13.5" customHeight="1">
      <c r="A170" s="173"/>
      <c r="B170" s="104" t="str">
        <f>IF(A170="","",MID(info_weblinks!$C$3,32,3))</f>
        <v/>
      </c>
      <c r="C170" s="104" t="str">
        <f>IF(info_parties!G179="","",info_parties!G179)</f>
        <v/>
      </c>
      <c r="D170" s="104" t="str">
        <f>IF(info_parties!K179="","",info_parties!K179)</f>
        <v/>
      </c>
      <c r="E170" s="104" t="str">
        <f>IF(info_parties!H179="","",info_parties!H179)</f>
        <v/>
      </c>
      <c r="F170" s="174" t="str">
        <f t="shared" si="8"/>
        <v/>
      </c>
      <c r="G170" s="175" t="str">
        <f t="shared" si="9"/>
        <v/>
      </c>
      <c r="H170" s="176" t="str">
        <f t="shared" si="10"/>
        <v/>
      </c>
      <c r="I170" s="177" t="str">
        <f t="shared" si="11"/>
        <v/>
      </c>
      <c r="J170" s="178" t="str">
        <f>IF(ISERROR(VLOOKUP($A170,parlvotes_lh!$A$11:$ZZ$209,6,FALSE))=TRUE,"",IF(VLOOKUP($A170,parlvotes_lh!$A$11:$ZZ$209,6,FALSE)=0,"",VLOOKUP($A170,parlvotes_lh!$A$11:$ZZ$209,6,FALSE)))</f>
        <v/>
      </c>
      <c r="K170" s="178" t="str">
        <f>IF(ISERROR(VLOOKUP($A170,parlvotes_lh!$A$11:$ZZ$209,26,FALSE))=TRUE,"",IF(VLOOKUP($A170,parlvotes_lh!$A$11:$ZZ$209,26,FALSE)=0,"",VLOOKUP($A170,parlvotes_lh!$A$11:$ZZ$209,26,FALSE)))</f>
        <v/>
      </c>
      <c r="L170" s="178" t="str">
        <f>IF(ISERROR(VLOOKUP($A170,parlvotes_lh!$A$11:$ZZ$209,46,FALSE))=TRUE,"",IF(VLOOKUP($A170,parlvotes_lh!$A$11:$ZZ$209,46,FALSE)=0,"",VLOOKUP($A170,parlvotes_lh!$A$11:$ZZ$209,46,FALSE)))</f>
        <v/>
      </c>
      <c r="M170" s="178" t="str">
        <f>IF(ISERROR(VLOOKUP($A170,parlvotes_lh!$A$11:$ZZ$209,66,FALSE))=TRUE,"",IF(VLOOKUP($A170,parlvotes_lh!$A$11:$ZZ$209,66,FALSE)=0,"",VLOOKUP($A170,parlvotes_lh!$A$11:$ZZ$209,66,FALSE)))</f>
        <v/>
      </c>
      <c r="N170" s="178" t="str">
        <f>IF(ISERROR(VLOOKUP($A170,parlvotes_lh!$A$11:$ZZ$209,86,FALSE))=TRUE,"",IF(VLOOKUP($A170,parlvotes_lh!$A$11:$ZZ$209,86,FALSE)=0,"",VLOOKUP($A170,parlvotes_lh!$A$11:$ZZ$209,86,FALSE)))</f>
        <v/>
      </c>
      <c r="O170" s="178" t="str">
        <f>IF(ISERROR(VLOOKUP($A170,parlvotes_lh!$A$11:$ZZ$209,106,FALSE))=TRUE,"",IF(VLOOKUP($A170,parlvotes_lh!$A$11:$ZZ$209,106,FALSE)=0,"",VLOOKUP($A170,parlvotes_lh!$A$11:$ZZ$209,106,FALSE)))</f>
        <v/>
      </c>
      <c r="P170" s="178" t="str">
        <f>IF(ISERROR(VLOOKUP($A170,parlvotes_lh!$A$11:$ZZ$209,126,FALSE))=TRUE,"",IF(VLOOKUP($A170,parlvotes_lh!$A$11:$ZZ$209,126,FALSE)=0,"",VLOOKUP($A170,parlvotes_lh!$A$11:$ZZ$209,126,FALSE)))</f>
        <v/>
      </c>
      <c r="Q170" s="179" t="str">
        <f>IF(ISERROR(VLOOKUP($A170,parlvotes_lh!$A$11:$ZZ$209,146,FALSE))=TRUE,"",IF(VLOOKUP($A170,parlvotes_lh!$A$11:$ZZ$209,146,FALSE)=0,"",VLOOKUP($A170,parlvotes_lh!$A$11:$ZZ$209,146,FALSE)))</f>
        <v/>
      </c>
      <c r="R170" s="179" t="str">
        <f>IF(ISERROR(VLOOKUP($A170,parlvotes_lh!$A$11:$ZZ$209,166,FALSE))=TRUE,"",IF(VLOOKUP($A170,parlvotes_lh!$A$11:$ZZ$209,166,FALSE)=0,"",VLOOKUP($A170,parlvotes_lh!$A$11:$ZZ$209,166,FALSE)))</f>
        <v/>
      </c>
      <c r="S170" s="179" t="str">
        <f>IF(ISERROR(VLOOKUP($A170,parlvotes_lh!$A$11:$ZZ$209,186,FALSE))=TRUE,"",IF(VLOOKUP($A170,parlvotes_lh!$A$11:$ZZ$209,186,FALSE)=0,"",VLOOKUP($A170,parlvotes_lh!$A$11:$ZZ$209,186,FALSE)))</f>
        <v/>
      </c>
      <c r="T170" s="179" t="str">
        <f>IF(ISERROR(VLOOKUP($A170,parlvotes_lh!$A$11:$ZZ$209,206,FALSE))=TRUE,"",IF(VLOOKUP($A170,parlvotes_lh!$A$11:$ZZ$209,206,FALSE)=0,"",VLOOKUP($A170,parlvotes_lh!$A$11:$ZZ$209,206,FALSE)))</f>
        <v/>
      </c>
      <c r="U170" s="179" t="str">
        <f>IF(ISERROR(VLOOKUP($A170,parlvotes_lh!$A$11:$ZZ$209,226,FALSE))=TRUE,"",IF(VLOOKUP($A170,parlvotes_lh!$A$11:$ZZ$209,226,FALSE)=0,"",VLOOKUP($A170,parlvotes_lh!$A$11:$ZZ$209,226,FALSE)))</f>
        <v/>
      </c>
      <c r="V170" s="179" t="str">
        <f>IF(ISERROR(VLOOKUP($A170,parlvotes_lh!$A$11:$ZZ$209,246,FALSE))=TRUE,"",IF(VLOOKUP($A170,parlvotes_lh!$A$11:$ZZ$209,246,FALSE)=0,"",VLOOKUP($A170,parlvotes_lh!$A$11:$ZZ$209,246,FALSE)))</f>
        <v/>
      </c>
      <c r="W170" s="179" t="str">
        <f>IF(ISERROR(VLOOKUP($A170,parlvotes_lh!$A$11:$ZZ$209,266,FALSE))=TRUE,"",IF(VLOOKUP($A170,parlvotes_lh!$A$11:$ZZ$209,266,FALSE)=0,"",VLOOKUP($A170,parlvotes_lh!$A$11:$ZZ$209,266,FALSE)))</f>
        <v/>
      </c>
      <c r="X170" s="179" t="str">
        <f>IF(ISERROR(VLOOKUP($A170,parlvotes_lh!$A$11:$ZZ$209,286,FALSE))=TRUE,"",IF(VLOOKUP($A170,parlvotes_lh!$A$11:$ZZ$209,286,FALSE)=0,"",VLOOKUP($A170,parlvotes_lh!$A$11:$ZZ$209,286,FALSE)))</f>
        <v/>
      </c>
      <c r="Y170" s="179" t="str">
        <f>IF(ISERROR(VLOOKUP($A170,parlvotes_lh!$A$11:$ZZ$209,306,FALSE))=TRUE,"",IF(VLOOKUP($A170,parlvotes_lh!$A$11:$ZZ$209,306,FALSE)=0,"",VLOOKUP($A170,parlvotes_lh!$A$11:$ZZ$209,306,FALSE)))</f>
        <v/>
      </c>
      <c r="Z170" s="179" t="str">
        <f>IF(ISERROR(VLOOKUP($A170,parlvotes_lh!$A$11:$ZZ$209,326,FALSE))=TRUE,"",IF(VLOOKUP($A170,parlvotes_lh!$A$11:$ZZ$209,326,FALSE)=0,"",VLOOKUP($A170,parlvotes_lh!$A$11:$ZZ$209,326,FALSE)))</f>
        <v/>
      </c>
      <c r="AA170" s="179" t="str">
        <f>IF(ISERROR(VLOOKUP($A170,parlvotes_lh!$A$11:$ZZ$209,346,FALSE))=TRUE,"",IF(VLOOKUP($A170,parlvotes_lh!$A$11:$ZZ$209,346,FALSE)=0,"",VLOOKUP($A170,parlvotes_lh!$A$11:$ZZ$209,346,FALSE)))</f>
        <v/>
      </c>
      <c r="AB170" s="179" t="str">
        <f>IF(ISERROR(VLOOKUP($A170,parlvotes_lh!$A$11:$ZZ$209,366,FALSE))=TRUE,"",IF(VLOOKUP($A170,parlvotes_lh!$A$11:$ZZ$209,366,FALSE)=0,"",VLOOKUP($A170,parlvotes_lh!$A$11:$ZZ$209,366,FALSE)))</f>
        <v/>
      </c>
      <c r="AC170" s="179" t="str">
        <f>IF(ISERROR(VLOOKUP($A170,parlvotes_lh!$A$11:$ZZ$209,386,FALSE))=TRUE,"",IF(VLOOKUP($A170,parlvotes_lh!$A$11:$ZZ$209,386,FALSE)=0,"",VLOOKUP($A170,parlvotes_lh!$A$11:$ZZ$209,386,FALSE)))</f>
        <v/>
      </c>
    </row>
    <row r="171" spans="1:29" ht="13.5" customHeight="1">
      <c r="A171" s="173"/>
      <c r="B171" s="104" t="str">
        <f>IF(A171="","",MID(info_weblinks!$C$3,32,3))</f>
        <v/>
      </c>
      <c r="C171" s="104" t="str">
        <f>IF(info_parties!G180="","",info_parties!G180)</f>
        <v/>
      </c>
      <c r="D171" s="104" t="str">
        <f>IF(info_parties!K180="","",info_parties!K180)</f>
        <v/>
      </c>
      <c r="E171" s="104" t="str">
        <f>IF(info_parties!H180="","",info_parties!H180)</f>
        <v/>
      </c>
      <c r="F171" s="174" t="str">
        <f t="shared" si="8"/>
        <v/>
      </c>
      <c r="G171" s="175" t="str">
        <f t="shared" si="9"/>
        <v/>
      </c>
      <c r="H171" s="176" t="str">
        <f t="shared" si="10"/>
        <v/>
      </c>
      <c r="I171" s="177" t="str">
        <f t="shared" si="11"/>
        <v/>
      </c>
      <c r="J171" s="178" t="str">
        <f>IF(ISERROR(VLOOKUP($A171,parlvotes_lh!$A$11:$ZZ$209,6,FALSE))=TRUE,"",IF(VLOOKUP($A171,parlvotes_lh!$A$11:$ZZ$209,6,FALSE)=0,"",VLOOKUP($A171,parlvotes_lh!$A$11:$ZZ$209,6,FALSE)))</f>
        <v/>
      </c>
      <c r="K171" s="178" t="str">
        <f>IF(ISERROR(VLOOKUP($A171,parlvotes_lh!$A$11:$ZZ$209,26,FALSE))=TRUE,"",IF(VLOOKUP($A171,parlvotes_lh!$A$11:$ZZ$209,26,FALSE)=0,"",VLOOKUP($A171,parlvotes_lh!$A$11:$ZZ$209,26,FALSE)))</f>
        <v/>
      </c>
      <c r="L171" s="178" t="str">
        <f>IF(ISERROR(VLOOKUP($A171,parlvotes_lh!$A$11:$ZZ$209,46,FALSE))=TRUE,"",IF(VLOOKUP($A171,parlvotes_lh!$A$11:$ZZ$209,46,FALSE)=0,"",VLOOKUP($A171,parlvotes_lh!$A$11:$ZZ$209,46,FALSE)))</f>
        <v/>
      </c>
      <c r="M171" s="178" t="str">
        <f>IF(ISERROR(VLOOKUP($A171,parlvotes_lh!$A$11:$ZZ$209,66,FALSE))=TRUE,"",IF(VLOOKUP($A171,parlvotes_lh!$A$11:$ZZ$209,66,FALSE)=0,"",VLOOKUP($A171,parlvotes_lh!$A$11:$ZZ$209,66,FALSE)))</f>
        <v/>
      </c>
      <c r="N171" s="178" t="str">
        <f>IF(ISERROR(VLOOKUP($A171,parlvotes_lh!$A$11:$ZZ$209,86,FALSE))=TRUE,"",IF(VLOOKUP($A171,parlvotes_lh!$A$11:$ZZ$209,86,FALSE)=0,"",VLOOKUP($A171,parlvotes_lh!$A$11:$ZZ$209,86,FALSE)))</f>
        <v/>
      </c>
      <c r="O171" s="178" t="str">
        <f>IF(ISERROR(VLOOKUP($A171,parlvotes_lh!$A$11:$ZZ$209,106,FALSE))=TRUE,"",IF(VLOOKUP($A171,parlvotes_lh!$A$11:$ZZ$209,106,FALSE)=0,"",VLOOKUP($A171,parlvotes_lh!$A$11:$ZZ$209,106,FALSE)))</f>
        <v/>
      </c>
      <c r="P171" s="178" t="str">
        <f>IF(ISERROR(VLOOKUP($A171,parlvotes_lh!$A$11:$ZZ$209,126,FALSE))=TRUE,"",IF(VLOOKUP($A171,parlvotes_lh!$A$11:$ZZ$209,126,FALSE)=0,"",VLOOKUP($A171,parlvotes_lh!$A$11:$ZZ$209,126,FALSE)))</f>
        <v/>
      </c>
      <c r="Q171" s="179" t="str">
        <f>IF(ISERROR(VLOOKUP($A171,parlvotes_lh!$A$11:$ZZ$209,146,FALSE))=TRUE,"",IF(VLOOKUP($A171,parlvotes_lh!$A$11:$ZZ$209,146,FALSE)=0,"",VLOOKUP($A171,parlvotes_lh!$A$11:$ZZ$209,146,FALSE)))</f>
        <v/>
      </c>
      <c r="R171" s="179" t="str">
        <f>IF(ISERROR(VLOOKUP($A171,parlvotes_lh!$A$11:$ZZ$209,166,FALSE))=TRUE,"",IF(VLOOKUP($A171,parlvotes_lh!$A$11:$ZZ$209,166,FALSE)=0,"",VLOOKUP($A171,parlvotes_lh!$A$11:$ZZ$209,166,FALSE)))</f>
        <v/>
      </c>
      <c r="S171" s="179" t="str">
        <f>IF(ISERROR(VLOOKUP($A171,parlvotes_lh!$A$11:$ZZ$209,186,FALSE))=TRUE,"",IF(VLOOKUP($A171,parlvotes_lh!$A$11:$ZZ$209,186,FALSE)=0,"",VLOOKUP($A171,parlvotes_lh!$A$11:$ZZ$209,186,FALSE)))</f>
        <v/>
      </c>
      <c r="T171" s="179" t="str">
        <f>IF(ISERROR(VLOOKUP($A171,parlvotes_lh!$A$11:$ZZ$209,206,FALSE))=TRUE,"",IF(VLOOKUP($A171,parlvotes_lh!$A$11:$ZZ$209,206,FALSE)=0,"",VLOOKUP($A171,parlvotes_lh!$A$11:$ZZ$209,206,FALSE)))</f>
        <v/>
      </c>
      <c r="U171" s="179" t="str">
        <f>IF(ISERROR(VLOOKUP($A171,parlvotes_lh!$A$11:$ZZ$209,226,FALSE))=TRUE,"",IF(VLOOKUP($A171,parlvotes_lh!$A$11:$ZZ$209,226,FALSE)=0,"",VLOOKUP($A171,parlvotes_lh!$A$11:$ZZ$209,226,FALSE)))</f>
        <v/>
      </c>
      <c r="V171" s="179" t="str">
        <f>IF(ISERROR(VLOOKUP($A171,parlvotes_lh!$A$11:$ZZ$209,246,FALSE))=TRUE,"",IF(VLOOKUP($A171,parlvotes_lh!$A$11:$ZZ$209,246,FALSE)=0,"",VLOOKUP($A171,parlvotes_lh!$A$11:$ZZ$209,246,FALSE)))</f>
        <v/>
      </c>
      <c r="W171" s="179" t="str">
        <f>IF(ISERROR(VLOOKUP($A171,parlvotes_lh!$A$11:$ZZ$209,266,FALSE))=TRUE,"",IF(VLOOKUP($A171,parlvotes_lh!$A$11:$ZZ$209,266,FALSE)=0,"",VLOOKUP($A171,parlvotes_lh!$A$11:$ZZ$209,266,FALSE)))</f>
        <v/>
      </c>
      <c r="X171" s="179" t="str">
        <f>IF(ISERROR(VLOOKUP($A171,parlvotes_lh!$A$11:$ZZ$209,286,FALSE))=TRUE,"",IF(VLOOKUP($A171,parlvotes_lh!$A$11:$ZZ$209,286,FALSE)=0,"",VLOOKUP($A171,parlvotes_lh!$A$11:$ZZ$209,286,FALSE)))</f>
        <v/>
      </c>
      <c r="Y171" s="179" t="str">
        <f>IF(ISERROR(VLOOKUP($A171,parlvotes_lh!$A$11:$ZZ$209,306,FALSE))=TRUE,"",IF(VLOOKUP($A171,parlvotes_lh!$A$11:$ZZ$209,306,FALSE)=0,"",VLOOKUP($A171,parlvotes_lh!$A$11:$ZZ$209,306,FALSE)))</f>
        <v/>
      </c>
      <c r="Z171" s="179" t="str">
        <f>IF(ISERROR(VLOOKUP($A171,parlvotes_lh!$A$11:$ZZ$209,326,FALSE))=TRUE,"",IF(VLOOKUP($A171,parlvotes_lh!$A$11:$ZZ$209,326,FALSE)=0,"",VLOOKUP($A171,parlvotes_lh!$A$11:$ZZ$209,326,FALSE)))</f>
        <v/>
      </c>
      <c r="AA171" s="179" t="str">
        <f>IF(ISERROR(VLOOKUP($A171,parlvotes_lh!$A$11:$ZZ$209,346,FALSE))=TRUE,"",IF(VLOOKUP($A171,parlvotes_lh!$A$11:$ZZ$209,346,FALSE)=0,"",VLOOKUP($A171,parlvotes_lh!$A$11:$ZZ$209,346,FALSE)))</f>
        <v/>
      </c>
      <c r="AB171" s="179" t="str">
        <f>IF(ISERROR(VLOOKUP($A171,parlvotes_lh!$A$11:$ZZ$209,366,FALSE))=TRUE,"",IF(VLOOKUP($A171,parlvotes_lh!$A$11:$ZZ$209,366,FALSE)=0,"",VLOOKUP($A171,parlvotes_lh!$A$11:$ZZ$209,366,FALSE)))</f>
        <v/>
      </c>
      <c r="AC171" s="179" t="str">
        <f>IF(ISERROR(VLOOKUP($A171,parlvotes_lh!$A$11:$ZZ$209,386,FALSE))=TRUE,"",IF(VLOOKUP($A171,parlvotes_lh!$A$11:$ZZ$209,386,FALSE)=0,"",VLOOKUP($A171,parlvotes_lh!$A$11:$ZZ$209,386,FALSE)))</f>
        <v/>
      </c>
    </row>
    <row r="172" spans="1:29" ht="13.5" customHeight="1">
      <c r="A172" s="173"/>
      <c r="B172" s="104" t="str">
        <f>IF(A172="","",MID(info_weblinks!$C$3,32,3))</f>
        <v/>
      </c>
      <c r="C172" s="104" t="str">
        <f>IF(info_parties!G181="","",info_parties!G181)</f>
        <v/>
      </c>
      <c r="D172" s="104" t="str">
        <f>IF(info_parties!K181="","",info_parties!K181)</f>
        <v/>
      </c>
      <c r="E172" s="104" t="str">
        <f>IF(info_parties!H181="","",info_parties!H181)</f>
        <v/>
      </c>
      <c r="F172" s="174" t="str">
        <f t="shared" si="8"/>
        <v/>
      </c>
      <c r="G172" s="175" t="str">
        <f t="shared" si="9"/>
        <v/>
      </c>
      <c r="H172" s="176" t="str">
        <f t="shared" si="10"/>
        <v/>
      </c>
      <c r="I172" s="177" t="str">
        <f t="shared" si="11"/>
        <v/>
      </c>
      <c r="J172" s="178" t="str">
        <f>IF(ISERROR(VLOOKUP($A172,parlvotes_lh!$A$11:$ZZ$209,6,FALSE))=TRUE,"",IF(VLOOKUP($A172,parlvotes_lh!$A$11:$ZZ$209,6,FALSE)=0,"",VLOOKUP($A172,parlvotes_lh!$A$11:$ZZ$209,6,FALSE)))</f>
        <v/>
      </c>
      <c r="K172" s="178" t="str">
        <f>IF(ISERROR(VLOOKUP($A172,parlvotes_lh!$A$11:$ZZ$209,26,FALSE))=TRUE,"",IF(VLOOKUP($A172,parlvotes_lh!$A$11:$ZZ$209,26,FALSE)=0,"",VLOOKUP($A172,parlvotes_lh!$A$11:$ZZ$209,26,FALSE)))</f>
        <v/>
      </c>
      <c r="L172" s="178" t="str">
        <f>IF(ISERROR(VLOOKUP($A172,parlvotes_lh!$A$11:$ZZ$209,46,FALSE))=TRUE,"",IF(VLOOKUP($A172,parlvotes_lh!$A$11:$ZZ$209,46,FALSE)=0,"",VLOOKUP($A172,parlvotes_lh!$A$11:$ZZ$209,46,FALSE)))</f>
        <v/>
      </c>
      <c r="M172" s="178" t="str">
        <f>IF(ISERROR(VLOOKUP($A172,parlvotes_lh!$A$11:$ZZ$209,66,FALSE))=TRUE,"",IF(VLOOKUP($A172,parlvotes_lh!$A$11:$ZZ$209,66,FALSE)=0,"",VLOOKUP($A172,parlvotes_lh!$A$11:$ZZ$209,66,FALSE)))</f>
        <v/>
      </c>
      <c r="N172" s="178" t="str">
        <f>IF(ISERROR(VLOOKUP($A172,parlvotes_lh!$A$11:$ZZ$209,86,FALSE))=TRUE,"",IF(VLOOKUP($A172,parlvotes_lh!$A$11:$ZZ$209,86,FALSE)=0,"",VLOOKUP($A172,parlvotes_lh!$A$11:$ZZ$209,86,FALSE)))</f>
        <v/>
      </c>
      <c r="O172" s="178" t="str">
        <f>IF(ISERROR(VLOOKUP($A172,parlvotes_lh!$A$11:$ZZ$209,106,FALSE))=TRUE,"",IF(VLOOKUP($A172,parlvotes_lh!$A$11:$ZZ$209,106,FALSE)=0,"",VLOOKUP($A172,parlvotes_lh!$A$11:$ZZ$209,106,FALSE)))</f>
        <v/>
      </c>
      <c r="P172" s="178" t="str">
        <f>IF(ISERROR(VLOOKUP($A172,parlvotes_lh!$A$11:$ZZ$209,126,FALSE))=TRUE,"",IF(VLOOKUP($A172,parlvotes_lh!$A$11:$ZZ$209,126,FALSE)=0,"",VLOOKUP($A172,parlvotes_lh!$A$11:$ZZ$209,126,FALSE)))</f>
        <v/>
      </c>
      <c r="Q172" s="179" t="str">
        <f>IF(ISERROR(VLOOKUP($A172,parlvotes_lh!$A$11:$ZZ$209,146,FALSE))=TRUE,"",IF(VLOOKUP($A172,parlvotes_lh!$A$11:$ZZ$209,146,FALSE)=0,"",VLOOKUP($A172,parlvotes_lh!$A$11:$ZZ$209,146,FALSE)))</f>
        <v/>
      </c>
      <c r="R172" s="179" t="str">
        <f>IF(ISERROR(VLOOKUP($A172,parlvotes_lh!$A$11:$ZZ$209,166,FALSE))=TRUE,"",IF(VLOOKUP($A172,parlvotes_lh!$A$11:$ZZ$209,166,FALSE)=0,"",VLOOKUP($A172,parlvotes_lh!$A$11:$ZZ$209,166,FALSE)))</f>
        <v/>
      </c>
      <c r="S172" s="179" t="str">
        <f>IF(ISERROR(VLOOKUP($A172,parlvotes_lh!$A$11:$ZZ$209,186,FALSE))=TRUE,"",IF(VLOOKUP($A172,parlvotes_lh!$A$11:$ZZ$209,186,FALSE)=0,"",VLOOKUP($A172,parlvotes_lh!$A$11:$ZZ$209,186,FALSE)))</f>
        <v/>
      </c>
      <c r="T172" s="179" t="str">
        <f>IF(ISERROR(VLOOKUP($A172,parlvotes_lh!$A$11:$ZZ$209,206,FALSE))=TRUE,"",IF(VLOOKUP($A172,parlvotes_lh!$A$11:$ZZ$209,206,FALSE)=0,"",VLOOKUP($A172,parlvotes_lh!$A$11:$ZZ$209,206,FALSE)))</f>
        <v/>
      </c>
      <c r="U172" s="179" t="str">
        <f>IF(ISERROR(VLOOKUP($A172,parlvotes_lh!$A$11:$ZZ$209,226,FALSE))=TRUE,"",IF(VLOOKUP($A172,parlvotes_lh!$A$11:$ZZ$209,226,FALSE)=0,"",VLOOKUP($A172,parlvotes_lh!$A$11:$ZZ$209,226,FALSE)))</f>
        <v/>
      </c>
      <c r="V172" s="179" t="str">
        <f>IF(ISERROR(VLOOKUP($A172,parlvotes_lh!$A$11:$ZZ$209,246,FALSE))=TRUE,"",IF(VLOOKUP($A172,parlvotes_lh!$A$11:$ZZ$209,246,FALSE)=0,"",VLOOKUP($A172,parlvotes_lh!$A$11:$ZZ$209,246,FALSE)))</f>
        <v/>
      </c>
      <c r="W172" s="179" t="str">
        <f>IF(ISERROR(VLOOKUP($A172,parlvotes_lh!$A$11:$ZZ$209,266,FALSE))=TRUE,"",IF(VLOOKUP($A172,parlvotes_lh!$A$11:$ZZ$209,266,FALSE)=0,"",VLOOKUP($A172,parlvotes_lh!$A$11:$ZZ$209,266,FALSE)))</f>
        <v/>
      </c>
      <c r="X172" s="179" t="str">
        <f>IF(ISERROR(VLOOKUP($A172,parlvotes_lh!$A$11:$ZZ$209,286,FALSE))=TRUE,"",IF(VLOOKUP($A172,parlvotes_lh!$A$11:$ZZ$209,286,FALSE)=0,"",VLOOKUP($A172,parlvotes_lh!$A$11:$ZZ$209,286,FALSE)))</f>
        <v/>
      </c>
      <c r="Y172" s="179" t="str">
        <f>IF(ISERROR(VLOOKUP($A172,parlvotes_lh!$A$11:$ZZ$209,306,FALSE))=TRUE,"",IF(VLOOKUP($A172,parlvotes_lh!$A$11:$ZZ$209,306,FALSE)=0,"",VLOOKUP($A172,parlvotes_lh!$A$11:$ZZ$209,306,FALSE)))</f>
        <v/>
      </c>
      <c r="Z172" s="179" t="str">
        <f>IF(ISERROR(VLOOKUP($A172,parlvotes_lh!$A$11:$ZZ$209,326,FALSE))=TRUE,"",IF(VLOOKUP($A172,parlvotes_lh!$A$11:$ZZ$209,326,FALSE)=0,"",VLOOKUP($A172,parlvotes_lh!$A$11:$ZZ$209,326,FALSE)))</f>
        <v/>
      </c>
      <c r="AA172" s="179" t="str">
        <f>IF(ISERROR(VLOOKUP($A172,parlvotes_lh!$A$11:$ZZ$209,346,FALSE))=TRUE,"",IF(VLOOKUP($A172,parlvotes_lh!$A$11:$ZZ$209,346,FALSE)=0,"",VLOOKUP($A172,parlvotes_lh!$A$11:$ZZ$209,346,FALSE)))</f>
        <v/>
      </c>
      <c r="AB172" s="179" t="str">
        <f>IF(ISERROR(VLOOKUP($A172,parlvotes_lh!$A$11:$ZZ$209,366,FALSE))=TRUE,"",IF(VLOOKUP($A172,parlvotes_lh!$A$11:$ZZ$209,366,FALSE)=0,"",VLOOKUP($A172,parlvotes_lh!$A$11:$ZZ$209,366,FALSE)))</f>
        <v/>
      </c>
      <c r="AC172" s="179" t="str">
        <f>IF(ISERROR(VLOOKUP($A172,parlvotes_lh!$A$11:$ZZ$209,386,FALSE))=TRUE,"",IF(VLOOKUP($A172,parlvotes_lh!$A$11:$ZZ$209,386,FALSE)=0,"",VLOOKUP($A172,parlvotes_lh!$A$11:$ZZ$209,386,FALSE)))</f>
        <v/>
      </c>
    </row>
    <row r="173" spans="1:29" ht="13.5" customHeight="1">
      <c r="A173" s="173"/>
      <c r="B173" s="104" t="str">
        <f>IF(A173="","",MID(info_weblinks!$C$3,32,3))</f>
        <v/>
      </c>
      <c r="C173" s="104" t="str">
        <f>IF(info_parties!G182="","",info_parties!G182)</f>
        <v/>
      </c>
      <c r="D173" s="104" t="str">
        <f>IF(info_parties!K182="","",info_parties!K182)</f>
        <v/>
      </c>
      <c r="E173" s="104" t="str">
        <f>IF(info_parties!H182="","",info_parties!H182)</f>
        <v/>
      </c>
      <c r="F173" s="174" t="str">
        <f t="shared" si="8"/>
        <v/>
      </c>
      <c r="G173" s="175" t="str">
        <f t="shared" si="9"/>
        <v/>
      </c>
      <c r="H173" s="176" t="str">
        <f t="shared" si="10"/>
        <v/>
      </c>
      <c r="I173" s="177" t="str">
        <f t="shared" si="11"/>
        <v/>
      </c>
      <c r="J173" s="178" t="str">
        <f>IF(ISERROR(VLOOKUP($A173,parlvotes_lh!$A$11:$ZZ$209,6,FALSE))=TRUE,"",IF(VLOOKUP($A173,parlvotes_lh!$A$11:$ZZ$209,6,FALSE)=0,"",VLOOKUP($A173,parlvotes_lh!$A$11:$ZZ$209,6,FALSE)))</f>
        <v/>
      </c>
      <c r="K173" s="178" t="str">
        <f>IF(ISERROR(VLOOKUP($A173,parlvotes_lh!$A$11:$ZZ$209,26,FALSE))=TRUE,"",IF(VLOOKUP($A173,parlvotes_lh!$A$11:$ZZ$209,26,FALSE)=0,"",VLOOKUP($A173,parlvotes_lh!$A$11:$ZZ$209,26,FALSE)))</f>
        <v/>
      </c>
      <c r="L173" s="178" t="str">
        <f>IF(ISERROR(VLOOKUP($A173,parlvotes_lh!$A$11:$ZZ$209,46,FALSE))=TRUE,"",IF(VLOOKUP($A173,parlvotes_lh!$A$11:$ZZ$209,46,FALSE)=0,"",VLOOKUP($A173,parlvotes_lh!$A$11:$ZZ$209,46,FALSE)))</f>
        <v/>
      </c>
      <c r="M173" s="178" t="str">
        <f>IF(ISERROR(VLOOKUP($A173,parlvotes_lh!$A$11:$ZZ$209,66,FALSE))=TRUE,"",IF(VLOOKUP($A173,parlvotes_lh!$A$11:$ZZ$209,66,FALSE)=0,"",VLOOKUP($A173,parlvotes_lh!$A$11:$ZZ$209,66,FALSE)))</f>
        <v/>
      </c>
      <c r="N173" s="178" t="str">
        <f>IF(ISERROR(VLOOKUP($A173,parlvotes_lh!$A$11:$ZZ$209,86,FALSE))=TRUE,"",IF(VLOOKUP($A173,parlvotes_lh!$A$11:$ZZ$209,86,FALSE)=0,"",VLOOKUP($A173,parlvotes_lh!$A$11:$ZZ$209,86,FALSE)))</f>
        <v/>
      </c>
      <c r="O173" s="178" t="str">
        <f>IF(ISERROR(VLOOKUP($A173,parlvotes_lh!$A$11:$ZZ$209,106,FALSE))=TRUE,"",IF(VLOOKUP($A173,parlvotes_lh!$A$11:$ZZ$209,106,FALSE)=0,"",VLOOKUP($A173,parlvotes_lh!$A$11:$ZZ$209,106,FALSE)))</f>
        <v/>
      </c>
      <c r="P173" s="178" t="str">
        <f>IF(ISERROR(VLOOKUP($A173,parlvotes_lh!$A$11:$ZZ$209,126,FALSE))=TRUE,"",IF(VLOOKUP($A173,parlvotes_lh!$A$11:$ZZ$209,126,FALSE)=0,"",VLOOKUP($A173,parlvotes_lh!$A$11:$ZZ$209,126,FALSE)))</f>
        <v/>
      </c>
      <c r="Q173" s="179" t="str">
        <f>IF(ISERROR(VLOOKUP($A173,parlvotes_lh!$A$11:$ZZ$209,146,FALSE))=TRUE,"",IF(VLOOKUP($A173,parlvotes_lh!$A$11:$ZZ$209,146,FALSE)=0,"",VLOOKUP($A173,parlvotes_lh!$A$11:$ZZ$209,146,FALSE)))</f>
        <v/>
      </c>
      <c r="R173" s="179" t="str">
        <f>IF(ISERROR(VLOOKUP($A173,parlvotes_lh!$A$11:$ZZ$209,166,FALSE))=TRUE,"",IF(VLOOKUP($A173,parlvotes_lh!$A$11:$ZZ$209,166,FALSE)=0,"",VLOOKUP($A173,parlvotes_lh!$A$11:$ZZ$209,166,FALSE)))</f>
        <v/>
      </c>
      <c r="S173" s="179" t="str">
        <f>IF(ISERROR(VLOOKUP($A173,parlvotes_lh!$A$11:$ZZ$209,186,FALSE))=TRUE,"",IF(VLOOKUP($A173,parlvotes_lh!$A$11:$ZZ$209,186,FALSE)=0,"",VLOOKUP($A173,parlvotes_lh!$A$11:$ZZ$209,186,FALSE)))</f>
        <v/>
      </c>
      <c r="T173" s="179" t="str">
        <f>IF(ISERROR(VLOOKUP($A173,parlvotes_lh!$A$11:$ZZ$209,206,FALSE))=TRUE,"",IF(VLOOKUP($A173,parlvotes_lh!$A$11:$ZZ$209,206,FALSE)=0,"",VLOOKUP($A173,parlvotes_lh!$A$11:$ZZ$209,206,FALSE)))</f>
        <v/>
      </c>
      <c r="U173" s="179" t="str">
        <f>IF(ISERROR(VLOOKUP($A173,parlvotes_lh!$A$11:$ZZ$209,226,FALSE))=TRUE,"",IF(VLOOKUP($A173,parlvotes_lh!$A$11:$ZZ$209,226,FALSE)=0,"",VLOOKUP($A173,parlvotes_lh!$A$11:$ZZ$209,226,FALSE)))</f>
        <v/>
      </c>
      <c r="V173" s="179" t="str">
        <f>IF(ISERROR(VLOOKUP($A173,parlvotes_lh!$A$11:$ZZ$209,246,FALSE))=TRUE,"",IF(VLOOKUP($A173,parlvotes_lh!$A$11:$ZZ$209,246,FALSE)=0,"",VLOOKUP($A173,parlvotes_lh!$A$11:$ZZ$209,246,FALSE)))</f>
        <v/>
      </c>
      <c r="W173" s="179" t="str">
        <f>IF(ISERROR(VLOOKUP($A173,parlvotes_lh!$A$11:$ZZ$209,266,FALSE))=TRUE,"",IF(VLOOKUP($A173,parlvotes_lh!$A$11:$ZZ$209,266,FALSE)=0,"",VLOOKUP($A173,parlvotes_lh!$A$11:$ZZ$209,266,FALSE)))</f>
        <v/>
      </c>
      <c r="X173" s="179" t="str">
        <f>IF(ISERROR(VLOOKUP($A173,parlvotes_lh!$A$11:$ZZ$209,286,FALSE))=TRUE,"",IF(VLOOKUP($A173,parlvotes_lh!$A$11:$ZZ$209,286,FALSE)=0,"",VLOOKUP($A173,parlvotes_lh!$A$11:$ZZ$209,286,FALSE)))</f>
        <v/>
      </c>
      <c r="Y173" s="179" t="str">
        <f>IF(ISERROR(VLOOKUP($A173,parlvotes_lh!$A$11:$ZZ$209,306,FALSE))=TRUE,"",IF(VLOOKUP($A173,parlvotes_lh!$A$11:$ZZ$209,306,FALSE)=0,"",VLOOKUP($A173,parlvotes_lh!$A$11:$ZZ$209,306,FALSE)))</f>
        <v/>
      </c>
      <c r="Z173" s="179" t="str">
        <f>IF(ISERROR(VLOOKUP($A173,parlvotes_lh!$A$11:$ZZ$209,326,FALSE))=TRUE,"",IF(VLOOKUP($A173,parlvotes_lh!$A$11:$ZZ$209,326,FALSE)=0,"",VLOOKUP($A173,parlvotes_lh!$A$11:$ZZ$209,326,FALSE)))</f>
        <v/>
      </c>
      <c r="AA173" s="179" t="str">
        <f>IF(ISERROR(VLOOKUP($A173,parlvotes_lh!$A$11:$ZZ$209,346,FALSE))=TRUE,"",IF(VLOOKUP($A173,parlvotes_lh!$A$11:$ZZ$209,346,FALSE)=0,"",VLOOKUP($A173,parlvotes_lh!$A$11:$ZZ$209,346,FALSE)))</f>
        <v/>
      </c>
      <c r="AB173" s="179" t="str">
        <f>IF(ISERROR(VLOOKUP($A173,parlvotes_lh!$A$11:$ZZ$209,366,FALSE))=TRUE,"",IF(VLOOKUP($A173,parlvotes_lh!$A$11:$ZZ$209,366,FALSE)=0,"",VLOOKUP($A173,parlvotes_lh!$A$11:$ZZ$209,366,FALSE)))</f>
        <v/>
      </c>
      <c r="AC173" s="179" t="str">
        <f>IF(ISERROR(VLOOKUP($A173,parlvotes_lh!$A$11:$ZZ$209,386,FALSE))=TRUE,"",IF(VLOOKUP($A173,parlvotes_lh!$A$11:$ZZ$209,386,FALSE)=0,"",VLOOKUP($A173,parlvotes_lh!$A$11:$ZZ$209,386,FALSE)))</f>
        <v/>
      </c>
    </row>
    <row r="174" spans="1:29" ht="13.5" customHeight="1">
      <c r="A174" s="173"/>
      <c r="B174" s="104" t="str">
        <f>IF(A174="","",MID(info_weblinks!$C$3,32,3))</f>
        <v/>
      </c>
      <c r="C174" s="104" t="str">
        <f>IF(info_parties!G183="","",info_parties!G183)</f>
        <v/>
      </c>
      <c r="D174" s="104" t="str">
        <f>IF(info_parties!K183="","",info_parties!K183)</f>
        <v/>
      </c>
      <c r="E174" s="104" t="str">
        <f>IF(info_parties!H183="","",info_parties!H183)</f>
        <v/>
      </c>
      <c r="F174" s="174" t="str">
        <f t="shared" si="8"/>
        <v/>
      </c>
      <c r="G174" s="175" t="str">
        <f t="shared" si="9"/>
        <v/>
      </c>
      <c r="H174" s="176" t="str">
        <f t="shared" si="10"/>
        <v/>
      </c>
      <c r="I174" s="177" t="str">
        <f t="shared" si="11"/>
        <v/>
      </c>
      <c r="J174" s="178" t="str">
        <f>IF(ISERROR(VLOOKUP($A174,parlvotes_lh!$A$11:$ZZ$209,6,FALSE))=TRUE,"",IF(VLOOKUP($A174,parlvotes_lh!$A$11:$ZZ$209,6,FALSE)=0,"",VLOOKUP($A174,parlvotes_lh!$A$11:$ZZ$209,6,FALSE)))</f>
        <v/>
      </c>
      <c r="K174" s="178" t="str">
        <f>IF(ISERROR(VLOOKUP($A174,parlvotes_lh!$A$11:$ZZ$209,26,FALSE))=TRUE,"",IF(VLOOKUP($A174,parlvotes_lh!$A$11:$ZZ$209,26,FALSE)=0,"",VLOOKUP($A174,parlvotes_lh!$A$11:$ZZ$209,26,FALSE)))</f>
        <v/>
      </c>
      <c r="L174" s="178" t="str">
        <f>IF(ISERROR(VLOOKUP($A174,parlvotes_lh!$A$11:$ZZ$209,46,FALSE))=TRUE,"",IF(VLOOKUP($A174,parlvotes_lh!$A$11:$ZZ$209,46,FALSE)=0,"",VLOOKUP($A174,parlvotes_lh!$A$11:$ZZ$209,46,FALSE)))</f>
        <v/>
      </c>
      <c r="M174" s="178" t="str">
        <f>IF(ISERROR(VLOOKUP($A174,parlvotes_lh!$A$11:$ZZ$209,66,FALSE))=TRUE,"",IF(VLOOKUP($A174,parlvotes_lh!$A$11:$ZZ$209,66,FALSE)=0,"",VLOOKUP($A174,parlvotes_lh!$A$11:$ZZ$209,66,FALSE)))</f>
        <v/>
      </c>
      <c r="N174" s="178" t="str">
        <f>IF(ISERROR(VLOOKUP($A174,parlvotes_lh!$A$11:$ZZ$209,86,FALSE))=TRUE,"",IF(VLOOKUP($A174,parlvotes_lh!$A$11:$ZZ$209,86,FALSE)=0,"",VLOOKUP($A174,parlvotes_lh!$A$11:$ZZ$209,86,FALSE)))</f>
        <v/>
      </c>
      <c r="O174" s="178" t="str">
        <f>IF(ISERROR(VLOOKUP($A174,parlvotes_lh!$A$11:$ZZ$209,106,FALSE))=TRUE,"",IF(VLOOKUP($A174,parlvotes_lh!$A$11:$ZZ$209,106,FALSE)=0,"",VLOOKUP($A174,parlvotes_lh!$A$11:$ZZ$209,106,FALSE)))</f>
        <v/>
      </c>
      <c r="P174" s="178" t="str">
        <f>IF(ISERROR(VLOOKUP($A174,parlvotes_lh!$A$11:$ZZ$209,126,FALSE))=TRUE,"",IF(VLOOKUP($A174,parlvotes_lh!$A$11:$ZZ$209,126,FALSE)=0,"",VLOOKUP($A174,parlvotes_lh!$A$11:$ZZ$209,126,FALSE)))</f>
        <v/>
      </c>
      <c r="Q174" s="179" t="str">
        <f>IF(ISERROR(VLOOKUP($A174,parlvotes_lh!$A$11:$ZZ$209,146,FALSE))=TRUE,"",IF(VLOOKUP($A174,parlvotes_lh!$A$11:$ZZ$209,146,FALSE)=0,"",VLOOKUP($A174,parlvotes_lh!$A$11:$ZZ$209,146,FALSE)))</f>
        <v/>
      </c>
      <c r="R174" s="179" t="str">
        <f>IF(ISERROR(VLOOKUP($A174,parlvotes_lh!$A$11:$ZZ$209,166,FALSE))=TRUE,"",IF(VLOOKUP($A174,parlvotes_lh!$A$11:$ZZ$209,166,FALSE)=0,"",VLOOKUP($A174,parlvotes_lh!$A$11:$ZZ$209,166,FALSE)))</f>
        <v/>
      </c>
      <c r="S174" s="179" t="str">
        <f>IF(ISERROR(VLOOKUP($A174,parlvotes_lh!$A$11:$ZZ$209,186,FALSE))=TRUE,"",IF(VLOOKUP($A174,parlvotes_lh!$A$11:$ZZ$209,186,FALSE)=0,"",VLOOKUP($A174,parlvotes_lh!$A$11:$ZZ$209,186,FALSE)))</f>
        <v/>
      </c>
      <c r="T174" s="179" t="str">
        <f>IF(ISERROR(VLOOKUP($A174,parlvotes_lh!$A$11:$ZZ$209,206,FALSE))=TRUE,"",IF(VLOOKUP($A174,parlvotes_lh!$A$11:$ZZ$209,206,FALSE)=0,"",VLOOKUP($A174,parlvotes_lh!$A$11:$ZZ$209,206,FALSE)))</f>
        <v/>
      </c>
      <c r="U174" s="179" t="str">
        <f>IF(ISERROR(VLOOKUP($A174,parlvotes_lh!$A$11:$ZZ$209,226,FALSE))=TRUE,"",IF(VLOOKUP($A174,parlvotes_lh!$A$11:$ZZ$209,226,FALSE)=0,"",VLOOKUP($A174,parlvotes_lh!$A$11:$ZZ$209,226,FALSE)))</f>
        <v/>
      </c>
      <c r="V174" s="179" t="str">
        <f>IF(ISERROR(VLOOKUP($A174,parlvotes_lh!$A$11:$ZZ$209,246,FALSE))=TRUE,"",IF(VLOOKUP($A174,parlvotes_lh!$A$11:$ZZ$209,246,FALSE)=0,"",VLOOKUP($A174,parlvotes_lh!$A$11:$ZZ$209,246,FALSE)))</f>
        <v/>
      </c>
      <c r="W174" s="179" t="str">
        <f>IF(ISERROR(VLOOKUP($A174,parlvotes_lh!$A$11:$ZZ$209,266,FALSE))=TRUE,"",IF(VLOOKUP($A174,parlvotes_lh!$A$11:$ZZ$209,266,FALSE)=0,"",VLOOKUP($A174,parlvotes_lh!$A$11:$ZZ$209,266,FALSE)))</f>
        <v/>
      </c>
      <c r="X174" s="179" t="str">
        <f>IF(ISERROR(VLOOKUP($A174,parlvotes_lh!$A$11:$ZZ$209,286,FALSE))=TRUE,"",IF(VLOOKUP($A174,parlvotes_lh!$A$11:$ZZ$209,286,FALSE)=0,"",VLOOKUP($A174,parlvotes_lh!$A$11:$ZZ$209,286,FALSE)))</f>
        <v/>
      </c>
      <c r="Y174" s="179" t="str">
        <f>IF(ISERROR(VLOOKUP($A174,parlvotes_lh!$A$11:$ZZ$209,306,FALSE))=TRUE,"",IF(VLOOKUP($A174,parlvotes_lh!$A$11:$ZZ$209,306,FALSE)=0,"",VLOOKUP($A174,parlvotes_lh!$A$11:$ZZ$209,306,FALSE)))</f>
        <v/>
      </c>
      <c r="Z174" s="179" t="str">
        <f>IF(ISERROR(VLOOKUP($A174,parlvotes_lh!$A$11:$ZZ$209,326,FALSE))=TRUE,"",IF(VLOOKUP($A174,parlvotes_lh!$A$11:$ZZ$209,326,FALSE)=0,"",VLOOKUP($A174,parlvotes_lh!$A$11:$ZZ$209,326,FALSE)))</f>
        <v/>
      </c>
      <c r="AA174" s="179" t="str">
        <f>IF(ISERROR(VLOOKUP($A174,parlvotes_lh!$A$11:$ZZ$209,346,FALSE))=TRUE,"",IF(VLOOKUP($A174,parlvotes_lh!$A$11:$ZZ$209,346,FALSE)=0,"",VLOOKUP($A174,parlvotes_lh!$A$11:$ZZ$209,346,FALSE)))</f>
        <v/>
      </c>
      <c r="AB174" s="179" t="str">
        <f>IF(ISERROR(VLOOKUP($A174,parlvotes_lh!$A$11:$ZZ$209,366,FALSE))=TRUE,"",IF(VLOOKUP($A174,parlvotes_lh!$A$11:$ZZ$209,366,FALSE)=0,"",VLOOKUP($A174,parlvotes_lh!$A$11:$ZZ$209,366,FALSE)))</f>
        <v/>
      </c>
      <c r="AC174" s="179" t="str">
        <f>IF(ISERROR(VLOOKUP($A174,parlvotes_lh!$A$11:$ZZ$209,386,FALSE))=TRUE,"",IF(VLOOKUP($A174,parlvotes_lh!$A$11:$ZZ$209,386,FALSE)=0,"",VLOOKUP($A174,parlvotes_lh!$A$11:$ZZ$209,386,FALSE)))</f>
        <v/>
      </c>
    </row>
    <row r="175" spans="1:29" ht="13.5" customHeight="1">
      <c r="A175" s="173"/>
      <c r="B175" s="104" t="str">
        <f>IF(A175="","",MID(info_weblinks!$C$3,32,3))</f>
        <v/>
      </c>
      <c r="C175" s="104" t="str">
        <f>IF(info_parties!G184="","",info_parties!G184)</f>
        <v/>
      </c>
      <c r="D175" s="104" t="str">
        <f>IF(info_parties!K184="","",info_parties!K184)</f>
        <v/>
      </c>
      <c r="E175" s="104" t="str">
        <f>IF(info_parties!H184="","",info_parties!H184)</f>
        <v/>
      </c>
      <c r="F175" s="174" t="str">
        <f t="shared" si="8"/>
        <v/>
      </c>
      <c r="G175" s="175" t="str">
        <f t="shared" si="9"/>
        <v/>
      </c>
      <c r="H175" s="176" t="str">
        <f t="shared" si="10"/>
        <v/>
      </c>
      <c r="I175" s="177" t="str">
        <f t="shared" si="11"/>
        <v/>
      </c>
      <c r="J175" s="178" t="str">
        <f>IF(ISERROR(VLOOKUP($A175,parlvotes_lh!$A$11:$ZZ$209,6,FALSE))=TRUE,"",IF(VLOOKUP($A175,parlvotes_lh!$A$11:$ZZ$209,6,FALSE)=0,"",VLOOKUP($A175,parlvotes_lh!$A$11:$ZZ$209,6,FALSE)))</f>
        <v/>
      </c>
      <c r="K175" s="178" t="str">
        <f>IF(ISERROR(VLOOKUP($A175,parlvotes_lh!$A$11:$ZZ$209,26,FALSE))=TRUE,"",IF(VLOOKUP($A175,parlvotes_lh!$A$11:$ZZ$209,26,FALSE)=0,"",VLOOKUP($A175,parlvotes_lh!$A$11:$ZZ$209,26,FALSE)))</f>
        <v/>
      </c>
      <c r="L175" s="178" t="str">
        <f>IF(ISERROR(VLOOKUP($A175,parlvotes_lh!$A$11:$ZZ$209,46,FALSE))=TRUE,"",IF(VLOOKUP($A175,parlvotes_lh!$A$11:$ZZ$209,46,FALSE)=0,"",VLOOKUP($A175,parlvotes_lh!$A$11:$ZZ$209,46,FALSE)))</f>
        <v/>
      </c>
      <c r="M175" s="178" t="str">
        <f>IF(ISERROR(VLOOKUP($A175,parlvotes_lh!$A$11:$ZZ$209,66,FALSE))=TRUE,"",IF(VLOOKUP($A175,parlvotes_lh!$A$11:$ZZ$209,66,FALSE)=0,"",VLOOKUP($A175,parlvotes_lh!$A$11:$ZZ$209,66,FALSE)))</f>
        <v/>
      </c>
      <c r="N175" s="178" t="str">
        <f>IF(ISERROR(VLOOKUP($A175,parlvotes_lh!$A$11:$ZZ$209,86,FALSE))=TRUE,"",IF(VLOOKUP($A175,parlvotes_lh!$A$11:$ZZ$209,86,FALSE)=0,"",VLOOKUP($A175,parlvotes_lh!$A$11:$ZZ$209,86,FALSE)))</f>
        <v/>
      </c>
      <c r="O175" s="178" t="str">
        <f>IF(ISERROR(VLOOKUP($A175,parlvotes_lh!$A$11:$ZZ$209,106,FALSE))=TRUE,"",IF(VLOOKUP($A175,parlvotes_lh!$A$11:$ZZ$209,106,FALSE)=0,"",VLOOKUP($A175,parlvotes_lh!$A$11:$ZZ$209,106,FALSE)))</f>
        <v/>
      </c>
      <c r="P175" s="178" t="str">
        <f>IF(ISERROR(VLOOKUP($A175,parlvotes_lh!$A$11:$ZZ$209,126,FALSE))=TRUE,"",IF(VLOOKUP($A175,parlvotes_lh!$A$11:$ZZ$209,126,FALSE)=0,"",VLOOKUP($A175,parlvotes_lh!$A$11:$ZZ$209,126,FALSE)))</f>
        <v/>
      </c>
      <c r="Q175" s="179" t="str">
        <f>IF(ISERROR(VLOOKUP($A175,parlvotes_lh!$A$11:$ZZ$209,146,FALSE))=TRUE,"",IF(VLOOKUP($A175,parlvotes_lh!$A$11:$ZZ$209,146,FALSE)=0,"",VLOOKUP($A175,parlvotes_lh!$A$11:$ZZ$209,146,FALSE)))</f>
        <v/>
      </c>
      <c r="R175" s="179" t="str">
        <f>IF(ISERROR(VLOOKUP($A175,parlvotes_lh!$A$11:$ZZ$209,166,FALSE))=TRUE,"",IF(VLOOKUP($A175,parlvotes_lh!$A$11:$ZZ$209,166,FALSE)=0,"",VLOOKUP($A175,parlvotes_lh!$A$11:$ZZ$209,166,FALSE)))</f>
        <v/>
      </c>
      <c r="S175" s="179" t="str">
        <f>IF(ISERROR(VLOOKUP($A175,parlvotes_lh!$A$11:$ZZ$209,186,FALSE))=TRUE,"",IF(VLOOKUP($A175,parlvotes_lh!$A$11:$ZZ$209,186,FALSE)=0,"",VLOOKUP($A175,parlvotes_lh!$A$11:$ZZ$209,186,FALSE)))</f>
        <v/>
      </c>
      <c r="T175" s="179" t="str">
        <f>IF(ISERROR(VLOOKUP($A175,parlvotes_lh!$A$11:$ZZ$209,206,FALSE))=TRUE,"",IF(VLOOKUP($A175,parlvotes_lh!$A$11:$ZZ$209,206,FALSE)=0,"",VLOOKUP($A175,parlvotes_lh!$A$11:$ZZ$209,206,FALSE)))</f>
        <v/>
      </c>
      <c r="U175" s="179" t="str">
        <f>IF(ISERROR(VLOOKUP($A175,parlvotes_lh!$A$11:$ZZ$209,226,FALSE))=TRUE,"",IF(VLOOKUP($A175,parlvotes_lh!$A$11:$ZZ$209,226,FALSE)=0,"",VLOOKUP($A175,parlvotes_lh!$A$11:$ZZ$209,226,FALSE)))</f>
        <v/>
      </c>
      <c r="V175" s="179" t="str">
        <f>IF(ISERROR(VLOOKUP($A175,parlvotes_lh!$A$11:$ZZ$209,246,FALSE))=TRUE,"",IF(VLOOKUP($A175,parlvotes_lh!$A$11:$ZZ$209,246,FALSE)=0,"",VLOOKUP($A175,parlvotes_lh!$A$11:$ZZ$209,246,FALSE)))</f>
        <v/>
      </c>
      <c r="W175" s="179" t="str">
        <f>IF(ISERROR(VLOOKUP($A175,parlvotes_lh!$A$11:$ZZ$209,266,FALSE))=TRUE,"",IF(VLOOKUP($A175,parlvotes_lh!$A$11:$ZZ$209,266,FALSE)=0,"",VLOOKUP($A175,parlvotes_lh!$A$11:$ZZ$209,266,FALSE)))</f>
        <v/>
      </c>
      <c r="X175" s="179" t="str">
        <f>IF(ISERROR(VLOOKUP($A175,parlvotes_lh!$A$11:$ZZ$209,286,FALSE))=TRUE,"",IF(VLOOKUP($A175,parlvotes_lh!$A$11:$ZZ$209,286,FALSE)=0,"",VLOOKUP($A175,parlvotes_lh!$A$11:$ZZ$209,286,FALSE)))</f>
        <v/>
      </c>
      <c r="Y175" s="179" t="str">
        <f>IF(ISERROR(VLOOKUP($A175,parlvotes_lh!$A$11:$ZZ$209,306,FALSE))=TRUE,"",IF(VLOOKUP($A175,parlvotes_lh!$A$11:$ZZ$209,306,FALSE)=0,"",VLOOKUP($A175,parlvotes_lh!$A$11:$ZZ$209,306,FALSE)))</f>
        <v/>
      </c>
      <c r="Z175" s="179" t="str">
        <f>IF(ISERROR(VLOOKUP($A175,parlvotes_lh!$A$11:$ZZ$209,326,FALSE))=TRUE,"",IF(VLOOKUP($A175,parlvotes_lh!$A$11:$ZZ$209,326,FALSE)=0,"",VLOOKUP($A175,parlvotes_lh!$A$11:$ZZ$209,326,FALSE)))</f>
        <v/>
      </c>
      <c r="AA175" s="179" t="str">
        <f>IF(ISERROR(VLOOKUP($A175,parlvotes_lh!$A$11:$ZZ$209,346,FALSE))=TRUE,"",IF(VLOOKUP($A175,parlvotes_lh!$A$11:$ZZ$209,346,FALSE)=0,"",VLOOKUP($A175,parlvotes_lh!$A$11:$ZZ$209,346,FALSE)))</f>
        <v/>
      </c>
      <c r="AB175" s="179" t="str">
        <f>IF(ISERROR(VLOOKUP($A175,parlvotes_lh!$A$11:$ZZ$209,366,FALSE))=TRUE,"",IF(VLOOKUP($A175,parlvotes_lh!$A$11:$ZZ$209,366,FALSE)=0,"",VLOOKUP($A175,parlvotes_lh!$A$11:$ZZ$209,366,FALSE)))</f>
        <v/>
      </c>
      <c r="AC175" s="179" t="str">
        <f>IF(ISERROR(VLOOKUP($A175,parlvotes_lh!$A$11:$ZZ$209,386,FALSE))=TRUE,"",IF(VLOOKUP($A175,parlvotes_lh!$A$11:$ZZ$209,386,FALSE)=0,"",VLOOKUP($A175,parlvotes_lh!$A$11:$ZZ$209,386,FALSE)))</f>
        <v/>
      </c>
    </row>
    <row r="176" spans="1:29" ht="13.5" customHeight="1">
      <c r="A176" s="173"/>
      <c r="B176" s="104" t="str">
        <f>IF(A176="","",MID(info_weblinks!$C$3,32,3))</f>
        <v/>
      </c>
      <c r="C176" s="104" t="str">
        <f>IF(info_parties!G185="","",info_parties!G185)</f>
        <v/>
      </c>
      <c r="D176" s="104" t="str">
        <f>IF(info_parties!K185="","",info_parties!K185)</f>
        <v/>
      </c>
      <c r="E176" s="104" t="str">
        <f>IF(info_parties!H185="","",info_parties!H185)</f>
        <v/>
      </c>
      <c r="F176" s="174" t="str">
        <f t="shared" si="8"/>
        <v/>
      </c>
      <c r="G176" s="175" t="str">
        <f t="shared" si="9"/>
        <v/>
      </c>
      <c r="H176" s="176" t="str">
        <f t="shared" si="10"/>
        <v/>
      </c>
      <c r="I176" s="177" t="str">
        <f t="shared" si="11"/>
        <v/>
      </c>
      <c r="J176" s="178" t="str">
        <f>IF(ISERROR(VLOOKUP($A176,parlvotes_lh!$A$11:$ZZ$209,6,FALSE))=TRUE,"",IF(VLOOKUP($A176,parlvotes_lh!$A$11:$ZZ$209,6,FALSE)=0,"",VLOOKUP($A176,parlvotes_lh!$A$11:$ZZ$209,6,FALSE)))</f>
        <v/>
      </c>
      <c r="K176" s="178" t="str">
        <f>IF(ISERROR(VLOOKUP($A176,parlvotes_lh!$A$11:$ZZ$209,26,FALSE))=TRUE,"",IF(VLOOKUP($A176,parlvotes_lh!$A$11:$ZZ$209,26,FALSE)=0,"",VLOOKUP($A176,parlvotes_lh!$A$11:$ZZ$209,26,FALSE)))</f>
        <v/>
      </c>
      <c r="L176" s="178" t="str">
        <f>IF(ISERROR(VLOOKUP($A176,parlvotes_lh!$A$11:$ZZ$209,46,FALSE))=TRUE,"",IF(VLOOKUP($A176,parlvotes_lh!$A$11:$ZZ$209,46,FALSE)=0,"",VLOOKUP($A176,parlvotes_lh!$A$11:$ZZ$209,46,FALSE)))</f>
        <v/>
      </c>
      <c r="M176" s="178" t="str">
        <f>IF(ISERROR(VLOOKUP($A176,parlvotes_lh!$A$11:$ZZ$209,66,FALSE))=TRUE,"",IF(VLOOKUP($A176,parlvotes_lh!$A$11:$ZZ$209,66,FALSE)=0,"",VLOOKUP($A176,parlvotes_lh!$A$11:$ZZ$209,66,FALSE)))</f>
        <v/>
      </c>
      <c r="N176" s="178" t="str">
        <f>IF(ISERROR(VLOOKUP($A176,parlvotes_lh!$A$11:$ZZ$209,86,FALSE))=TRUE,"",IF(VLOOKUP($A176,parlvotes_lh!$A$11:$ZZ$209,86,FALSE)=0,"",VLOOKUP($A176,parlvotes_lh!$A$11:$ZZ$209,86,FALSE)))</f>
        <v/>
      </c>
      <c r="O176" s="178" t="str">
        <f>IF(ISERROR(VLOOKUP($A176,parlvotes_lh!$A$11:$ZZ$209,106,FALSE))=TRUE,"",IF(VLOOKUP($A176,parlvotes_lh!$A$11:$ZZ$209,106,FALSE)=0,"",VLOOKUP($A176,parlvotes_lh!$A$11:$ZZ$209,106,FALSE)))</f>
        <v/>
      </c>
      <c r="P176" s="178" t="str">
        <f>IF(ISERROR(VLOOKUP($A176,parlvotes_lh!$A$11:$ZZ$209,126,FALSE))=TRUE,"",IF(VLOOKUP($A176,parlvotes_lh!$A$11:$ZZ$209,126,FALSE)=0,"",VLOOKUP($A176,parlvotes_lh!$A$11:$ZZ$209,126,FALSE)))</f>
        <v/>
      </c>
      <c r="Q176" s="179" t="str">
        <f>IF(ISERROR(VLOOKUP($A176,parlvotes_lh!$A$11:$ZZ$209,146,FALSE))=TRUE,"",IF(VLOOKUP($A176,parlvotes_lh!$A$11:$ZZ$209,146,FALSE)=0,"",VLOOKUP($A176,parlvotes_lh!$A$11:$ZZ$209,146,FALSE)))</f>
        <v/>
      </c>
      <c r="R176" s="179" t="str">
        <f>IF(ISERROR(VLOOKUP($A176,parlvotes_lh!$A$11:$ZZ$209,166,FALSE))=TRUE,"",IF(VLOOKUP($A176,parlvotes_lh!$A$11:$ZZ$209,166,FALSE)=0,"",VLOOKUP($A176,parlvotes_lh!$A$11:$ZZ$209,166,FALSE)))</f>
        <v/>
      </c>
      <c r="S176" s="179" t="str">
        <f>IF(ISERROR(VLOOKUP($A176,parlvotes_lh!$A$11:$ZZ$209,186,FALSE))=TRUE,"",IF(VLOOKUP($A176,parlvotes_lh!$A$11:$ZZ$209,186,FALSE)=0,"",VLOOKUP($A176,parlvotes_lh!$A$11:$ZZ$209,186,FALSE)))</f>
        <v/>
      </c>
      <c r="T176" s="179" t="str">
        <f>IF(ISERROR(VLOOKUP($A176,parlvotes_lh!$A$11:$ZZ$209,206,FALSE))=TRUE,"",IF(VLOOKUP($A176,parlvotes_lh!$A$11:$ZZ$209,206,FALSE)=0,"",VLOOKUP($A176,parlvotes_lh!$A$11:$ZZ$209,206,FALSE)))</f>
        <v/>
      </c>
      <c r="U176" s="179" t="str">
        <f>IF(ISERROR(VLOOKUP($A176,parlvotes_lh!$A$11:$ZZ$209,226,FALSE))=TRUE,"",IF(VLOOKUP($A176,parlvotes_lh!$A$11:$ZZ$209,226,FALSE)=0,"",VLOOKUP($A176,parlvotes_lh!$A$11:$ZZ$209,226,FALSE)))</f>
        <v/>
      </c>
      <c r="V176" s="179" t="str">
        <f>IF(ISERROR(VLOOKUP($A176,parlvotes_lh!$A$11:$ZZ$209,246,FALSE))=TRUE,"",IF(VLOOKUP($A176,parlvotes_lh!$A$11:$ZZ$209,246,FALSE)=0,"",VLOOKUP($A176,parlvotes_lh!$A$11:$ZZ$209,246,FALSE)))</f>
        <v/>
      </c>
      <c r="W176" s="179" t="str">
        <f>IF(ISERROR(VLOOKUP($A176,parlvotes_lh!$A$11:$ZZ$209,266,FALSE))=TRUE,"",IF(VLOOKUP($A176,parlvotes_lh!$A$11:$ZZ$209,266,FALSE)=0,"",VLOOKUP($A176,parlvotes_lh!$A$11:$ZZ$209,266,FALSE)))</f>
        <v/>
      </c>
      <c r="X176" s="179" t="str">
        <f>IF(ISERROR(VLOOKUP($A176,parlvotes_lh!$A$11:$ZZ$209,286,FALSE))=TRUE,"",IF(VLOOKUP($A176,parlvotes_lh!$A$11:$ZZ$209,286,FALSE)=0,"",VLOOKUP($A176,parlvotes_lh!$A$11:$ZZ$209,286,FALSE)))</f>
        <v/>
      </c>
      <c r="Y176" s="179" t="str">
        <f>IF(ISERROR(VLOOKUP($A176,parlvotes_lh!$A$11:$ZZ$209,306,FALSE))=TRUE,"",IF(VLOOKUP($A176,parlvotes_lh!$A$11:$ZZ$209,306,FALSE)=0,"",VLOOKUP($A176,parlvotes_lh!$A$11:$ZZ$209,306,FALSE)))</f>
        <v/>
      </c>
      <c r="Z176" s="179" t="str">
        <f>IF(ISERROR(VLOOKUP($A176,parlvotes_lh!$A$11:$ZZ$209,326,FALSE))=TRUE,"",IF(VLOOKUP($A176,parlvotes_lh!$A$11:$ZZ$209,326,FALSE)=0,"",VLOOKUP($A176,parlvotes_lh!$A$11:$ZZ$209,326,FALSE)))</f>
        <v/>
      </c>
      <c r="AA176" s="179" t="str">
        <f>IF(ISERROR(VLOOKUP($A176,parlvotes_lh!$A$11:$ZZ$209,346,FALSE))=TRUE,"",IF(VLOOKUP($A176,parlvotes_lh!$A$11:$ZZ$209,346,FALSE)=0,"",VLOOKUP($A176,parlvotes_lh!$A$11:$ZZ$209,346,FALSE)))</f>
        <v/>
      </c>
      <c r="AB176" s="179" t="str">
        <f>IF(ISERROR(VLOOKUP($A176,parlvotes_lh!$A$11:$ZZ$209,366,FALSE))=TRUE,"",IF(VLOOKUP($A176,parlvotes_lh!$A$11:$ZZ$209,366,FALSE)=0,"",VLOOKUP($A176,parlvotes_lh!$A$11:$ZZ$209,366,FALSE)))</f>
        <v/>
      </c>
      <c r="AC176" s="179" t="str">
        <f>IF(ISERROR(VLOOKUP($A176,parlvotes_lh!$A$11:$ZZ$209,386,FALSE))=TRUE,"",IF(VLOOKUP($A176,parlvotes_lh!$A$11:$ZZ$209,386,FALSE)=0,"",VLOOKUP($A176,parlvotes_lh!$A$11:$ZZ$209,386,FALSE)))</f>
        <v/>
      </c>
    </row>
    <row r="177" spans="1:29" ht="13.5" customHeight="1">
      <c r="A177" s="173"/>
      <c r="B177" s="104" t="str">
        <f>IF(A177="","",MID(info_weblinks!$C$3,32,3))</f>
        <v/>
      </c>
      <c r="C177" s="104" t="str">
        <f>IF(info_parties!G186="","",info_parties!G186)</f>
        <v/>
      </c>
      <c r="D177" s="104" t="str">
        <f>IF(info_parties!K186="","",info_parties!K186)</f>
        <v/>
      </c>
      <c r="E177" s="104" t="str">
        <f>IF(info_parties!H186="","",info_parties!H186)</f>
        <v/>
      </c>
      <c r="F177" s="174" t="str">
        <f t="shared" si="8"/>
        <v/>
      </c>
      <c r="G177" s="175" t="str">
        <f t="shared" si="9"/>
        <v/>
      </c>
      <c r="H177" s="176" t="str">
        <f t="shared" si="10"/>
        <v/>
      </c>
      <c r="I177" s="177" t="str">
        <f t="shared" si="11"/>
        <v/>
      </c>
      <c r="J177" s="178" t="str">
        <f>IF(ISERROR(VLOOKUP($A177,parlvotes_lh!$A$11:$ZZ$209,6,FALSE))=TRUE,"",IF(VLOOKUP($A177,parlvotes_lh!$A$11:$ZZ$209,6,FALSE)=0,"",VLOOKUP($A177,parlvotes_lh!$A$11:$ZZ$209,6,FALSE)))</f>
        <v/>
      </c>
      <c r="K177" s="178" t="str">
        <f>IF(ISERROR(VLOOKUP($A177,parlvotes_lh!$A$11:$ZZ$209,26,FALSE))=TRUE,"",IF(VLOOKUP($A177,parlvotes_lh!$A$11:$ZZ$209,26,FALSE)=0,"",VLOOKUP($A177,parlvotes_lh!$A$11:$ZZ$209,26,FALSE)))</f>
        <v/>
      </c>
      <c r="L177" s="178" t="str">
        <f>IF(ISERROR(VLOOKUP($A177,parlvotes_lh!$A$11:$ZZ$209,46,FALSE))=TRUE,"",IF(VLOOKUP($A177,parlvotes_lh!$A$11:$ZZ$209,46,FALSE)=0,"",VLOOKUP($A177,parlvotes_lh!$A$11:$ZZ$209,46,FALSE)))</f>
        <v/>
      </c>
      <c r="M177" s="178" t="str">
        <f>IF(ISERROR(VLOOKUP($A177,parlvotes_lh!$A$11:$ZZ$209,66,FALSE))=TRUE,"",IF(VLOOKUP($A177,parlvotes_lh!$A$11:$ZZ$209,66,FALSE)=0,"",VLOOKUP($A177,parlvotes_lh!$A$11:$ZZ$209,66,FALSE)))</f>
        <v/>
      </c>
      <c r="N177" s="178" t="str">
        <f>IF(ISERROR(VLOOKUP($A177,parlvotes_lh!$A$11:$ZZ$209,86,FALSE))=TRUE,"",IF(VLOOKUP($A177,parlvotes_lh!$A$11:$ZZ$209,86,FALSE)=0,"",VLOOKUP($A177,parlvotes_lh!$A$11:$ZZ$209,86,FALSE)))</f>
        <v/>
      </c>
      <c r="O177" s="178" t="str">
        <f>IF(ISERROR(VLOOKUP($A177,parlvotes_lh!$A$11:$ZZ$209,106,FALSE))=TRUE,"",IF(VLOOKUP($A177,parlvotes_lh!$A$11:$ZZ$209,106,FALSE)=0,"",VLOOKUP($A177,parlvotes_lh!$A$11:$ZZ$209,106,FALSE)))</f>
        <v/>
      </c>
      <c r="P177" s="178" t="str">
        <f>IF(ISERROR(VLOOKUP($A177,parlvotes_lh!$A$11:$ZZ$209,126,FALSE))=TRUE,"",IF(VLOOKUP($A177,parlvotes_lh!$A$11:$ZZ$209,126,FALSE)=0,"",VLOOKUP($A177,parlvotes_lh!$A$11:$ZZ$209,126,FALSE)))</f>
        <v/>
      </c>
      <c r="Q177" s="179" t="str">
        <f>IF(ISERROR(VLOOKUP($A177,parlvotes_lh!$A$11:$ZZ$209,146,FALSE))=TRUE,"",IF(VLOOKUP($A177,parlvotes_lh!$A$11:$ZZ$209,146,FALSE)=0,"",VLOOKUP($A177,parlvotes_lh!$A$11:$ZZ$209,146,FALSE)))</f>
        <v/>
      </c>
      <c r="R177" s="179" t="str">
        <f>IF(ISERROR(VLOOKUP($A177,parlvotes_lh!$A$11:$ZZ$209,166,FALSE))=TRUE,"",IF(VLOOKUP($A177,parlvotes_lh!$A$11:$ZZ$209,166,FALSE)=0,"",VLOOKUP($A177,parlvotes_lh!$A$11:$ZZ$209,166,FALSE)))</f>
        <v/>
      </c>
      <c r="S177" s="179" t="str">
        <f>IF(ISERROR(VLOOKUP($A177,parlvotes_lh!$A$11:$ZZ$209,186,FALSE))=TRUE,"",IF(VLOOKUP($A177,parlvotes_lh!$A$11:$ZZ$209,186,FALSE)=0,"",VLOOKUP($A177,parlvotes_lh!$A$11:$ZZ$209,186,FALSE)))</f>
        <v/>
      </c>
      <c r="T177" s="179" t="str">
        <f>IF(ISERROR(VLOOKUP($A177,parlvotes_lh!$A$11:$ZZ$209,206,FALSE))=TRUE,"",IF(VLOOKUP($A177,parlvotes_lh!$A$11:$ZZ$209,206,FALSE)=0,"",VLOOKUP($A177,parlvotes_lh!$A$11:$ZZ$209,206,FALSE)))</f>
        <v/>
      </c>
      <c r="U177" s="179" t="str">
        <f>IF(ISERROR(VLOOKUP($A177,parlvotes_lh!$A$11:$ZZ$209,226,FALSE))=TRUE,"",IF(VLOOKUP($A177,parlvotes_lh!$A$11:$ZZ$209,226,FALSE)=0,"",VLOOKUP($A177,parlvotes_lh!$A$11:$ZZ$209,226,FALSE)))</f>
        <v/>
      </c>
      <c r="V177" s="179" t="str">
        <f>IF(ISERROR(VLOOKUP($A177,parlvotes_lh!$A$11:$ZZ$209,246,FALSE))=TRUE,"",IF(VLOOKUP($A177,parlvotes_lh!$A$11:$ZZ$209,246,FALSE)=0,"",VLOOKUP($A177,parlvotes_lh!$A$11:$ZZ$209,246,FALSE)))</f>
        <v/>
      </c>
      <c r="W177" s="179" t="str">
        <f>IF(ISERROR(VLOOKUP($A177,parlvotes_lh!$A$11:$ZZ$209,266,FALSE))=TRUE,"",IF(VLOOKUP($A177,parlvotes_lh!$A$11:$ZZ$209,266,FALSE)=0,"",VLOOKUP($A177,parlvotes_lh!$A$11:$ZZ$209,266,FALSE)))</f>
        <v/>
      </c>
      <c r="X177" s="179" t="str">
        <f>IF(ISERROR(VLOOKUP($A177,parlvotes_lh!$A$11:$ZZ$209,286,FALSE))=TRUE,"",IF(VLOOKUP($A177,parlvotes_lh!$A$11:$ZZ$209,286,FALSE)=0,"",VLOOKUP($A177,parlvotes_lh!$A$11:$ZZ$209,286,FALSE)))</f>
        <v/>
      </c>
      <c r="Y177" s="179" t="str">
        <f>IF(ISERROR(VLOOKUP($A177,parlvotes_lh!$A$11:$ZZ$209,306,FALSE))=TRUE,"",IF(VLOOKUP($A177,parlvotes_lh!$A$11:$ZZ$209,306,FALSE)=0,"",VLOOKUP($A177,parlvotes_lh!$A$11:$ZZ$209,306,FALSE)))</f>
        <v/>
      </c>
      <c r="Z177" s="179" t="str">
        <f>IF(ISERROR(VLOOKUP($A177,parlvotes_lh!$A$11:$ZZ$209,326,FALSE))=TRUE,"",IF(VLOOKUP($A177,parlvotes_lh!$A$11:$ZZ$209,326,FALSE)=0,"",VLOOKUP($A177,parlvotes_lh!$A$11:$ZZ$209,326,FALSE)))</f>
        <v/>
      </c>
      <c r="AA177" s="179" t="str">
        <f>IF(ISERROR(VLOOKUP($A177,parlvotes_lh!$A$11:$ZZ$209,346,FALSE))=TRUE,"",IF(VLOOKUP($A177,parlvotes_lh!$A$11:$ZZ$209,346,FALSE)=0,"",VLOOKUP($A177,parlvotes_lh!$A$11:$ZZ$209,346,FALSE)))</f>
        <v/>
      </c>
      <c r="AB177" s="179" t="str">
        <f>IF(ISERROR(VLOOKUP($A177,parlvotes_lh!$A$11:$ZZ$209,366,FALSE))=TRUE,"",IF(VLOOKUP($A177,parlvotes_lh!$A$11:$ZZ$209,366,FALSE)=0,"",VLOOKUP($A177,parlvotes_lh!$A$11:$ZZ$209,366,FALSE)))</f>
        <v/>
      </c>
      <c r="AC177" s="179" t="str">
        <f>IF(ISERROR(VLOOKUP($A177,parlvotes_lh!$A$11:$ZZ$209,386,FALSE))=TRUE,"",IF(VLOOKUP($A177,parlvotes_lh!$A$11:$ZZ$209,386,FALSE)=0,"",VLOOKUP($A177,parlvotes_lh!$A$11:$ZZ$209,386,FALSE)))</f>
        <v/>
      </c>
    </row>
    <row r="178" spans="1:29" ht="13.5" customHeight="1">
      <c r="A178" s="173"/>
      <c r="B178" s="104" t="str">
        <f>IF(A178="","",MID(info_weblinks!$C$3,32,3))</f>
        <v/>
      </c>
      <c r="C178" s="104" t="str">
        <f>IF(info_parties!G187="","",info_parties!G187)</f>
        <v/>
      </c>
      <c r="D178" s="104" t="str">
        <f>IF(info_parties!K187="","",info_parties!K187)</f>
        <v/>
      </c>
      <c r="E178" s="104" t="str">
        <f>IF(info_parties!H187="","",info_parties!H187)</f>
        <v/>
      </c>
      <c r="F178" s="174" t="str">
        <f t="shared" si="8"/>
        <v/>
      </c>
      <c r="G178" s="175" t="str">
        <f t="shared" si="9"/>
        <v/>
      </c>
      <c r="H178" s="176" t="str">
        <f t="shared" si="10"/>
        <v/>
      </c>
      <c r="I178" s="177" t="str">
        <f t="shared" si="11"/>
        <v/>
      </c>
      <c r="J178" s="178" t="str">
        <f>IF(ISERROR(VLOOKUP($A178,parlvotes_lh!$A$11:$ZZ$209,6,FALSE))=TRUE,"",IF(VLOOKUP($A178,parlvotes_lh!$A$11:$ZZ$209,6,FALSE)=0,"",VLOOKUP($A178,parlvotes_lh!$A$11:$ZZ$209,6,FALSE)))</f>
        <v/>
      </c>
      <c r="K178" s="178" t="str">
        <f>IF(ISERROR(VLOOKUP($A178,parlvotes_lh!$A$11:$ZZ$209,26,FALSE))=TRUE,"",IF(VLOOKUP($A178,parlvotes_lh!$A$11:$ZZ$209,26,FALSE)=0,"",VLOOKUP($A178,parlvotes_lh!$A$11:$ZZ$209,26,FALSE)))</f>
        <v/>
      </c>
      <c r="L178" s="178" t="str">
        <f>IF(ISERROR(VLOOKUP($A178,parlvotes_lh!$A$11:$ZZ$209,46,FALSE))=TRUE,"",IF(VLOOKUP($A178,parlvotes_lh!$A$11:$ZZ$209,46,FALSE)=0,"",VLOOKUP($A178,parlvotes_lh!$A$11:$ZZ$209,46,FALSE)))</f>
        <v/>
      </c>
      <c r="M178" s="178" t="str">
        <f>IF(ISERROR(VLOOKUP($A178,parlvotes_lh!$A$11:$ZZ$209,66,FALSE))=TRUE,"",IF(VLOOKUP($A178,parlvotes_lh!$A$11:$ZZ$209,66,FALSE)=0,"",VLOOKUP($A178,parlvotes_lh!$A$11:$ZZ$209,66,FALSE)))</f>
        <v/>
      </c>
      <c r="N178" s="178" t="str">
        <f>IF(ISERROR(VLOOKUP($A178,parlvotes_lh!$A$11:$ZZ$209,86,FALSE))=TRUE,"",IF(VLOOKUP($A178,parlvotes_lh!$A$11:$ZZ$209,86,FALSE)=0,"",VLOOKUP($A178,parlvotes_lh!$A$11:$ZZ$209,86,FALSE)))</f>
        <v/>
      </c>
      <c r="O178" s="178" t="str">
        <f>IF(ISERROR(VLOOKUP($A178,parlvotes_lh!$A$11:$ZZ$209,106,FALSE))=TRUE,"",IF(VLOOKUP($A178,parlvotes_lh!$A$11:$ZZ$209,106,FALSE)=0,"",VLOOKUP($A178,parlvotes_lh!$A$11:$ZZ$209,106,FALSE)))</f>
        <v/>
      </c>
      <c r="P178" s="178" t="str">
        <f>IF(ISERROR(VLOOKUP($A178,parlvotes_lh!$A$11:$ZZ$209,126,FALSE))=TRUE,"",IF(VLOOKUP($A178,parlvotes_lh!$A$11:$ZZ$209,126,FALSE)=0,"",VLOOKUP($A178,parlvotes_lh!$A$11:$ZZ$209,126,FALSE)))</f>
        <v/>
      </c>
      <c r="Q178" s="179" t="str">
        <f>IF(ISERROR(VLOOKUP($A178,parlvotes_lh!$A$11:$ZZ$209,146,FALSE))=TRUE,"",IF(VLOOKUP($A178,parlvotes_lh!$A$11:$ZZ$209,146,FALSE)=0,"",VLOOKUP($A178,parlvotes_lh!$A$11:$ZZ$209,146,FALSE)))</f>
        <v/>
      </c>
      <c r="R178" s="179" t="str">
        <f>IF(ISERROR(VLOOKUP($A178,parlvotes_lh!$A$11:$ZZ$209,166,FALSE))=TRUE,"",IF(VLOOKUP($A178,parlvotes_lh!$A$11:$ZZ$209,166,FALSE)=0,"",VLOOKUP($A178,parlvotes_lh!$A$11:$ZZ$209,166,FALSE)))</f>
        <v/>
      </c>
      <c r="S178" s="179" t="str">
        <f>IF(ISERROR(VLOOKUP($A178,parlvotes_lh!$A$11:$ZZ$209,186,FALSE))=TRUE,"",IF(VLOOKUP($A178,parlvotes_lh!$A$11:$ZZ$209,186,FALSE)=0,"",VLOOKUP($A178,parlvotes_lh!$A$11:$ZZ$209,186,FALSE)))</f>
        <v/>
      </c>
      <c r="T178" s="179" t="str">
        <f>IF(ISERROR(VLOOKUP($A178,parlvotes_lh!$A$11:$ZZ$209,206,FALSE))=TRUE,"",IF(VLOOKUP($A178,parlvotes_lh!$A$11:$ZZ$209,206,FALSE)=0,"",VLOOKUP($A178,parlvotes_lh!$A$11:$ZZ$209,206,FALSE)))</f>
        <v/>
      </c>
      <c r="U178" s="179" t="str">
        <f>IF(ISERROR(VLOOKUP($A178,parlvotes_lh!$A$11:$ZZ$209,226,FALSE))=TRUE,"",IF(VLOOKUP($A178,parlvotes_lh!$A$11:$ZZ$209,226,FALSE)=0,"",VLOOKUP($A178,parlvotes_lh!$A$11:$ZZ$209,226,FALSE)))</f>
        <v/>
      </c>
      <c r="V178" s="179" t="str">
        <f>IF(ISERROR(VLOOKUP($A178,parlvotes_lh!$A$11:$ZZ$209,246,FALSE))=TRUE,"",IF(VLOOKUP($A178,parlvotes_lh!$A$11:$ZZ$209,246,FALSE)=0,"",VLOOKUP($A178,parlvotes_lh!$A$11:$ZZ$209,246,FALSE)))</f>
        <v/>
      </c>
      <c r="W178" s="179" t="str">
        <f>IF(ISERROR(VLOOKUP($A178,parlvotes_lh!$A$11:$ZZ$209,266,FALSE))=TRUE,"",IF(VLOOKUP($A178,parlvotes_lh!$A$11:$ZZ$209,266,FALSE)=0,"",VLOOKUP($A178,parlvotes_lh!$A$11:$ZZ$209,266,FALSE)))</f>
        <v/>
      </c>
      <c r="X178" s="179" t="str">
        <f>IF(ISERROR(VLOOKUP($A178,parlvotes_lh!$A$11:$ZZ$209,286,FALSE))=TRUE,"",IF(VLOOKUP($A178,parlvotes_lh!$A$11:$ZZ$209,286,FALSE)=0,"",VLOOKUP($A178,parlvotes_lh!$A$11:$ZZ$209,286,FALSE)))</f>
        <v/>
      </c>
      <c r="Y178" s="179" t="str">
        <f>IF(ISERROR(VLOOKUP($A178,parlvotes_lh!$A$11:$ZZ$209,306,FALSE))=TRUE,"",IF(VLOOKUP($A178,parlvotes_lh!$A$11:$ZZ$209,306,FALSE)=0,"",VLOOKUP($A178,parlvotes_lh!$A$11:$ZZ$209,306,FALSE)))</f>
        <v/>
      </c>
      <c r="Z178" s="179" t="str">
        <f>IF(ISERROR(VLOOKUP($A178,parlvotes_lh!$A$11:$ZZ$209,326,FALSE))=TRUE,"",IF(VLOOKUP($A178,parlvotes_lh!$A$11:$ZZ$209,326,FALSE)=0,"",VLOOKUP($A178,parlvotes_lh!$A$11:$ZZ$209,326,FALSE)))</f>
        <v/>
      </c>
      <c r="AA178" s="179" t="str">
        <f>IF(ISERROR(VLOOKUP($A178,parlvotes_lh!$A$11:$ZZ$209,346,FALSE))=TRUE,"",IF(VLOOKUP($A178,parlvotes_lh!$A$11:$ZZ$209,346,FALSE)=0,"",VLOOKUP($A178,parlvotes_lh!$A$11:$ZZ$209,346,FALSE)))</f>
        <v/>
      </c>
      <c r="AB178" s="179" t="str">
        <f>IF(ISERROR(VLOOKUP($A178,parlvotes_lh!$A$11:$ZZ$209,366,FALSE))=TRUE,"",IF(VLOOKUP($A178,parlvotes_lh!$A$11:$ZZ$209,366,FALSE)=0,"",VLOOKUP($A178,parlvotes_lh!$A$11:$ZZ$209,366,FALSE)))</f>
        <v/>
      </c>
      <c r="AC178" s="179" t="str">
        <f>IF(ISERROR(VLOOKUP($A178,parlvotes_lh!$A$11:$ZZ$209,386,FALSE))=TRUE,"",IF(VLOOKUP($A178,parlvotes_lh!$A$11:$ZZ$209,386,FALSE)=0,"",VLOOKUP($A178,parlvotes_lh!$A$11:$ZZ$209,386,FALSE)))</f>
        <v/>
      </c>
    </row>
    <row r="179" spans="1:29" ht="13.5" customHeight="1">
      <c r="A179" s="173"/>
      <c r="B179" s="104" t="str">
        <f>IF(A179="","",MID(info_weblinks!$C$3,32,3))</f>
        <v/>
      </c>
      <c r="C179" s="104" t="str">
        <f>IF(info_parties!G188="","",info_parties!G188)</f>
        <v/>
      </c>
      <c r="D179" s="104" t="str">
        <f>IF(info_parties!K188="","",info_parties!K188)</f>
        <v/>
      </c>
      <c r="E179" s="104" t="str">
        <f>IF(info_parties!H188="","",info_parties!H188)</f>
        <v/>
      </c>
      <c r="F179" s="174" t="str">
        <f t="shared" si="8"/>
        <v/>
      </c>
      <c r="G179" s="175" t="str">
        <f t="shared" si="9"/>
        <v/>
      </c>
      <c r="H179" s="176" t="str">
        <f t="shared" si="10"/>
        <v/>
      </c>
      <c r="I179" s="177" t="str">
        <f t="shared" si="11"/>
        <v/>
      </c>
      <c r="J179" s="178" t="str">
        <f>IF(ISERROR(VLOOKUP($A179,parlvotes_lh!$A$11:$ZZ$209,6,FALSE))=TRUE,"",IF(VLOOKUP($A179,parlvotes_lh!$A$11:$ZZ$209,6,FALSE)=0,"",VLOOKUP($A179,parlvotes_lh!$A$11:$ZZ$209,6,FALSE)))</f>
        <v/>
      </c>
      <c r="K179" s="178" t="str">
        <f>IF(ISERROR(VLOOKUP($A179,parlvotes_lh!$A$11:$ZZ$209,26,FALSE))=TRUE,"",IF(VLOOKUP($A179,parlvotes_lh!$A$11:$ZZ$209,26,FALSE)=0,"",VLOOKUP($A179,parlvotes_lh!$A$11:$ZZ$209,26,FALSE)))</f>
        <v/>
      </c>
      <c r="L179" s="178" t="str">
        <f>IF(ISERROR(VLOOKUP($A179,parlvotes_lh!$A$11:$ZZ$209,46,FALSE))=TRUE,"",IF(VLOOKUP($A179,parlvotes_lh!$A$11:$ZZ$209,46,FALSE)=0,"",VLOOKUP($A179,parlvotes_lh!$A$11:$ZZ$209,46,FALSE)))</f>
        <v/>
      </c>
      <c r="M179" s="178" t="str">
        <f>IF(ISERROR(VLOOKUP($A179,parlvotes_lh!$A$11:$ZZ$209,66,FALSE))=TRUE,"",IF(VLOOKUP($A179,parlvotes_lh!$A$11:$ZZ$209,66,FALSE)=0,"",VLOOKUP($A179,parlvotes_lh!$A$11:$ZZ$209,66,FALSE)))</f>
        <v/>
      </c>
      <c r="N179" s="178" t="str">
        <f>IF(ISERROR(VLOOKUP($A179,parlvotes_lh!$A$11:$ZZ$209,86,FALSE))=TRUE,"",IF(VLOOKUP($A179,parlvotes_lh!$A$11:$ZZ$209,86,FALSE)=0,"",VLOOKUP($A179,parlvotes_lh!$A$11:$ZZ$209,86,FALSE)))</f>
        <v/>
      </c>
      <c r="O179" s="178" t="str">
        <f>IF(ISERROR(VLOOKUP($A179,parlvotes_lh!$A$11:$ZZ$209,106,FALSE))=TRUE,"",IF(VLOOKUP($A179,parlvotes_lh!$A$11:$ZZ$209,106,FALSE)=0,"",VLOOKUP($A179,parlvotes_lh!$A$11:$ZZ$209,106,FALSE)))</f>
        <v/>
      </c>
      <c r="P179" s="178" t="str">
        <f>IF(ISERROR(VLOOKUP($A179,parlvotes_lh!$A$11:$ZZ$209,126,FALSE))=TRUE,"",IF(VLOOKUP($A179,parlvotes_lh!$A$11:$ZZ$209,126,FALSE)=0,"",VLOOKUP($A179,parlvotes_lh!$A$11:$ZZ$209,126,FALSE)))</f>
        <v/>
      </c>
      <c r="Q179" s="179" t="str">
        <f>IF(ISERROR(VLOOKUP($A179,parlvotes_lh!$A$11:$ZZ$209,146,FALSE))=TRUE,"",IF(VLOOKUP($A179,parlvotes_lh!$A$11:$ZZ$209,146,FALSE)=0,"",VLOOKUP($A179,parlvotes_lh!$A$11:$ZZ$209,146,FALSE)))</f>
        <v/>
      </c>
      <c r="R179" s="179" t="str">
        <f>IF(ISERROR(VLOOKUP($A179,parlvotes_lh!$A$11:$ZZ$209,166,FALSE))=TRUE,"",IF(VLOOKUP($A179,parlvotes_lh!$A$11:$ZZ$209,166,FALSE)=0,"",VLOOKUP($A179,parlvotes_lh!$A$11:$ZZ$209,166,FALSE)))</f>
        <v/>
      </c>
      <c r="S179" s="179" t="str">
        <f>IF(ISERROR(VLOOKUP($A179,parlvotes_lh!$A$11:$ZZ$209,186,FALSE))=TRUE,"",IF(VLOOKUP($A179,parlvotes_lh!$A$11:$ZZ$209,186,FALSE)=0,"",VLOOKUP($A179,parlvotes_lh!$A$11:$ZZ$209,186,FALSE)))</f>
        <v/>
      </c>
      <c r="T179" s="179" t="str">
        <f>IF(ISERROR(VLOOKUP($A179,parlvotes_lh!$A$11:$ZZ$209,206,FALSE))=TRUE,"",IF(VLOOKUP($A179,parlvotes_lh!$A$11:$ZZ$209,206,FALSE)=0,"",VLOOKUP($A179,parlvotes_lh!$A$11:$ZZ$209,206,FALSE)))</f>
        <v/>
      </c>
      <c r="U179" s="179" t="str">
        <f>IF(ISERROR(VLOOKUP($A179,parlvotes_lh!$A$11:$ZZ$209,226,FALSE))=TRUE,"",IF(VLOOKUP($A179,parlvotes_lh!$A$11:$ZZ$209,226,FALSE)=0,"",VLOOKUP($A179,parlvotes_lh!$A$11:$ZZ$209,226,FALSE)))</f>
        <v/>
      </c>
      <c r="V179" s="179" t="str">
        <f>IF(ISERROR(VLOOKUP($A179,parlvotes_lh!$A$11:$ZZ$209,246,FALSE))=TRUE,"",IF(VLOOKUP($A179,parlvotes_lh!$A$11:$ZZ$209,246,FALSE)=0,"",VLOOKUP($A179,parlvotes_lh!$A$11:$ZZ$209,246,FALSE)))</f>
        <v/>
      </c>
      <c r="W179" s="179" t="str">
        <f>IF(ISERROR(VLOOKUP($A179,parlvotes_lh!$A$11:$ZZ$209,266,FALSE))=TRUE,"",IF(VLOOKUP($A179,parlvotes_lh!$A$11:$ZZ$209,266,FALSE)=0,"",VLOOKUP($A179,parlvotes_lh!$A$11:$ZZ$209,266,FALSE)))</f>
        <v/>
      </c>
      <c r="X179" s="179" t="str">
        <f>IF(ISERROR(VLOOKUP($A179,parlvotes_lh!$A$11:$ZZ$209,286,FALSE))=TRUE,"",IF(VLOOKUP($A179,parlvotes_lh!$A$11:$ZZ$209,286,FALSE)=0,"",VLOOKUP($A179,parlvotes_lh!$A$11:$ZZ$209,286,FALSE)))</f>
        <v/>
      </c>
      <c r="Y179" s="179" t="str">
        <f>IF(ISERROR(VLOOKUP($A179,parlvotes_lh!$A$11:$ZZ$209,306,FALSE))=TRUE,"",IF(VLOOKUP($A179,parlvotes_lh!$A$11:$ZZ$209,306,FALSE)=0,"",VLOOKUP($A179,parlvotes_lh!$A$11:$ZZ$209,306,FALSE)))</f>
        <v/>
      </c>
      <c r="Z179" s="179" t="str">
        <f>IF(ISERROR(VLOOKUP($A179,parlvotes_lh!$A$11:$ZZ$209,326,FALSE))=TRUE,"",IF(VLOOKUP($A179,parlvotes_lh!$A$11:$ZZ$209,326,FALSE)=0,"",VLOOKUP($A179,parlvotes_lh!$A$11:$ZZ$209,326,FALSE)))</f>
        <v/>
      </c>
      <c r="AA179" s="179" t="str">
        <f>IF(ISERROR(VLOOKUP($A179,parlvotes_lh!$A$11:$ZZ$209,346,FALSE))=TRUE,"",IF(VLOOKUP($A179,parlvotes_lh!$A$11:$ZZ$209,346,FALSE)=0,"",VLOOKUP($A179,parlvotes_lh!$A$11:$ZZ$209,346,FALSE)))</f>
        <v/>
      </c>
      <c r="AB179" s="179" t="str">
        <f>IF(ISERROR(VLOOKUP($A179,parlvotes_lh!$A$11:$ZZ$209,366,FALSE))=TRUE,"",IF(VLOOKUP($A179,parlvotes_lh!$A$11:$ZZ$209,366,FALSE)=0,"",VLOOKUP($A179,parlvotes_lh!$A$11:$ZZ$209,366,FALSE)))</f>
        <v/>
      </c>
      <c r="AC179" s="179" t="str">
        <f>IF(ISERROR(VLOOKUP($A179,parlvotes_lh!$A$11:$ZZ$209,386,FALSE))=TRUE,"",IF(VLOOKUP($A179,parlvotes_lh!$A$11:$ZZ$209,386,FALSE)=0,"",VLOOKUP($A179,parlvotes_lh!$A$11:$ZZ$209,386,FALSE)))</f>
        <v/>
      </c>
    </row>
    <row r="180" spans="1:29" ht="13.5" customHeight="1">
      <c r="A180" s="173"/>
      <c r="B180" s="104" t="str">
        <f>IF(A180="","",MID(info_weblinks!$C$3,32,3))</f>
        <v/>
      </c>
      <c r="C180" s="104" t="str">
        <f>IF(info_parties!G189="","",info_parties!G189)</f>
        <v/>
      </c>
      <c r="D180" s="104" t="str">
        <f>IF(info_parties!K189="","",info_parties!K189)</f>
        <v/>
      </c>
      <c r="E180" s="104" t="str">
        <f>IF(info_parties!H189="","",info_parties!H189)</f>
        <v/>
      </c>
      <c r="F180" s="174" t="str">
        <f t="shared" si="8"/>
        <v/>
      </c>
      <c r="G180" s="175" t="str">
        <f t="shared" si="9"/>
        <v/>
      </c>
      <c r="H180" s="176" t="str">
        <f t="shared" si="10"/>
        <v/>
      </c>
      <c r="I180" s="177" t="str">
        <f t="shared" si="11"/>
        <v/>
      </c>
      <c r="J180" s="178" t="str">
        <f>IF(ISERROR(VLOOKUP($A180,parlvotes_lh!$A$11:$ZZ$209,6,FALSE))=TRUE,"",IF(VLOOKUP($A180,parlvotes_lh!$A$11:$ZZ$209,6,FALSE)=0,"",VLOOKUP($A180,parlvotes_lh!$A$11:$ZZ$209,6,FALSE)))</f>
        <v/>
      </c>
      <c r="K180" s="178" t="str">
        <f>IF(ISERROR(VLOOKUP($A180,parlvotes_lh!$A$11:$ZZ$209,26,FALSE))=TRUE,"",IF(VLOOKUP($A180,parlvotes_lh!$A$11:$ZZ$209,26,FALSE)=0,"",VLOOKUP($A180,parlvotes_lh!$A$11:$ZZ$209,26,FALSE)))</f>
        <v/>
      </c>
      <c r="L180" s="178" t="str">
        <f>IF(ISERROR(VLOOKUP($A180,parlvotes_lh!$A$11:$ZZ$209,46,FALSE))=TRUE,"",IF(VLOOKUP($A180,parlvotes_lh!$A$11:$ZZ$209,46,FALSE)=0,"",VLOOKUP($A180,parlvotes_lh!$A$11:$ZZ$209,46,FALSE)))</f>
        <v/>
      </c>
      <c r="M180" s="178" t="str">
        <f>IF(ISERROR(VLOOKUP($A180,parlvotes_lh!$A$11:$ZZ$209,66,FALSE))=TRUE,"",IF(VLOOKUP($A180,parlvotes_lh!$A$11:$ZZ$209,66,FALSE)=0,"",VLOOKUP($A180,parlvotes_lh!$A$11:$ZZ$209,66,FALSE)))</f>
        <v/>
      </c>
      <c r="N180" s="178" t="str">
        <f>IF(ISERROR(VLOOKUP($A180,parlvotes_lh!$A$11:$ZZ$209,86,FALSE))=TRUE,"",IF(VLOOKUP($A180,parlvotes_lh!$A$11:$ZZ$209,86,FALSE)=0,"",VLOOKUP($A180,parlvotes_lh!$A$11:$ZZ$209,86,FALSE)))</f>
        <v/>
      </c>
      <c r="O180" s="178" t="str">
        <f>IF(ISERROR(VLOOKUP($A180,parlvotes_lh!$A$11:$ZZ$209,106,FALSE))=TRUE,"",IF(VLOOKUP($A180,parlvotes_lh!$A$11:$ZZ$209,106,FALSE)=0,"",VLOOKUP($A180,parlvotes_lh!$A$11:$ZZ$209,106,FALSE)))</f>
        <v/>
      </c>
      <c r="P180" s="178" t="str">
        <f>IF(ISERROR(VLOOKUP($A180,parlvotes_lh!$A$11:$ZZ$209,126,FALSE))=TRUE,"",IF(VLOOKUP($A180,parlvotes_lh!$A$11:$ZZ$209,126,FALSE)=0,"",VLOOKUP($A180,parlvotes_lh!$A$11:$ZZ$209,126,FALSE)))</f>
        <v/>
      </c>
      <c r="Q180" s="179" t="str">
        <f>IF(ISERROR(VLOOKUP($A180,parlvotes_lh!$A$11:$ZZ$209,146,FALSE))=TRUE,"",IF(VLOOKUP($A180,parlvotes_lh!$A$11:$ZZ$209,146,FALSE)=0,"",VLOOKUP($A180,parlvotes_lh!$A$11:$ZZ$209,146,FALSE)))</f>
        <v/>
      </c>
      <c r="R180" s="179" t="str">
        <f>IF(ISERROR(VLOOKUP($A180,parlvotes_lh!$A$11:$ZZ$209,166,FALSE))=TRUE,"",IF(VLOOKUP($A180,parlvotes_lh!$A$11:$ZZ$209,166,FALSE)=0,"",VLOOKUP($A180,parlvotes_lh!$A$11:$ZZ$209,166,FALSE)))</f>
        <v/>
      </c>
      <c r="S180" s="179" t="str">
        <f>IF(ISERROR(VLOOKUP($A180,parlvotes_lh!$A$11:$ZZ$209,186,FALSE))=TRUE,"",IF(VLOOKUP($A180,parlvotes_lh!$A$11:$ZZ$209,186,FALSE)=0,"",VLOOKUP($A180,parlvotes_lh!$A$11:$ZZ$209,186,FALSE)))</f>
        <v/>
      </c>
      <c r="T180" s="179" t="str">
        <f>IF(ISERROR(VLOOKUP($A180,parlvotes_lh!$A$11:$ZZ$209,206,FALSE))=TRUE,"",IF(VLOOKUP($A180,parlvotes_lh!$A$11:$ZZ$209,206,FALSE)=0,"",VLOOKUP($A180,parlvotes_lh!$A$11:$ZZ$209,206,FALSE)))</f>
        <v/>
      </c>
      <c r="U180" s="179" t="str">
        <f>IF(ISERROR(VLOOKUP($A180,parlvotes_lh!$A$11:$ZZ$209,226,FALSE))=TRUE,"",IF(VLOOKUP($A180,parlvotes_lh!$A$11:$ZZ$209,226,FALSE)=0,"",VLOOKUP($A180,parlvotes_lh!$A$11:$ZZ$209,226,FALSE)))</f>
        <v/>
      </c>
      <c r="V180" s="179" t="str">
        <f>IF(ISERROR(VLOOKUP($A180,parlvotes_lh!$A$11:$ZZ$209,246,FALSE))=TRUE,"",IF(VLOOKUP($A180,parlvotes_lh!$A$11:$ZZ$209,246,FALSE)=0,"",VLOOKUP($A180,parlvotes_lh!$A$11:$ZZ$209,246,FALSE)))</f>
        <v/>
      </c>
      <c r="W180" s="179" t="str">
        <f>IF(ISERROR(VLOOKUP($A180,parlvotes_lh!$A$11:$ZZ$209,266,FALSE))=TRUE,"",IF(VLOOKUP($A180,parlvotes_lh!$A$11:$ZZ$209,266,FALSE)=0,"",VLOOKUP($A180,parlvotes_lh!$A$11:$ZZ$209,266,FALSE)))</f>
        <v/>
      </c>
      <c r="X180" s="179" t="str">
        <f>IF(ISERROR(VLOOKUP($A180,parlvotes_lh!$A$11:$ZZ$209,286,FALSE))=TRUE,"",IF(VLOOKUP($A180,parlvotes_lh!$A$11:$ZZ$209,286,FALSE)=0,"",VLOOKUP($A180,parlvotes_lh!$A$11:$ZZ$209,286,FALSE)))</f>
        <v/>
      </c>
      <c r="Y180" s="179" t="str">
        <f>IF(ISERROR(VLOOKUP($A180,parlvotes_lh!$A$11:$ZZ$209,306,FALSE))=TRUE,"",IF(VLOOKUP($A180,parlvotes_lh!$A$11:$ZZ$209,306,FALSE)=0,"",VLOOKUP($A180,parlvotes_lh!$A$11:$ZZ$209,306,FALSE)))</f>
        <v/>
      </c>
      <c r="Z180" s="179" t="str">
        <f>IF(ISERROR(VLOOKUP($A180,parlvotes_lh!$A$11:$ZZ$209,326,FALSE))=TRUE,"",IF(VLOOKUP($A180,parlvotes_lh!$A$11:$ZZ$209,326,FALSE)=0,"",VLOOKUP($A180,parlvotes_lh!$A$11:$ZZ$209,326,FALSE)))</f>
        <v/>
      </c>
      <c r="AA180" s="179" t="str">
        <f>IF(ISERROR(VLOOKUP($A180,parlvotes_lh!$A$11:$ZZ$209,346,FALSE))=TRUE,"",IF(VLOOKUP($A180,parlvotes_lh!$A$11:$ZZ$209,346,FALSE)=0,"",VLOOKUP($A180,parlvotes_lh!$A$11:$ZZ$209,346,FALSE)))</f>
        <v/>
      </c>
      <c r="AB180" s="179" t="str">
        <f>IF(ISERROR(VLOOKUP($A180,parlvotes_lh!$A$11:$ZZ$209,366,FALSE))=TRUE,"",IF(VLOOKUP($A180,parlvotes_lh!$A$11:$ZZ$209,366,FALSE)=0,"",VLOOKUP($A180,parlvotes_lh!$A$11:$ZZ$209,366,FALSE)))</f>
        <v/>
      </c>
      <c r="AC180" s="179" t="str">
        <f>IF(ISERROR(VLOOKUP($A180,parlvotes_lh!$A$11:$ZZ$209,386,FALSE))=TRUE,"",IF(VLOOKUP($A180,parlvotes_lh!$A$11:$ZZ$209,386,FALSE)=0,"",VLOOKUP($A180,parlvotes_lh!$A$11:$ZZ$209,386,FALSE)))</f>
        <v/>
      </c>
    </row>
    <row r="181" spans="1:29" ht="13.5" customHeight="1">
      <c r="A181" s="173"/>
      <c r="B181" s="104" t="str">
        <f>IF(A181="","",MID(info_weblinks!$C$3,32,3))</f>
        <v/>
      </c>
      <c r="C181" s="104" t="str">
        <f>IF(info_parties!G190="","",info_parties!G190)</f>
        <v/>
      </c>
      <c r="D181" s="104" t="str">
        <f>IF(info_parties!K190="","",info_parties!K190)</f>
        <v/>
      </c>
      <c r="E181" s="104" t="str">
        <f>IF(info_parties!H190="","",info_parties!H190)</f>
        <v/>
      </c>
      <c r="F181" s="174" t="str">
        <f t="shared" si="8"/>
        <v/>
      </c>
      <c r="G181" s="175" t="str">
        <f t="shared" si="9"/>
        <v/>
      </c>
      <c r="H181" s="176" t="str">
        <f t="shared" si="10"/>
        <v/>
      </c>
      <c r="I181" s="177" t="str">
        <f t="shared" si="11"/>
        <v/>
      </c>
      <c r="J181" s="178" t="str">
        <f>IF(ISERROR(VLOOKUP($A181,parlvotes_lh!$A$11:$ZZ$209,6,FALSE))=TRUE,"",IF(VLOOKUP($A181,parlvotes_lh!$A$11:$ZZ$209,6,FALSE)=0,"",VLOOKUP($A181,parlvotes_lh!$A$11:$ZZ$209,6,FALSE)))</f>
        <v/>
      </c>
      <c r="K181" s="178" t="str">
        <f>IF(ISERROR(VLOOKUP($A181,parlvotes_lh!$A$11:$ZZ$209,26,FALSE))=TRUE,"",IF(VLOOKUP($A181,parlvotes_lh!$A$11:$ZZ$209,26,FALSE)=0,"",VLOOKUP($A181,parlvotes_lh!$A$11:$ZZ$209,26,FALSE)))</f>
        <v/>
      </c>
      <c r="L181" s="178" t="str">
        <f>IF(ISERROR(VLOOKUP($A181,parlvotes_lh!$A$11:$ZZ$209,46,FALSE))=TRUE,"",IF(VLOOKUP($A181,parlvotes_lh!$A$11:$ZZ$209,46,FALSE)=0,"",VLOOKUP($A181,parlvotes_lh!$A$11:$ZZ$209,46,FALSE)))</f>
        <v/>
      </c>
      <c r="M181" s="178" t="str">
        <f>IF(ISERROR(VLOOKUP($A181,parlvotes_lh!$A$11:$ZZ$209,66,FALSE))=TRUE,"",IF(VLOOKUP($A181,parlvotes_lh!$A$11:$ZZ$209,66,FALSE)=0,"",VLOOKUP($A181,parlvotes_lh!$A$11:$ZZ$209,66,FALSE)))</f>
        <v/>
      </c>
      <c r="N181" s="178" t="str">
        <f>IF(ISERROR(VLOOKUP($A181,parlvotes_lh!$A$11:$ZZ$209,86,FALSE))=TRUE,"",IF(VLOOKUP($A181,parlvotes_lh!$A$11:$ZZ$209,86,FALSE)=0,"",VLOOKUP($A181,parlvotes_lh!$A$11:$ZZ$209,86,FALSE)))</f>
        <v/>
      </c>
      <c r="O181" s="178" t="str">
        <f>IF(ISERROR(VLOOKUP($A181,parlvotes_lh!$A$11:$ZZ$209,106,FALSE))=TRUE,"",IF(VLOOKUP($A181,parlvotes_lh!$A$11:$ZZ$209,106,FALSE)=0,"",VLOOKUP($A181,parlvotes_lh!$A$11:$ZZ$209,106,FALSE)))</f>
        <v/>
      </c>
      <c r="P181" s="178" t="str">
        <f>IF(ISERROR(VLOOKUP($A181,parlvotes_lh!$A$11:$ZZ$209,126,FALSE))=TRUE,"",IF(VLOOKUP($A181,parlvotes_lh!$A$11:$ZZ$209,126,FALSE)=0,"",VLOOKUP($A181,parlvotes_lh!$A$11:$ZZ$209,126,FALSE)))</f>
        <v/>
      </c>
      <c r="Q181" s="179" t="str">
        <f>IF(ISERROR(VLOOKUP($A181,parlvotes_lh!$A$11:$ZZ$209,146,FALSE))=TRUE,"",IF(VLOOKUP($A181,parlvotes_lh!$A$11:$ZZ$209,146,FALSE)=0,"",VLOOKUP($A181,parlvotes_lh!$A$11:$ZZ$209,146,FALSE)))</f>
        <v/>
      </c>
      <c r="R181" s="179" t="str">
        <f>IF(ISERROR(VLOOKUP($A181,parlvotes_lh!$A$11:$ZZ$209,166,FALSE))=TRUE,"",IF(VLOOKUP($A181,parlvotes_lh!$A$11:$ZZ$209,166,FALSE)=0,"",VLOOKUP($A181,parlvotes_lh!$A$11:$ZZ$209,166,FALSE)))</f>
        <v/>
      </c>
      <c r="S181" s="179" t="str">
        <f>IF(ISERROR(VLOOKUP($A181,parlvotes_lh!$A$11:$ZZ$209,186,FALSE))=TRUE,"",IF(VLOOKUP($A181,parlvotes_lh!$A$11:$ZZ$209,186,FALSE)=0,"",VLOOKUP($A181,parlvotes_lh!$A$11:$ZZ$209,186,FALSE)))</f>
        <v/>
      </c>
      <c r="T181" s="179" t="str">
        <f>IF(ISERROR(VLOOKUP($A181,parlvotes_lh!$A$11:$ZZ$209,206,FALSE))=TRUE,"",IF(VLOOKUP($A181,parlvotes_lh!$A$11:$ZZ$209,206,FALSE)=0,"",VLOOKUP($A181,parlvotes_lh!$A$11:$ZZ$209,206,FALSE)))</f>
        <v/>
      </c>
      <c r="U181" s="179" t="str">
        <f>IF(ISERROR(VLOOKUP($A181,parlvotes_lh!$A$11:$ZZ$209,226,FALSE))=TRUE,"",IF(VLOOKUP($A181,parlvotes_lh!$A$11:$ZZ$209,226,FALSE)=0,"",VLOOKUP($A181,parlvotes_lh!$A$11:$ZZ$209,226,FALSE)))</f>
        <v/>
      </c>
      <c r="V181" s="179" t="str">
        <f>IF(ISERROR(VLOOKUP($A181,parlvotes_lh!$A$11:$ZZ$209,246,FALSE))=TRUE,"",IF(VLOOKUP($A181,parlvotes_lh!$A$11:$ZZ$209,246,FALSE)=0,"",VLOOKUP($A181,parlvotes_lh!$A$11:$ZZ$209,246,FALSE)))</f>
        <v/>
      </c>
      <c r="W181" s="179" t="str">
        <f>IF(ISERROR(VLOOKUP($A181,parlvotes_lh!$A$11:$ZZ$209,266,FALSE))=TRUE,"",IF(VLOOKUP($A181,parlvotes_lh!$A$11:$ZZ$209,266,FALSE)=0,"",VLOOKUP($A181,parlvotes_lh!$A$11:$ZZ$209,266,FALSE)))</f>
        <v/>
      </c>
      <c r="X181" s="179" t="str">
        <f>IF(ISERROR(VLOOKUP($A181,parlvotes_lh!$A$11:$ZZ$209,286,FALSE))=TRUE,"",IF(VLOOKUP($A181,parlvotes_lh!$A$11:$ZZ$209,286,FALSE)=0,"",VLOOKUP($A181,parlvotes_lh!$A$11:$ZZ$209,286,FALSE)))</f>
        <v/>
      </c>
      <c r="Y181" s="179" t="str">
        <f>IF(ISERROR(VLOOKUP($A181,parlvotes_lh!$A$11:$ZZ$209,306,FALSE))=TRUE,"",IF(VLOOKUP($A181,parlvotes_lh!$A$11:$ZZ$209,306,FALSE)=0,"",VLOOKUP($A181,parlvotes_lh!$A$11:$ZZ$209,306,FALSE)))</f>
        <v/>
      </c>
      <c r="Z181" s="179" t="str">
        <f>IF(ISERROR(VLOOKUP($A181,parlvotes_lh!$A$11:$ZZ$209,326,FALSE))=TRUE,"",IF(VLOOKUP($A181,parlvotes_lh!$A$11:$ZZ$209,326,FALSE)=0,"",VLOOKUP($A181,parlvotes_lh!$A$11:$ZZ$209,326,FALSE)))</f>
        <v/>
      </c>
      <c r="AA181" s="179" t="str">
        <f>IF(ISERROR(VLOOKUP($A181,parlvotes_lh!$A$11:$ZZ$209,346,FALSE))=TRUE,"",IF(VLOOKUP($A181,parlvotes_lh!$A$11:$ZZ$209,346,FALSE)=0,"",VLOOKUP($A181,parlvotes_lh!$A$11:$ZZ$209,346,FALSE)))</f>
        <v/>
      </c>
      <c r="AB181" s="179" t="str">
        <f>IF(ISERROR(VLOOKUP($A181,parlvotes_lh!$A$11:$ZZ$209,366,FALSE))=TRUE,"",IF(VLOOKUP($A181,parlvotes_lh!$A$11:$ZZ$209,366,FALSE)=0,"",VLOOKUP($A181,parlvotes_lh!$A$11:$ZZ$209,366,FALSE)))</f>
        <v/>
      </c>
      <c r="AC181" s="179" t="str">
        <f>IF(ISERROR(VLOOKUP($A181,parlvotes_lh!$A$11:$ZZ$209,386,FALSE))=TRUE,"",IF(VLOOKUP($A181,parlvotes_lh!$A$11:$ZZ$209,386,FALSE)=0,"",VLOOKUP($A181,parlvotes_lh!$A$11:$ZZ$209,386,FALSE)))</f>
        <v/>
      </c>
    </row>
    <row r="182" spans="1:29" ht="13.5" customHeight="1">
      <c r="A182" s="173"/>
      <c r="B182" s="104" t="str">
        <f>IF(A182="","",MID(info_weblinks!$C$3,32,3))</f>
        <v/>
      </c>
      <c r="C182" s="104" t="str">
        <f>IF(info_parties!G191="","",info_parties!G191)</f>
        <v/>
      </c>
      <c r="D182" s="104" t="str">
        <f>IF(info_parties!K191="","",info_parties!K191)</f>
        <v/>
      </c>
      <c r="E182" s="104" t="str">
        <f>IF(info_parties!H191="","",info_parties!H191)</f>
        <v/>
      </c>
      <c r="F182" s="174" t="str">
        <f t="shared" si="8"/>
        <v/>
      </c>
      <c r="G182" s="175" t="str">
        <f t="shared" si="9"/>
        <v/>
      </c>
      <c r="H182" s="176" t="str">
        <f t="shared" si="10"/>
        <v/>
      </c>
      <c r="I182" s="177" t="str">
        <f t="shared" si="11"/>
        <v/>
      </c>
      <c r="J182" s="178" t="str">
        <f>IF(ISERROR(VLOOKUP($A182,parlvotes_lh!$A$11:$ZZ$209,6,FALSE))=TRUE,"",IF(VLOOKUP($A182,parlvotes_lh!$A$11:$ZZ$209,6,FALSE)=0,"",VLOOKUP($A182,parlvotes_lh!$A$11:$ZZ$209,6,FALSE)))</f>
        <v/>
      </c>
      <c r="K182" s="178" t="str">
        <f>IF(ISERROR(VLOOKUP($A182,parlvotes_lh!$A$11:$ZZ$209,26,FALSE))=TRUE,"",IF(VLOOKUP($A182,parlvotes_lh!$A$11:$ZZ$209,26,FALSE)=0,"",VLOOKUP($A182,parlvotes_lh!$A$11:$ZZ$209,26,FALSE)))</f>
        <v/>
      </c>
      <c r="L182" s="178" t="str">
        <f>IF(ISERROR(VLOOKUP($A182,parlvotes_lh!$A$11:$ZZ$209,46,FALSE))=TRUE,"",IF(VLOOKUP($A182,parlvotes_lh!$A$11:$ZZ$209,46,FALSE)=0,"",VLOOKUP($A182,parlvotes_lh!$A$11:$ZZ$209,46,FALSE)))</f>
        <v/>
      </c>
      <c r="M182" s="178" t="str">
        <f>IF(ISERROR(VLOOKUP($A182,parlvotes_lh!$A$11:$ZZ$209,66,FALSE))=TRUE,"",IF(VLOOKUP($A182,parlvotes_lh!$A$11:$ZZ$209,66,FALSE)=0,"",VLOOKUP($A182,parlvotes_lh!$A$11:$ZZ$209,66,FALSE)))</f>
        <v/>
      </c>
      <c r="N182" s="178" t="str">
        <f>IF(ISERROR(VLOOKUP($A182,parlvotes_lh!$A$11:$ZZ$209,86,FALSE))=TRUE,"",IF(VLOOKUP($A182,parlvotes_lh!$A$11:$ZZ$209,86,FALSE)=0,"",VLOOKUP($A182,parlvotes_lh!$A$11:$ZZ$209,86,FALSE)))</f>
        <v/>
      </c>
      <c r="O182" s="178" t="str">
        <f>IF(ISERROR(VLOOKUP($A182,parlvotes_lh!$A$11:$ZZ$209,106,FALSE))=TRUE,"",IF(VLOOKUP($A182,parlvotes_lh!$A$11:$ZZ$209,106,FALSE)=0,"",VLOOKUP($A182,parlvotes_lh!$A$11:$ZZ$209,106,FALSE)))</f>
        <v/>
      </c>
      <c r="P182" s="178" t="str">
        <f>IF(ISERROR(VLOOKUP($A182,parlvotes_lh!$A$11:$ZZ$209,126,FALSE))=TRUE,"",IF(VLOOKUP($A182,parlvotes_lh!$A$11:$ZZ$209,126,FALSE)=0,"",VLOOKUP($A182,parlvotes_lh!$A$11:$ZZ$209,126,FALSE)))</f>
        <v/>
      </c>
      <c r="Q182" s="179" t="str">
        <f>IF(ISERROR(VLOOKUP($A182,parlvotes_lh!$A$11:$ZZ$209,146,FALSE))=TRUE,"",IF(VLOOKUP($A182,parlvotes_lh!$A$11:$ZZ$209,146,FALSE)=0,"",VLOOKUP($A182,parlvotes_lh!$A$11:$ZZ$209,146,FALSE)))</f>
        <v/>
      </c>
      <c r="R182" s="179" t="str">
        <f>IF(ISERROR(VLOOKUP($A182,parlvotes_lh!$A$11:$ZZ$209,166,FALSE))=TRUE,"",IF(VLOOKUP($A182,parlvotes_lh!$A$11:$ZZ$209,166,FALSE)=0,"",VLOOKUP($A182,parlvotes_lh!$A$11:$ZZ$209,166,FALSE)))</f>
        <v/>
      </c>
      <c r="S182" s="179" t="str">
        <f>IF(ISERROR(VLOOKUP($A182,parlvotes_lh!$A$11:$ZZ$209,186,FALSE))=TRUE,"",IF(VLOOKUP($A182,parlvotes_lh!$A$11:$ZZ$209,186,FALSE)=0,"",VLOOKUP($A182,parlvotes_lh!$A$11:$ZZ$209,186,FALSE)))</f>
        <v/>
      </c>
      <c r="T182" s="179" t="str">
        <f>IF(ISERROR(VLOOKUP($A182,parlvotes_lh!$A$11:$ZZ$209,206,FALSE))=TRUE,"",IF(VLOOKUP($A182,parlvotes_lh!$A$11:$ZZ$209,206,FALSE)=0,"",VLOOKUP($A182,parlvotes_lh!$A$11:$ZZ$209,206,FALSE)))</f>
        <v/>
      </c>
      <c r="U182" s="179" t="str">
        <f>IF(ISERROR(VLOOKUP($A182,parlvotes_lh!$A$11:$ZZ$209,226,FALSE))=TRUE,"",IF(VLOOKUP($A182,parlvotes_lh!$A$11:$ZZ$209,226,FALSE)=0,"",VLOOKUP($A182,parlvotes_lh!$A$11:$ZZ$209,226,FALSE)))</f>
        <v/>
      </c>
      <c r="V182" s="179" t="str">
        <f>IF(ISERROR(VLOOKUP($A182,parlvotes_lh!$A$11:$ZZ$209,246,FALSE))=TRUE,"",IF(VLOOKUP($A182,parlvotes_lh!$A$11:$ZZ$209,246,FALSE)=0,"",VLOOKUP($A182,parlvotes_lh!$A$11:$ZZ$209,246,FALSE)))</f>
        <v/>
      </c>
      <c r="W182" s="179" t="str">
        <f>IF(ISERROR(VLOOKUP($A182,parlvotes_lh!$A$11:$ZZ$209,266,FALSE))=TRUE,"",IF(VLOOKUP($A182,parlvotes_lh!$A$11:$ZZ$209,266,FALSE)=0,"",VLOOKUP($A182,parlvotes_lh!$A$11:$ZZ$209,266,FALSE)))</f>
        <v/>
      </c>
      <c r="X182" s="179" t="str">
        <f>IF(ISERROR(VLOOKUP($A182,parlvotes_lh!$A$11:$ZZ$209,286,FALSE))=TRUE,"",IF(VLOOKUP($A182,parlvotes_lh!$A$11:$ZZ$209,286,FALSE)=0,"",VLOOKUP($A182,parlvotes_lh!$A$11:$ZZ$209,286,FALSE)))</f>
        <v/>
      </c>
      <c r="Y182" s="179" t="str">
        <f>IF(ISERROR(VLOOKUP($A182,parlvotes_lh!$A$11:$ZZ$209,306,FALSE))=TRUE,"",IF(VLOOKUP($A182,parlvotes_lh!$A$11:$ZZ$209,306,FALSE)=0,"",VLOOKUP($A182,parlvotes_lh!$A$11:$ZZ$209,306,FALSE)))</f>
        <v/>
      </c>
      <c r="Z182" s="179" t="str">
        <f>IF(ISERROR(VLOOKUP($A182,parlvotes_lh!$A$11:$ZZ$209,326,FALSE))=TRUE,"",IF(VLOOKUP($A182,parlvotes_lh!$A$11:$ZZ$209,326,FALSE)=0,"",VLOOKUP($A182,parlvotes_lh!$A$11:$ZZ$209,326,FALSE)))</f>
        <v/>
      </c>
      <c r="AA182" s="179" t="str">
        <f>IF(ISERROR(VLOOKUP($A182,parlvotes_lh!$A$11:$ZZ$209,346,FALSE))=TRUE,"",IF(VLOOKUP($A182,parlvotes_lh!$A$11:$ZZ$209,346,FALSE)=0,"",VLOOKUP($A182,parlvotes_lh!$A$11:$ZZ$209,346,FALSE)))</f>
        <v/>
      </c>
      <c r="AB182" s="179" t="str">
        <f>IF(ISERROR(VLOOKUP($A182,parlvotes_lh!$A$11:$ZZ$209,366,FALSE))=TRUE,"",IF(VLOOKUP($A182,parlvotes_lh!$A$11:$ZZ$209,366,FALSE)=0,"",VLOOKUP($A182,parlvotes_lh!$A$11:$ZZ$209,366,FALSE)))</f>
        <v/>
      </c>
      <c r="AC182" s="179" t="str">
        <f>IF(ISERROR(VLOOKUP($A182,parlvotes_lh!$A$11:$ZZ$209,386,FALSE))=TRUE,"",IF(VLOOKUP($A182,parlvotes_lh!$A$11:$ZZ$209,386,FALSE)=0,"",VLOOKUP($A182,parlvotes_lh!$A$11:$ZZ$209,386,FALSE)))</f>
        <v/>
      </c>
    </row>
    <row r="183" spans="1:29" ht="13.5" customHeight="1">
      <c r="A183" s="173"/>
      <c r="B183" s="104" t="str">
        <f>IF(A183="","",MID(info_weblinks!$C$3,32,3))</f>
        <v/>
      </c>
      <c r="C183" s="104" t="str">
        <f>IF(info_parties!G192="","",info_parties!G192)</f>
        <v/>
      </c>
      <c r="D183" s="104" t="str">
        <f>IF(info_parties!K192="","",info_parties!K192)</f>
        <v/>
      </c>
      <c r="E183" s="104" t="str">
        <f>IF(info_parties!H192="","",info_parties!H192)</f>
        <v/>
      </c>
      <c r="F183" s="174" t="str">
        <f t="shared" si="8"/>
        <v/>
      </c>
      <c r="G183" s="175" t="str">
        <f t="shared" si="9"/>
        <v/>
      </c>
      <c r="H183" s="176" t="str">
        <f t="shared" si="10"/>
        <v/>
      </c>
      <c r="I183" s="177" t="str">
        <f t="shared" si="11"/>
        <v/>
      </c>
      <c r="J183" s="178" t="str">
        <f>IF(ISERROR(VLOOKUP($A183,parlvotes_lh!$A$11:$ZZ$209,6,FALSE))=TRUE,"",IF(VLOOKUP($A183,parlvotes_lh!$A$11:$ZZ$209,6,FALSE)=0,"",VLOOKUP($A183,parlvotes_lh!$A$11:$ZZ$209,6,FALSE)))</f>
        <v/>
      </c>
      <c r="K183" s="178" t="str">
        <f>IF(ISERROR(VLOOKUP($A183,parlvotes_lh!$A$11:$ZZ$209,26,FALSE))=TRUE,"",IF(VLOOKUP($A183,parlvotes_lh!$A$11:$ZZ$209,26,FALSE)=0,"",VLOOKUP($A183,parlvotes_lh!$A$11:$ZZ$209,26,FALSE)))</f>
        <v/>
      </c>
      <c r="L183" s="178" t="str">
        <f>IF(ISERROR(VLOOKUP($A183,parlvotes_lh!$A$11:$ZZ$209,46,FALSE))=TRUE,"",IF(VLOOKUP($A183,parlvotes_lh!$A$11:$ZZ$209,46,FALSE)=0,"",VLOOKUP($A183,parlvotes_lh!$A$11:$ZZ$209,46,FALSE)))</f>
        <v/>
      </c>
      <c r="M183" s="178" t="str">
        <f>IF(ISERROR(VLOOKUP($A183,parlvotes_lh!$A$11:$ZZ$209,66,FALSE))=TRUE,"",IF(VLOOKUP($A183,parlvotes_lh!$A$11:$ZZ$209,66,FALSE)=0,"",VLOOKUP($A183,parlvotes_lh!$A$11:$ZZ$209,66,FALSE)))</f>
        <v/>
      </c>
      <c r="N183" s="178" t="str">
        <f>IF(ISERROR(VLOOKUP($A183,parlvotes_lh!$A$11:$ZZ$209,86,FALSE))=TRUE,"",IF(VLOOKUP($A183,parlvotes_lh!$A$11:$ZZ$209,86,FALSE)=0,"",VLOOKUP($A183,parlvotes_lh!$A$11:$ZZ$209,86,FALSE)))</f>
        <v/>
      </c>
      <c r="O183" s="178" t="str">
        <f>IF(ISERROR(VLOOKUP($A183,parlvotes_lh!$A$11:$ZZ$209,106,FALSE))=TRUE,"",IF(VLOOKUP($A183,parlvotes_lh!$A$11:$ZZ$209,106,FALSE)=0,"",VLOOKUP($A183,parlvotes_lh!$A$11:$ZZ$209,106,FALSE)))</f>
        <v/>
      </c>
      <c r="P183" s="178" t="str">
        <f>IF(ISERROR(VLOOKUP($A183,parlvotes_lh!$A$11:$ZZ$209,126,FALSE))=TRUE,"",IF(VLOOKUP($A183,parlvotes_lh!$A$11:$ZZ$209,126,FALSE)=0,"",VLOOKUP($A183,parlvotes_lh!$A$11:$ZZ$209,126,FALSE)))</f>
        <v/>
      </c>
      <c r="Q183" s="179" t="str">
        <f>IF(ISERROR(VLOOKUP($A183,parlvotes_lh!$A$11:$ZZ$209,146,FALSE))=TRUE,"",IF(VLOOKUP($A183,parlvotes_lh!$A$11:$ZZ$209,146,FALSE)=0,"",VLOOKUP($A183,parlvotes_lh!$A$11:$ZZ$209,146,FALSE)))</f>
        <v/>
      </c>
      <c r="R183" s="179" t="str">
        <f>IF(ISERROR(VLOOKUP($A183,parlvotes_lh!$A$11:$ZZ$209,166,FALSE))=TRUE,"",IF(VLOOKUP($A183,parlvotes_lh!$A$11:$ZZ$209,166,FALSE)=0,"",VLOOKUP($A183,parlvotes_lh!$A$11:$ZZ$209,166,FALSE)))</f>
        <v/>
      </c>
      <c r="S183" s="179" t="str">
        <f>IF(ISERROR(VLOOKUP($A183,parlvotes_lh!$A$11:$ZZ$209,186,FALSE))=TRUE,"",IF(VLOOKUP($A183,parlvotes_lh!$A$11:$ZZ$209,186,FALSE)=0,"",VLOOKUP($A183,parlvotes_lh!$A$11:$ZZ$209,186,FALSE)))</f>
        <v/>
      </c>
      <c r="T183" s="179" t="str">
        <f>IF(ISERROR(VLOOKUP($A183,parlvotes_lh!$A$11:$ZZ$209,206,FALSE))=TRUE,"",IF(VLOOKUP($A183,parlvotes_lh!$A$11:$ZZ$209,206,FALSE)=0,"",VLOOKUP($A183,parlvotes_lh!$A$11:$ZZ$209,206,FALSE)))</f>
        <v/>
      </c>
      <c r="U183" s="179" t="str">
        <f>IF(ISERROR(VLOOKUP($A183,parlvotes_lh!$A$11:$ZZ$209,226,FALSE))=TRUE,"",IF(VLOOKUP($A183,parlvotes_lh!$A$11:$ZZ$209,226,FALSE)=0,"",VLOOKUP($A183,parlvotes_lh!$A$11:$ZZ$209,226,FALSE)))</f>
        <v/>
      </c>
      <c r="V183" s="179" t="str">
        <f>IF(ISERROR(VLOOKUP($A183,parlvotes_lh!$A$11:$ZZ$209,246,FALSE))=TRUE,"",IF(VLOOKUP($A183,parlvotes_lh!$A$11:$ZZ$209,246,FALSE)=0,"",VLOOKUP($A183,parlvotes_lh!$A$11:$ZZ$209,246,FALSE)))</f>
        <v/>
      </c>
      <c r="W183" s="179" t="str">
        <f>IF(ISERROR(VLOOKUP($A183,parlvotes_lh!$A$11:$ZZ$209,266,FALSE))=TRUE,"",IF(VLOOKUP($A183,parlvotes_lh!$A$11:$ZZ$209,266,FALSE)=0,"",VLOOKUP($A183,parlvotes_lh!$A$11:$ZZ$209,266,FALSE)))</f>
        <v/>
      </c>
      <c r="X183" s="179" t="str">
        <f>IF(ISERROR(VLOOKUP($A183,parlvotes_lh!$A$11:$ZZ$209,286,FALSE))=TRUE,"",IF(VLOOKUP($A183,parlvotes_lh!$A$11:$ZZ$209,286,FALSE)=0,"",VLOOKUP($A183,parlvotes_lh!$A$11:$ZZ$209,286,FALSE)))</f>
        <v/>
      </c>
      <c r="Y183" s="179" t="str">
        <f>IF(ISERROR(VLOOKUP($A183,parlvotes_lh!$A$11:$ZZ$209,306,FALSE))=TRUE,"",IF(VLOOKUP($A183,parlvotes_lh!$A$11:$ZZ$209,306,FALSE)=0,"",VLOOKUP($A183,parlvotes_lh!$A$11:$ZZ$209,306,FALSE)))</f>
        <v/>
      </c>
      <c r="Z183" s="179" t="str">
        <f>IF(ISERROR(VLOOKUP($A183,parlvotes_lh!$A$11:$ZZ$209,326,FALSE))=TRUE,"",IF(VLOOKUP($A183,parlvotes_lh!$A$11:$ZZ$209,326,FALSE)=0,"",VLOOKUP($A183,parlvotes_lh!$A$11:$ZZ$209,326,FALSE)))</f>
        <v/>
      </c>
      <c r="AA183" s="179" t="str">
        <f>IF(ISERROR(VLOOKUP($A183,parlvotes_lh!$A$11:$ZZ$209,346,FALSE))=TRUE,"",IF(VLOOKUP($A183,parlvotes_lh!$A$11:$ZZ$209,346,FALSE)=0,"",VLOOKUP($A183,parlvotes_lh!$A$11:$ZZ$209,346,FALSE)))</f>
        <v/>
      </c>
      <c r="AB183" s="179" t="str">
        <f>IF(ISERROR(VLOOKUP($A183,parlvotes_lh!$A$11:$ZZ$209,366,FALSE))=TRUE,"",IF(VLOOKUP($A183,parlvotes_lh!$A$11:$ZZ$209,366,FALSE)=0,"",VLOOKUP($A183,parlvotes_lh!$A$11:$ZZ$209,366,FALSE)))</f>
        <v/>
      </c>
      <c r="AC183" s="179" t="str">
        <f>IF(ISERROR(VLOOKUP($A183,parlvotes_lh!$A$11:$ZZ$209,386,FALSE))=TRUE,"",IF(VLOOKUP($A183,parlvotes_lh!$A$11:$ZZ$209,386,FALSE)=0,"",VLOOKUP($A183,parlvotes_lh!$A$11:$ZZ$209,386,FALSE)))</f>
        <v/>
      </c>
    </row>
    <row r="184" spans="1:29" ht="13.5" customHeight="1">
      <c r="A184" s="173"/>
      <c r="B184" s="104" t="str">
        <f>IF(A184="","",MID(info_weblinks!$C$3,32,3))</f>
        <v/>
      </c>
      <c r="C184" s="104" t="str">
        <f>IF(info_parties!G193="","",info_parties!G193)</f>
        <v/>
      </c>
      <c r="D184" s="104" t="str">
        <f>IF(info_parties!K193="","",info_parties!K193)</f>
        <v/>
      </c>
      <c r="E184" s="104" t="str">
        <f>IF(info_parties!H193="","",info_parties!H193)</f>
        <v/>
      </c>
      <c r="F184" s="174" t="str">
        <f t="shared" si="8"/>
        <v/>
      </c>
      <c r="G184" s="175" t="str">
        <f t="shared" si="9"/>
        <v/>
      </c>
      <c r="H184" s="176" t="str">
        <f t="shared" si="10"/>
        <v/>
      </c>
      <c r="I184" s="177" t="str">
        <f t="shared" si="11"/>
        <v/>
      </c>
      <c r="J184" s="178" t="str">
        <f>IF(ISERROR(VLOOKUP($A184,parlvotes_lh!$A$11:$ZZ$209,6,FALSE))=TRUE,"",IF(VLOOKUP($A184,parlvotes_lh!$A$11:$ZZ$209,6,FALSE)=0,"",VLOOKUP($A184,parlvotes_lh!$A$11:$ZZ$209,6,FALSE)))</f>
        <v/>
      </c>
      <c r="K184" s="178" t="str">
        <f>IF(ISERROR(VLOOKUP($A184,parlvotes_lh!$A$11:$ZZ$209,26,FALSE))=TRUE,"",IF(VLOOKUP($A184,parlvotes_lh!$A$11:$ZZ$209,26,FALSE)=0,"",VLOOKUP($A184,parlvotes_lh!$A$11:$ZZ$209,26,FALSE)))</f>
        <v/>
      </c>
      <c r="L184" s="178" t="str">
        <f>IF(ISERROR(VLOOKUP($A184,parlvotes_lh!$A$11:$ZZ$209,46,FALSE))=TRUE,"",IF(VLOOKUP($A184,parlvotes_lh!$A$11:$ZZ$209,46,FALSE)=0,"",VLOOKUP($A184,parlvotes_lh!$A$11:$ZZ$209,46,FALSE)))</f>
        <v/>
      </c>
      <c r="M184" s="178" t="str">
        <f>IF(ISERROR(VLOOKUP($A184,parlvotes_lh!$A$11:$ZZ$209,66,FALSE))=TRUE,"",IF(VLOOKUP($A184,parlvotes_lh!$A$11:$ZZ$209,66,FALSE)=0,"",VLOOKUP($A184,parlvotes_lh!$A$11:$ZZ$209,66,FALSE)))</f>
        <v/>
      </c>
      <c r="N184" s="178" t="str">
        <f>IF(ISERROR(VLOOKUP($A184,parlvotes_lh!$A$11:$ZZ$209,86,FALSE))=TRUE,"",IF(VLOOKUP($A184,parlvotes_lh!$A$11:$ZZ$209,86,FALSE)=0,"",VLOOKUP($A184,parlvotes_lh!$A$11:$ZZ$209,86,FALSE)))</f>
        <v/>
      </c>
      <c r="O184" s="178" t="str">
        <f>IF(ISERROR(VLOOKUP($A184,parlvotes_lh!$A$11:$ZZ$209,106,FALSE))=TRUE,"",IF(VLOOKUP($A184,parlvotes_lh!$A$11:$ZZ$209,106,FALSE)=0,"",VLOOKUP($A184,parlvotes_lh!$A$11:$ZZ$209,106,FALSE)))</f>
        <v/>
      </c>
      <c r="P184" s="178" t="str">
        <f>IF(ISERROR(VLOOKUP($A184,parlvotes_lh!$A$11:$ZZ$209,126,FALSE))=TRUE,"",IF(VLOOKUP($A184,parlvotes_lh!$A$11:$ZZ$209,126,FALSE)=0,"",VLOOKUP($A184,parlvotes_lh!$A$11:$ZZ$209,126,FALSE)))</f>
        <v/>
      </c>
      <c r="Q184" s="179" t="str">
        <f>IF(ISERROR(VLOOKUP($A184,parlvotes_lh!$A$11:$ZZ$209,146,FALSE))=TRUE,"",IF(VLOOKUP($A184,parlvotes_lh!$A$11:$ZZ$209,146,FALSE)=0,"",VLOOKUP($A184,parlvotes_lh!$A$11:$ZZ$209,146,FALSE)))</f>
        <v/>
      </c>
      <c r="R184" s="179" t="str">
        <f>IF(ISERROR(VLOOKUP($A184,parlvotes_lh!$A$11:$ZZ$209,166,FALSE))=TRUE,"",IF(VLOOKUP($A184,parlvotes_lh!$A$11:$ZZ$209,166,FALSE)=0,"",VLOOKUP($A184,parlvotes_lh!$A$11:$ZZ$209,166,FALSE)))</f>
        <v/>
      </c>
      <c r="S184" s="179" t="str">
        <f>IF(ISERROR(VLOOKUP($A184,parlvotes_lh!$A$11:$ZZ$209,186,FALSE))=TRUE,"",IF(VLOOKUP($A184,parlvotes_lh!$A$11:$ZZ$209,186,FALSE)=0,"",VLOOKUP($A184,parlvotes_lh!$A$11:$ZZ$209,186,FALSE)))</f>
        <v/>
      </c>
      <c r="T184" s="179" t="str">
        <f>IF(ISERROR(VLOOKUP($A184,parlvotes_lh!$A$11:$ZZ$209,206,FALSE))=TRUE,"",IF(VLOOKUP($A184,parlvotes_lh!$A$11:$ZZ$209,206,FALSE)=0,"",VLOOKUP($A184,parlvotes_lh!$A$11:$ZZ$209,206,FALSE)))</f>
        <v/>
      </c>
      <c r="U184" s="179" t="str">
        <f>IF(ISERROR(VLOOKUP($A184,parlvotes_lh!$A$11:$ZZ$209,226,FALSE))=TRUE,"",IF(VLOOKUP($A184,parlvotes_lh!$A$11:$ZZ$209,226,FALSE)=0,"",VLOOKUP($A184,parlvotes_lh!$A$11:$ZZ$209,226,FALSE)))</f>
        <v/>
      </c>
      <c r="V184" s="179" t="str">
        <f>IF(ISERROR(VLOOKUP($A184,parlvotes_lh!$A$11:$ZZ$209,246,FALSE))=TRUE,"",IF(VLOOKUP($A184,parlvotes_lh!$A$11:$ZZ$209,246,FALSE)=0,"",VLOOKUP($A184,parlvotes_lh!$A$11:$ZZ$209,246,FALSE)))</f>
        <v/>
      </c>
      <c r="W184" s="179" t="str">
        <f>IF(ISERROR(VLOOKUP($A184,parlvotes_lh!$A$11:$ZZ$209,266,FALSE))=TRUE,"",IF(VLOOKUP($A184,parlvotes_lh!$A$11:$ZZ$209,266,FALSE)=0,"",VLOOKUP($A184,parlvotes_lh!$A$11:$ZZ$209,266,FALSE)))</f>
        <v/>
      </c>
      <c r="X184" s="179" t="str">
        <f>IF(ISERROR(VLOOKUP($A184,parlvotes_lh!$A$11:$ZZ$209,286,FALSE))=TRUE,"",IF(VLOOKUP($A184,parlvotes_lh!$A$11:$ZZ$209,286,FALSE)=0,"",VLOOKUP($A184,parlvotes_lh!$A$11:$ZZ$209,286,FALSE)))</f>
        <v/>
      </c>
      <c r="Y184" s="179" t="str">
        <f>IF(ISERROR(VLOOKUP($A184,parlvotes_lh!$A$11:$ZZ$209,306,FALSE))=TRUE,"",IF(VLOOKUP($A184,parlvotes_lh!$A$11:$ZZ$209,306,FALSE)=0,"",VLOOKUP($A184,parlvotes_lh!$A$11:$ZZ$209,306,FALSE)))</f>
        <v/>
      </c>
      <c r="Z184" s="179" t="str">
        <f>IF(ISERROR(VLOOKUP($A184,parlvotes_lh!$A$11:$ZZ$209,326,FALSE))=TRUE,"",IF(VLOOKUP($A184,parlvotes_lh!$A$11:$ZZ$209,326,FALSE)=0,"",VLOOKUP($A184,parlvotes_lh!$A$11:$ZZ$209,326,FALSE)))</f>
        <v/>
      </c>
      <c r="AA184" s="179" t="str">
        <f>IF(ISERROR(VLOOKUP($A184,parlvotes_lh!$A$11:$ZZ$209,346,FALSE))=TRUE,"",IF(VLOOKUP($A184,parlvotes_lh!$A$11:$ZZ$209,346,FALSE)=0,"",VLOOKUP($A184,parlvotes_lh!$A$11:$ZZ$209,346,FALSE)))</f>
        <v/>
      </c>
      <c r="AB184" s="179" t="str">
        <f>IF(ISERROR(VLOOKUP($A184,parlvotes_lh!$A$11:$ZZ$209,366,FALSE))=TRUE,"",IF(VLOOKUP($A184,parlvotes_lh!$A$11:$ZZ$209,366,FALSE)=0,"",VLOOKUP($A184,parlvotes_lh!$A$11:$ZZ$209,366,FALSE)))</f>
        <v/>
      </c>
      <c r="AC184" s="179" t="str">
        <f>IF(ISERROR(VLOOKUP($A184,parlvotes_lh!$A$11:$ZZ$209,386,FALSE))=TRUE,"",IF(VLOOKUP($A184,parlvotes_lh!$A$11:$ZZ$209,386,FALSE)=0,"",VLOOKUP($A184,parlvotes_lh!$A$11:$ZZ$209,386,FALSE)))</f>
        <v/>
      </c>
    </row>
    <row r="185" spans="1:29" ht="13.5" customHeight="1">
      <c r="A185" s="173"/>
      <c r="B185" s="104" t="str">
        <f>IF(A185="","",MID(info_weblinks!$C$3,32,3))</f>
        <v/>
      </c>
      <c r="C185" s="104" t="str">
        <f>IF(info_parties!G194="","",info_parties!G194)</f>
        <v/>
      </c>
      <c r="D185" s="104" t="str">
        <f>IF(info_parties!K194="","",info_parties!K194)</f>
        <v/>
      </c>
      <c r="E185" s="104" t="str">
        <f>IF(info_parties!H194="","",info_parties!H194)</f>
        <v/>
      </c>
      <c r="F185" s="174" t="str">
        <f t="shared" si="8"/>
        <v/>
      </c>
      <c r="G185" s="175" t="str">
        <f t="shared" si="9"/>
        <v/>
      </c>
      <c r="H185" s="176" t="str">
        <f t="shared" si="10"/>
        <v/>
      </c>
      <c r="I185" s="177" t="str">
        <f t="shared" si="11"/>
        <v/>
      </c>
      <c r="J185" s="178" t="str">
        <f>IF(ISERROR(VLOOKUP($A185,parlvotes_lh!$A$11:$ZZ$209,6,FALSE))=TRUE,"",IF(VLOOKUP($A185,parlvotes_lh!$A$11:$ZZ$209,6,FALSE)=0,"",VLOOKUP($A185,parlvotes_lh!$A$11:$ZZ$209,6,FALSE)))</f>
        <v/>
      </c>
      <c r="K185" s="178" t="str">
        <f>IF(ISERROR(VLOOKUP($A185,parlvotes_lh!$A$11:$ZZ$209,26,FALSE))=TRUE,"",IF(VLOOKUP($A185,parlvotes_lh!$A$11:$ZZ$209,26,FALSE)=0,"",VLOOKUP($A185,parlvotes_lh!$A$11:$ZZ$209,26,FALSE)))</f>
        <v/>
      </c>
      <c r="L185" s="178" t="str">
        <f>IF(ISERROR(VLOOKUP($A185,parlvotes_lh!$A$11:$ZZ$209,46,FALSE))=TRUE,"",IF(VLOOKUP($A185,parlvotes_lh!$A$11:$ZZ$209,46,FALSE)=0,"",VLOOKUP($A185,parlvotes_lh!$A$11:$ZZ$209,46,FALSE)))</f>
        <v/>
      </c>
      <c r="M185" s="178" t="str">
        <f>IF(ISERROR(VLOOKUP($A185,parlvotes_lh!$A$11:$ZZ$209,66,FALSE))=TRUE,"",IF(VLOOKUP($A185,parlvotes_lh!$A$11:$ZZ$209,66,FALSE)=0,"",VLOOKUP($A185,parlvotes_lh!$A$11:$ZZ$209,66,FALSE)))</f>
        <v/>
      </c>
      <c r="N185" s="178" t="str">
        <f>IF(ISERROR(VLOOKUP($A185,parlvotes_lh!$A$11:$ZZ$209,86,FALSE))=TRUE,"",IF(VLOOKUP($A185,parlvotes_lh!$A$11:$ZZ$209,86,FALSE)=0,"",VLOOKUP($A185,parlvotes_lh!$A$11:$ZZ$209,86,FALSE)))</f>
        <v/>
      </c>
      <c r="O185" s="178" t="str">
        <f>IF(ISERROR(VLOOKUP($A185,parlvotes_lh!$A$11:$ZZ$209,106,FALSE))=TRUE,"",IF(VLOOKUP($A185,parlvotes_lh!$A$11:$ZZ$209,106,FALSE)=0,"",VLOOKUP($A185,parlvotes_lh!$A$11:$ZZ$209,106,FALSE)))</f>
        <v/>
      </c>
      <c r="P185" s="178" t="str">
        <f>IF(ISERROR(VLOOKUP($A185,parlvotes_lh!$A$11:$ZZ$209,126,FALSE))=TRUE,"",IF(VLOOKUP($A185,parlvotes_lh!$A$11:$ZZ$209,126,FALSE)=0,"",VLOOKUP($A185,parlvotes_lh!$A$11:$ZZ$209,126,FALSE)))</f>
        <v/>
      </c>
      <c r="Q185" s="179" t="str">
        <f>IF(ISERROR(VLOOKUP($A185,parlvotes_lh!$A$11:$ZZ$209,146,FALSE))=TRUE,"",IF(VLOOKUP($A185,parlvotes_lh!$A$11:$ZZ$209,146,FALSE)=0,"",VLOOKUP($A185,parlvotes_lh!$A$11:$ZZ$209,146,FALSE)))</f>
        <v/>
      </c>
      <c r="R185" s="179" t="str">
        <f>IF(ISERROR(VLOOKUP($A185,parlvotes_lh!$A$11:$ZZ$209,166,FALSE))=TRUE,"",IF(VLOOKUP($A185,parlvotes_lh!$A$11:$ZZ$209,166,FALSE)=0,"",VLOOKUP($A185,parlvotes_lh!$A$11:$ZZ$209,166,FALSE)))</f>
        <v/>
      </c>
      <c r="S185" s="179" t="str">
        <f>IF(ISERROR(VLOOKUP($A185,parlvotes_lh!$A$11:$ZZ$209,186,FALSE))=TRUE,"",IF(VLOOKUP($A185,parlvotes_lh!$A$11:$ZZ$209,186,FALSE)=0,"",VLOOKUP($A185,parlvotes_lh!$A$11:$ZZ$209,186,FALSE)))</f>
        <v/>
      </c>
      <c r="T185" s="179" t="str">
        <f>IF(ISERROR(VLOOKUP($A185,parlvotes_lh!$A$11:$ZZ$209,206,FALSE))=TRUE,"",IF(VLOOKUP($A185,parlvotes_lh!$A$11:$ZZ$209,206,FALSE)=0,"",VLOOKUP($A185,parlvotes_lh!$A$11:$ZZ$209,206,FALSE)))</f>
        <v/>
      </c>
      <c r="U185" s="179" t="str">
        <f>IF(ISERROR(VLOOKUP($A185,parlvotes_lh!$A$11:$ZZ$209,226,FALSE))=TRUE,"",IF(VLOOKUP($A185,parlvotes_lh!$A$11:$ZZ$209,226,FALSE)=0,"",VLOOKUP($A185,parlvotes_lh!$A$11:$ZZ$209,226,FALSE)))</f>
        <v/>
      </c>
      <c r="V185" s="179" t="str">
        <f>IF(ISERROR(VLOOKUP($A185,parlvotes_lh!$A$11:$ZZ$209,246,FALSE))=TRUE,"",IF(VLOOKUP($A185,parlvotes_lh!$A$11:$ZZ$209,246,FALSE)=0,"",VLOOKUP($A185,parlvotes_lh!$A$11:$ZZ$209,246,FALSE)))</f>
        <v/>
      </c>
      <c r="W185" s="179" t="str">
        <f>IF(ISERROR(VLOOKUP($A185,parlvotes_lh!$A$11:$ZZ$209,266,FALSE))=TRUE,"",IF(VLOOKUP($A185,parlvotes_lh!$A$11:$ZZ$209,266,FALSE)=0,"",VLOOKUP($A185,parlvotes_lh!$A$11:$ZZ$209,266,FALSE)))</f>
        <v/>
      </c>
      <c r="X185" s="179" t="str">
        <f>IF(ISERROR(VLOOKUP($A185,parlvotes_lh!$A$11:$ZZ$209,286,FALSE))=TRUE,"",IF(VLOOKUP($A185,parlvotes_lh!$A$11:$ZZ$209,286,FALSE)=0,"",VLOOKUP($A185,parlvotes_lh!$A$11:$ZZ$209,286,FALSE)))</f>
        <v/>
      </c>
      <c r="Y185" s="179" t="str">
        <f>IF(ISERROR(VLOOKUP($A185,parlvotes_lh!$A$11:$ZZ$209,306,FALSE))=TRUE,"",IF(VLOOKUP($A185,parlvotes_lh!$A$11:$ZZ$209,306,FALSE)=0,"",VLOOKUP($A185,parlvotes_lh!$A$11:$ZZ$209,306,FALSE)))</f>
        <v/>
      </c>
      <c r="Z185" s="179" t="str">
        <f>IF(ISERROR(VLOOKUP($A185,parlvotes_lh!$A$11:$ZZ$209,326,FALSE))=TRUE,"",IF(VLOOKUP($A185,parlvotes_lh!$A$11:$ZZ$209,326,FALSE)=0,"",VLOOKUP($A185,parlvotes_lh!$A$11:$ZZ$209,326,FALSE)))</f>
        <v/>
      </c>
      <c r="AA185" s="179" t="str">
        <f>IF(ISERROR(VLOOKUP($A185,parlvotes_lh!$A$11:$ZZ$209,346,FALSE))=TRUE,"",IF(VLOOKUP($A185,parlvotes_lh!$A$11:$ZZ$209,346,FALSE)=0,"",VLOOKUP($A185,parlvotes_lh!$A$11:$ZZ$209,346,FALSE)))</f>
        <v/>
      </c>
      <c r="AB185" s="179" t="str">
        <f>IF(ISERROR(VLOOKUP($A185,parlvotes_lh!$A$11:$ZZ$209,366,FALSE))=TRUE,"",IF(VLOOKUP($A185,parlvotes_lh!$A$11:$ZZ$209,366,FALSE)=0,"",VLOOKUP($A185,parlvotes_lh!$A$11:$ZZ$209,366,FALSE)))</f>
        <v/>
      </c>
      <c r="AC185" s="179" t="str">
        <f>IF(ISERROR(VLOOKUP($A185,parlvotes_lh!$A$11:$ZZ$209,386,FALSE))=TRUE,"",IF(VLOOKUP($A185,parlvotes_lh!$A$11:$ZZ$209,386,FALSE)=0,"",VLOOKUP($A185,parlvotes_lh!$A$11:$ZZ$209,386,FALSE)))</f>
        <v/>
      </c>
    </row>
    <row r="186" spans="1:29" ht="13.5" customHeight="1">
      <c r="A186" s="173"/>
      <c r="B186" s="104" t="str">
        <f>IF(A186="","",MID(info_weblinks!$C$3,32,3))</f>
        <v/>
      </c>
      <c r="C186" s="104" t="str">
        <f>IF(info_parties!G195="","",info_parties!G195)</f>
        <v/>
      </c>
      <c r="D186" s="104" t="str">
        <f>IF(info_parties!K195="","",info_parties!K195)</f>
        <v/>
      </c>
      <c r="E186" s="104" t="str">
        <f>IF(info_parties!H195="","",info_parties!H195)</f>
        <v/>
      </c>
      <c r="F186" s="174" t="str">
        <f t="shared" si="8"/>
        <v/>
      </c>
      <c r="G186" s="175" t="str">
        <f t="shared" si="9"/>
        <v/>
      </c>
      <c r="H186" s="176" t="str">
        <f t="shared" si="10"/>
        <v/>
      </c>
      <c r="I186" s="177" t="str">
        <f t="shared" si="11"/>
        <v/>
      </c>
      <c r="J186" s="178" t="str">
        <f>IF(ISERROR(VLOOKUP($A186,parlvotes_lh!$A$11:$ZZ$209,6,FALSE))=TRUE,"",IF(VLOOKUP($A186,parlvotes_lh!$A$11:$ZZ$209,6,FALSE)=0,"",VLOOKUP($A186,parlvotes_lh!$A$11:$ZZ$209,6,FALSE)))</f>
        <v/>
      </c>
      <c r="K186" s="178" t="str">
        <f>IF(ISERROR(VLOOKUP($A186,parlvotes_lh!$A$11:$ZZ$209,26,FALSE))=TRUE,"",IF(VLOOKUP($A186,parlvotes_lh!$A$11:$ZZ$209,26,FALSE)=0,"",VLOOKUP($A186,parlvotes_lh!$A$11:$ZZ$209,26,FALSE)))</f>
        <v/>
      </c>
      <c r="L186" s="178" t="str">
        <f>IF(ISERROR(VLOOKUP($A186,parlvotes_lh!$A$11:$ZZ$209,46,FALSE))=TRUE,"",IF(VLOOKUP($A186,parlvotes_lh!$A$11:$ZZ$209,46,FALSE)=0,"",VLOOKUP($A186,parlvotes_lh!$A$11:$ZZ$209,46,FALSE)))</f>
        <v/>
      </c>
      <c r="M186" s="178" t="str">
        <f>IF(ISERROR(VLOOKUP($A186,parlvotes_lh!$A$11:$ZZ$209,66,FALSE))=TRUE,"",IF(VLOOKUP($A186,parlvotes_lh!$A$11:$ZZ$209,66,FALSE)=0,"",VLOOKUP($A186,parlvotes_lh!$A$11:$ZZ$209,66,FALSE)))</f>
        <v/>
      </c>
      <c r="N186" s="178" t="str">
        <f>IF(ISERROR(VLOOKUP($A186,parlvotes_lh!$A$11:$ZZ$209,86,FALSE))=TRUE,"",IF(VLOOKUP($A186,parlvotes_lh!$A$11:$ZZ$209,86,FALSE)=0,"",VLOOKUP($A186,parlvotes_lh!$A$11:$ZZ$209,86,FALSE)))</f>
        <v/>
      </c>
      <c r="O186" s="178" t="str">
        <f>IF(ISERROR(VLOOKUP($A186,parlvotes_lh!$A$11:$ZZ$209,106,FALSE))=TRUE,"",IF(VLOOKUP($A186,parlvotes_lh!$A$11:$ZZ$209,106,FALSE)=0,"",VLOOKUP($A186,parlvotes_lh!$A$11:$ZZ$209,106,FALSE)))</f>
        <v/>
      </c>
      <c r="P186" s="178" t="str">
        <f>IF(ISERROR(VLOOKUP($A186,parlvotes_lh!$A$11:$ZZ$209,126,FALSE))=TRUE,"",IF(VLOOKUP($A186,parlvotes_lh!$A$11:$ZZ$209,126,FALSE)=0,"",VLOOKUP($A186,parlvotes_lh!$A$11:$ZZ$209,126,FALSE)))</f>
        <v/>
      </c>
      <c r="Q186" s="179" t="str">
        <f>IF(ISERROR(VLOOKUP($A186,parlvotes_lh!$A$11:$ZZ$209,146,FALSE))=TRUE,"",IF(VLOOKUP($A186,parlvotes_lh!$A$11:$ZZ$209,146,FALSE)=0,"",VLOOKUP($A186,parlvotes_lh!$A$11:$ZZ$209,146,FALSE)))</f>
        <v/>
      </c>
      <c r="R186" s="179" t="str">
        <f>IF(ISERROR(VLOOKUP($A186,parlvotes_lh!$A$11:$ZZ$209,166,FALSE))=TRUE,"",IF(VLOOKUP($A186,parlvotes_lh!$A$11:$ZZ$209,166,FALSE)=0,"",VLOOKUP($A186,parlvotes_lh!$A$11:$ZZ$209,166,FALSE)))</f>
        <v/>
      </c>
      <c r="S186" s="179" t="str">
        <f>IF(ISERROR(VLOOKUP($A186,parlvotes_lh!$A$11:$ZZ$209,186,FALSE))=TRUE,"",IF(VLOOKUP($A186,parlvotes_lh!$A$11:$ZZ$209,186,FALSE)=0,"",VLOOKUP($A186,parlvotes_lh!$A$11:$ZZ$209,186,FALSE)))</f>
        <v/>
      </c>
      <c r="T186" s="179" t="str">
        <f>IF(ISERROR(VLOOKUP($A186,parlvotes_lh!$A$11:$ZZ$209,206,FALSE))=TRUE,"",IF(VLOOKUP($A186,parlvotes_lh!$A$11:$ZZ$209,206,FALSE)=0,"",VLOOKUP($A186,parlvotes_lh!$A$11:$ZZ$209,206,FALSE)))</f>
        <v/>
      </c>
      <c r="U186" s="179" t="str">
        <f>IF(ISERROR(VLOOKUP($A186,parlvotes_lh!$A$11:$ZZ$209,226,FALSE))=TRUE,"",IF(VLOOKUP($A186,parlvotes_lh!$A$11:$ZZ$209,226,FALSE)=0,"",VLOOKUP($A186,parlvotes_lh!$A$11:$ZZ$209,226,FALSE)))</f>
        <v/>
      </c>
      <c r="V186" s="179" t="str">
        <f>IF(ISERROR(VLOOKUP($A186,parlvotes_lh!$A$11:$ZZ$209,246,FALSE))=TRUE,"",IF(VLOOKUP($A186,parlvotes_lh!$A$11:$ZZ$209,246,FALSE)=0,"",VLOOKUP($A186,parlvotes_lh!$A$11:$ZZ$209,246,FALSE)))</f>
        <v/>
      </c>
      <c r="W186" s="179" t="str">
        <f>IF(ISERROR(VLOOKUP($A186,parlvotes_lh!$A$11:$ZZ$209,266,FALSE))=TRUE,"",IF(VLOOKUP($A186,parlvotes_lh!$A$11:$ZZ$209,266,FALSE)=0,"",VLOOKUP($A186,parlvotes_lh!$A$11:$ZZ$209,266,FALSE)))</f>
        <v/>
      </c>
      <c r="X186" s="179" t="str">
        <f>IF(ISERROR(VLOOKUP($A186,parlvotes_lh!$A$11:$ZZ$209,286,FALSE))=TRUE,"",IF(VLOOKUP($A186,parlvotes_lh!$A$11:$ZZ$209,286,FALSE)=0,"",VLOOKUP($A186,parlvotes_lh!$A$11:$ZZ$209,286,FALSE)))</f>
        <v/>
      </c>
      <c r="Y186" s="179" t="str">
        <f>IF(ISERROR(VLOOKUP($A186,parlvotes_lh!$A$11:$ZZ$209,306,FALSE))=TRUE,"",IF(VLOOKUP($A186,parlvotes_lh!$A$11:$ZZ$209,306,FALSE)=0,"",VLOOKUP($A186,parlvotes_lh!$A$11:$ZZ$209,306,FALSE)))</f>
        <v/>
      </c>
      <c r="Z186" s="179" t="str">
        <f>IF(ISERROR(VLOOKUP($A186,parlvotes_lh!$A$11:$ZZ$209,326,FALSE))=TRUE,"",IF(VLOOKUP($A186,parlvotes_lh!$A$11:$ZZ$209,326,FALSE)=0,"",VLOOKUP($A186,parlvotes_lh!$A$11:$ZZ$209,326,FALSE)))</f>
        <v/>
      </c>
      <c r="AA186" s="179" t="str">
        <f>IF(ISERROR(VLOOKUP($A186,parlvotes_lh!$A$11:$ZZ$209,346,FALSE))=TRUE,"",IF(VLOOKUP($A186,parlvotes_lh!$A$11:$ZZ$209,346,FALSE)=0,"",VLOOKUP($A186,parlvotes_lh!$A$11:$ZZ$209,346,FALSE)))</f>
        <v/>
      </c>
      <c r="AB186" s="179" t="str">
        <f>IF(ISERROR(VLOOKUP($A186,parlvotes_lh!$A$11:$ZZ$209,366,FALSE))=TRUE,"",IF(VLOOKUP($A186,parlvotes_lh!$A$11:$ZZ$209,366,FALSE)=0,"",VLOOKUP($A186,parlvotes_lh!$A$11:$ZZ$209,366,FALSE)))</f>
        <v/>
      </c>
      <c r="AC186" s="179" t="str">
        <f>IF(ISERROR(VLOOKUP($A186,parlvotes_lh!$A$11:$ZZ$209,386,FALSE))=TRUE,"",IF(VLOOKUP($A186,parlvotes_lh!$A$11:$ZZ$209,386,FALSE)=0,"",VLOOKUP($A186,parlvotes_lh!$A$11:$ZZ$209,386,FALSE)))</f>
        <v/>
      </c>
    </row>
    <row r="187" spans="1:29" ht="13.5" customHeight="1">
      <c r="A187" s="173"/>
      <c r="B187" s="104" t="str">
        <f>IF(A187="","",MID(info_weblinks!$C$3,32,3))</f>
        <v/>
      </c>
      <c r="C187" s="104" t="str">
        <f>IF(info_parties!G196="","",info_parties!G196)</f>
        <v/>
      </c>
      <c r="D187" s="104" t="str">
        <f>IF(info_parties!K196="","",info_parties!K196)</f>
        <v/>
      </c>
      <c r="E187" s="104" t="str">
        <f>IF(info_parties!H196="","",info_parties!H196)</f>
        <v/>
      </c>
      <c r="F187" s="174" t="str">
        <f t="shared" si="8"/>
        <v/>
      </c>
      <c r="G187" s="175" t="str">
        <f t="shared" si="9"/>
        <v/>
      </c>
      <c r="H187" s="176" t="str">
        <f t="shared" si="10"/>
        <v/>
      </c>
      <c r="I187" s="177" t="str">
        <f t="shared" si="11"/>
        <v/>
      </c>
      <c r="J187" s="178" t="str">
        <f>IF(ISERROR(VLOOKUP($A187,parlvotes_lh!$A$11:$ZZ$209,6,FALSE))=TRUE,"",IF(VLOOKUP($A187,parlvotes_lh!$A$11:$ZZ$209,6,FALSE)=0,"",VLOOKUP($A187,parlvotes_lh!$A$11:$ZZ$209,6,FALSE)))</f>
        <v/>
      </c>
      <c r="K187" s="178" t="str">
        <f>IF(ISERROR(VLOOKUP($A187,parlvotes_lh!$A$11:$ZZ$209,26,FALSE))=TRUE,"",IF(VLOOKUP($A187,parlvotes_lh!$A$11:$ZZ$209,26,FALSE)=0,"",VLOOKUP($A187,parlvotes_lh!$A$11:$ZZ$209,26,FALSE)))</f>
        <v/>
      </c>
      <c r="L187" s="178" t="str">
        <f>IF(ISERROR(VLOOKUP($A187,parlvotes_lh!$A$11:$ZZ$209,46,FALSE))=TRUE,"",IF(VLOOKUP($A187,parlvotes_lh!$A$11:$ZZ$209,46,FALSE)=0,"",VLOOKUP($A187,parlvotes_lh!$A$11:$ZZ$209,46,FALSE)))</f>
        <v/>
      </c>
      <c r="M187" s="178" t="str">
        <f>IF(ISERROR(VLOOKUP($A187,parlvotes_lh!$A$11:$ZZ$209,66,FALSE))=TRUE,"",IF(VLOOKUP($A187,parlvotes_lh!$A$11:$ZZ$209,66,FALSE)=0,"",VLOOKUP($A187,parlvotes_lh!$A$11:$ZZ$209,66,FALSE)))</f>
        <v/>
      </c>
      <c r="N187" s="178" t="str">
        <f>IF(ISERROR(VLOOKUP($A187,parlvotes_lh!$A$11:$ZZ$209,86,FALSE))=TRUE,"",IF(VLOOKUP($A187,parlvotes_lh!$A$11:$ZZ$209,86,FALSE)=0,"",VLOOKUP($A187,parlvotes_lh!$A$11:$ZZ$209,86,FALSE)))</f>
        <v/>
      </c>
      <c r="O187" s="178" t="str">
        <f>IF(ISERROR(VLOOKUP($A187,parlvotes_lh!$A$11:$ZZ$209,106,FALSE))=TRUE,"",IF(VLOOKUP($A187,parlvotes_lh!$A$11:$ZZ$209,106,FALSE)=0,"",VLOOKUP($A187,parlvotes_lh!$A$11:$ZZ$209,106,FALSE)))</f>
        <v/>
      </c>
      <c r="P187" s="178" t="str">
        <f>IF(ISERROR(VLOOKUP($A187,parlvotes_lh!$A$11:$ZZ$209,126,FALSE))=TRUE,"",IF(VLOOKUP($A187,parlvotes_lh!$A$11:$ZZ$209,126,FALSE)=0,"",VLOOKUP($A187,parlvotes_lh!$A$11:$ZZ$209,126,FALSE)))</f>
        <v/>
      </c>
      <c r="Q187" s="179" t="str">
        <f>IF(ISERROR(VLOOKUP($A187,parlvotes_lh!$A$11:$ZZ$209,146,FALSE))=TRUE,"",IF(VLOOKUP($A187,parlvotes_lh!$A$11:$ZZ$209,146,FALSE)=0,"",VLOOKUP($A187,parlvotes_lh!$A$11:$ZZ$209,146,FALSE)))</f>
        <v/>
      </c>
      <c r="R187" s="179" t="str">
        <f>IF(ISERROR(VLOOKUP($A187,parlvotes_lh!$A$11:$ZZ$209,166,FALSE))=TRUE,"",IF(VLOOKUP($A187,parlvotes_lh!$A$11:$ZZ$209,166,FALSE)=0,"",VLOOKUP($A187,parlvotes_lh!$A$11:$ZZ$209,166,FALSE)))</f>
        <v/>
      </c>
      <c r="S187" s="179" t="str">
        <f>IF(ISERROR(VLOOKUP($A187,parlvotes_lh!$A$11:$ZZ$209,186,FALSE))=TRUE,"",IF(VLOOKUP($A187,parlvotes_lh!$A$11:$ZZ$209,186,FALSE)=0,"",VLOOKUP($A187,parlvotes_lh!$A$11:$ZZ$209,186,FALSE)))</f>
        <v/>
      </c>
      <c r="T187" s="179" t="str">
        <f>IF(ISERROR(VLOOKUP($A187,parlvotes_lh!$A$11:$ZZ$209,206,FALSE))=TRUE,"",IF(VLOOKUP($A187,parlvotes_lh!$A$11:$ZZ$209,206,FALSE)=0,"",VLOOKUP($A187,parlvotes_lh!$A$11:$ZZ$209,206,FALSE)))</f>
        <v/>
      </c>
      <c r="U187" s="179" t="str">
        <f>IF(ISERROR(VLOOKUP($A187,parlvotes_lh!$A$11:$ZZ$209,226,FALSE))=TRUE,"",IF(VLOOKUP($A187,parlvotes_lh!$A$11:$ZZ$209,226,FALSE)=0,"",VLOOKUP($A187,parlvotes_lh!$A$11:$ZZ$209,226,FALSE)))</f>
        <v/>
      </c>
      <c r="V187" s="179" t="str">
        <f>IF(ISERROR(VLOOKUP($A187,parlvotes_lh!$A$11:$ZZ$209,246,FALSE))=TRUE,"",IF(VLOOKUP($A187,parlvotes_lh!$A$11:$ZZ$209,246,FALSE)=0,"",VLOOKUP($A187,parlvotes_lh!$A$11:$ZZ$209,246,FALSE)))</f>
        <v/>
      </c>
      <c r="W187" s="179" t="str">
        <f>IF(ISERROR(VLOOKUP($A187,parlvotes_lh!$A$11:$ZZ$209,266,FALSE))=TRUE,"",IF(VLOOKUP($A187,parlvotes_lh!$A$11:$ZZ$209,266,FALSE)=0,"",VLOOKUP($A187,parlvotes_lh!$A$11:$ZZ$209,266,FALSE)))</f>
        <v/>
      </c>
      <c r="X187" s="179" t="str">
        <f>IF(ISERROR(VLOOKUP($A187,parlvotes_lh!$A$11:$ZZ$209,286,FALSE))=TRUE,"",IF(VLOOKUP($A187,parlvotes_lh!$A$11:$ZZ$209,286,FALSE)=0,"",VLOOKUP($A187,parlvotes_lh!$A$11:$ZZ$209,286,FALSE)))</f>
        <v/>
      </c>
      <c r="Y187" s="179" t="str">
        <f>IF(ISERROR(VLOOKUP($A187,parlvotes_lh!$A$11:$ZZ$209,306,FALSE))=TRUE,"",IF(VLOOKUP($A187,parlvotes_lh!$A$11:$ZZ$209,306,FALSE)=0,"",VLOOKUP($A187,parlvotes_lh!$A$11:$ZZ$209,306,FALSE)))</f>
        <v/>
      </c>
      <c r="Z187" s="179" t="str">
        <f>IF(ISERROR(VLOOKUP($A187,parlvotes_lh!$A$11:$ZZ$209,326,FALSE))=TRUE,"",IF(VLOOKUP($A187,parlvotes_lh!$A$11:$ZZ$209,326,FALSE)=0,"",VLOOKUP($A187,parlvotes_lh!$A$11:$ZZ$209,326,FALSE)))</f>
        <v/>
      </c>
      <c r="AA187" s="179" t="str">
        <f>IF(ISERROR(VLOOKUP($A187,parlvotes_lh!$A$11:$ZZ$209,346,FALSE))=TRUE,"",IF(VLOOKUP($A187,parlvotes_lh!$A$11:$ZZ$209,346,FALSE)=0,"",VLOOKUP($A187,parlvotes_lh!$A$11:$ZZ$209,346,FALSE)))</f>
        <v/>
      </c>
      <c r="AB187" s="179" t="str">
        <f>IF(ISERROR(VLOOKUP($A187,parlvotes_lh!$A$11:$ZZ$209,366,FALSE))=TRUE,"",IF(VLOOKUP($A187,parlvotes_lh!$A$11:$ZZ$209,366,FALSE)=0,"",VLOOKUP($A187,parlvotes_lh!$A$11:$ZZ$209,366,FALSE)))</f>
        <v/>
      </c>
      <c r="AC187" s="179" t="str">
        <f>IF(ISERROR(VLOOKUP($A187,parlvotes_lh!$A$11:$ZZ$209,386,FALSE))=TRUE,"",IF(VLOOKUP($A187,parlvotes_lh!$A$11:$ZZ$209,386,FALSE)=0,"",VLOOKUP($A187,parlvotes_lh!$A$11:$ZZ$209,386,FALSE)))</f>
        <v/>
      </c>
    </row>
    <row r="188" spans="1:29" ht="13.5" customHeight="1">
      <c r="A188" s="173"/>
      <c r="B188" s="104" t="str">
        <f>IF(A188="","",MID(info_weblinks!$C$3,32,3))</f>
        <v/>
      </c>
      <c r="C188" s="104" t="str">
        <f>IF(info_parties!G197="","",info_parties!G197)</f>
        <v/>
      </c>
      <c r="D188" s="104" t="str">
        <f>IF(info_parties!K197="","",info_parties!K197)</f>
        <v/>
      </c>
      <c r="E188" s="104" t="str">
        <f>IF(info_parties!H197="","",info_parties!H197)</f>
        <v/>
      </c>
      <c r="F188" s="174" t="str">
        <f t="shared" si="8"/>
        <v/>
      </c>
      <c r="G188" s="175" t="str">
        <f t="shared" si="9"/>
        <v/>
      </c>
      <c r="H188" s="176" t="str">
        <f t="shared" si="10"/>
        <v/>
      </c>
      <c r="I188" s="177" t="str">
        <f t="shared" si="11"/>
        <v/>
      </c>
      <c r="J188" s="178" t="str">
        <f>IF(ISERROR(VLOOKUP($A188,parlvotes_lh!$A$11:$ZZ$209,6,FALSE))=TRUE,"",IF(VLOOKUP($A188,parlvotes_lh!$A$11:$ZZ$209,6,FALSE)=0,"",VLOOKUP($A188,parlvotes_lh!$A$11:$ZZ$209,6,FALSE)))</f>
        <v/>
      </c>
      <c r="K188" s="178" t="str">
        <f>IF(ISERROR(VLOOKUP($A188,parlvotes_lh!$A$11:$ZZ$209,26,FALSE))=TRUE,"",IF(VLOOKUP($A188,parlvotes_lh!$A$11:$ZZ$209,26,FALSE)=0,"",VLOOKUP($A188,parlvotes_lh!$A$11:$ZZ$209,26,FALSE)))</f>
        <v/>
      </c>
      <c r="L188" s="178" t="str">
        <f>IF(ISERROR(VLOOKUP($A188,parlvotes_lh!$A$11:$ZZ$209,46,FALSE))=TRUE,"",IF(VLOOKUP($A188,parlvotes_lh!$A$11:$ZZ$209,46,FALSE)=0,"",VLOOKUP($A188,parlvotes_lh!$A$11:$ZZ$209,46,FALSE)))</f>
        <v/>
      </c>
      <c r="M188" s="178" t="str">
        <f>IF(ISERROR(VLOOKUP($A188,parlvotes_lh!$A$11:$ZZ$209,66,FALSE))=TRUE,"",IF(VLOOKUP($A188,parlvotes_lh!$A$11:$ZZ$209,66,FALSE)=0,"",VLOOKUP($A188,parlvotes_lh!$A$11:$ZZ$209,66,FALSE)))</f>
        <v/>
      </c>
      <c r="N188" s="178" t="str">
        <f>IF(ISERROR(VLOOKUP($A188,parlvotes_lh!$A$11:$ZZ$209,86,FALSE))=TRUE,"",IF(VLOOKUP($A188,parlvotes_lh!$A$11:$ZZ$209,86,FALSE)=0,"",VLOOKUP($A188,parlvotes_lh!$A$11:$ZZ$209,86,FALSE)))</f>
        <v/>
      </c>
      <c r="O188" s="178" t="str">
        <f>IF(ISERROR(VLOOKUP($A188,parlvotes_lh!$A$11:$ZZ$209,106,FALSE))=TRUE,"",IF(VLOOKUP($A188,parlvotes_lh!$A$11:$ZZ$209,106,FALSE)=0,"",VLOOKUP($A188,parlvotes_lh!$A$11:$ZZ$209,106,FALSE)))</f>
        <v/>
      </c>
      <c r="P188" s="178" t="str">
        <f>IF(ISERROR(VLOOKUP($A188,parlvotes_lh!$A$11:$ZZ$209,126,FALSE))=TRUE,"",IF(VLOOKUP($A188,parlvotes_lh!$A$11:$ZZ$209,126,FALSE)=0,"",VLOOKUP($A188,parlvotes_lh!$A$11:$ZZ$209,126,FALSE)))</f>
        <v/>
      </c>
      <c r="Q188" s="179" t="str">
        <f>IF(ISERROR(VLOOKUP($A188,parlvotes_lh!$A$11:$ZZ$209,146,FALSE))=TRUE,"",IF(VLOOKUP($A188,parlvotes_lh!$A$11:$ZZ$209,146,FALSE)=0,"",VLOOKUP($A188,parlvotes_lh!$A$11:$ZZ$209,146,FALSE)))</f>
        <v/>
      </c>
      <c r="R188" s="179" t="str">
        <f>IF(ISERROR(VLOOKUP($A188,parlvotes_lh!$A$11:$ZZ$209,166,FALSE))=TRUE,"",IF(VLOOKUP($A188,parlvotes_lh!$A$11:$ZZ$209,166,FALSE)=0,"",VLOOKUP($A188,parlvotes_lh!$A$11:$ZZ$209,166,FALSE)))</f>
        <v/>
      </c>
      <c r="S188" s="179" t="str">
        <f>IF(ISERROR(VLOOKUP($A188,parlvotes_lh!$A$11:$ZZ$209,186,FALSE))=TRUE,"",IF(VLOOKUP($A188,parlvotes_lh!$A$11:$ZZ$209,186,FALSE)=0,"",VLOOKUP($A188,parlvotes_lh!$A$11:$ZZ$209,186,FALSE)))</f>
        <v/>
      </c>
      <c r="T188" s="179" t="str">
        <f>IF(ISERROR(VLOOKUP($A188,parlvotes_lh!$A$11:$ZZ$209,206,FALSE))=TRUE,"",IF(VLOOKUP($A188,parlvotes_lh!$A$11:$ZZ$209,206,FALSE)=0,"",VLOOKUP($A188,parlvotes_lh!$A$11:$ZZ$209,206,FALSE)))</f>
        <v/>
      </c>
      <c r="U188" s="179" t="str">
        <f>IF(ISERROR(VLOOKUP($A188,parlvotes_lh!$A$11:$ZZ$209,226,FALSE))=TRUE,"",IF(VLOOKUP($A188,parlvotes_lh!$A$11:$ZZ$209,226,FALSE)=0,"",VLOOKUP($A188,parlvotes_lh!$A$11:$ZZ$209,226,FALSE)))</f>
        <v/>
      </c>
      <c r="V188" s="179" t="str">
        <f>IF(ISERROR(VLOOKUP($A188,parlvotes_lh!$A$11:$ZZ$209,246,FALSE))=TRUE,"",IF(VLOOKUP($A188,parlvotes_lh!$A$11:$ZZ$209,246,FALSE)=0,"",VLOOKUP($A188,parlvotes_lh!$A$11:$ZZ$209,246,FALSE)))</f>
        <v/>
      </c>
      <c r="W188" s="179" t="str">
        <f>IF(ISERROR(VLOOKUP($A188,parlvotes_lh!$A$11:$ZZ$209,266,FALSE))=TRUE,"",IF(VLOOKUP($A188,parlvotes_lh!$A$11:$ZZ$209,266,FALSE)=0,"",VLOOKUP($A188,parlvotes_lh!$A$11:$ZZ$209,266,FALSE)))</f>
        <v/>
      </c>
      <c r="X188" s="179" t="str">
        <f>IF(ISERROR(VLOOKUP($A188,parlvotes_lh!$A$11:$ZZ$209,286,FALSE))=TRUE,"",IF(VLOOKUP($A188,parlvotes_lh!$A$11:$ZZ$209,286,FALSE)=0,"",VLOOKUP($A188,parlvotes_lh!$A$11:$ZZ$209,286,FALSE)))</f>
        <v/>
      </c>
      <c r="Y188" s="179" t="str">
        <f>IF(ISERROR(VLOOKUP($A188,parlvotes_lh!$A$11:$ZZ$209,306,FALSE))=TRUE,"",IF(VLOOKUP($A188,parlvotes_lh!$A$11:$ZZ$209,306,FALSE)=0,"",VLOOKUP($A188,parlvotes_lh!$A$11:$ZZ$209,306,FALSE)))</f>
        <v/>
      </c>
      <c r="Z188" s="179" t="str">
        <f>IF(ISERROR(VLOOKUP($A188,parlvotes_lh!$A$11:$ZZ$209,326,FALSE))=TRUE,"",IF(VLOOKUP($A188,parlvotes_lh!$A$11:$ZZ$209,326,FALSE)=0,"",VLOOKUP($A188,parlvotes_lh!$A$11:$ZZ$209,326,FALSE)))</f>
        <v/>
      </c>
      <c r="AA188" s="179" t="str">
        <f>IF(ISERROR(VLOOKUP($A188,parlvotes_lh!$A$11:$ZZ$209,346,FALSE))=TRUE,"",IF(VLOOKUP($A188,parlvotes_lh!$A$11:$ZZ$209,346,FALSE)=0,"",VLOOKUP($A188,parlvotes_lh!$A$11:$ZZ$209,346,FALSE)))</f>
        <v/>
      </c>
      <c r="AB188" s="179" t="str">
        <f>IF(ISERROR(VLOOKUP($A188,parlvotes_lh!$A$11:$ZZ$209,366,FALSE))=TRUE,"",IF(VLOOKUP($A188,parlvotes_lh!$A$11:$ZZ$209,366,FALSE)=0,"",VLOOKUP($A188,parlvotes_lh!$A$11:$ZZ$209,366,FALSE)))</f>
        <v/>
      </c>
      <c r="AC188" s="179" t="str">
        <f>IF(ISERROR(VLOOKUP($A188,parlvotes_lh!$A$11:$ZZ$209,386,FALSE))=TRUE,"",IF(VLOOKUP($A188,parlvotes_lh!$A$11:$ZZ$209,386,FALSE)=0,"",VLOOKUP($A188,parlvotes_lh!$A$11:$ZZ$209,386,FALSE)))</f>
        <v/>
      </c>
    </row>
    <row r="189" spans="1:29" ht="13.5" customHeight="1">
      <c r="A189" s="173"/>
      <c r="B189" s="104" t="str">
        <f>IF(A189="","",MID(info_weblinks!$C$3,32,3))</f>
        <v/>
      </c>
      <c r="C189" s="104" t="str">
        <f>IF(info_parties!G198="","",info_parties!G198)</f>
        <v/>
      </c>
      <c r="D189" s="104" t="str">
        <f>IF(info_parties!K198="","",info_parties!K198)</f>
        <v/>
      </c>
      <c r="E189" s="104" t="str">
        <f>IF(info_parties!H198="","",info_parties!H198)</f>
        <v/>
      </c>
      <c r="F189" s="174" t="str">
        <f t="shared" si="8"/>
        <v/>
      </c>
      <c r="G189" s="175" t="str">
        <f t="shared" si="9"/>
        <v/>
      </c>
      <c r="H189" s="176" t="str">
        <f t="shared" si="10"/>
        <v/>
      </c>
      <c r="I189" s="177" t="str">
        <f t="shared" si="11"/>
        <v/>
      </c>
      <c r="J189" s="178" t="str">
        <f>IF(ISERROR(VLOOKUP($A189,parlvotes_lh!$A$11:$ZZ$209,6,FALSE))=TRUE,"",IF(VLOOKUP($A189,parlvotes_lh!$A$11:$ZZ$209,6,FALSE)=0,"",VLOOKUP($A189,parlvotes_lh!$A$11:$ZZ$209,6,FALSE)))</f>
        <v/>
      </c>
      <c r="K189" s="178" t="str">
        <f>IF(ISERROR(VLOOKUP($A189,parlvotes_lh!$A$11:$ZZ$209,26,FALSE))=TRUE,"",IF(VLOOKUP($A189,parlvotes_lh!$A$11:$ZZ$209,26,FALSE)=0,"",VLOOKUP($A189,parlvotes_lh!$A$11:$ZZ$209,26,FALSE)))</f>
        <v/>
      </c>
      <c r="L189" s="178" t="str">
        <f>IF(ISERROR(VLOOKUP($A189,parlvotes_lh!$A$11:$ZZ$209,46,FALSE))=TRUE,"",IF(VLOOKUP($A189,parlvotes_lh!$A$11:$ZZ$209,46,FALSE)=0,"",VLOOKUP($A189,parlvotes_lh!$A$11:$ZZ$209,46,FALSE)))</f>
        <v/>
      </c>
      <c r="M189" s="178" t="str">
        <f>IF(ISERROR(VLOOKUP($A189,parlvotes_lh!$A$11:$ZZ$209,66,FALSE))=TRUE,"",IF(VLOOKUP($A189,parlvotes_lh!$A$11:$ZZ$209,66,FALSE)=0,"",VLOOKUP($A189,parlvotes_lh!$A$11:$ZZ$209,66,FALSE)))</f>
        <v/>
      </c>
      <c r="N189" s="178" t="str">
        <f>IF(ISERROR(VLOOKUP($A189,parlvotes_lh!$A$11:$ZZ$209,86,FALSE))=TRUE,"",IF(VLOOKUP($A189,parlvotes_lh!$A$11:$ZZ$209,86,FALSE)=0,"",VLOOKUP($A189,parlvotes_lh!$A$11:$ZZ$209,86,FALSE)))</f>
        <v/>
      </c>
      <c r="O189" s="178" t="str">
        <f>IF(ISERROR(VLOOKUP($A189,parlvotes_lh!$A$11:$ZZ$209,106,FALSE))=TRUE,"",IF(VLOOKUP($A189,parlvotes_lh!$A$11:$ZZ$209,106,FALSE)=0,"",VLOOKUP($A189,parlvotes_lh!$A$11:$ZZ$209,106,FALSE)))</f>
        <v/>
      </c>
      <c r="P189" s="178" t="str">
        <f>IF(ISERROR(VLOOKUP($A189,parlvotes_lh!$A$11:$ZZ$209,126,FALSE))=TRUE,"",IF(VLOOKUP($A189,parlvotes_lh!$A$11:$ZZ$209,126,FALSE)=0,"",VLOOKUP($A189,parlvotes_lh!$A$11:$ZZ$209,126,FALSE)))</f>
        <v/>
      </c>
      <c r="Q189" s="179" t="str">
        <f>IF(ISERROR(VLOOKUP($A189,parlvotes_lh!$A$11:$ZZ$209,146,FALSE))=TRUE,"",IF(VLOOKUP($A189,parlvotes_lh!$A$11:$ZZ$209,146,FALSE)=0,"",VLOOKUP($A189,parlvotes_lh!$A$11:$ZZ$209,146,FALSE)))</f>
        <v/>
      </c>
      <c r="R189" s="179" t="str">
        <f>IF(ISERROR(VLOOKUP($A189,parlvotes_lh!$A$11:$ZZ$209,166,FALSE))=TRUE,"",IF(VLOOKUP($A189,parlvotes_lh!$A$11:$ZZ$209,166,FALSE)=0,"",VLOOKUP($A189,parlvotes_lh!$A$11:$ZZ$209,166,FALSE)))</f>
        <v/>
      </c>
      <c r="S189" s="179" t="str">
        <f>IF(ISERROR(VLOOKUP($A189,parlvotes_lh!$A$11:$ZZ$209,186,FALSE))=TRUE,"",IF(VLOOKUP($A189,parlvotes_lh!$A$11:$ZZ$209,186,FALSE)=0,"",VLOOKUP($A189,parlvotes_lh!$A$11:$ZZ$209,186,FALSE)))</f>
        <v/>
      </c>
      <c r="T189" s="179" t="str">
        <f>IF(ISERROR(VLOOKUP($A189,parlvotes_lh!$A$11:$ZZ$209,206,FALSE))=TRUE,"",IF(VLOOKUP($A189,parlvotes_lh!$A$11:$ZZ$209,206,FALSE)=0,"",VLOOKUP($A189,parlvotes_lh!$A$11:$ZZ$209,206,FALSE)))</f>
        <v/>
      </c>
      <c r="U189" s="179" t="str">
        <f>IF(ISERROR(VLOOKUP($A189,parlvotes_lh!$A$11:$ZZ$209,226,FALSE))=TRUE,"",IF(VLOOKUP($A189,parlvotes_lh!$A$11:$ZZ$209,226,FALSE)=0,"",VLOOKUP($A189,parlvotes_lh!$A$11:$ZZ$209,226,FALSE)))</f>
        <v/>
      </c>
      <c r="V189" s="179" t="str">
        <f>IF(ISERROR(VLOOKUP($A189,parlvotes_lh!$A$11:$ZZ$209,246,FALSE))=TRUE,"",IF(VLOOKUP($A189,parlvotes_lh!$A$11:$ZZ$209,246,FALSE)=0,"",VLOOKUP($A189,parlvotes_lh!$A$11:$ZZ$209,246,FALSE)))</f>
        <v/>
      </c>
      <c r="W189" s="179" t="str">
        <f>IF(ISERROR(VLOOKUP($A189,parlvotes_lh!$A$11:$ZZ$209,266,FALSE))=TRUE,"",IF(VLOOKUP($A189,parlvotes_lh!$A$11:$ZZ$209,266,FALSE)=0,"",VLOOKUP($A189,parlvotes_lh!$A$11:$ZZ$209,266,FALSE)))</f>
        <v/>
      </c>
      <c r="X189" s="179" t="str">
        <f>IF(ISERROR(VLOOKUP($A189,parlvotes_lh!$A$11:$ZZ$209,286,FALSE))=TRUE,"",IF(VLOOKUP($A189,parlvotes_lh!$A$11:$ZZ$209,286,FALSE)=0,"",VLOOKUP($A189,parlvotes_lh!$A$11:$ZZ$209,286,FALSE)))</f>
        <v/>
      </c>
      <c r="Y189" s="179" t="str">
        <f>IF(ISERROR(VLOOKUP($A189,parlvotes_lh!$A$11:$ZZ$209,306,FALSE))=TRUE,"",IF(VLOOKUP($A189,parlvotes_lh!$A$11:$ZZ$209,306,FALSE)=0,"",VLOOKUP($A189,parlvotes_lh!$A$11:$ZZ$209,306,FALSE)))</f>
        <v/>
      </c>
      <c r="Z189" s="179" t="str">
        <f>IF(ISERROR(VLOOKUP($A189,parlvotes_lh!$A$11:$ZZ$209,326,FALSE))=TRUE,"",IF(VLOOKUP($A189,parlvotes_lh!$A$11:$ZZ$209,326,FALSE)=0,"",VLOOKUP($A189,parlvotes_lh!$A$11:$ZZ$209,326,FALSE)))</f>
        <v/>
      </c>
      <c r="AA189" s="179" t="str">
        <f>IF(ISERROR(VLOOKUP($A189,parlvotes_lh!$A$11:$ZZ$209,346,FALSE))=TRUE,"",IF(VLOOKUP($A189,parlvotes_lh!$A$11:$ZZ$209,346,FALSE)=0,"",VLOOKUP($A189,parlvotes_lh!$A$11:$ZZ$209,346,FALSE)))</f>
        <v/>
      </c>
      <c r="AB189" s="179" t="str">
        <f>IF(ISERROR(VLOOKUP($A189,parlvotes_lh!$A$11:$ZZ$209,366,FALSE))=TRUE,"",IF(VLOOKUP($A189,parlvotes_lh!$A$11:$ZZ$209,366,FALSE)=0,"",VLOOKUP($A189,parlvotes_lh!$A$11:$ZZ$209,366,FALSE)))</f>
        <v/>
      </c>
      <c r="AC189" s="179" t="str">
        <f>IF(ISERROR(VLOOKUP($A189,parlvotes_lh!$A$11:$ZZ$209,386,FALSE))=TRUE,"",IF(VLOOKUP($A189,parlvotes_lh!$A$11:$ZZ$209,386,FALSE)=0,"",VLOOKUP($A189,parlvotes_lh!$A$11:$ZZ$209,386,FALSE)))</f>
        <v/>
      </c>
    </row>
    <row r="190" spans="1:29" ht="13.5" customHeight="1">
      <c r="A190" s="173"/>
      <c r="B190" s="104" t="str">
        <f>IF(A190="","",MID(info_weblinks!$C$3,32,3))</f>
        <v/>
      </c>
      <c r="C190" s="104" t="str">
        <f>IF(info_parties!G199="","",info_parties!G199)</f>
        <v/>
      </c>
      <c r="D190" s="104" t="str">
        <f>IF(info_parties!K199="","",info_parties!K199)</f>
        <v/>
      </c>
      <c r="E190" s="104" t="str">
        <f>IF(info_parties!H199="","",info_parties!H199)</f>
        <v/>
      </c>
      <c r="F190" s="174" t="str">
        <f t="shared" si="8"/>
        <v/>
      </c>
      <c r="G190" s="175" t="str">
        <f t="shared" si="9"/>
        <v/>
      </c>
      <c r="H190" s="176" t="str">
        <f t="shared" si="10"/>
        <v/>
      </c>
      <c r="I190" s="177" t="str">
        <f t="shared" si="11"/>
        <v/>
      </c>
      <c r="J190" s="178" t="str">
        <f>IF(ISERROR(VLOOKUP($A190,parlvotes_lh!$A$11:$ZZ$209,6,FALSE))=TRUE,"",IF(VLOOKUP($A190,parlvotes_lh!$A$11:$ZZ$209,6,FALSE)=0,"",VLOOKUP($A190,parlvotes_lh!$A$11:$ZZ$209,6,FALSE)))</f>
        <v/>
      </c>
      <c r="K190" s="178" t="str">
        <f>IF(ISERROR(VLOOKUP($A190,parlvotes_lh!$A$11:$ZZ$209,26,FALSE))=TRUE,"",IF(VLOOKUP($A190,parlvotes_lh!$A$11:$ZZ$209,26,FALSE)=0,"",VLOOKUP($A190,parlvotes_lh!$A$11:$ZZ$209,26,FALSE)))</f>
        <v/>
      </c>
      <c r="L190" s="178" t="str">
        <f>IF(ISERROR(VLOOKUP($A190,parlvotes_lh!$A$11:$ZZ$209,46,FALSE))=TRUE,"",IF(VLOOKUP($A190,parlvotes_lh!$A$11:$ZZ$209,46,FALSE)=0,"",VLOOKUP($A190,parlvotes_lh!$A$11:$ZZ$209,46,FALSE)))</f>
        <v/>
      </c>
      <c r="M190" s="178" t="str">
        <f>IF(ISERROR(VLOOKUP($A190,parlvotes_lh!$A$11:$ZZ$209,66,FALSE))=TRUE,"",IF(VLOOKUP($A190,parlvotes_lh!$A$11:$ZZ$209,66,FALSE)=0,"",VLOOKUP($A190,parlvotes_lh!$A$11:$ZZ$209,66,FALSE)))</f>
        <v/>
      </c>
      <c r="N190" s="178" t="str">
        <f>IF(ISERROR(VLOOKUP($A190,parlvotes_lh!$A$11:$ZZ$209,86,FALSE))=TRUE,"",IF(VLOOKUP($A190,parlvotes_lh!$A$11:$ZZ$209,86,FALSE)=0,"",VLOOKUP($A190,parlvotes_lh!$A$11:$ZZ$209,86,FALSE)))</f>
        <v/>
      </c>
      <c r="O190" s="178" t="str">
        <f>IF(ISERROR(VLOOKUP($A190,parlvotes_lh!$A$11:$ZZ$209,106,FALSE))=TRUE,"",IF(VLOOKUP($A190,parlvotes_lh!$A$11:$ZZ$209,106,FALSE)=0,"",VLOOKUP($A190,parlvotes_lh!$A$11:$ZZ$209,106,FALSE)))</f>
        <v/>
      </c>
      <c r="P190" s="178" t="str">
        <f>IF(ISERROR(VLOOKUP($A190,parlvotes_lh!$A$11:$ZZ$209,126,FALSE))=TRUE,"",IF(VLOOKUP($A190,parlvotes_lh!$A$11:$ZZ$209,126,FALSE)=0,"",VLOOKUP($A190,parlvotes_lh!$A$11:$ZZ$209,126,FALSE)))</f>
        <v/>
      </c>
      <c r="Q190" s="179" t="str">
        <f>IF(ISERROR(VLOOKUP($A190,parlvotes_lh!$A$11:$ZZ$209,146,FALSE))=TRUE,"",IF(VLOOKUP($A190,parlvotes_lh!$A$11:$ZZ$209,146,FALSE)=0,"",VLOOKUP($A190,parlvotes_lh!$A$11:$ZZ$209,146,FALSE)))</f>
        <v/>
      </c>
      <c r="R190" s="179" t="str">
        <f>IF(ISERROR(VLOOKUP($A190,parlvotes_lh!$A$11:$ZZ$209,166,FALSE))=TRUE,"",IF(VLOOKUP($A190,parlvotes_lh!$A$11:$ZZ$209,166,FALSE)=0,"",VLOOKUP($A190,parlvotes_lh!$A$11:$ZZ$209,166,FALSE)))</f>
        <v/>
      </c>
      <c r="S190" s="179" t="str">
        <f>IF(ISERROR(VLOOKUP($A190,parlvotes_lh!$A$11:$ZZ$209,186,FALSE))=TRUE,"",IF(VLOOKUP($A190,parlvotes_lh!$A$11:$ZZ$209,186,FALSE)=0,"",VLOOKUP($A190,parlvotes_lh!$A$11:$ZZ$209,186,FALSE)))</f>
        <v/>
      </c>
      <c r="T190" s="179" t="str">
        <f>IF(ISERROR(VLOOKUP($A190,parlvotes_lh!$A$11:$ZZ$209,206,FALSE))=TRUE,"",IF(VLOOKUP($A190,parlvotes_lh!$A$11:$ZZ$209,206,FALSE)=0,"",VLOOKUP($A190,parlvotes_lh!$A$11:$ZZ$209,206,FALSE)))</f>
        <v/>
      </c>
      <c r="U190" s="179" t="str">
        <f>IF(ISERROR(VLOOKUP($A190,parlvotes_lh!$A$11:$ZZ$209,226,FALSE))=TRUE,"",IF(VLOOKUP($A190,parlvotes_lh!$A$11:$ZZ$209,226,FALSE)=0,"",VLOOKUP($A190,parlvotes_lh!$A$11:$ZZ$209,226,FALSE)))</f>
        <v/>
      </c>
      <c r="V190" s="179" t="str">
        <f>IF(ISERROR(VLOOKUP($A190,parlvotes_lh!$A$11:$ZZ$209,246,FALSE))=TRUE,"",IF(VLOOKUP($A190,parlvotes_lh!$A$11:$ZZ$209,246,FALSE)=0,"",VLOOKUP($A190,parlvotes_lh!$A$11:$ZZ$209,246,FALSE)))</f>
        <v/>
      </c>
      <c r="W190" s="179" t="str">
        <f>IF(ISERROR(VLOOKUP($A190,parlvotes_lh!$A$11:$ZZ$209,266,FALSE))=TRUE,"",IF(VLOOKUP($A190,parlvotes_lh!$A$11:$ZZ$209,266,FALSE)=0,"",VLOOKUP($A190,parlvotes_lh!$A$11:$ZZ$209,266,FALSE)))</f>
        <v/>
      </c>
      <c r="X190" s="179" t="str">
        <f>IF(ISERROR(VLOOKUP($A190,parlvotes_lh!$A$11:$ZZ$209,286,FALSE))=TRUE,"",IF(VLOOKUP($A190,parlvotes_lh!$A$11:$ZZ$209,286,FALSE)=0,"",VLOOKUP($A190,parlvotes_lh!$A$11:$ZZ$209,286,FALSE)))</f>
        <v/>
      </c>
      <c r="Y190" s="179" t="str">
        <f>IF(ISERROR(VLOOKUP($A190,parlvotes_lh!$A$11:$ZZ$209,306,FALSE))=TRUE,"",IF(VLOOKUP($A190,parlvotes_lh!$A$11:$ZZ$209,306,FALSE)=0,"",VLOOKUP($A190,parlvotes_lh!$A$11:$ZZ$209,306,FALSE)))</f>
        <v/>
      </c>
      <c r="Z190" s="179" t="str">
        <f>IF(ISERROR(VLOOKUP($A190,parlvotes_lh!$A$11:$ZZ$209,326,FALSE))=TRUE,"",IF(VLOOKUP($A190,parlvotes_lh!$A$11:$ZZ$209,326,FALSE)=0,"",VLOOKUP($A190,parlvotes_lh!$A$11:$ZZ$209,326,FALSE)))</f>
        <v/>
      </c>
      <c r="AA190" s="179" t="str">
        <f>IF(ISERROR(VLOOKUP($A190,parlvotes_lh!$A$11:$ZZ$209,346,FALSE))=TRUE,"",IF(VLOOKUP($A190,parlvotes_lh!$A$11:$ZZ$209,346,FALSE)=0,"",VLOOKUP($A190,parlvotes_lh!$A$11:$ZZ$209,346,FALSE)))</f>
        <v/>
      </c>
      <c r="AB190" s="179" t="str">
        <f>IF(ISERROR(VLOOKUP($A190,parlvotes_lh!$A$11:$ZZ$209,366,FALSE))=TRUE,"",IF(VLOOKUP($A190,parlvotes_lh!$A$11:$ZZ$209,366,FALSE)=0,"",VLOOKUP($A190,parlvotes_lh!$A$11:$ZZ$209,366,FALSE)))</f>
        <v/>
      </c>
      <c r="AC190" s="179" t="str">
        <f>IF(ISERROR(VLOOKUP($A190,parlvotes_lh!$A$11:$ZZ$209,386,FALSE))=TRUE,"",IF(VLOOKUP($A190,parlvotes_lh!$A$11:$ZZ$209,386,FALSE)=0,"",VLOOKUP($A190,parlvotes_lh!$A$11:$ZZ$209,386,FALSE)))</f>
        <v/>
      </c>
    </row>
    <row r="191" spans="1:29" ht="13.5" customHeight="1">
      <c r="A191" s="173"/>
      <c r="B191" s="104" t="str">
        <f>IF(A191="","",MID(info_weblinks!$C$3,32,3))</f>
        <v/>
      </c>
      <c r="C191" s="104" t="str">
        <f>IF(info_parties!G200="","",info_parties!G200)</f>
        <v/>
      </c>
      <c r="D191" s="104" t="str">
        <f>IF(info_parties!K200="","",info_parties!K200)</f>
        <v/>
      </c>
      <c r="E191" s="104" t="str">
        <f>IF(info_parties!H200="","",info_parties!H200)</f>
        <v/>
      </c>
      <c r="F191" s="174" t="str">
        <f t="shared" si="8"/>
        <v/>
      </c>
      <c r="G191" s="175" t="str">
        <f t="shared" si="9"/>
        <v/>
      </c>
      <c r="H191" s="176" t="str">
        <f t="shared" si="10"/>
        <v/>
      </c>
      <c r="I191" s="177" t="str">
        <f t="shared" si="11"/>
        <v/>
      </c>
      <c r="J191" s="178" t="str">
        <f>IF(ISERROR(VLOOKUP($A191,parlvotes_lh!$A$11:$ZZ$209,6,FALSE))=TRUE,"",IF(VLOOKUP($A191,parlvotes_lh!$A$11:$ZZ$209,6,FALSE)=0,"",VLOOKUP($A191,parlvotes_lh!$A$11:$ZZ$209,6,FALSE)))</f>
        <v/>
      </c>
      <c r="K191" s="178" t="str">
        <f>IF(ISERROR(VLOOKUP($A191,parlvotes_lh!$A$11:$ZZ$209,26,FALSE))=TRUE,"",IF(VLOOKUP($A191,parlvotes_lh!$A$11:$ZZ$209,26,FALSE)=0,"",VLOOKUP($A191,parlvotes_lh!$A$11:$ZZ$209,26,FALSE)))</f>
        <v/>
      </c>
      <c r="L191" s="178" t="str">
        <f>IF(ISERROR(VLOOKUP($A191,parlvotes_lh!$A$11:$ZZ$209,46,FALSE))=TRUE,"",IF(VLOOKUP($A191,parlvotes_lh!$A$11:$ZZ$209,46,FALSE)=0,"",VLOOKUP($A191,parlvotes_lh!$A$11:$ZZ$209,46,FALSE)))</f>
        <v/>
      </c>
      <c r="M191" s="178" t="str">
        <f>IF(ISERROR(VLOOKUP($A191,parlvotes_lh!$A$11:$ZZ$209,66,FALSE))=TRUE,"",IF(VLOOKUP($A191,parlvotes_lh!$A$11:$ZZ$209,66,FALSE)=0,"",VLOOKUP($A191,parlvotes_lh!$A$11:$ZZ$209,66,FALSE)))</f>
        <v/>
      </c>
      <c r="N191" s="178" t="str">
        <f>IF(ISERROR(VLOOKUP($A191,parlvotes_lh!$A$11:$ZZ$209,86,FALSE))=TRUE,"",IF(VLOOKUP($A191,parlvotes_lh!$A$11:$ZZ$209,86,FALSE)=0,"",VLOOKUP($A191,parlvotes_lh!$A$11:$ZZ$209,86,FALSE)))</f>
        <v/>
      </c>
      <c r="O191" s="178" t="str">
        <f>IF(ISERROR(VLOOKUP($A191,parlvotes_lh!$A$11:$ZZ$209,106,FALSE))=TRUE,"",IF(VLOOKUP($A191,parlvotes_lh!$A$11:$ZZ$209,106,FALSE)=0,"",VLOOKUP($A191,parlvotes_lh!$A$11:$ZZ$209,106,FALSE)))</f>
        <v/>
      </c>
      <c r="P191" s="178" t="str">
        <f>IF(ISERROR(VLOOKUP($A191,parlvotes_lh!$A$11:$ZZ$209,126,FALSE))=TRUE,"",IF(VLOOKUP($A191,parlvotes_lh!$A$11:$ZZ$209,126,FALSE)=0,"",VLOOKUP($A191,parlvotes_lh!$A$11:$ZZ$209,126,FALSE)))</f>
        <v/>
      </c>
      <c r="Q191" s="179" t="str">
        <f>IF(ISERROR(VLOOKUP($A191,parlvotes_lh!$A$11:$ZZ$209,146,FALSE))=TRUE,"",IF(VLOOKUP($A191,parlvotes_lh!$A$11:$ZZ$209,146,FALSE)=0,"",VLOOKUP($A191,parlvotes_lh!$A$11:$ZZ$209,146,FALSE)))</f>
        <v/>
      </c>
      <c r="R191" s="179" t="str">
        <f>IF(ISERROR(VLOOKUP($A191,parlvotes_lh!$A$11:$ZZ$209,166,FALSE))=TRUE,"",IF(VLOOKUP($A191,parlvotes_lh!$A$11:$ZZ$209,166,FALSE)=0,"",VLOOKUP($A191,parlvotes_lh!$A$11:$ZZ$209,166,FALSE)))</f>
        <v/>
      </c>
      <c r="S191" s="179" t="str">
        <f>IF(ISERROR(VLOOKUP($A191,parlvotes_lh!$A$11:$ZZ$209,186,FALSE))=TRUE,"",IF(VLOOKUP($A191,parlvotes_lh!$A$11:$ZZ$209,186,FALSE)=0,"",VLOOKUP($A191,parlvotes_lh!$A$11:$ZZ$209,186,FALSE)))</f>
        <v/>
      </c>
      <c r="T191" s="179" t="str">
        <f>IF(ISERROR(VLOOKUP($A191,parlvotes_lh!$A$11:$ZZ$209,206,FALSE))=TRUE,"",IF(VLOOKUP($A191,parlvotes_lh!$A$11:$ZZ$209,206,FALSE)=0,"",VLOOKUP($A191,parlvotes_lh!$A$11:$ZZ$209,206,FALSE)))</f>
        <v/>
      </c>
      <c r="U191" s="179" t="str">
        <f>IF(ISERROR(VLOOKUP($A191,parlvotes_lh!$A$11:$ZZ$209,226,FALSE))=TRUE,"",IF(VLOOKUP($A191,parlvotes_lh!$A$11:$ZZ$209,226,FALSE)=0,"",VLOOKUP($A191,parlvotes_lh!$A$11:$ZZ$209,226,FALSE)))</f>
        <v/>
      </c>
      <c r="V191" s="179" t="str">
        <f>IF(ISERROR(VLOOKUP($A191,parlvotes_lh!$A$11:$ZZ$209,246,FALSE))=TRUE,"",IF(VLOOKUP($A191,parlvotes_lh!$A$11:$ZZ$209,246,FALSE)=0,"",VLOOKUP($A191,parlvotes_lh!$A$11:$ZZ$209,246,FALSE)))</f>
        <v/>
      </c>
      <c r="W191" s="179" t="str">
        <f>IF(ISERROR(VLOOKUP($A191,parlvotes_lh!$A$11:$ZZ$209,266,FALSE))=TRUE,"",IF(VLOOKUP($A191,parlvotes_lh!$A$11:$ZZ$209,266,FALSE)=0,"",VLOOKUP($A191,parlvotes_lh!$A$11:$ZZ$209,266,FALSE)))</f>
        <v/>
      </c>
      <c r="X191" s="179" t="str">
        <f>IF(ISERROR(VLOOKUP($A191,parlvotes_lh!$A$11:$ZZ$209,286,FALSE))=TRUE,"",IF(VLOOKUP($A191,parlvotes_lh!$A$11:$ZZ$209,286,FALSE)=0,"",VLOOKUP($A191,parlvotes_lh!$A$11:$ZZ$209,286,FALSE)))</f>
        <v/>
      </c>
      <c r="Y191" s="179" t="str">
        <f>IF(ISERROR(VLOOKUP($A191,parlvotes_lh!$A$11:$ZZ$209,306,FALSE))=TRUE,"",IF(VLOOKUP($A191,parlvotes_lh!$A$11:$ZZ$209,306,FALSE)=0,"",VLOOKUP($A191,parlvotes_lh!$A$11:$ZZ$209,306,FALSE)))</f>
        <v/>
      </c>
      <c r="Z191" s="179" t="str">
        <f>IF(ISERROR(VLOOKUP($A191,parlvotes_lh!$A$11:$ZZ$209,326,FALSE))=TRUE,"",IF(VLOOKUP($A191,parlvotes_lh!$A$11:$ZZ$209,326,FALSE)=0,"",VLOOKUP($A191,parlvotes_lh!$A$11:$ZZ$209,326,FALSE)))</f>
        <v/>
      </c>
      <c r="AA191" s="179" t="str">
        <f>IF(ISERROR(VLOOKUP($A191,parlvotes_lh!$A$11:$ZZ$209,346,FALSE))=TRUE,"",IF(VLOOKUP($A191,parlvotes_lh!$A$11:$ZZ$209,346,FALSE)=0,"",VLOOKUP($A191,parlvotes_lh!$A$11:$ZZ$209,346,FALSE)))</f>
        <v/>
      </c>
      <c r="AB191" s="179" t="str">
        <f>IF(ISERROR(VLOOKUP($A191,parlvotes_lh!$A$11:$ZZ$209,366,FALSE))=TRUE,"",IF(VLOOKUP($A191,parlvotes_lh!$A$11:$ZZ$209,366,FALSE)=0,"",VLOOKUP($A191,parlvotes_lh!$A$11:$ZZ$209,366,FALSE)))</f>
        <v/>
      </c>
      <c r="AC191" s="179" t="str">
        <f>IF(ISERROR(VLOOKUP($A191,parlvotes_lh!$A$11:$ZZ$209,386,FALSE))=TRUE,"",IF(VLOOKUP($A191,parlvotes_lh!$A$11:$ZZ$209,386,FALSE)=0,"",VLOOKUP($A191,parlvotes_lh!$A$11:$ZZ$209,386,FALSE)))</f>
        <v/>
      </c>
    </row>
    <row r="192" spans="1:29" ht="13.5" customHeight="1">
      <c r="A192" s="173"/>
      <c r="B192" s="104" t="str">
        <f>IF(A192="","",MID(info_weblinks!$C$3,32,3))</f>
        <v/>
      </c>
      <c r="C192" s="104" t="str">
        <f>IF(info_parties!G201="","",info_parties!G201)</f>
        <v/>
      </c>
      <c r="D192" s="104" t="str">
        <f>IF(info_parties!K201="","",info_parties!K201)</f>
        <v/>
      </c>
      <c r="E192" s="104" t="str">
        <f>IF(info_parties!H201="","",info_parties!H201)</f>
        <v/>
      </c>
      <c r="F192" s="174" t="str">
        <f t="shared" si="8"/>
        <v/>
      </c>
      <c r="G192" s="175" t="str">
        <f t="shared" si="9"/>
        <v/>
      </c>
      <c r="H192" s="176" t="str">
        <f t="shared" si="10"/>
        <v/>
      </c>
      <c r="I192" s="177" t="str">
        <f t="shared" si="11"/>
        <v/>
      </c>
      <c r="J192" s="178" t="str">
        <f>IF(ISERROR(VLOOKUP($A192,parlvotes_lh!$A$11:$ZZ$209,6,FALSE))=TRUE,"",IF(VLOOKUP($A192,parlvotes_lh!$A$11:$ZZ$209,6,FALSE)=0,"",VLOOKUP($A192,parlvotes_lh!$A$11:$ZZ$209,6,FALSE)))</f>
        <v/>
      </c>
      <c r="K192" s="178" t="str">
        <f>IF(ISERROR(VLOOKUP($A192,parlvotes_lh!$A$11:$ZZ$209,26,FALSE))=TRUE,"",IF(VLOOKUP($A192,parlvotes_lh!$A$11:$ZZ$209,26,FALSE)=0,"",VLOOKUP($A192,parlvotes_lh!$A$11:$ZZ$209,26,FALSE)))</f>
        <v/>
      </c>
      <c r="L192" s="178" t="str">
        <f>IF(ISERROR(VLOOKUP($A192,parlvotes_lh!$A$11:$ZZ$209,46,FALSE))=TRUE,"",IF(VLOOKUP($A192,parlvotes_lh!$A$11:$ZZ$209,46,FALSE)=0,"",VLOOKUP($A192,parlvotes_lh!$A$11:$ZZ$209,46,FALSE)))</f>
        <v/>
      </c>
      <c r="M192" s="178" t="str">
        <f>IF(ISERROR(VLOOKUP($A192,parlvotes_lh!$A$11:$ZZ$209,66,FALSE))=TRUE,"",IF(VLOOKUP($A192,parlvotes_lh!$A$11:$ZZ$209,66,FALSE)=0,"",VLOOKUP($A192,parlvotes_lh!$A$11:$ZZ$209,66,FALSE)))</f>
        <v/>
      </c>
      <c r="N192" s="178" t="str">
        <f>IF(ISERROR(VLOOKUP($A192,parlvotes_lh!$A$11:$ZZ$209,86,FALSE))=TRUE,"",IF(VLOOKUP($A192,parlvotes_lh!$A$11:$ZZ$209,86,FALSE)=0,"",VLOOKUP($A192,parlvotes_lh!$A$11:$ZZ$209,86,FALSE)))</f>
        <v/>
      </c>
      <c r="O192" s="178" t="str">
        <f>IF(ISERROR(VLOOKUP($A192,parlvotes_lh!$A$11:$ZZ$209,106,FALSE))=TRUE,"",IF(VLOOKUP($A192,parlvotes_lh!$A$11:$ZZ$209,106,FALSE)=0,"",VLOOKUP($A192,parlvotes_lh!$A$11:$ZZ$209,106,FALSE)))</f>
        <v/>
      </c>
      <c r="P192" s="178" t="str">
        <f>IF(ISERROR(VLOOKUP($A192,parlvotes_lh!$A$11:$ZZ$209,126,FALSE))=TRUE,"",IF(VLOOKUP($A192,parlvotes_lh!$A$11:$ZZ$209,126,FALSE)=0,"",VLOOKUP($A192,parlvotes_lh!$A$11:$ZZ$209,126,FALSE)))</f>
        <v/>
      </c>
      <c r="Q192" s="179" t="str">
        <f>IF(ISERROR(VLOOKUP($A192,parlvotes_lh!$A$11:$ZZ$209,146,FALSE))=TRUE,"",IF(VLOOKUP($A192,parlvotes_lh!$A$11:$ZZ$209,146,FALSE)=0,"",VLOOKUP($A192,parlvotes_lh!$A$11:$ZZ$209,146,FALSE)))</f>
        <v/>
      </c>
      <c r="R192" s="179" t="str">
        <f>IF(ISERROR(VLOOKUP($A192,parlvotes_lh!$A$11:$ZZ$209,166,FALSE))=TRUE,"",IF(VLOOKUP($A192,parlvotes_lh!$A$11:$ZZ$209,166,FALSE)=0,"",VLOOKUP($A192,parlvotes_lh!$A$11:$ZZ$209,166,FALSE)))</f>
        <v/>
      </c>
      <c r="S192" s="179" t="str">
        <f>IF(ISERROR(VLOOKUP($A192,parlvotes_lh!$A$11:$ZZ$209,186,FALSE))=TRUE,"",IF(VLOOKUP($A192,parlvotes_lh!$A$11:$ZZ$209,186,FALSE)=0,"",VLOOKUP($A192,parlvotes_lh!$A$11:$ZZ$209,186,FALSE)))</f>
        <v/>
      </c>
      <c r="T192" s="179" t="str">
        <f>IF(ISERROR(VLOOKUP($A192,parlvotes_lh!$A$11:$ZZ$209,206,FALSE))=TRUE,"",IF(VLOOKUP($A192,parlvotes_lh!$A$11:$ZZ$209,206,FALSE)=0,"",VLOOKUP($A192,parlvotes_lh!$A$11:$ZZ$209,206,FALSE)))</f>
        <v/>
      </c>
      <c r="U192" s="179" t="str">
        <f>IF(ISERROR(VLOOKUP($A192,parlvotes_lh!$A$11:$ZZ$209,226,FALSE))=TRUE,"",IF(VLOOKUP($A192,parlvotes_lh!$A$11:$ZZ$209,226,FALSE)=0,"",VLOOKUP($A192,parlvotes_lh!$A$11:$ZZ$209,226,FALSE)))</f>
        <v/>
      </c>
      <c r="V192" s="179" t="str">
        <f>IF(ISERROR(VLOOKUP($A192,parlvotes_lh!$A$11:$ZZ$209,246,FALSE))=TRUE,"",IF(VLOOKUP($A192,parlvotes_lh!$A$11:$ZZ$209,246,FALSE)=0,"",VLOOKUP($A192,parlvotes_lh!$A$11:$ZZ$209,246,FALSE)))</f>
        <v/>
      </c>
      <c r="W192" s="179" t="str">
        <f>IF(ISERROR(VLOOKUP($A192,parlvotes_lh!$A$11:$ZZ$209,266,FALSE))=TRUE,"",IF(VLOOKUP($A192,parlvotes_lh!$A$11:$ZZ$209,266,FALSE)=0,"",VLOOKUP($A192,parlvotes_lh!$A$11:$ZZ$209,266,FALSE)))</f>
        <v/>
      </c>
      <c r="X192" s="179" t="str">
        <f>IF(ISERROR(VLOOKUP($A192,parlvotes_lh!$A$11:$ZZ$209,286,FALSE))=TRUE,"",IF(VLOOKUP($A192,parlvotes_lh!$A$11:$ZZ$209,286,FALSE)=0,"",VLOOKUP($A192,parlvotes_lh!$A$11:$ZZ$209,286,FALSE)))</f>
        <v/>
      </c>
      <c r="Y192" s="179" t="str">
        <f>IF(ISERROR(VLOOKUP($A192,parlvotes_lh!$A$11:$ZZ$209,306,FALSE))=TRUE,"",IF(VLOOKUP($A192,parlvotes_lh!$A$11:$ZZ$209,306,FALSE)=0,"",VLOOKUP($A192,parlvotes_lh!$A$11:$ZZ$209,306,FALSE)))</f>
        <v/>
      </c>
      <c r="Z192" s="179" t="str">
        <f>IF(ISERROR(VLOOKUP($A192,parlvotes_lh!$A$11:$ZZ$209,326,FALSE))=TRUE,"",IF(VLOOKUP($A192,parlvotes_lh!$A$11:$ZZ$209,326,FALSE)=0,"",VLOOKUP($A192,parlvotes_lh!$A$11:$ZZ$209,326,FALSE)))</f>
        <v/>
      </c>
      <c r="AA192" s="179" t="str">
        <f>IF(ISERROR(VLOOKUP($A192,parlvotes_lh!$A$11:$ZZ$209,346,FALSE))=TRUE,"",IF(VLOOKUP($A192,parlvotes_lh!$A$11:$ZZ$209,346,FALSE)=0,"",VLOOKUP($A192,parlvotes_lh!$A$11:$ZZ$209,346,FALSE)))</f>
        <v/>
      </c>
      <c r="AB192" s="179" t="str">
        <f>IF(ISERROR(VLOOKUP($A192,parlvotes_lh!$A$11:$ZZ$209,366,FALSE))=TRUE,"",IF(VLOOKUP($A192,parlvotes_lh!$A$11:$ZZ$209,366,FALSE)=0,"",VLOOKUP($A192,parlvotes_lh!$A$11:$ZZ$209,366,FALSE)))</f>
        <v/>
      </c>
      <c r="AC192" s="179" t="str">
        <f>IF(ISERROR(VLOOKUP($A192,parlvotes_lh!$A$11:$ZZ$209,386,FALSE))=TRUE,"",IF(VLOOKUP($A192,parlvotes_lh!$A$11:$ZZ$209,386,FALSE)=0,"",VLOOKUP($A192,parlvotes_lh!$A$11:$ZZ$209,386,FALSE)))</f>
        <v/>
      </c>
    </row>
    <row r="193" spans="1:29" ht="13.5" customHeight="1">
      <c r="A193" s="173"/>
      <c r="B193" s="104" t="str">
        <f>IF(A193="","",MID(info_weblinks!$C$3,32,3))</f>
        <v/>
      </c>
      <c r="C193" s="104" t="str">
        <f>IF(info_parties!G202="","",info_parties!G202)</f>
        <v/>
      </c>
      <c r="D193" s="104" t="str">
        <f>IF(info_parties!K202="","",info_parties!K202)</f>
        <v/>
      </c>
      <c r="E193" s="104" t="str">
        <f>IF(info_parties!H202="","",info_parties!H202)</f>
        <v/>
      </c>
      <c r="F193" s="174" t="str">
        <f t="shared" si="8"/>
        <v/>
      </c>
      <c r="G193" s="175" t="str">
        <f t="shared" si="9"/>
        <v/>
      </c>
      <c r="H193" s="176" t="str">
        <f t="shared" si="10"/>
        <v/>
      </c>
      <c r="I193" s="177" t="str">
        <f t="shared" si="11"/>
        <v/>
      </c>
      <c r="J193" s="178" t="str">
        <f>IF(ISERROR(VLOOKUP($A193,parlvotes_lh!$A$11:$ZZ$209,6,FALSE))=TRUE,"",IF(VLOOKUP($A193,parlvotes_lh!$A$11:$ZZ$209,6,FALSE)=0,"",VLOOKUP($A193,parlvotes_lh!$A$11:$ZZ$209,6,FALSE)))</f>
        <v/>
      </c>
      <c r="K193" s="178" t="str">
        <f>IF(ISERROR(VLOOKUP($A193,parlvotes_lh!$A$11:$ZZ$209,26,FALSE))=TRUE,"",IF(VLOOKUP($A193,parlvotes_lh!$A$11:$ZZ$209,26,FALSE)=0,"",VLOOKUP($A193,parlvotes_lh!$A$11:$ZZ$209,26,FALSE)))</f>
        <v/>
      </c>
      <c r="L193" s="178" t="str">
        <f>IF(ISERROR(VLOOKUP($A193,parlvotes_lh!$A$11:$ZZ$209,46,FALSE))=TRUE,"",IF(VLOOKUP($A193,parlvotes_lh!$A$11:$ZZ$209,46,FALSE)=0,"",VLOOKUP($A193,parlvotes_lh!$A$11:$ZZ$209,46,FALSE)))</f>
        <v/>
      </c>
      <c r="M193" s="178" t="str">
        <f>IF(ISERROR(VLOOKUP($A193,parlvotes_lh!$A$11:$ZZ$209,66,FALSE))=TRUE,"",IF(VLOOKUP($A193,parlvotes_lh!$A$11:$ZZ$209,66,FALSE)=0,"",VLOOKUP($A193,parlvotes_lh!$A$11:$ZZ$209,66,FALSE)))</f>
        <v/>
      </c>
      <c r="N193" s="178" t="str">
        <f>IF(ISERROR(VLOOKUP($A193,parlvotes_lh!$A$11:$ZZ$209,86,FALSE))=TRUE,"",IF(VLOOKUP($A193,parlvotes_lh!$A$11:$ZZ$209,86,FALSE)=0,"",VLOOKUP($A193,parlvotes_lh!$A$11:$ZZ$209,86,FALSE)))</f>
        <v/>
      </c>
      <c r="O193" s="178" t="str">
        <f>IF(ISERROR(VLOOKUP($A193,parlvotes_lh!$A$11:$ZZ$209,106,FALSE))=TRUE,"",IF(VLOOKUP($A193,parlvotes_lh!$A$11:$ZZ$209,106,FALSE)=0,"",VLOOKUP($A193,parlvotes_lh!$A$11:$ZZ$209,106,FALSE)))</f>
        <v/>
      </c>
      <c r="P193" s="178" t="str">
        <f>IF(ISERROR(VLOOKUP($A193,parlvotes_lh!$A$11:$ZZ$209,126,FALSE))=TRUE,"",IF(VLOOKUP($A193,parlvotes_lh!$A$11:$ZZ$209,126,FALSE)=0,"",VLOOKUP($A193,parlvotes_lh!$A$11:$ZZ$209,126,FALSE)))</f>
        <v/>
      </c>
      <c r="Q193" s="179" t="str">
        <f>IF(ISERROR(VLOOKUP($A193,parlvotes_lh!$A$11:$ZZ$209,146,FALSE))=TRUE,"",IF(VLOOKUP($A193,parlvotes_lh!$A$11:$ZZ$209,146,FALSE)=0,"",VLOOKUP($A193,parlvotes_lh!$A$11:$ZZ$209,146,FALSE)))</f>
        <v/>
      </c>
      <c r="R193" s="179" t="str">
        <f>IF(ISERROR(VLOOKUP($A193,parlvotes_lh!$A$11:$ZZ$209,166,FALSE))=TRUE,"",IF(VLOOKUP($A193,parlvotes_lh!$A$11:$ZZ$209,166,FALSE)=0,"",VLOOKUP($A193,parlvotes_lh!$A$11:$ZZ$209,166,FALSE)))</f>
        <v/>
      </c>
      <c r="S193" s="179" t="str">
        <f>IF(ISERROR(VLOOKUP($A193,parlvotes_lh!$A$11:$ZZ$209,186,FALSE))=TRUE,"",IF(VLOOKUP($A193,parlvotes_lh!$A$11:$ZZ$209,186,FALSE)=0,"",VLOOKUP($A193,parlvotes_lh!$A$11:$ZZ$209,186,FALSE)))</f>
        <v/>
      </c>
      <c r="T193" s="179" t="str">
        <f>IF(ISERROR(VLOOKUP($A193,parlvotes_lh!$A$11:$ZZ$209,206,FALSE))=TRUE,"",IF(VLOOKUP($A193,parlvotes_lh!$A$11:$ZZ$209,206,FALSE)=0,"",VLOOKUP($A193,parlvotes_lh!$A$11:$ZZ$209,206,FALSE)))</f>
        <v/>
      </c>
      <c r="U193" s="179" t="str">
        <f>IF(ISERROR(VLOOKUP($A193,parlvotes_lh!$A$11:$ZZ$209,226,FALSE))=TRUE,"",IF(VLOOKUP($A193,parlvotes_lh!$A$11:$ZZ$209,226,FALSE)=0,"",VLOOKUP($A193,parlvotes_lh!$A$11:$ZZ$209,226,FALSE)))</f>
        <v/>
      </c>
      <c r="V193" s="179" t="str">
        <f>IF(ISERROR(VLOOKUP($A193,parlvotes_lh!$A$11:$ZZ$209,246,FALSE))=TRUE,"",IF(VLOOKUP($A193,parlvotes_lh!$A$11:$ZZ$209,246,FALSE)=0,"",VLOOKUP($A193,parlvotes_lh!$A$11:$ZZ$209,246,FALSE)))</f>
        <v/>
      </c>
      <c r="W193" s="179" t="str">
        <f>IF(ISERROR(VLOOKUP($A193,parlvotes_lh!$A$11:$ZZ$209,266,FALSE))=TRUE,"",IF(VLOOKUP($A193,parlvotes_lh!$A$11:$ZZ$209,266,FALSE)=0,"",VLOOKUP($A193,parlvotes_lh!$A$11:$ZZ$209,266,FALSE)))</f>
        <v/>
      </c>
      <c r="X193" s="179" t="str">
        <f>IF(ISERROR(VLOOKUP($A193,parlvotes_lh!$A$11:$ZZ$209,286,FALSE))=TRUE,"",IF(VLOOKUP($A193,parlvotes_lh!$A$11:$ZZ$209,286,FALSE)=0,"",VLOOKUP($A193,parlvotes_lh!$A$11:$ZZ$209,286,FALSE)))</f>
        <v/>
      </c>
      <c r="Y193" s="179" t="str">
        <f>IF(ISERROR(VLOOKUP($A193,parlvotes_lh!$A$11:$ZZ$209,306,FALSE))=TRUE,"",IF(VLOOKUP($A193,parlvotes_lh!$A$11:$ZZ$209,306,FALSE)=0,"",VLOOKUP($A193,parlvotes_lh!$A$11:$ZZ$209,306,FALSE)))</f>
        <v/>
      </c>
      <c r="Z193" s="179" t="str">
        <f>IF(ISERROR(VLOOKUP($A193,parlvotes_lh!$A$11:$ZZ$209,326,FALSE))=TRUE,"",IF(VLOOKUP($A193,parlvotes_lh!$A$11:$ZZ$209,326,FALSE)=0,"",VLOOKUP($A193,parlvotes_lh!$A$11:$ZZ$209,326,FALSE)))</f>
        <v/>
      </c>
      <c r="AA193" s="179" t="str">
        <f>IF(ISERROR(VLOOKUP($A193,parlvotes_lh!$A$11:$ZZ$209,346,FALSE))=TRUE,"",IF(VLOOKUP($A193,parlvotes_lh!$A$11:$ZZ$209,346,FALSE)=0,"",VLOOKUP($A193,parlvotes_lh!$A$11:$ZZ$209,346,FALSE)))</f>
        <v/>
      </c>
      <c r="AB193" s="179" t="str">
        <f>IF(ISERROR(VLOOKUP($A193,parlvotes_lh!$A$11:$ZZ$209,366,FALSE))=TRUE,"",IF(VLOOKUP($A193,parlvotes_lh!$A$11:$ZZ$209,366,FALSE)=0,"",VLOOKUP($A193,parlvotes_lh!$A$11:$ZZ$209,366,FALSE)))</f>
        <v/>
      </c>
      <c r="AC193" s="179" t="str">
        <f>IF(ISERROR(VLOOKUP($A193,parlvotes_lh!$A$11:$ZZ$209,386,FALSE))=TRUE,"",IF(VLOOKUP($A193,parlvotes_lh!$A$11:$ZZ$209,386,FALSE)=0,"",VLOOKUP($A193,parlvotes_lh!$A$11:$ZZ$209,386,FALSE)))</f>
        <v/>
      </c>
    </row>
    <row r="194" spans="1:29" ht="13.5" customHeight="1">
      <c r="A194" s="173"/>
      <c r="B194" s="104" t="str">
        <f>IF(A194="","",MID(info_weblinks!$C$3,32,3))</f>
        <v/>
      </c>
      <c r="C194" s="104" t="str">
        <f>IF(info_parties!G203="","",info_parties!G203)</f>
        <v/>
      </c>
      <c r="D194" s="104" t="str">
        <f>IF(info_parties!K203="","",info_parties!K203)</f>
        <v/>
      </c>
      <c r="E194" s="104" t="str">
        <f>IF(info_parties!H203="","",info_parties!H203)</f>
        <v/>
      </c>
      <c r="F194" s="174" t="str">
        <f t="shared" ref="F194:F200" si="12">IF(MAX(J194:AC194)=0,"",INDEX(J$1:AC$1,MATCH(TRUE,INDEX((J194:AC194&lt;&gt;""),0),0)))</f>
        <v/>
      </c>
      <c r="G194" s="175" t="str">
        <f t="shared" ref="G194:G200" si="13">IF(MAX(J194:AC194)=0,"",INDEX(J$1:AC$1,1,MATCH(LOOKUP(9.99+307,J194:AC194),J194:AC194,0)))</f>
        <v/>
      </c>
      <c r="H194" s="176" t="str">
        <f t="shared" ref="H194:H200" si="14">IF(MAX(J194:AC194)=0,"",MAX(J194:AC194))</f>
        <v/>
      </c>
      <c r="I194" s="177" t="str">
        <f t="shared" ref="I194:I200" si="15">IF(H194="","",INDEX(J$1:AC$1,1,MATCH(H194,J194:AC194,0)))</f>
        <v/>
      </c>
      <c r="J194" s="178" t="str">
        <f>IF(ISERROR(VLOOKUP($A194,parlvotes_lh!$A$11:$ZZ$209,6,FALSE))=TRUE,"",IF(VLOOKUP($A194,parlvotes_lh!$A$11:$ZZ$209,6,FALSE)=0,"",VLOOKUP($A194,parlvotes_lh!$A$11:$ZZ$209,6,FALSE)))</f>
        <v/>
      </c>
      <c r="K194" s="178" t="str">
        <f>IF(ISERROR(VLOOKUP($A194,parlvotes_lh!$A$11:$ZZ$209,26,FALSE))=TRUE,"",IF(VLOOKUP($A194,parlvotes_lh!$A$11:$ZZ$209,26,FALSE)=0,"",VLOOKUP($A194,parlvotes_lh!$A$11:$ZZ$209,26,FALSE)))</f>
        <v/>
      </c>
      <c r="L194" s="178" t="str">
        <f>IF(ISERROR(VLOOKUP($A194,parlvotes_lh!$A$11:$ZZ$209,46,FALSE))=TRUE,"",IF(VLOOKUP($A194,parlvotes_lh!$A$11:$ZZ$209,46,FALSE)=0,"",VLOOKUP($A194,parlvotes_lh!$A$11:$ZZ$209,46,FALSE)))</f>
        <v/>
      </c>
      <c r="M194" s="178" t="str">
        <f>IF(ISERROR(VLOOKUP($A194,parlvotes_lh!$A$11:$ZZ$209,66,FALSE))=TRUE,"",IF(VLOOKUP($A194,parlvotes_lh!$A$11:$ZZ$209,66,FALSE)=0,"",VLOOKUP($A194,parlvotes_lh!$A$11:$ZZ$209,66,FALSE)))</f>
        <v/>
      </c>
      <c r="N194" s="178" t="str">
        <f>IF(ISERROR(VLOOKUP($A194,parlvotes_lh!$A$11:$ZZ$209,86,FALSE))=TRUE,"",IF(VLOOKUP($A194,parlvotes_lh!$A$11:$ZZ$209,86,FALSE)=0,"",VLOOKUP($A194,parlvotes_lh!$A$11:$ZZ$209,86,FALSE)))</f>
        <v/>
      </c>
      <c r="O194" s="178" t="str">
        <f>IF(ISERROR(VLOOKUP($A194,parlvotes_lh!$A$11:$ZZ$209,106,FALSE))=TRUE,"",IF(VLOOKUP($A194,parlvotes_lh!$A$11:$ZZ$209,106,FALSE)=0,"",VLOOKUP($A194,parlvotes_lh!$A$11:$ZZ$209,106,FALSE)))</f>
        <v/>
      </c>
      <c r="P194" s="178" t="str">
        <f>IF(ISERROR(VLOOKUP($A194,parlvotes_lh!$A$11:$ZZ$209,126,FALSE))=TRUE,"",IF(VLOOKUP($A194,parlvotes_lh!$A$11:$ZZ$209,126,FALSE)=0,"",VLOOKUP($A194,parlvotes_lh!$A$11:$ZZ$209,126,FALSE)))</f>
        <v/>
      </c>
      <c r="Q194" s="179" t="str">
        <f>IF(ISERROR(VLOOKUP($A194,parlvotes_lh!$A$11:$ZZ$209,146,FALSE))=TRUE,"",IF(VLOOKUP($A194,parlvotes_lh!$A$11:$ZZ$209,146,FALSE)=0,"",VLOOKUP($A194,parlvotes_lh!$A$11:$ZZ$209,146,FALSE)))</f>
        <v/>
      </c>
      <c r="R194" s="179" t="str">
        <f>IF(ISERROR(VLOOKUP($A194,parlvotes_lh!$A$11:$ZZ$209,166,FALSE))=TRUE,"",IF(VLOOKUP($A194,parlvotes_lh!$A$11:$ZZ$209,166,FALSE)=0,"",VLOOKUP($A194,parlvotes_lh!$A$11:$ZZ$209,166,FALSE)))</f>
        <v/>
      </c>
      <c r="S194" s="179" t="str">
        <f>IF(ISERROR(VLOOKUP($A194,parlvotes_lh!$A$11:$ZZ$209,186,FALSE))=TRUE,"",IF(VLOOKUP($A194,parlvotes_lh!$A$11:$ZZ$209,186,FALSE)=0,"",VLOOKUP($A194,parlvotes_lh!$A$11:$ZZ$209,186,FALSE)))</f>
        <v/>
      </c>
      <c r="T194" s="179" t="str">
        <f>IF(ISERROR(VLOOKUP($A194,parlvotes_lh!$A$11:$ZZ$209,206,FALSE))=TRUE,"",IF(VLOOKUP($A194,parlvotes_lh!$A$11:$ZZ$209,206,FALSE)=0,"",VLOOKUP($A194,parlvotes_lh!$A$11:$ZZ$209,206,FALSE)))</f>
        <v/>
      </c>
      <c r="U194" s="179" t="str">
        <f>IF(ISERROR(VLOOKUP($A194,parlvotes_lh!$A$11:$ZZ$209,226,FALSE))=TRUE,"",IF(VLOOKUP($A194,parlvotes_lh!$A$11:$ZZ$209,226,FALSE)=0,"",VLOOKUP($A194,parlvotes_lh!$A$11:$ZZ$209,226,FALSE)))</f>
        <v/>
      </c>
      <c r="V194" s="179" t="str">
        <f>IF(ISERROR(VLOOKUP($A194,parlvotes_lh!$A$11:$ZZ$209,246,FALSE))=TRUE,"",IF(VLOOKUP($A194,parlvotes_lh!$A$11:$ZZ$209,246,FALSE)=0,"",VLOOKUP($A194,parlvotes_lh!$A$11:$ZZ$209,246,FALSE)))</f>
        <v/>
      </c>
      <c r="W194" s="179" t="str">
        <f>IF(ISERROR(VLOOKUP($A194,parlvotes_lh!$A$11:$ZZ$209,266,FALSE))=TRUE,"",IF(VLOOKUP($A194,parlvotes_lh!$A$11:$ZZ$209,266,FALSE)=0,"",VLOOKUP($A194,parlvotes_lh!$A$11:$ZZ$209,266,FALSE)))</f>
        <v/>
      </c>
      <c r="X194" s="179" t="str">
        <f>IF(ISERROR(VLOOKUP($A194,parlvotes_lh!$A$11:$ZZ$209,286,FALSE))=TRUE,"",IF(VLOOKUP($A194,parlvotes_lh!$A$11:$ZZ$209,286,FALSE)=0,"",VLOOKUP($A194,parlvotes_lh!$A$11:$ZZ$209,286,FALSE)))</f>
        <v/>
      </c>
      <c r="Y194" s="179" t="str">
        <f>IF(ISERROR(VLOOKUP($A194,parlvotes_lh!$A$11:$ZZ$209,306,FALSE))=TRUE,"",IF(VLOOKUP($A194,parlvotes_lh!$A$11:$ZZ$209,306,FALSE)=0,"",VLOOKUP($A194,parlvotes_lh!$A$11:$ZZ$209,306,FALSE)))</f>
        <v/>
      </c>
      <c r="Z194" s="179" t="str">
        <f>IF(ISERROR(VLOOKUP($A194,parlvotes_lh!$A$11:$ZZ$209,326,FALSE))=TRUE,"",IF(VLOOKUP($A194,parlvotes_lh!$A$11:$ZZ$209,326,FALSE)=0,"",VLOOKUP($A194,parlvotes_lh!$A$11:$ZZ$209,326,FALSE)))</f>
        <v/>
      </c>
      <c r="AA194" s="179" t="str">
        <f>IF(ISERROR(VLOOKUP($A194,parlvotes_lh!$A$11:$ZZ$209,346,FALSE))=TRUE,"",IF(VLOOKUP($A194,parlvotes_lh!$A$11:$ZZ$209,346,FALSE)=0,"",VLOOKUP($A194,parlvotes_lh!$A$11:$ZZ$209,346,FALSE)))</f>
        <v/>
      </c>
      <c r="AB194" s="179" t="str">
        <f>IF(ISERROR(VLOOKUP($A194,parlvotes_lh!$A$11:$ZZ$209,366,FALSE))=TRUE,"",IF(VLOOKUP($A194,parlvotes_lh!$A$11:$ZZ$209,366,FALSE)=0,"",VLOOKUP($A194,parlvotes_lh!$A$11:$ZZ$209,366,FALSE)))</f>
        <v/>
      </c>
      <c r="AC194" s="179" t="str">
        <f>IF(ISERROR(VLOOKUP($A194,parlvotes_lh!$A$11:$ZZ$209,386,FALSE))=TRUE,"",IF(VLOOKUP($A194,parlvotes_lh!$A$11:$ZZ$209,386,FALSE)=0,"",VLOOKUP($A194,parlvotes_lh!$A$11:$ZZ$209,386,FALSE)))</f>
        <v/>
      </c>
    </row>
    <row r="195" spans="1:29" ht="13.5" customHeight="1">
      <c r="A195" s="173"/>
      <c r="B195" s="104" t="str">
        <f>IF(A195="","",MID(info_weblinks!$C$3,32,3))</f>
        <v/>
      </c>
      <c r="C195" s="104" t="str">
        <f>IF(info_parties!G204="","",info_parties!G204)</f>
        <v/>
      </c>
      <c r="D195" s="104" t="str">
        <f>IF(info_parties!K204="","",info_parties!K204)</f>
        <v/>
      </c>
      <c r="E195" s="104" t="str">
        <f>IF(info_parties!H204="","",info_parties!H204)</f>
        <v/>
      </c>
      <c r="F195" s="174" t="str">
        <f t="shared" si="12"/>
        <v/>
      </c>
      <c r="G195" s="175" t="str">
        <f t="shared" si="13"/>
        <v/>
      </c>
      <c r="H195" s="176" t="str">
        <f t="shared" si="14"/>
        <v/>
      </c>
      <c r="I195" s="177" t="str">
        <f t="shared" si="15"/>
        <v/>
      </c>
      <c r="J195" s="178" t="str">
        <f>IF(ISERROR(VLOOKUP($A195,parlvotes_lh!$A$11:$ZZ$209,6,FALSE))=TRUE,"",IF(VLOOKUP($A195,parlvotes_lh!$A$11:$ZZ$209,6,FALSE)=0,"",VLOOKUP($A195,parlvotes_lh!$A$11:$ZZ$209,6,FALSE)))</f>
        <v/>
      </c>
      <c r="K195" s="178" t="str">
        <f>IF(ISERROR(VLOOKUP($A195,parlvotes_lh!$A$11:$ZZ$209,26,FALSE))=TRUE,"",IF(VLOOKUP($A195,parlvotes_lh!$A$11:$ZZ$209,26,FALSE)=0,"",VLOOKUP($A195,parlvotes_lh!$A$11:$ZZ$209,26,FALSE)))</f>
        <v/>
      </c>
      <c r="L195" s="178" t="str">
        <f>IF(ISERROR(VLOOKUP($A195,parlvotes_lh!$A$11:$ZZ$209,46,FALSE))=TRUE,"",IF(VLOOKUP($A195,parlvotes_lh!$A$11:$ZZ$209,46,FALSE)=0,"",VLOOKUP($A195,parlvotes_lh!$A$11:$ZZ$209,46,FALSE)))</f>
        <v/>
      </c>
      <c r="M195" s="178" t="str">
        <f>IF(ISERROR(VLOOKUP($A195,parlvotes_lh!$A$11:$ZZ$209,66,FALSE))=TRUE,"",IF(VLOOKUP($A195,parlvotes_lh!$A$11:$ZZ$209,66,FALSE)=0,"",VLOOKUP($A195,parlvotes_lh!$A$11:$ZZ$209,66,FALSE)))</f>
        <v/>
      </c>
      <c r="N195" s="178" t="str">
        <f>IF(ISERROR(VLOOKUP($A195,parlvotes_lh!$A$11:$ZZ$209,86,FALSE))=TRUE,"",IF(VLOOKUP($A195,parlvotes_lh!$A$11:$ZZ$209,86,FALSE)=0,"",VLOOKUP($A195,parlvotes_lh!$A$11:$ZZ$209,86,FALSE)))</f>
        <v/>
      </c>
      <c r="O195" s="178" t="str">
        <f>IF(ISERROR(VLOOKUP($A195,parlvotes_lh!$A$11:$ZZ$209,106,FALSE))=TRUE,"",IF(VLOOKUP($A195,parlvotes_lh!$A$11:$ZZ$209,106,FALSE)=0,"",VLOOKUP($A195,parlvotes_lh!$A$11:$ZZ$209,106,FALSE)))</f>
        <v/>
      </c>
      <c r="P195" s="178" t="str">
        <f>IF(ISERROR(VLOOKUP($A195,parlvotes_lh!$A$11:$ZZ$209,126,FALSE))=TRUE,"",IF(VLOOKUP($A195,parlvotes_lh!$A$11:$ZZ$209,126,FALSE)=0,"",VLOOKUP($A195,parlvotes_lh!$A$11:$ZZ$209,126,FALSE)))</f>
        <v/>
      </c>
      <c r="Q195" s="179" t="str">
        <f>IF(ISERROR(VLOOKUP($A195,parlvotes_lh!$A$11:$ZZ$209,146,FALSE))=TRUE,"",IF(VLOOKUP($A195,parlvotes_lh!$A$11:$ZZ$209,146,FALSE)=0,"",VLOOKUP($A195,parlvotes_lh!$A$11:$ZZ$209,146,FALSE)))</f>
        <v/>
      </c>
      <c r="R195" s="179" t="str">
        <f>IF(ISERROR(VLOOKUP($A195,parlvotes_lh!$A$11:$ZZ$209,166,FALSE))=TRUE,"",IF(VLOOKUP($A195,parlvotes_lh!$A$11:$ZZ$209,166,FALSE)=0,"",VLOOKUP($A195,parlvotes_lh!$A$11:$ZZ$209,166,FALSE)))</f>
        <v/>
      </c>
      <c r="S195" s="179" t="str">
        <f>IF(ISERROR(VLOOKUP($A195,parlvotes_lh!$A$11:$ZZ$209,186,FALSE))=TRUE,"",IF(VLOOKUP($A195,parlvotes_lh!$A$11:$ZZ$209,186,FALSE)=0,"",VLOOKUP($A195,parlvotes_lh!$A$11:$ZZ$209,186,FALSE)))</f>
        <v/>
      </c>
      <c r="T195" s="179" t="str">
        <f>IF(ISERROR(VLOOKUP($A195,parlvotes_lh!$A$11:$ZZ$209,206,FALSE))=TRUE,"",IF(VLOOKUP($A195,parlvotes_lh!$A$11:$ZZ$209,206,FALSE)=0,"",VLOOKUP($A195,parlvotes_lh!$A$11:$ZZ$209,206,FALSE)))</f>
        <v/>
      </c>
      <c r="U195" s="179" t="str">
        <f>IF(ISERROR(VLOOKUP($A195,parlvotes_lh!$A$11:$ZZ$209,226,FALSE))=TRUE,"",IF(VLOOKUP($A195,parlvotes_lh!$A$11:$ZZ$209,226,FALSE)=0,"",VLOOKUP($A195,parlvotes_lh!$A$11:$ZZ$209,226,FALSE)))</f>
        <v/>
      </c>
      <c r="V195" s="179" t="str">
        <f>IF(ISERROR(VLOOKUP($A195,parlvotes_lh!$A$11:$ZZ$209,246,FALSE))=TRUE,"",IF(VLOOKUP($A195,parlvotes_lh!$A$11:$ZZ$209,246,FALSE)=0,"",VLOOKUP($A195,parlvotes_lh!$A$11:$ZZ$209,246,FALSE)))</f>
        <v/>
      </c>
      <c r="W195" s="179" t="str">
        <f>IF(ISERROR(VLOOKUP($A195,parlvotes_lh!$A$11:$ZZ$209,266,FALSE))=TRUE,"",IF(VLOOKUP($A195,parlvotes_lh!$A$11:$ZZ$209,266,FALSE)=0,"",VLOOKUP($A195,parlvotes_lh!$A$11:$ZZ$209,266,FALSE)))</f>
        <v/>
      </c>
      <c r="X195" s="179" t="str">
        <f>IF(ISERROR(VLOOKUP($A195,parlvotes_lh!$A$11:$ZZ$209,286,FALSE))=TRUE,"",IF(VLOOKUP($A195,parlvotes_lh!$A$11:$ZZ$209,286,FALSE)=0,"",VLOOKUP($A195,parlvotes_lh!$A$11:$ZZ$209,286,FALSE)))</f>
        <v/>
      </c>
      <c r="Y195" s="179" t="str">
        <f>IF(ISERROR(VLOOKUP($A195,parlvotes_lh!$A$11:$ZZ$209,306,FALSE))=TRUE,"",IF(VLOOKUP($A195,parlvotes_lh!$A$11:$ZZ$209,306,FALSE)=0,"",VLOOKUP($A195,parlvotes_lh!$A$11:$ZZ$209,306,FALSE)))</f>
        <v/>
      </c>
      <c r="Z195" s="179" t="str">
        <f>IF(ISERROR(VLOOKUP($A195,parlvotes_lh!$A$11:$ZZ$209,326,FALSE))=TRUE,"",IF(VLOOKUP($A195,parlvotes_lh!$A$11:$ZZ$209,326,FALSE)=0,"",VLOOKUP($A195,parlvotes_lh!$A$11:$ZZ$209,326,FALSE)))</f>
        <v/>
      </c>
      <c r="AA195" s="179" t="str">
        <f>IF(ISERROR(VLOOKUP($A195,parlvotes_lh!$A$11:$ZZ$209,346,FALSE))=TRUE,"",IF(VLOOKUP($A195,parlvotes_lh!$A$11:$ZZ$209,346,FALSE)=0,"",VLOOKUP($A195,parlvotes_lh!$A$11:$ZZ$209,346,FALSE)))</f>
        <v/>
      </c>
      <c r="AB195" s="179" t="str">
        <f>IF(ISERROR(VLOOKUP($A195,parlvotes_lh!$A$11:$ZZ$209,366,FALSE))=TRUE,"",IF(VLOOKUP($A195,parlvotes_lh!$A$11:$ZZ$209,366,FALSE)=0,"",VLOOKUP($A195,parlvotes_lh!$A$11:$ZZ$209,366,FALSE)))</f>
        <v/>
      </c>
      <c r="AC195" s="179" t="str">
        <f>IF(ISERROR(VLOOKUP($A195,parlvotes_lh!$A$11:$ZZ$209,386,FALSE))=TRUE,"",IF(VLOOKUP($A195,parlvotes_lh!$A$11:$ZZ$209,386,FALSE)=0,"",VLOOKUP($A195,parlvotes_lh!$A$11:$ZZ$209,386,FALSE)))</f>
        <v/>
      </c>
    </row>
    <row r="196" spans="1:29" ht="13.5" customHeight="1">
      <c r="A196" s="173"/>
      <c r="B196" s="104" t="str">
        <f>IF(A196="","",MID(info_weblinks!$C$3,32,3))</f>
        <v/>
      </c>
      <c r="C196" s="104" t="str">
        <f>IF(info_parties!G205="","",info_parties!G205)</f>
        <v/>
      </c>
      <c r="D196" s="104" t="str">
        <f>IF(info_parties!K205="","",info_parties!K205)</f>
        <v/>
      </c>
      <c r="E196" s="104" t="str">
        <f>IF(info_parties!H205="","",info_parties!H205)</f>
        <v/>
      </c>
      <c r="F196" s="174" t="str">
        <f t="shared" si="12"/>
        <v/>
      </c>
      <c r="G196" s="175" t="str">
        <f t="shared" si="13"/>
        <v/>
      </c>
      <c r="H196" s="176" t="str">
        <f t="shared" si="14"/>
        <v/>
      </c>
      <c r="I196" s="177" t="str">
        <f t="shared" si="15"/>
        <v/>
      </c>
      <c r="J196" s="178" t="str">
        <f>IF(ISERROR(VLOOKUP($A196,parlvotes_lh!$A$11:$ZZ$209,6,FALSE))=TRUE,"",IF(VLOOKUP($A196,parlvotes_lh!$A$11:$ZZ$209,6,FALSE)=0,"",VLOOKUP($A196,parlvotes_lh!$A$11:$ZZ$209,6,FALSE)))</f>
        <v/>
      </c>
      <c r="K196" s="178" t="str">
        <f>IF(ISERROR(VLOOKUP($A196,parlvotes_lh!$A$11:$ZZ$209,26,FALSE))=TRUE,"",IF(VLOOKUP($A196,parlvotes_lh!$A$11:$ZZ$209,26,FALSE)=0,"",VLOOKUP($A196,parlvotes_lh!$A$11:$ZZ$209,26,FALSE)))</f>
        <v/>
      </c>
      <c r="L196" s="178" t="str">
        <f>IF(ISERROR(VLOOKUP($A196,parlvotes_lh!$A$11:$ZZ$209,46,FALSE))=TRUE,"",IF(VLOOKUP($A196,parlvotes_lh!$A$11:$ZZ$209,46,FALSE)=0,"",VLOOKUP($A196,parlvotes_lh!$A$11:$ZZ$209,46,FALSE)))</f>
        <v/>
      </c>
      <c r="M196" s="178" t="str">
        <f>IF(ISERROR(VLOOKUP($A196,parlvotes_lh!$A$11:$ZZ$209,66,FALSE))=TRUE,"",IF(VLOOKUP($A196,parlvotes_lh!$A$11:$ZZ$209,66,FALSE)=0,"",VLOOKUP($A196,parlvotes_lh!$A$11:$ZZ$209,66,FALSE)))</f>
        <v/>
      </c>
      <c r="N196" s="178" t="str">
        <f>IF(ISERROR(VLOOKUP($A196,parlvotes_lh!$A$11:$ZZ$209,86,FALSE))=TRUE,"",IF(VLOOKUP($A196,parlvotes_lh!$A$11:$ZZ$209,86,FALSE)=0,"",VLOOKUP($A196,parlvotes_lh!$A$11:$ZZ$209,86,FALSE)))</f>
        <v/>
      </c>
      <c r="O196" s="178" t="str">
        <f>IF(ISERROR(VLOOKUP($A196,parlvotes_lh!$A$11:$ZZ$209,106,FALSE))=TRUE,"",IF(VLOOKUP($A196,parlvotes_lh!$A$11:$ZZ$209,106,FALSE)=0,"",VLOOKUP($A196,parlvotes_lh!$A$11:$ZZ$209,106,FALSE)))</f>
        <v/>
      </c>
      <c r="P196" s="178" t="str">
        <f>IF(ISERROR(VLOOKUP($A196,parlvotes_lh!$A$11:$ZZ$209,126,FALSE))=TRUE,"",IF(VLOOKUP($A196,parlvotes_lh!$A$11:$ZZ$209,126,FALSE)=0,"",VLOOKUP($A196,parlvotes_lh!$A$11:$ZZ$209,126,FALSE)))</f>
        <v/>
      </c>
      <c r="Q196" s="179" t="str">
        <f>IF(ISERROR(VLOOKUP($A196,parlvotes_lh!$A$11:$ZZ$209,146,FALSE))=TRUE,"",IF(VLOOKUP($A196,parlvotes_lh!$A$11:$ZZ$209,146,FALSE)=0,"",VLOOKUP($A196,parlvotes_lh!$A$11:$ZZ$209,146,FALSE)))</f>
        <v/>
      </c>
      <c r="R196" s="179" t="str">
        <f>IF(ISERROR(VLOOKUP($A196,parlvotes_lh!$A$11:$ZZ$209,166,FALSE))=TRUE,"",IF(VLOOKUP($A196,parlvotes_lh!$A$11:$ZZ$209,166,FALSE)=0,"",VLOOKUP($A196,parlvotes_lh!$A$11:$ZZ$209,166,FALSE)))</f>
        <v/>
      </c>
      <c r="S196" s="179" t="str">
        <f>IF(ISERROR(VLOOKUP($A196,parlvotes_lh!$A$11:$ZZ$209,186,FALSE))=TRUE,"",IF(VLOOKUP($A196,parlvotes_lh!$A$11:$ZZ$209,186,FALSE)=0,"",VLOOKUP($A196,parlvotes_lh!$A$11:$ZZ$209,186,FALSE)))</f>
        <v/>
      </c>
      <c r="T196" s="179" t="str">
        <f>IF(ISERROR(VLOOKUP($A196,parlvotes_lh!$A$11:$ZZ$209,206,FALSE))=TRUE,"",IF(VLOOKUP($A196,parlvotes_lh!$A$11:$ZZ$209,206,FALSE)=0,"",VLOOKUP($A196,parlvotes_lh!$A$11:$ZZ$209,206,FALSE)))</f>
        <v/>
      </c>
      <c r="U196" s="179" t="str">
        <f>IF(ISERROR(VLOOKUP($A196,parlvotes_lh!$A$11:$ZZ$209,226,FALSE))=TRUE,"",IF(VLOOKUP($A196,parlvotes_lh!$A$11:$ZZ$209,226,FALSE)=0,"",VLOOKUP($A196,parlvotes_lh!$A$11:$ZZ$209,226,FALSE)))</f>
        <v/>
      </c>
      <c r="V196" s="179" t="str">
        <f>IF(ISERROR(VLOOKUP($A196,parlvotes_lh!$A$11:$ZZ$209,246,FALSE))=TRUE,"",IF(VLOOKUP($A196,parlvotes_lh!$A$11:$ZZ$209,246,FALSE)=0,"",VLOOKUP($A196,parlvotes_lh!$A$11:$ZZ$209,246,FALSE)))</f>
        <v/>
      </c>
      <c r="W196" s="179" t="str">
        <f>IF(ISERROR(VLOOKUP($A196,parlvotes_lh!$A$11:$ZZ$209,266,FALSE))=TRUE,"",IF(VLOOKUP($A196,parlvotes_lh!$A$11:$ZZ$209,266,FALSE)=0,"",VLOOKUP($A196,parlvotes_lh!$A$11:$ZZ$209,266,FALSE)))</f>
        <v/>
      </c>
      <c r="X196" s="179" t="str">
        <f>IF(ISERROR(VLOOKUP($A196,parlvotes_lh!$A$11:$ZZ$209,286,FALSE))=TRUE,"",IF(VLOOKUP($A196,parlvotes_lh!$A$11:$ZZ$209,286,FALSE)=0,"",VLOOKUP($A196,parlvotes_lh!$A$11:$ZZ$209,286,FALSE)))</f>
        <v/>
      </c>
      <c r="Y196" s="179" t="str">
        <f>IF(ISERROR(VLOOKUP($A196,parlvotes_lh!$A$11:$ZZ$209,306,FALSE))=TRUE,"",IF(VLOOKUP($A196,parlvotes_lh!$A$11:$ZZ$209,306,FALSE)=0,"",VLOOKUP($A196,parlvotes_lh!$A$11:$ZZ$209,306,FALSE)))</f>
        <v/>
      </c>
      <c r="Z196" s="179" t="str">
        <f>IF(ISERROR(VLOOKUP($A196,parlvotes_lh!$A$11:$ZZ$209,326,FALSE))=TRUE,"",IF(VLOOKUP($A196,parlvotes_lh!$A$11:$ZZ$209,326,FALSE)=0,"",VLOOKUP($A196,parlvotes_lh!$A$11:$ZZ$209,326,FALSE)))</f>
        <v/>
      </c>
      <c r="AA196" s="179" t="str">
        <f>IF(ISERROR(VLOOKUP($A196,parlvotes_lh!$A$11:$ZZ$209,346,FALSE))=TRUE,"",IF(VLOOKUP($A196,parlvotes_lh!$A$11:$ZZ$209,346,FALSE)=0,"",VLOOKUP($A196,parlvotes_lh!$A$11:$ZZ$209,346,FALSE)))</f>
        <v/>
      </c>
      <c r="AB196" s="179" t="str">
        <f>IF(ISERROR(VLOOKUP($A196,parlvotes_lh!$A$11:$ZZ$209,366,FALSE))=TRUE,"",IF(VLOOKUP($A196,parlvotes_lh!$A$11:$ZZ$209,366,FALSE)=0,"",VLOOKUP($A196,parlvotes_lh!$A$11:$ZZ$209,366,FALSE)))</f>
        <v/>
      </c>
      <c r="AC196" s="179" t="str">
        <f>IF(ISERROR(VLOOKUP($A196,parlvotes_lh!$A$11:$ZZ$209,386,FALSE))=TRUE,"",IF(VLOOKUP($A196,parlvotes_lh!$A$11:$ZZ$209,386,FALSE)=0,"",VLOOKUP($A196,parlvotes_lh!$A$11:$ZZ$209,386,FALSE)))</f>
        <v/>
      </c>
    </row>
    <row r="197" spans="1:29" ht="13.5" customHeight="1">
      <c r="A197" s="173"/>
      <c r="B197" s="104" t="str">
        <f>IF(A197="","",MID(info_weblinks!$C$3,32,3))</f>
        <v/>
      </c>
      <c r="C197" s="104" t="str">
        <f>IF(info_parties!G206="","",info_parties!G206)</f>
        <v/>
      </c>
      <c r="D197" s="104" t="str">
        <f>IF(info_parties!K206="","",info_parties!K206)</f>
        <v/>
      </c>
      <c r="E197" s="104" t="str">
        <f>IF(info_parties!H206="","",info_parties!H206)</f>
        <v/>
      </c>
      <c r="F197" s="174" t="str">
        <f t="shared" si="12"/>
        <v/>
      </c>
      <c r="G197" s="175" t="str">
        <f t="shared" si="13"/>
        <v/>
      </c>
      <c r="H197" s="176" t="str">
        <f t="shared" si="14"/>
        <v/>
      </c>
      <c r="I197" s="177" t="str">
        <f t="shared" si="15"/>
        <v/>
      </c>
      <c r="J197" s="178" t="str">
        <f>IF(ISERROR(VLOOKUP($A197,parlvotes_lh!$A$11:$ZZ$209,6,FALSE))=TRUE,"",IF(VLOOKUP($A197,parlvotes_lh!$A$11:$ZZ$209,6,FALSE)=0,"",VLOOKUP($A197,parlvotes_lh!$A$11:$ZZ$209,6,FALSE)))</f>
        <v/>
      </c>
      <c r="K197" s="178" t="str">
        <f>IF(ISERROR(VLOOKUP($A197,parlvotes_lh!$A$11:$ZZ$209,26,FALSE))=TRUE,"",IF(VLOOKUP($A197,parlvotes_lh!$A$11:$ZZ$209,26,FALSE)=0,"",VLOOKUP($A197,parlvotes_lh!$A$11:$ZZ$209,26,FALSE)))</f>
        <v/>
      </c>
      <c r="L197" s="178" t="str">
        <f>IF(ISERROR(VLOOKUP($A197,parlvotes_lh!$A$11:$ZZ$209,46,FALSE))=TRUE,"",IF(VLOOKUP($A197,parlvotes_lh!$A$11:$ZZ$209,46,FALSE)=0,"",VLOOKUP($A197,parlvotes_lh!$A$11:$ZZ$209,46,FALSE)))</f>
        <v/>
      </c>
      <c r="M197" s="178" t="str">
        <f>IF(ISERROR(VLOOKUP($A197,parlvotes_lh!$A$11:$ZZ$209,66,FALSE))=TRUE,"",IF(VLOOKUP($A197,parlvotes_lh!$A$11:$ZZ$209,66,FALSE)=0,"",VLOOKUP($A197,parlvotes_lh!$A$11:$ZZ$209,66,FALSE)))</f>
        <v/>
      </c>
      <c r="N197" s="178" t="str">
        <f>IF(ISERROR(VLOOKUP($A197,parlvotes_lh!$A$11:$ZZ$209,86,FALSE))=TRUE,"",IF(VLOOKUP($A197,parlvotes_lh!$A$11:$ZZ$209,86,FALSE)=0,"",VLOOKUP($A197,parlvotes_lh!$A$11:$ZZ$209,86,FALSE)))</f>
        <v/>
      </c>
      <c r="O197" s="178" t="str">
        <f>IF(ISERROR(VLOOKUP($A197,parlvotes_lh!$A$11:$ZZ$209,106,FALSE))=TRUE,"",IF(VLOOKUP($A197,parlvotes_lh!$A$11:$ZZ$209,106,FALSE)=0,"",VLOOKUP($A197,parlvotes_lh!$A$11:$ZZ$209,106,FALSE)))</f>
        <v/>
      </c>
      <c r="P197" s="178" t="str">
        <f>IF(ISERROR(VLOOKUP($A197,parlvotes_lh!$A$11:$ZZ$209,126,FALSE))=TRUE,"",IF(VLOOKUP($A197,parlvotes_lh!$A$11:$ZZ$209,126,FALSE)=0,"",VLOOKUP($A197,parlvotes_lh!$A$11:$ZZ$209,126,FALSE)))</f>
        <v/>
      </c>
      <c r="Q197" s="179" t="str">
        <f>IF(ISERROR(VLOOKUP($A197,parlvotes_lh!$A$11:$ZZ$209,146,FALSE))=TRUE,"",IF(VLOOKUP($A197,parlvotes_lh!$A$11:$ZZ$209,146,FALSE)=0,"",VLOOKUP($A197,parlvotes_lh!$A$11:$ZZ$209,146,FALSE)))</f>
        <v/>
      </c>
      <c r="R197" s="179" t="str">
        <f>IF(ISERROR(VLOOKUP($A197,parlvotes_lh!$A$11:$ZZ$209,166,FALSE))=TRUE,"",IF(VLOOKUP($A197,parlvotes_lh!$A$11:$ZZ$209,166,FALSE)=0,"",VLOOKUP($A197,parlvotes_lh!$A$11:$ZZ$209,166,FALSE)))</f>
        <v/>
      </c>
      <c r="S197" s="179" t="str">
        <f>IF(ISERROR(VLOOKUP($A197,parlvotes_lh!$A$11:$ZZ$209,186,FALSE))=TRUE,"",IF(VLOOKUP($A197,parlvotes_lh!$A$11:$ZZ$209,186,FALSE)=0,"",VLOOKUP($A197,parlvotes_lh!$A$11:$ZZ$209,186,FALSE)))</f>
        <v/>
      </c>
      <c r="T197" s="179" t="str">
        <f>IF(ISERROR(VLOOKUP($A197,parlvotes_lh!$A$11:$ZZ$209,206,FALSE))=TRUE,"",IF(VLOOKUP($A197,parlvotes_lh!$A$11:$ZZ$209,206,FALSE)=0,"",VLOOKUP($A197,parlvotes_lh!$A$11:$ZZ$209,206,FALSE)))</f>
        <v/>
      </c>
      <c r="U197" s="179" t="str">
        <f>IF(ISERROR(VLOOKUP($A197,parlvotes_lh!$A$11:$ZZ$209,226,FALSE))=TRUE,"",IF(VLOOKUP($A197,parlvotes_lh!$A$11:$ZZ$209,226,FALSE)=0,"",VLOOKUP($A197,parlvotes_lh!$A$11:$ZZ$209,226,FALSE)))</f>
        <v/>
      </c>
      <c r="V197" s="179" t="str">
        <f>IF(ISERROR(VLOOKUP($A197,parlvotes_lh!$A$11:$ZZ$209,246,FALSE))=TRUE,"",IF(VLOOKUP($A197,parlvotes_lh!$A$11:$ZZ$209,246,FALSE)=0,"",VLOOKUP($A197,parlvotes_lh!$A$11:$ZZ$209,246,FALSE)))</f>
        <v/>
      </c>
      <c r="W197" s="179" t="str">
        <f>IF(ISERROR(VLOOKUP($A197,parlvotes_lh!$A$11:$ZZ$209,266,FALSE))=TRUE,"",IF(VLOOKUP($A197,parlvotes_lh!$A$11:$ZZ$209,266,FALSE)=0,"",VLOOKUP($A197,parlvotes_lh!$A$11:$ZZ$209,266,FALSE)))</f>
        <v/>
      </c>
      <c r="X197" s="179" t="str">
        <f>IF(ISERROR(VLOOKUP($A197,parlvotes_lh!$A$11:$ZZ$209,286,FALSE))=TRUE,"",IF(VLOOKUP($A197,parlvotes_lh!$A$11:$ZZ$209,286,FALSE)=0,"",VLOOKUP($A197,parlvotes_lh!$A$11:$ZZ$209,286,FALSE)))</f>
        <v/>
      </c>
      <c r="Y197" s="179" t="str">
        <f>IF(ISERROR(VLOOKUP($A197,parlvotes_lh!$A$11:$ZZ$209,306,FALSE))=TRUE,"",IF(VLOOKUP($A197,parlvotes_lh!$A$11:$ZZ$209,306,FALSE)=0,"",VLOOKUP($A197,parlvotes_lh!$A$11:$ZZ$209,306,FALSE)))</f>
        <v/>
      </c>
      <c r="Z197" s="179" t="str">
        <f>IF(ISERROR(VLOOKUP($A197,parlvotes_lh!$A$11:$ZZ$209,326,FALSE))=TRUE,"",IF(VLOOKUP($A197,parlvotes_lh!$A$11:$ZZ$209,326,FALSE)=0,"",VLOOKUP($A197,parlvotes_lh!$A$11:$ZZ$209,326,FALSE)))</f>
        <v/>
      </c>
      <c r="AA197" s="179" t="str">
        <f>IF(ISERROR(VLOOKUP($A197,parlvotes_lh!$A$11:$ZZ$209,346,FALSE))=TRUE,"",IF(VLOOKUP($A197,parlvotes_lh!$A$11:$ZZ$209,346,FALSE)=0,"",VLOOKUP($A197,parlvotes_lh!$A$11:$ZZ$209,346,FALSE)))</f>
        <v/>
      </c>
      <c r="AB197" s="179" t="str">
        <f>IF(ISERROR(VLOOKUP($A197,parlvotes_lh!$A$11:$ZZ$209,366,FALSE))=TRUE,"",IF(VLOOKUP($A197,parlvotes_lh!$A$11:$ZZ$209,366,FALSE)=0,"",VLOOKUP($A197,parlvotes_lh!$A$11:$ZZ$209,366,FALSE)))</f>
        <v/>
      </c>
      <c r="AC197" s="179" t="str">
        <f>IF(ISERROR(VLOOKUP($A197,parlvotes_lh!$A$11:$ZZ$209,386,FALSE))=TRUE,"",IF(VLOOKUP($A197,parlvotes_lh!$A$11:$ZZ$209,386,FALSE)=0,"",VLOOKUP($A197,parlvotes_lh!$A$11:$ZZ$209,386,FALSE)))</f>
        <v/>
      </c>
    </row>
    <row r="198" spans="1:29" ht="13.5" customHeight="1">
      <c r="A198" s="173"/>
      <c r="B198" s="104" t="str">
        <f>IF(A198="","",MID(info_weblinks!$C$3,32,3))</f>
        <v/>
      </c>
      <c r="C198" s="104" t="str">
        <f>IF(info_parties!G207="","",info_parties!G207)</f>
        <v/>
      </c>
      <c r="D198" s="104" t="str">
        <f>IF(info_parties!K207="","",info_parties!K207)</f>
        <v/>
      </c>
      <c r="E198" s="104" t="str">
        <f>IF(info_parties!H207="","",info_parties!H207)</f>
        <v/>
      </c>
      <c r="F198" s="174" t="str">
        <f t="shared" si="12"/>
        <v/>
      </c>
      <c r="G198" s="175" t="str">
        <f t="shared" si="13"/>
        <v/>
      </c>
      <c r="H198" s="176" t="str">
        <f t="shared" si="14"/>
        <v/>
      </c>
      <c r="I198" s="177" t="str">
        <f t="shared" si="15"/>
        <v/>
      </c>
      <c r="J198" s="178" t="str">
        <f>IF(ISERROR(VLOOKUP($A198,parlvotes_lh!$A$11:$ZZ$209,6,FALSE))=TRUE,"",IF(VLOOKUP($A198,parlvotes_lh!$A$11:$ZZ$209,6,FALSE)=0,"",VLOOKUP($A198,parlvotes_lh!$A$11:$ZZ$209,6,FALSE)))</f>
        <v/>
      </c>
      <c r="K198" s="178" t="str">
        <f>IF(ISERROR(VLOOKUP($A198,parlvotes_lh!$A$11:$ZZ$209,26,FALSE))=TRUE,"",IF(VLOOKUP($A198,parlvotes_lh!$A$11:$ZZ$209,26,FALSE)=0,"",VLOOKUP($A198,parlvotes_lh!$A$11:$ZZ$209,26,FALSE)))</f>
        <v/>
      </c>
      <c r="L198" s="178" t="str">
        <f>IF(ISERROR(VLOOKUP($A198,parlvotes_lh!$A$11:$ZZ$209,46,FALSE))=TRUE,"",IF(VLOOKUP($A198,parlvotes_lh!$A$11:$ZZ$209,46,FALSE)=0,"",VLOOKUP($A198,parlvotes_lh!$A$11:$ZZ$209,46,FALSE)))</f>
        <v/>
      </c>
      <c r="M198" s="178" t="str">
        <f>IF(ISERROR(VLOOKUP($A198,parlvotes_lh!$A$11:$ZZ$209,66,FALSE))=TRUE,"",IF(VLOOKUP($A198,parlvotes_lh!$A$11:$ZZ$209,66,FALSE)=0,"",VLOOKUP($A198,parlvotes_lh!$A$11:$ZZ$209,66,FALSE)))</f>
        <v/>
      </c>
      <c r="N198" s="178" t="str">
        <f>IF(ISERROR(VLOOKUP($A198,parlvotes_lh!$A$11:$ZZ$209,86,FALSE))=TRUE,"",IF(VLOOKUP($A198,parlvotes_lh!$A$11:$ZZ$209,86,FALSE)=0,"",VLOOKUP($A198,parlvotes_lh!$A$11:$ZZ$209,86,FALSE)))</f>
        <v/>
      </c>
      <c r="O198" s="178" t="str">
        <f>IF(ISERROR(VLOOKUP($A198,parlvotes_lh!$A$11:$ZZ$209,106,FALSE))=TRUE,"",IF(VLOOKUP($A198,parlvotes_lh!$A$11:$ZZ$209,106,FALSE)=0,"",VLOOKUP($A198,parlvotes_lh!$A$11:$ZZ$209,106,FALSE)))</f>
        <v/>
      </c>
      <c r="P198" s="178" t="str">
        <f>IF(ISERROR(VLOOKUP($A198,parlvotes_lh!$A$11:$ZZ$209,126,FALSE))=TRUE,"",IF(VLOOKUP($A198,parlvotes_lh!$A$11:$ZZ$209,126,FALSE)=0,"",VLOOKUP($A198,parlvotes_lh!$A$11:$ZZ$209,126,FALSE)))</f>
        <v/>
      </c>
      <c r="Q198" s="179" t="str">
        <f>IF(ISERROR(VLOOKUP($A198,parlvotes_lh!$A$11:$ZZ$209,146,FALSE))=TRUE,"",IF(VLOOKUP($A198,parlvotes_lh!$A$11:$ZZ$209,146,FALSE)=0,"",VLOOKUP($A198,parlvotes_lh!$A$11:$ZZ$209,146,FALSE)))</f>
        <v/>
      </c>
      <c r="R198" s="179" t="str">
        <f>IF(ISERROR(VLOOKUP($A198,parlvotes_lh!$A$11:$ZZ$209,166,FALSE))=TRUE,"",IF(VLOOKUP($A198,parlvotes_lh!$A$11:$ZZ$209,166,FALSE)=0,"",VLOOKUP($A198,parlvotes_lh!$A$11:$ZZ$209,166,FALSE)))</f>
        <v/>
      </c>
      <c r="S198" s="179" t="str">
        <f>IF(ISERROR(VLOOKUP($A198,parlvotes_lh!$A$11:$ZZ$209,186,FALSE))=TRUE,"",IF(VLOOKUP($A198,parlvotes_lh!$A$11:$ZZ$209,186,FALSE)=0,"",VLOOKUP($A198,parlvotes_lh!$A$11:$ZZ$209,186,FALSE)))</f>
        <v/>
      </c>
      <c r="T198" s="179" t="str">
        <f>IF(ISERROR(VLOOKUP($A198,parlvotes_lh!$A$11:$ZZ$209,206,FALSE))=TRUE,"",IF(VLOOKUP($A198,parlvotes_lh!$A$11:$ZZ$209,206,FALSE)=0,"",VLOOKUP($A198,parlvotes_lh!$A$11:$ZZ$209,206,FALSE)))</f>
        <v/>
      </c>
      <c r="U198" s="179" t="str">
        <f>IF(ISERROR(VLOOKUP($A198,parlvotes_lh!$A$11:$ZZ$209,226,FALSE))=TRUE,"",IF(VLOOKUP($A198,parlvotes_lh!$A$11:$ZZ$209,226,FALSE)=0,"",VLOOKUP($A198,parlvotes_lh!$A$11:$ZZ$209,226,FALSE)))</f>
        <v/>
      </c>
      <c r="V198" s="179" t="str">
        <f>IF(ISERROR(VLOOKUP($A198,parlvotes_lh!$A$11:$ZZ$209,246,FALSE))=TRUE,"",IF(VLOOKUP($A198,parlvotes_lh!$A$11:$ZZ$209,246,FALSE)=0,"",VLOOKUP($A198,parlvotes_lh!$A$11:$ZZ$209,246,FALSE)))</f>
        <v/>
      </c>
      <c r="W198" s="179" t="str">
        <f>IF(ISERROR(VLOOKUP($A198,parlvotes_lh!$A$11:$ZZ$209,266,FALSE))=TRUE,"",IF(VLOOKUP($A198,parlvotes_lh!$A$11:$ZZ$209,266,FALSE)=0,"",VLOOKUP($A198,parlvotes_lh!$A$11:$ZZ$209,266,FALSE)))</f>
        <v/>
      </c>
      <c r="X198" s="179" t="str">
        <f>IF(ISERROR(VLOOKUP($A198,parlvotes_lh!$A$11:$ZZ$209,286,FALSE))=TRUE,"",IF(VLOOKUP($A198,parlvotes_lh!$A$11:$ZZ$209,286,FALSE)=0,"",VLOOKUP($A198,parlvotes_lh!$A$11:$ZZ$209,286,FALSE)))</f>
        <v/>
      </c>
      <c r="Y198" s="179" t="str">
        <f>IF(ISERROR(VLOOKUP($A198,parlvotes_lh!$A$11:$ZZ$209,306,FALSE))=TRUE,"",IF(VLOOKUP($A198,parlvotes_lh!$A$11:$ZZ$209,306,FALSE)=0,"",VLOOKUP($A198,parlvotes_lh!$A$11:$ZZ$209,306,FALSE)))</f>
        <v/>
      </c>
      <c r="Z198" s="179" t="str">
        <f>IF(ISERROR(VLOOKUP($A198,parlvotes_lh!$A$11:$ZZ$209,326,FALSE))=TRUE,"",IF(VLOOKUP($A198,parlvotes_lh!$A$11:$ZZ$209,326,FALSE)=0,"",VLOOKUP($A198,parlvotes_lh!$A$11:$ZZ$209,326,FALSE)))</f>
        <v/>
      </c>
      <c r="AA198" s="179" t="str">
        <f>IF(ISERROR(VLOOKUP($A198,parlvotes_lh!$A$11:$ZZ$209,346,FALSE))=TRUE,"",IF(VLOOKUP($A198,parlvotes_lh!$A$11:$ZZ$209,346,FALSE)=0,"",VLOOKUP($A198,parlvotes_lh!$A$11:$ZZ$209,346,FALSE)))</f>
        <v/>
      </c>
      <c r="AB198" s="179" t="str">
        <f>IF(ISERROR(VLOOKUP($A198,parlvotes_lh!$A$11:$ZZ$209,366,FALSE))=TRUE,"",IF(VLOOKUP($A198,parlvotes_lh!$A$11:$ZZ$209,366,FALSE)=0,"",VLOOKUP($A198,parlvotes_lh!$A$11:$ZZ$209,366,FALSE)))</f>
        <v/>
      </c>
      <c r="AC198" s="179" t="str">
        <f>IF(ISERROR(VLOOKUP($A198,parlvotes_lh!$A$11:$ZZ$209,386,FALSE))=TRUE,"",IF(VLOOKUP($A198,parlvotes_lh!$A$11:$ZZ$209,386,FALSE)=0,"",VLOOKUP($A198,parlvotes_lh!$A$11:$ZZ$209,386,FALSE)))</f>
        <v/>
      </c>
    </row>
    <row r="199" spans="1:29" ht="13.5" customHeight="1">
      <c r="A199" s="173"/>
      <c r="B199" s="104" t="str">
        <f>IF(A199="","",MID(info_weblinks!$C$3,32,3))</f>
        <v/>
      </c>
      <c r="C199" s="104" t="str">
        <f>IF(info_parties!G208="","",info_parties!G208)</f>
        <v/>
      </c>
      <c r="D199" s="104" t="str">
        <f>IF(info_parties!K208="","",info_parties!K208)</f>
        <v/>
      </c>
      <c r="E199" s="104" t="str">
        <f>IF(info_parties!H208="","",info_parties!H208)</f>
        <v/>
      </c>
      <c r="F199" s="174" t="str">
        <f t="shared" si="12"/>
        <v/>
      </c>
      <c r="G199" s="175" t="str">
        <f t="shared" si="13"/>
        <v/>
      </c>
      <c r="H199" s="176" t="str">
        <f t="shared" si="14"/>
        <v/>
      </c>
      <c r="I199" s="177" t="str">
        <f t="shared" si="15"/>
        <v/>
      </c>
      <c r="J199" s="178" t="str">
        <f>IF(ISERROR(VLOOKUP($A199,parlvotes_lh!$A$11:$ZZ$209,6,FALSE))=TRUE,"",IF(VLOOKUP($A199,parlvotes_lh!$A$11:$ZZ$209,6,FALSE)=0,"",VLOOKUP($A199,parlvotes_lh!$A$11:$ZZ$209,6,FALSE)))</f>
        <v/>
      </c>
      <c r="K199" s="178" t="str">
        <f>IF(ISERROR(VLOOKUP($A199,parlvotes_lh!$A$11:$ZZ$209,26,FALSE))=TRUE,"",IF(VLOOKUP($A199,parlvotes_lh!$A$11:$ZZ$209,26,FALSE)=0,"",VLOOKUP($A199,parlvotes_lh!$A$11:$ZZ$209,26,FALSE)))</f>
        <v/>
      </c>
      <c r="L199" s="178" t="str">
        <f>IF(ISERROR(VLOOKUP($A199,parlvotes_lh!$A$11:$ZZ$209,46,FALSE))=TRUE,"",IF(VLOOKUP($A199,parlvotes_lh!$A$11:$ZZ$209,46,FALSE)=0,"",VLOOKUP($A199,parlvotes_lh!$A$11:$ZZ$209,46,FALSE)))</f>
        <v/>
      </c>
      <c r="M199" s="178" t="str">
        <f>IF(ISERROR(VLOOKUP($A199,parlvotes_lh!$A$11:$ZZ$209,66,FALSE))=TRUE,"",IF(VLOOKUP($A199,parlvotes_lh!$A$11:$ZZ$209,66,FALSE)=0,"",VLOOKUP($A199,parlvotes_lh!$A$11:$ZZ$209,66,FALSE)))</f>
        <v/>
      </c>
      <c r="N199" s="178" t="str">
        <f>IF(ISERROR(VLOOKUP($A199,parlvotes_lh!$A$11:$ZZ$209,86,FALSE))=TRUE,"",IF(VLOOKUP($A199,parlvotes_lh!$A$11:$ZZ$209,86,FALSE)=0,"",VLOOKUP($A199,parlvotes_lh!$A$11:$ZZ$209,86,FALSE)))</f>
        <v/>
      </c>
      <c r="O199" s="178" t="str">
        <f>IF(ISERROR(VLOOKUP($A199,parlvotes_lh!$A$11:$ZZ$209,106,FALSE))=TRUE,"",IF(VLOOKUP($A199,parlvotes_lh!$A$11:$ZZ$209,106,FALSE)=0,"",VLOOKUP($A199,parlvotes_lh!$A$11:$ZZ$209,106,FALSE)))</f>
        <v/>
      </c>
      <c r="P199" s="178" t="str">
        <f>IF(ISERROR(VLOOKUP($A199,parlvotes_lh!$A$11:$ZZ$209,126,FALSE))=TRUE,"",IF(VLOOKUP($A199,parlvotes_lh!$A$11:$ZZ$209,126,FALSE)=0,"",VLOOKUP($A199,parlvotes_lh!$A$11:$ZZ$209,126,FALSE)))</f>
        <v/>
      </c>
      <c r="Q199" s="179" t="str">
        <f>IF(ISERROR(VLOOKUP($A199,parlvotes_lh!$A$11:$ZZ$209,146,FALSE))=TRUE,"",IF(VLOOKUP($A199,parlvotes_lh!$A$11:$ZZ$209,146,FALSE)=0,"",VLOOKUP($A199,parlvotes_lh!$A$11:$ZZ$209,146,FALSE)))</f>
        <v/>
      </c>
      <c r="R199" s="179" t="str">
        <f>IF(ISERROR(VLOOKUP($A199,parlvotes_lh!$A$11:$ZZ$209,166,FALSE))=TRUE,"",IF(VLOOKUP($A199,parlvotes_lh!$A$11:$ZZ$209,166,FALSE)=0,"",VLOOKUP($A199,parlvotes_lh!$A$11:$ZZ$209,166,FALSE)))</f>
        <v/>
      </c>
      <c r="S199" s="179" t="str">
        <f>IF(ISERROR(VLOOKUP($A199,parlvotes_lh!$A$11:$ZZ$209,186,FALSE))=TRUE,"",IF(VLOOKUP($A199,parlvotes_lh!$A$11:$ZZ$209,186,FALSE)=0,"",VLOOKUP($A199,parlvotes_lh!$A$11:$ZZ$209,186,FALSE)))</f>
        <v/>
      </c>
      <c r="T199" s="179" t="str">
        <f>IF(ISERROR(VLOOKUP($A199,parlvotes_lh!$A$11:$ZZ$209,206,FALSE))=TRUE,"",IF(VLOOKUP($A199,parlvotes_lh!$A$11:$ZZ$209,206,FALSE)=0,"",VLOOKUP($A199,parlvotes_lh!$A$11:$ZZ$209,206,FALSE)))</f>
        <v/>
      </c>
      <c r="U199" s="179" t="str">
        <f>IF(ISERROR(VLOOKUP($A199,parlvotes_lh!$A$11:$ZZ$209,226,FALSE))=TRUE,"",IF(VLOOKUP($A199,parlvotes_lh!$A$11:$ZZ$209,226,FALSE)=0,"",VLOOKUP($A199,parlvotes_lh!$A$11:$ZZ$209,226,FALSE)))</f>
        <v/>
      </c>
      <c r="V199" s="179" t="str">
        <f>IF(ISERROR(VLOOKUP($A199,parlvotes_lh!$A$11:$ZZ$209,246,FALSE))=TRUE,"",IF(VLOOKUP($A199,parlvotes_lh!$A$11:$ZZ$209,246,FALSE)=0,"",VLOOKUP($A199,parlvotes_lh!$A$11:$ZZ$209,246,FALSE)))</f>
        <v/>
      </c>
      <c r="W199" s="179" t="str">
        <f>IF(ISERROR(VLOOKUP($A199,parlvotes_lh!$A$11:$ZZ$209,266,FALSE))=TRUE,"",IF(VLOOKUP($A199,parlvotes_lh!$A$11:$ZZ$209,266,FALSE)=0,"",VLOOKUP($A199,parlvotes_lh!$A$11:$ZZ$209,266,FALSE)))</f>
        <v/>
      </c>
      <c r="X199" s="179" t="str">
        <f>IF(ISERROR(VLOOKUP($A199,parlvotes_lh!$A$11:$ZZ$209,286,FALSE))=TRUE,"",IF(VLOOKUP($A199,parlvotes_lh!$A$11:$ZZ$209,286,FALSE)=0,"",VLOOKUP($A199,parlvotes_lh!$A$11:$ZZ$209,286,FALSE)))</f>
        <v/>
      </c>
      <c r="Y199" s="179" t="str">
        <f>IF(ISERROR(VLOOKUP($A199,parlvotes_lh!$A$11:$ZZ$209,306,FALSE))=TRUE,"",IF(VLOOKUP($A199,parlvotes_lh!$A$11:$ZZ$209,306,FALSE)=0,"",VLOOKUP($A199,parlvotes_lh!$A$11:$ZZ$209,306,FALSE)))</f>
        <v/>
      </c>
      <c r="Z199" s="179" t="str">
        <f>IF(ISERROR(VLOOKUP($A199,parlvotes_lh!$A$11:$ZZ$209,326,FALSE))=TRUE,"",IF(VLOOKUP($A199,parlvotes_lh!$A$11:$ZZ$209,326,FALSE)=0,"",VLOOKUP($A199,parlvotes_lh!$A$11:$ZZ$209,326,FALSE)))</f>
        <v/>
      </c>
      <c r="AA199" s="179" t="str">
        <f>IF(ISERROR(VLOOKUP($A199,parlvotes_lh!$A$11:$ZZ$209,346,FALSE))=TRUE,"",IF(VLOOKUP($A199,parlvotes_lh!$A$11:$ZZ$209,346,FALSE)=0,"",VLOOKUP($A199,parlvotes_lh!$A$11:$ZZ$209,346,FALSE)))</f>
        <v/>
      </c>
      <c r="AB199" s="179" t="str">
        <f>IF(ISERROR(VLOOKUP($A199,parlvotes_lh!$A$11:$ZZ$209,366,FALSE))=TRUE,"",IF(VLOOKUP($A199,parlvotes_lh!$A$11:$ZZ$209,366,FALSE)=0,"",VLOOKUP($A199,parlvotes_lh!$A$11:$ZZ$209,366,FALSE)))</f>
        <v/>
      </c>
      <c r="AC199" s="179" t="str">
        <f>IF(ISERROR(VLOOKUP($A199,parlvotes_lh!$A$11:$ZZ$209,386,FALSE))=TRUE,"",IF(VLOOKUP($A199,parlvotes_lh!$A$11:$ZZ$209,386,FALSE)=0,"",VLOOKUP($A199,parlvotes_lh!$A$11:$ZZ$209,386,FALSE)))</f>
        <v/>
      </c>
    </row>
    <row r="200" spans="1:29" ht="13.5" customHeight="1">
      <c r="A200" s="173"/>
      <c r="B200" s="104" t="str">
        <f>IF(A200="","",MID(info_weblinks!$C$3,32,3))</f>
        <v/>
      </c>
      <c r="C200" s="104" t="str">
        <f>IF(info_parties!G209="","",info_parties!G209)</f>
        <v/>
      </c>
      <c r="D200" s="104" t="str">
        <f>IF(info_parties!K209="","",info_parties!K209)</f>
        <v/>
      </c>
      <c r="E200" s="104" t="str">
        <f>IF(info_parties!H209="","",info_parties!H209)</f>
        <v/>
      </c>
      <c r="F200" s="174" t="str">
        <f t="shared" si="12"/>
        <v/>
      </c>
      <c r="G200" s="175" t="str">
        <f t="shared" si="13"/>
        <v/>
      </c>
      <c r="H200" s="176" t="str">
        <f t="shared" si="14"/>
        <v/>
      </c>
      <c r="I200" s="177" t="str">
        <f t="shared" si="15"/>
        <v/>
      </c>
      <c r="J200" s="178" t="str">
        <f>IF(ISERROR(VLOOKUP($A200,parlvotes_lh!$A$11:$ZZ$209,6,FALSE))=TRUE,"",IF(VLOOKUP($A200,parlvotes_lh!$A$11:$ZZ$209,6,FALSE)=0,"",VLOOKUP($A200,parlvotes_lh!$A$11:$ZZ$209,6,FALSE)))</f>
        <v/>
      </c>
      <c r="K200" s="178" t="str">
        <f>IF(ISERROR(VLOOKUP($A200,parlvotes_lh!$A$11:$ZZ$209,26,FALSE))=TRUE,"",IF(VLOOKUP($A200,parlvotes_lh!$A$11:$ZZ$209,26,FALSE)=0,"",VLOOKUP($A200,parlvotes_lh!$A$11:$ZZ$209,26,FALSE)))</f>
        <v/>
      </c>
      <c r="L200" s="178" t="str">
        <f>IF(ISERROR(VLOOKUP($A200,parlvotes_lh!$A$11:$ZZ$209,46,FALSE))=TRUE,"",IF(VLOOKUP($A200,parlvotes_lh!$A$11:$ZZ$209,46,FALSE)=0,"",VLOOKUP($A200,parlvotes_lh!$A$11:$ZZ$209,46,FALSE)))</f>
        <v/>
      </c>
      <c r="M200" s="178" t="str">
        <f>IF(ISERROR(VLOOKUP($A200,parlvotes_lh!$A$11:$ZZ$209,66,FALSE))=TRUE,"",IF(VLOOKUP($A200,parlvotes_lh!$A$11:$ZZ$209,66,FALSE)=0,"",VLOOKUP($A200,parlvotes_lh!$A$11:$ZZ$209,66,FALSE)))</f>
        <v/>
      </c>
      <c r="N200" s="178" t="str">
        <f>IF(ISERROR(VLOOKUP($A200,parlvotes_lh!$A$11:$ZZ$209,86,FALSE))=TRUE,"",IF(VLOOKUP($A200,parlvotes_lh!$A$11:$ZZ$209,86,FALSE)=0,"",VLOOKUP($A200,parlvotes_lh!$A$11:$ZZ$209,86,FALSE)))</f>
        <v/>
      </c>
      <c r="O200" s="178" t="str">
        <f>IF(ISERROR(VLOOKUP($A200,parlvotes_lh!$A$11:$ZZ$209,106,FALSE))=TRUE,"",IF(VLOOKUP($A200,parlvotes_lh!$A$11:$ZZ$209,106,FALSE)=0,"",VLOOKUP($A200,parlvotes_lh!$A$11:$ZZ$209,106,FALSE)))</f>
        <v/>
      </c>
      <c r="P200" s="178" t="str">
        <f>IF(ISERROR(VLOOKUP($A200,parlvotes_lh!$A$11:$ZZ$209,126,FALSE))=TRUE,"",IF(VLOOKUP($A200,parlvotes_lh!$A$11:$ZZ$209,126,FALSE)=0,"",VLOOKUP($A200,parlvotes_lh!$A$11:$ZZ$209,126,FALSE)))</f>
        <v/>
      </c>
      <c r="Q200" s="179" t="str">
        <f>IF(ISERROR(VLOOKUP($A200,parlvotes_lh!$A$11:$ZZ$209,146,FALSE))=TRUE,"",IF(VLOOKUP($A200,parlvotes_lh!$A$11:$ZZ$209,146,FALSE)=0,"",VLOOKUP($A200,parlvotes_lh!$A$11:$ZZ$209,146,FALSE)))</f>
        <v/>
      </c>
      <c r="R200" s="179" t="str">
        <f>IF(ISERROR(VLOOKUP($A200,parlvotes_lh!$A$11:$ZZ$209,166,FALSE))=TRUE,"",IF(VLOOKUP($A200,parlvotes_lh!$A$11:$ZZ$209,166,FALSE)=0,"",VLOOKUP($A200,parlvotes_lh!$A$11:$ZZ$209,166,FALSE)))</f>
        <v/>
      </c>
      <c r="S200" s="179" t="str">
        <f>IF(ISERROR(VLOOKUP($A200,parlvotes_lh!$A$11:$ZZ$209,186,FALSE))=TRUE,"",IF(VLOOKUP($A200,parlvotes_lh!$A$11:$ZZ$209,186,FALSE)=0,"",VLOOKUP($A200,parlvotes_lh!$A$11:$ZZ$209,186,FALSE)))</f>
        <v/>
      </c>
      <c r="T200" s="179" t="str">
        <f>IF(ISERROR(VLOOKUP($A200,parlvotes_lh!$A$11:$ZZ$209,206,FALSE))=TRUE,"",IF(VLOOKUP($A200,parlvotes_lh!$A$11:$ZZ$209,206,FALSE)=0,"",VLOOKUP($A200,parlvotes_lh!$A$11:$ZZ$209,206,FALSE)))</f>
        <v/>
      </c>
      <c r="U200" s="179" t="str">
        <f>IF(ISERROR(VLOOKUP($A200,parlvotes_lh!$A$11:$ZZ$209,226,FALSE))=TRUE,"",IF(VLOOKUP($A200,parlvotes_lh!$A$11:$ZZ$209,226,FALSE)=0,"",VLOOKUP($A200,parlvotes_lh!$A$11:$ZZ$209,226,FALSE)))</f>
        <v/>
      </c>
      <c r="V200" s="179" t="str">
        <f>IF(ISERROR(VLOOKUP($A200,parlvotes_lh!$A$11:$ZZ$209,246,FALSE))=TRUE,"",IF(VLOOKUP($A200,parlvotes_lh!$A$11:$ZZ$209,246,FALSE)=0,"",VLOOKUP($A200,parlvotes_lh!$A$11:$ZZ$209,246,FALSE)))</f>
        <v/>
      </c>
      <c r="W200" s="179" t="str">
        <f>IF(ISERROR(VLOOKUP($A200,parlvotes_lh!$A$11:$ZZ$209,266,FALSE))=TRUE,"",IF(VLOOKUP($A200,parlvotes_lh!$A$11:$ZZ$209,266,FALSE)=0,"",VLOOKUP($A200,parlvotes_lh!$A$11:$ZZ$209,266,FALSE)))</f>
        <v/>
      </c>
      <c r="X200" s="179" t="str">
        <f>IF(ISERROR(VLOOKUP($A200,parlvotes_lh!$A$11:$ZZ$209,286,FALSE))=TRUE,"",IF(VLOOKUP($A200,parlvotes_lh!$A$11:$ZZ$209,286,FALSE)=0,"",VLOOKUP($A200,parlvotes_lh!$A$11:$ZZ$209,286,FALSE)))</f>
        <v/>
      </c>
      <c r="Y200" s="179" t="str">
        <f>IF(ISERROR(VLOOKUP($A200,parlvotes_lh!$A$11:$ZZ$209,306,FALSE))=TRUE,"",IF(VLOOKUP($A200,parlvotes_lh!$A$11:$ZZ$209,306,FALSE)=0,"",VLOOKUP($A200,parlvotes_lh!$A$11:$ZZ$209,306,FALSE)))</f>
        <v/>
      </c>
      <c r="Z200" s="179" t="str">
        <f>IF(ISERROR(VLOOKUP($A200,parlvotes_lh!$A$11:$ZZ$209,326,FALSE))=TRUE,"",IF(VLOOKUP($A200,parlvotes_lh!$A$11:$ZZ$209,326,FALSE)=0,"",VLOOKUP($A200,parlvotes_lh!$A$11:$ZZ$209,326,FALSE)))</f>
        <v/>
      </c>
      <c r="AA200" s="179" t="str">
        <f>IF(ISERROR(VLOOKUP($A200,parlvotes_lh!$A$11:$ZZ$209,346,FALSE))=TRUE,"",IF(VLOOKUP($A200,parlvotes_lh!$A$11:$ZZ$209,346,FALSE)=0,"",VLOOKUP($A200,parlvotes_lh!$A$11:$ZZ$209,346,FALSE)))</f>
        <v/>
      </c>
      <c r="AB200" s="179" t="str">
        <f>IF(ISERROR(VLOOKUP($A200,parlvotes_lh!$A$11:$ZZ$209,366,FALSE))=TRUE,"",IF(VLOOKUP($A200,parlvotes_lh!$A$11:$ZZ$209,366,FALSE)=0,"",VLOOKUP($A200,parlvotes_lh!$A$11:$ZZ$209,366,FALSE)))</f>
        <v/>
      </c>
      <c r="AC200" s="179" t="str">
        <f>IF(ISERROR(VLOOKUP($A200,parlvotes_lh!$A$11:$ZZ$209,386,FALSE))=TRUE,"",IF(VLOOKUP($A200,parlvotes_lh!$A$11:$ZZ$209,386,FALSE)=0,"",VLOOKUP($A200,parlvotes_lh!$A$11:$ZZ$209,386,FALSE)))</f>
        <v/>
      </c>
    </row>
    <row r="201" spans="1:29" ht="13.5" customHeight="1">
      <c r="J201" s="180"/>
      <c r="K201" s="180"/>
      <c r="L201" s="180"/>
      <c r="M201" s="180"/>
      <c r="N201" s="180"/>
      <c r="O201" s="180"/>
      <c r="P201" s="180"/>
      <c r="Q201" s="180"/>
      <c r="R201" s="180"/>
      <c r="S201" s="180"/>
      <c r="T201" s="180"/>
      <c r="U201" s="180"/>
      <c r="V201" s="180"/>
      <c r="W201" s="180"/>
      <c r="X201" s="180"/>
      <c r="Y201" s="180"/>
      <c r="Z201" s="180"/>
      <c r="AA201" s="180"/>
      <c r="AB201" s="180">
        <f>IF(ISERROR(VLOOKUP("Election Start Date:",parlvotes_lh!$A$1:$ZZ$1,23,FALSE))=TRUE,0,IF(VLOOKUP("Election Start Date:",parlvotes_lh!$A$1:$ZZ$1,23,FALSE)=0,0,VLOOKUP("Election Start Date:",parlvotes_lh!$A$1:$ZZ$1,23,FALSE)))</f>
        <v>34777</v>
      </c>
      <c r="AC201" s="180">
        <f>IF(ISERROR(VLOOKUP("Election Start Date:",parlvotes_lh!$A$1:$ZZ$1,23,FALSE))=TRUE,0,IF(VLOOKUP("Election Start Date:",parlvotes_lh!$A$1:$ZZ$1,23,FALSE)=0,0,VLOOKUP("Election Start Date:",parlvotes_lh!$A$1:$ZZ$1,23,FALSE)))</f>
        <v>34777</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5A6E5A"/>
  </sheetPr>
  <dimension ref="A1:H33"/>
  <sheetViews>
    <sheetView zoomScaleNormal="100" workbookViewId="0"/>
  </sheetViews>
  <sheetFormatPr defaultColWidth="9.08984375" defaultRowHeight="13.5" customHeight="1"/>
  <cols>
    <col min="1" max="1" width="39.81640625" style="149" customWidth="1"/>
    <col min="2" max="2" width="21.54296875" style="149" customWidth="1"/>
    <col min="3" max="16384" width="9.08984375" style="149"/>
  </cols>
  <sheetData>
    <row r="1" spans="1:8" ht="13.5" customHeight="1">
      <c r="A1" s="149" t="s">
        <v>563</v>
      </c>
    </row>
    <row r="3" spans="1:8" ht="13.5" customHeight="1">
      <c r="B3" s="149">
        <v>1991</v>
      </c>
      <c r="E3" s="149">
        <v>1995</v>
      </c>
    </row>
    <row r="4" spans="1:8" ht="13.5" customHeight="1">
      <c r="A4" s="149" t="s">
        <v>564</v>
      </c>
      <c r="B4" s="149" t="s">
        <v>565</v>
      </c>
      <c r="C4" s="149" t="s">
        <v>566</v>
      </c>
      <c r="D4" s="149" t="s">
        <v>567</v>
      </c>
      <c r="E4" s="149" t="s">
        <v>564</v>
      </c>
      <c r="F4" s="149" t="s">
        <v>565</v>
      </c>
      <c r="G4" s="149" t="s">
        <v>566</v>
      </c>
      <c r="H4" s="149" t="s">
        <v>567</v>
      </c>
    </row>
    <row r="5" spans="1:8" ht="13.5" customHeight="1">
      <c r="A5" s="149" t="s">
        <v>568</v>
      </c>
      <c r="B5" s="149" t="s">
        <v>569</v>
      </c>
      <c r="C5" s="149">
        <v>13348</v>
      </c>
      <c r="D5" s="149">
        <v>4.8</v>
      </c>
      <c r="E5" s="149" t="s">
        <v>568</v>
      </c>
      <c r="F5" s="149" t="s">
        <v>570</v>
      </c>
      <c r="G5" s="149">
        <v>10001</v>
      </c>
      <c r="H5" s="149">
        <v>3.4</v>
      </c>
    </row>
    <row r="6" spans="1:8" ht="13.5" customHeight="1">
      <c r="A6" s="149" t="s">
        <v>571</v>
      </c>
      <c r="B6" s="149" t="s">
        <v>572</v>
      </c>
      <c r="C6" s="149">
        <v>2798</v>
      </c>
      <c r="D6" s="149">
        <v>0.7</v>
      </c>
      <c r="F6" s="149" t="s">
        <v>573</v>
      </c>
      <c r="G6" s="149">
        <v>30111</v>
      </c>
      <c r="H6" s="149">
        <v>10.3</v>
      </c>
    </row>
    <row r="7" spans="1:8" ht="13.5" customHeight="1">
      <c r="B7" s="149" t="s">
        <v>574</v>
      </c>
      <c r="C7" s="149">
        <v>11420</v>
      </c>
      <c r="D7" s="149">
        <v>2.9</v>
      </c>
      <c r="F7" s="149" t="s">
        <v>575</v>
      </c>
      <c r="G7" s="149">
        <v>1376</v>
      </c>
      <c r="H7" s="149">
        <v>0.5</v>
      </c>
    </row>
    <row r="8" spans="1:8" ht="13.5" customHeight="1">
      <c r="B8" s="149" t="s">
        <v>576</v>
      </c>
      <c r="C8" s="149">
        <v>12563</v>
      </c>
      <c r="D8" s="149">
        <v>3.2</v>
      </c>
      <c r="E8" s="149" t="s">
        <v>571</v>
      </c>
      <c r="F8" s="149" t="s">
        <v>577</v>
      </c>
      <c r="G8" s="149">
        <v>42398</v>
      </c>
      <c r="H8" s="149">
        <v>7.7</v>
      </c>
    </row>
    <row r="9" spans="1:8" ht="13.5" customHeight="1">
      <c r="A9" s="149" t="s">
        <v>578</v>
      </c>
      <c r="B9" s="149" t="s">
        <v>579</v>
      </c>
      <c r="C9" s="149">
        <v>2474</v>
      </c>
      <c r="D9" s="149">
        <v>1</v>
      </c>
      <c r="F9" s="149" t="s">
        <v>573</v>
      </c>
      <c r="G9" s="149">
        <v>52943</v>
      </c>
      <c r="H9" s="149">
        <v>12.7</v>
      </c>
    </row>
    <row r="10" spans="1:8" ht="13.5" customHeight="1">
      <c r="B10" s="149" t="s">
        <v>580</v>
      </c>
      <c r="C10" s="149">
        <v>16239</v>
      </c>
      <c r="D10" s="149">
        <v>6.8</v>
      </c>
      <c r="F10" s="149" t="s">
        <v>581</v>
      </c>
      <c r="G10" s="149">
        <v>2006</v>
      </c>
      <c r="H10" s="149">
        <v>0.5</v>
      </c>
    </row>
    <row r="11" spans="1:8" ht="13.5" customHeight="1">
      <c r="B11" s="149" t="s">
        <v>582</v>
      </c>
      <c r="C11" s="149">
        <v>54902</v>
      </c>
      <c r="D11" s="149">
        <v>22.9</v>
      </c>
      <c r="E11" s="149" t="s">
        <v>578</v>
      </c>
      <c r="F11" s="149" t="s">
        <v>583</v>
      </c>
      <c r="G11" s="149">
        <v>53293</v>
      </c>
      <c r="H11" s="149">
        <v>21.6</v>
      </c>
    </row>
    <row r="12" spans="1:8" ht="13.5" customHeight="1">
      <c r="A12" s="149" t="s">
        <v>584</v>
      </c>
      <c r="B12" s="149" t="s">
        <v>585</v>
      </c>
      <c r="C12" s="149">
        <v>46647</v>
      </c>
      <c r="D12" s="149">
        <v>27</v>
      </c>
      <c r="F12" s="149" t="s">
        <v>586</v>
      </c>
      <c r="G12" s="149">
        <v>3694</v>
      </c>
      <c r="H12" s="149">
        <v>1.5</v>
      </c>
    </row>
    <row r="13" spans="1:8" ht="13.5" customHeight="1">
      <c r="B13" s="149" t="s">
        <v>587</v>
      </c>
      <c r="C13" s="149">
        <v>13065</v>
      </c>
      <c r="D13" s="149">
        <v>7.6</v>
      </c>
      <c r="E13" s="149" t="s">
        <v>588</v>
      </c>
      <c r="F13" s="149" t="s">
        <v>589</v>
      </c>
    </row>
    <row r="14" spans="1:8" ht="13.5" customHeight="1">
      <c r="A14" s="149" t="s">
        <v>590</v>
      </c>
      <c r="B14" s="149" t="s">
        <v>591</v>
      </c>
      <c r="C14" s="149">
        <v>7720</v>
      </c>
      <c r="D14" s="149">
        <v>4.5</v>
      </c>
      <c r="F14" s="149" t="s">
        <v>592</v>
      </c>
      <c r="G14" s="149">
        <v>10120</v>
      </c>
      <c r="H14" s="149">
        <v>6.6</v>
      </c>
    </row>
    <row r="15" spans="1:8" ht="13.5" customHeight="1">
      <c r="B15" s="149" t="s">
        <v>593</v>
      </c>
      <c r="C15" s="149">
        <v>8242</v>
      </c>
      <c r="D15" s="149">
        <v>4.8</v>
      </c>
      <c r="E15" s="149" t="s">
        <v>590</v>
      </c>
      <c r="F15" s="149" t="s">
        <v>589</v>
      </c>
    </row>
    <row r="16" spans="1:8" ht="13.5" customHeight="1">
      <c r="A16" s="149" t="s">
        <v>594</v>
      </c>
      <c r="B16" s="149" t="s">
        <v>595</v>
      </c>
      <c r="C16" s="149">
        <v>476</v>
      </c>
      <c r="D16" s="149">
        <v>0.2</v>
      </c>
      <c r="F16" s="149" t="s">
        <v>596</v>
      </c>
      <c r="G16" s="149">
        <v>11180</v>
      </c>
      <c r="H16" s="149">
        <v>6.3</v>
      </c>
    </row>
    <row r="17" spans="1:8" ht="13.5" customHeight="1">
      <c r="B17" s="149" t="s">
        <v>597</v>
      </c>
      <c r="C17" s="149">
        <v>1062</v>
      </c>
      <c r="D17" s="149">
        <v>0.5</v>
      </c>
      <c r="E17" s="149" t="s">
        <v>598</v>
      </c>
      <c r="F17" s="149" t="s">
        <v>599</v>
      </c>
    </row>
    <row r="18" spans="1:8" ht="13.5" customHeight="1">
      <c r="B18" s="149" t="s">
        <v>600</v>
      </c>
      <c r="C18" s="149">
        <v>29144</v>
      </c>
      <c r="D18" s="149">
        <v>14.5</v>
      </c>
      <c r="F18" s="149" t="s">
        <v>596</v>
      </c>
      <c r="G18" s="149">
        <v>17224</v>
      </c>
      <c r="H18" s="149">
        <v>7.6</v>
      </c>
    </row>
    <row r="19" spans="1:8" ht="13.5" customHeight="1">
      <c r="A19" s="149" t="s">
        <v>601</v>
      </c>
      <c r="B19" s="149" t="s">
        <v>591</v>
      </c>
      <c r="C19" s="149">
        <v>10053</v>
      </c>
      <c r="D19" s="149">
        <v>5.5</v>
      </c>
      <c r="F19" s="149" t="s">
        <v>602</v>
      </c>
      <c r="G19" s="149">
        <v>33376</v>
      </c>
      <c r="H19" s="149">
        <v>14.7</v>
      </c>
    </row>
    <row r="20" spans="1:8" ht="13.5" customHeight="1">
      <c r="B20" s="149" t="s">
        <v>603</v>
      </c>
      <c r="C20" s="149">
        <v>7442</v>
      </c>
      <c r="D20" s="149">
        <v>4</v>
      </c>
      <c r="E20" s="149" t="s">
        <v>601</v>
      </c>
      <c r="F20" s="149" t="s">
        <v>604</v>
      </c>
      <c r="G20" s="149">
        <v>42487</v>
      </c>
      <c r="H20" s="149">
        <v>23</v>
      </c>
    </row>
    <row r="21" spans="1:8" ht="13.5" customHeight="1">
      <c r="A21" s="149" t="s">
        <v>605</v>
      </c>
      <c r="B21" s="149" t="s">
        <v>606</v>
      </c>
      <c r="C21" s="149">
        <v>7134</v>
      </c>
      <c r="D21" s="149">
        <v>6.5</v>
      </c>
      <c r="E21" s="149" t="s">
        <v>605</v>
      </c>
      <c r="F21" s="149" t="s">
        <v>589</v>
      </c>
    </row>
    <row r="22" spans="1:8" ht="13.5" customHeight="1">
      <c r="A22" s="149" t="s">
        <v>607</v>
      </c>
      <c r="B22" s="149" t="s">
        <v>608</v>
      </c>
      <c r="C22" s="149">
        <v>6443</v>
      </c>
      <c r="D22" s="149">
        <v>7</v>
      </c>
      <c r="F22" s="149" t="s">
        <v>592</v>
      </c>
      <c r="G22" s="149">
        <v>10507</v>
      </c>
      <c r="H22" s="149">
        <v>9.6</v>
      </c>
    </row>
    <row r="23" spans="1:8" ht="13.5" customHeight="1">
      <c r="E23" s="149" t="s">
        <v>607</v>
      </c>
      <c r="F23" s="149" t="s">
        <v>609</v>
      </c>
    </row>
    <row r="24" spans="1:8" ht="13.5" customHeight="1">
      <c r="B24" s="149" t="s">
        <v>610</v>
      </c>
      <c r="C24" s="149">
        <v>37028</v>
      </c>
      <c r="D24" s="149">
        <v>40.1</v>
      </c>
      <c r="F24" s="149" t="s">
        <v>592</v>
      </c>
      <c r="G24" s="149">
        <v>8638</v>
      </c>
      <c r="H24" s="149">
        <v>9.1999999999999993</v>
      </c>
    </row>
    <row r="25" spans="1:8" ht="13.5" customHeight="1">
      <c r="A25" s="149" t="s">
        <v>611</v>
      </c>
      <c r="B25" s="149" t="s">
        <v>585</v>
      </c>
      <c r="C25" s="149">
        <v>54586</v>
      </c>
      <c r="D25" s="149">
        <v>40.299999999999997</v>
      </c>
      <c r="E25" s="149" t="s">
        <v>611</v>
      </c>
      <c r="F25" s="149" t="s">
        <v>604</v>
      </c>
      <c r="G25" s="149">
        <v>50085</v>
      </c>
      <c r="H25" s="149">
        <v>37.799999999999997</v>
      </c>
    </row>
    <row r="26" spans="1:8" ht="13.5" customHeight="1">
      <c r="B26" s="149" t="s">
        <v>612</v>
      </c>
      <c r="C26" s="149">
        <v>10235</v>
      </c>
      <c r="D26" s="149">
        <v>7.6</v>
      </c>
      <c r="E26" s="149" t="s">
        <v>613</v>
      </c>
      <c r="F26" s="149" t="s">
        <v>614</v>
      </c>
      <c r="G26" s="149">
        <v>11712</v>
      </c>
      <c r="H26" s="149">
        <v>8.4</v>
      </c>
    </row>
    <row r="27" spans="1:8" ht="13.5" customHeight="1">
      <c r="A27" s="149" t="s">
        <v>613</v>
      </c>
      <c r="B27" s="149" t="s">
        <v>615</v>
      </c>
      <c r="C27" s="149">
        <v>10680</v>
      </c>
      <c r="D27" s="149">
        <v>7.7</v>
      </c>
      <c r="E27" s="149" t="s">
        <v>616</v>
      </c>
      <c r="F27" s="149" t="s">
        <v>617</v>
      </c>
      <c r="G27" s="149">
        <v>94170</v>
      </c>
      <c r="H27" s="149">
        <v>36.799999999999997</v>
      </c>
    </row>
    <row r="28" spans="1:8" ht="13.5" customHeight="1">
      <c r="B28" s="149" t="s">
        <v>610</v>
      </c>
      <c r="C28" s="149">
        <v>51452</v>
      </c>
      <c r="D28" s="149">
        <v>36.9</v>
      </c>
      <c r="F28" s="149" t="s">
        <v>618</v>
      </c>
      <c r="G28" s="149">
        <v>37567</v>
      </c>
      <c r="H28" s="149">
        <v>14.7</v>
      </c>
    </row>
    <row r="29" spans="1:8" ht="13.5" customHeight="1">
      <c r="A29" s="149" t="s">
        <v>616</v>
      </c>
      <c r="B29" s="149" t="s">
        <v>619</v>
      </c>
      <c r="C29" s="149">
        <v>1427</v>
      </c>
      <c r="D29" s="149">
        <v>0.5</v>
      </c>
      <c r="F29" s="149" t="s">
        <v>620</v>
      </c>
      <c r="G29" s="149">
        <v>286</v>
      </c>
      <c r="H29" s="149">
        <v>0.1</v>
      </c>
    </row>
    <row r="30" spans="1:8" ht="13.5" customHeight="1">
      <c r="B30" s="149" t="s">
        <v>610</v>
      </c>
      <c r="C30" s="149">
        <v>99271</v>
      </c>
      <c r="D30" s="149">
        <v>37.9</v>
      </c>
      <c r="E30" s="149" t="s">
        <v>621</v>
      </c>
      <c r="F30" s="149" t="s">
        <v>622</v>
      </c>
      <c r="G30" s="149">
        <v>6448</v>
      </c>
      <c r="H30" s="149">
        <v>2.8</v>
      </c>
    </row>
    <row r="31" spans="1:8" ht="13.5" customHeight="1">
      <c r="A31" s="149" t="s">
        <v>623</v>
      </c>
      <c r="B31" s="149" t="s">
        <v>615</v>
      </c>
      <c r="C31" s="149">
        <v>7800</v>
      </c>
      <c r="D31" s="149">
        <v>3.4</v>
      </c>
      <c r="F31" s="149" t="s">
        <v>624</v>
      </c>
      <c r="G31" s="149">
        <v>5629</v>
      </c>
      <c r="H31" s="149">
        <v>2.4</v>
      </c>
    </row>
    <row r="32" spans="1:8" ht="13.5" customHeight="1">
      <c r="B32" s="149" t="s">
        <v>625</v>
      </c>
      <c r="C32" s="149">
        <v>11650</v>
      </c>
      <c r="D32" s="149">
        <v>5</v>
      </c>
      <c r="E32" s="149" t="s">
        <v>626</v>
      </c>
      <c r="F32" s="149" t="s">
        <v>627</v>
      </c>
      <c r="G32" s="149">
        <v>44180</v>
      </c>
      <c r="H32" s="149">
        <v>40.200000000000003</v>
      </c>
    </row>
    <row r="33" spans="1:8" ht="13.5" customHeight="1">
      <c r="A33" s="149" t="s">
        <v>626</v>
      </c>
      <c r="B33" s="149" t="s">
        <v>628</v>
      </c>
      <c r="C33" s="149">
        <v>57311</v>
      </c>
      <c r="D33" s="149">
        <v>50.2</v>
      </c>
      <c r="F33" s="149" t="s">
        <v>629</v>
      </c>
      <c r="G33" s="149">
        <v>11434</v>
      </c>
      <c r="H33" s="149">
        <v>10.4</v>
      </c>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CDCF0"/>
  </sheetPr>
  <dimension ref="A1:AV87"/>
  <sheetViews>
    <sheetView zoomScaleNormal="100" workbookViewId="0">
      <pane xSplit="1" ySplit="1" topLeftCell="AG2" activePane="bottomRight" state="frozen"/>
      <selection activeCell="A9" sqref="A9"/>
      <selection pane="topRight" activeCell="A9" sqref="A9"/>
      <selection pane="bottomLeft" activeCell="A9" sqref="A9"/>
      <selection pane="bottomRight" activeCell="A11" sqref="A1:AV34"/>
    </sheetView>
  </sheetViews>
  <sheetFormatPr defaultColWidth="9.08984375" defaultRowHeight="13.5" customHeight="1"/>
  <cols>
    <col min="1" max="1" width="21.453125" style="1" customWidth="1"/>
    <col min="2" max="2" width="12.1796875" style="1" customWidth="1"/>
    <col min="3" max="3" width="11" style="1" customWidth="1"/>
    <col min="4" max="4" width="1.90625" style="1" customWidth="1"/>
    <col min="5" max="5" width="26.6328125" style="1" customWidth="1"/>
    <col min="6" max="6" width="32.36328125" style="1" customWidth="1"/>
    <col min="7" max="7" width="23.453125" style="1" customWidth="1"/>
    <col min="8" max="8" width="10.6328125" style="1" customWidth="1"/>
    <col min="9" max="9" width="0.54296875" style="1" customWidth="1"/>
    <col min="10" max="10" width="0.6328125" style="1" customWidth="1"/>
    <col min="11" max="11" width="25" style="1" customWidth="1"/>
    <col min="12" max="16384" width="9.08984375" style="1"/>
  </cols>
  <sheetData>
    <row r="1" spans="1:48" ht="31.5">
      <c r="A1" s="63" t="s">
        <v>127</v>
      </c>
      <c r="B1" s="40" t="s">
        <v>115</v>
      </c>
      <c r="C1" s="40" t="s">
        <v>116</v>
      </c>
      <c r="D1" s="132" t="s">
        <v>117</v>
      </c>
      <c r="E1" s="131" t="s">
        <v>166</v>
      </c>
      <c r="F1" s="131" t="s">
        <v>167</v>
      </c>
      <c r="G1" s="40" t="s">
        <v>973</v>
      </c>
      <c r="H1" s="141" t="s">
        <v>974</v>
      </c>
      <c r="I1" s="132" t="s">
        <v>168</v>
      </c>
      <c r="J1" s="132" t="s">
        <v>168</v>
      </c>
      <c r="K1" s="18" t="s">
        <v>169</v>
      </c>
      <c r="L1" s="18" t="s">
        <v>170</v>
      </c>
      <c r="M1" s="133" t="s">
        <v>171</v>
      </c>
      <c r="N1" s="133" t="s">
        <v>172</v>
      </c>
      <c r="O1" s="133" t="s">
        <v>173</v>
      </c>
      <c r="P1" s="133" t="s">
        <v>174</v>
      </c>
      <c r="Q1" s="133" t="s">
        <v>175</v>
      </c>
      <c r="R1" s="133" t="s">
        <v>176</v>
      </c>
      <c r="S1" s="40" t="s">
        <v>177</v>
      </c>
      <c r="T1" s="40" t="s">
        <v>178</v>
      </c>
      <c r="U1" s="40" t="s">
        <v>179</v>
      </c>
      <c r="V1" s="40" t="s">
        <v>180</v>
      </c>
      <c r="W1" s="40" t="s">
        <v>181</v>
      </c>
      <c r="X1" s="40" t="s">
        <v>182</v>
      </c>
      <c r="Y1" s="133" t="s">
        <v>183</v>
      </c>
      <c r="Z1" s="133" t="s">
        <v>184</v>
      </c>
      <c r="AA1" s="133" t="s">
        <v>185</v>
      </c>
      <c r="AB1" s="133" t="s">
        <v>186</v>
      </c>
      <c r="AC1" s="133" t="s">
        <v>187</v>
      </c>
      <c r="AD1" s="133" t="s">
        <v>188</v>
      </c>
      <c r="AE1" s="40" t="s">
        <v>189</v>
      </c>
      <c r="AF1" s="40" t="s">
        <v>190</v>
      </c>
      <c r="AG1" s="40" t="s">
        <v>191</v>
      </c>
      <c r="AH1" s="40" t="s">
        <v>192</v>
      </c>
      <c r="AI1" s="40" t="s">
        <v>193</v>
      </c>
      <c r="AJ1" s="40" t="s">
        <v>194</v>
      </c>
      <c r="AK1" s="133" t="s">
        <v>195</v>
      </c>
      <c r="AL1" s="133" t="s">
        <v>196</v>
      </c>
      <c r="AM1" s="133" t="s">
        <v>197</v>
      </c>
      <c r="AN1" s="133" t="s">
        <v>198</v>
      </c>
      <c r="AO1" s="133" t="s">
        <v>199</v>
      </c>
      <c r="AP1" s="133" t="s">
        <v>200</v>
      </c>
      <c r="AQ1" s="40" t="s">
        <v>201</v>
      </c>
      <c r="AR1" s="40" t="s">
        <v>202</v>
      </c>
      <c r="AS1" s="40" t="s">
        <v>203</v>
      </c>
      <c r="AT1" s="40" t="s">
        <v>204</v>
      </c>
      <c r="AU1" s="40" t="s">
        <v>205</v>
      </c>
      <c r="AV1" s="40" t="s">
        <v>206</v>
      </c>
    </row>
    <row r="2" spans="1:48" ht="13.5" customHeight="1">
      <c r="A2" s="134" t="s">
        <v>288</v>
      </c>
      <c r="B2" s="1" t="s">
        <v>289</v>
      </c>
      <c r="D2" s="135"/>
      <c r="E2" s="82" t="str">
        <f t="shared" ref="E2:E11" si="0">G2&amp;" "&amp;F2</f>
        <v>Social Democratic Party (Sosialidemokraattinen Puolue, SDP)</v>
      </c>
      <c r="F2" s="131" t="str">
        <f t="shared" ref="F2:F11" si="1">"("&amp;K2&amp;",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(Sosialidemokraattinen Puolue, SDP)</v>
      </c>
      <c r="G2" s="1" t="s">
        <v>290</v>
      </c>
      <c r="H2" s="1" t="s">
        <v>291</v>
      </c>
      <c r="I2" s="135"/>
      <c r="J2" s="135"/>
      <c r="K2" s="1" t="s">
        <v>292</v>
      </c>
      <c r="L2" s="1" t="s">
        <v>293</v>
      </c>
      <c r="M2" s="136"/>
      <c r="O2" s="137"/>
      <c r="P2" s="136"/>
    </row>
    <row r="3" spans="1:48" ht="13.5" customHeight="1">
      <c r="A3" s="134" t="s">
        <v>294</v>
      </c>
      <c r="B3" s="1" t="s">
        <v>295</v>
      </c>
      <c r="D3" s="135"/>
      <c r="E3" s="82" t="str">
        <f t="shared" si="0"/>
        <v>Swedish People’s Party (Svenska Folkpartiet, SFP)</v>
      </c>
      <c r="F3" s="131" t="str">
        <f t="shared" si="1"/>
        <v>(Svenska Folkpartiet, SFP)</v>
      </c>
      <c r="G3" s="1" t="s">
        <v>296</v>
      </c>
      <c r="H3" s="1" t="s">
        <v>297</v>
      </c>
      <c r="I3" s="135"/>
      <c r="J3" s="135"/>
      <c r="K3" s="1" t="s">
        <v>298</v>
      </c>
      <c r="L3" s="1" t="s">
        <v>299</v>
      </c>
      <c r="M3" s="136"/>
      <c r="O3" s="136"/>
      <c r="P3" s="136"/>
    </row>
    <row r="4" spans="1:48" ht="13.5" customHeight="1">
      <c r="A4" s="134" t="s">
        <v>300</v>
      </c>
      <c r="B4" s="1" t="s">
        <v>301</v>
      </c>
      <c r="D4" s="135"/>
      <c r="E4" s="82" t="str">
        <f t="shared" si="0"/>
        <v>Centre Party (Suomen Keskusta, KESK)</v>
      </c>
      <c r="F4" s="131" t="str">
        <f t="shared" si="1"/>
        <v>(Suomen Keskusta, KESK)</v>
      </c>
      <c r="G4" s="1" t="s">
        <v>302</v>
      </c>
      <c r="H4" s="1" t="s">
        <v>303</v>
      </c>
      <c r="I4" s="135"/>
      <c r="J4" s="135"/>
      <c r="K4" s="1" t="s">
        <v>304</v>
      </c>
      <c r="L4" s="1" t="s">
        <v>305</v>
      </c>
      <c r="M4" s="136"/>
      <c r="O4" s="136"/>
      <c r="P4" s="136"/>
    </row>
    <row r="5" spans="1:48" ht="13.5" customHeight="1">
      <c r="A5" s="134" t="s">
        <v>306</v>
      </c>
      <c r="D5" s="135"/>
      <c r="E5" s="82" t="str">
        <f t="shared" si="0"/>
        <v>Liberal People’s Party (Liberaalinen Kansanpuolue, LKP)</v>
      </c>
      <c r="F5" s="131" t="str">
        <f t="shared" si="1"/>
        <v>(Liberaalinen Kansanpuolue, LKP)</v>
      </c>
      <c r="G5" s="1" t="s">
        <v>307</v>
      </c>
      <c r="H5" s="1" t="s">
        <v>308</v>
      </c>
      <c r="I5" s="135"/>
      <c r="J5" s="135"/>
      <c r="K5" s="1" t="s">
        <v>309</v>
      </c>
      <c r="M5" s="136"/>
      <c r="O5" s="136"/>
      <c r="P5" s="136"/>
    </row>
    <row r="6" spans="1:48" ht="13.5" customHeight="1">
      <c r="A6" s="134" t="s">
        <v>310</v>
      </c>
      <c r="B6" s="1" t="s">
        <v>633</v>
      </c>
      <c r="D6" s="135"/>
      <c r="E6" s="82" t="str">
        <f t="shared" si="0"/>
        <v>National Coalition (Kansallinen Kokoomus, KOK)</v>
      </c>
      <c r="F6" s="131" t="str">
        <f t="shared" si="1"/>
        <v>(Kansallinen Kokoomus, KOK)</v>
      </c>
      <c r="G6" s="1" t="s">
        <v>311</v>
      </c>
      <c r="H6" s="1" t="s">
        <v>312</v>
      </c>
      <c r="I6" s="135"/>
      <c r="J6" s="135"/>
      <c r="K6" s="1" t="s">
        <v>313</v>
      </c>
      <c r="L6" s="1" t="s">
        <v>314</v>
      </c>
      <c r="M6" s="136"/>
      <c r="O6" s="52"/>
      <c r="P6" s="136"/>
    </row>
    <row r="7" spans="1:48" ht="13.5" customHeight="1">
      <c r="A7" s="134" t="s">
        <v>315</v>
      </c>
      <c r="B7" s="1" t="s">
        <v>316</v>
      </c>
      <c r="C7" s="1" t="s">
        <v>301</v>
      </c>
      <c r="D7" s="135"/>
      <c r="E7" s="82" t="str">
        <f t="shared" si="0"/>
        <v>Left-Wing Alliance (Vasemmistoliitto , VAS)</v>
      </c>
      <c r="F7" s="131" t="str">
        <f t="shared" si="1"/>
        <v>(Vasemmistoliitto , VAS)</v>
      </c>
      <c r="G7" s="1" t="s">
        <v>317</v>
      </c>
      <c r="H7" s="1" t="s">
        <v>318</v>
      </c>
      <c r="I7" s="135"/>
      <c r="J7" s="135"/>
      <c r="K7" s="1" t="s">
        <v>319</v>
      </c>
      <c r="L7" s="1" t="s">
        <v>320</v>
      </c>
      <c r="M7" s="136"/>
      <c r="O7" s="136"/>
      <c r="P7" s="136"/>
    </row>
    <row r="8" spans="1:48" ht="13.5" customHeight="1">
      <c r="A8" s="134" t="s">
        <v>321</v>
      </c>
      <c r="B8" s="1" t="s">
        <v>632</v>
      </c>
      <c r="C8" s="1" t="s">
        <v>631</v>
      </c>
      <c r="D8" s="135"/>
      <c r="E8" s="82" t="str">
        <f t="shared" si="0"/>
        <v>Christian Democrats (Kristillisdemokraatit, KD), known until 25 May 2001 as Christian League (SKL, Suomen Kristillinen Liitto)</v>
      </c>
      <c r="F8" s="131" t="str">
        <f t="shared" si="1"/>
        <v>(Kristillisdemokraatit, KD), known until 25 May 2001 as Christian League (SKL, Suomen Kristillinen Liitto)</v>
      </c>
      <c r="G8" s="1" t="s">
        <v>812</v>
      </c>
      <c r="H8" s="1" t="s">
        <v>322</v>
      </c>
      <c r="I8" s="135"/>
      <c r="J8" s="135"/>
      <c r="K8" s="1" t="s">
        <v>323</v>
      </c>
      <c r="L8" s="1" t="s">
        <v>324</v>
      </c>
      <c r="M8" s="136" t="s">
        <v>325</v>
      </c>
      <c r="N8" s="1" t="s">
        <v>326</v>
      </c>
      <c r="O8" s="136" t="s">
        <v>327</v>
      </c>
      <c r="P8" s="136"/>
      <c r="Q8" s="246">
        <v>37036</v>
      </c>
      <c r="R8" s="1" t="s">
        <v>328</v>
      </c>
    </row>
    <row r="9" spans="1:48" ht="13.5" customHeight="1">
      <c r="A9" s="134" t="s">
        <v>329</v>
      </c>
      <c r="B9" s="1" t="s">
        <v>631</v>
      </c>
      <c r="C9" s="1" t="s">
        <v>276</v>
      </c>
      <c r="D9" s="135"/>
      <c r="E9" s="82" t="str">
        <f t="shared" ref="E9" si="2">G9&amp;" "&amp;F9</f>
        <v>The Finns Party (Perussuomalaiset, PS), known until  as True Finns (PS, Perussuomalaiset/ Sannfinländarna), known from  until 13 October 1995 as Finnish Rural Party (SMP, Suomen maaseudun puolue)</v>
      </c>
      <c r="F9" s="131" t="str">
        <f t="shared" ref="F9" si="3">"("&amp;K9&amp;", "&amp;H9&amp;")"&amp;IF(M9="","",", known until "&amp;R9&amp;" as "&amp;M9&amp;" ("&amp;N9&amp;", "&amp;O9&amp;IF(P9="","","/ "&amp;P9)&amp;")"&amp;IF(S9="","",", known from "&amp;R9&amp;" until "&amp;X9&amp;" as "&amp;S9&amp;" ("&amp;T9&amp;", "&amp;U9&amp;IF(V9="","","/ "&amp;V9)&amp;")"))&amp;IF(AD9="","",", known from "&amp;X9&amp;" until "&amp;AD9&amp;" as "&amp;Y9&amp;" ("&amp;Z9&amp;", "&amp;AA9&amp;")"&amp;IF(AB9="","","/ "&amp;AB9)&amp;")")&amp;IF(AE9="","",", known from "&amp;AD9&amp;" until "&amp;AJ9&amp;" as "&amp;AE9&amp;" ("&amp;AF9&amp;", "&amp;AG9&amp;IF(AH9="","","/ "&amp;AH9)&amp;")")&amp;IF(AK9="","",", known from "&amp;AJ9&amp;" until "&amp;AP9&amp;" as "&amp;AK9&amp;" ("&amp;AL9&amp;", "&amp;AM9&amp;IF(AN9="","","/ "&amp;AN9)&amp;")")&amp;IF(AQ9="","",", known from "&amp;AP9&amp;" until "&amp;AV9&amp;" as "&amp;AQ9&amp;" ("&amp;AR9&amp;", "&amp;AS9&amp;IF(AT9="","","/ "&amp;AT9)&amp;")")</f>
        <v>(Perussuomalaiset, PS), known until  as True Finns (PS, Perussuomalaiset/ Sannfinländarna), known from  until 13 October 1995 as Finnish Rural Party (SMP, Suomen maaseudun puolue)</v>
      </c>
      <c r="G9" s="1" t="s">
        <v>1031</v>
      </c>
      <c r="H9" s="1" t="s">
        <v>331</v>
      </c>
      <c r="I9" s="135"/>
      <c r="J9" s="135"/>
      <c r="K9" s="1" t="s">
        <v>330</v>
      </c>
      <c r="L9" s="1" t="s">
        <v>332</v>
      </c>
      <c r="M9" s="1" t="s">
        <v>391</v>
      </c>
      <c r="N9" s="1" t="s">
        <v>331</v>
      </c>
      <c r="O9" s="1" t="s">
        <v>330</v>
      </c>
      <c r="P9" s="1" t="s">
        <v>332</v>
      </c>
      <c r="S9" s="136" t="s">
        <v>333</v>
      </c>
      <c r="T9" s="1" t="s">
        <v>334</v>
      </c>
      <c r="U9" s="136" t="s">
        <v>335</v>
      </c>
      <c r="V9" s="136"/>
      <c r="W9" s="1">
        <v>34985</v>
      </c>
      <c r="X9" s="1" t="s">
        <v>336</v>
      </c>
    </row>
    <row r="10" spans="1:48" ht="13.5" customHeight="1">
      <c r="A10" s="64" t="s">
        <v>337</v>
      </c>
      <c r="D10" s="135"/>
      <c r="E10" s="82" t="str">
        <f t="shared" si="0"/>
        <v>Constitutional Party (Perustuslaillinen oikeistopuole, POP)</v>
      </c>
      <c r="F10" s="131" t="str">
        <f t="shared" si="1"/>
        <v>(Perustuslaillinen oikeistopuole, POP)</v>
      </c>
      <c r="G10" s="1" t="s">
        <v>338</v>
      </c>
      <c r="H10" s="1" t="s">
        <v>339</v>
      </c>
      <c r="I10" s="135"/>
      <c r="J10" s="135"/>
      <c r="K10" s="1" t="s">
        <v>340</v>
      </c>
      <c r="M10" s="136"/>
      <c r="O10" s="136"/>
      <c r="P10" s="136"/>
    </row>
    <row r="11" spans="1:48" ht="13.5" customHeight="1">
      <c r="A11" s="134" t="s">
        <v>341</v>
      </c>
      <c r="B11" s="1" t="s">
        <v>342</v>
      </c>
      <c r="D11" s="135"/>
      <c r="E11" s="82" t="str">
        <f t="shared" si="0"/>
        <v>Green League (Vihrea Liitto, VIHR)</v>
      </c>
      <c r="F11" s="131" t="str">
        <f t="shared" si="1"/>
        <v>(Vihrea Liitto, VIHR)</v>
      </c>
      <c r="G11" s="1" t="s">
        <v>343</v>
      </c>
      <c r="H11" s="1" t="s">
        <v>344</v>
      </c>
      <c r="I11" s="135"/>
      <c r="J11" s="135"/>
      <c r="K11" s="1" t="s">
        <v>345</v>
      </c>
      <c r="L11" s="1" t="s">
        <v>346</v>
      </c>
      <c r="M11" s="136"/>
      <c r="O11" s="136"/>
      <c r="P11" s="136"/>
    </row>
    <row r="12" spans="1:48" ht="13.5" customHeight="1">
      <c r="A12" s="134" t="s">
        <v>765</v>
      </c>
      <c r="B12" s="1" t="s">
        <v>766</v>
      </c>
      <c r="D12" s="135"/>
      <c r="E12" s="82" t="str">
        <f t="shared" ref="E12:E34" si="4">G12&amp;" "&amp;F12</f>
        <v>Finnish Rural Party (Suomen maaseudun puolue, SMP)</v>
      </c>
      <c r="F12" s="131" t="str">
        <f t="shared" ref="F12:F34" si="5">"("&amp;K12&amp;", "&amp;H12&amp;")"&amp;IF(M12="","",", known until "&amp;R12&amp;" as "&amp;M12&amp;" ("&amp;N12&amp;", "&amp;O12&amp;IF(P12="","","/ "&amp;P12)&amp;")"&amp;IF(S12="","",", known from "&amp;R12&amp;" until "&amp;X12&amp;" as "&amp;S12&amp;" ("&amp;T12&amp;", "&amp;U12&amp;IF(V12="","","/ "&amp;V12)&amp;")"))&amp;IF(AD12="","",", known from "&amp;X12&amp;" until "&amp;AD12&amp;" as "&amp;Y12&amp;" ("&amp;Z12&amp;", "&amp;AA12&amp;")"&amp;IF(AB12="","","/ "&amp;AB12)&amp;")")&amp;IF(AE12="","",", known from "&amp;AD12&amp;" until "&amp;AJ12&amp;" as "&amp;AE12&amp;" ("&amp;AF12&amp;", "&amp;AG12&amp;IF(AH12="","","/ "&amp;AH12)&amp;")")&amp;IF(AK12="","",", known from "&amp;AJ12&amp;" until "&amp;AP12&amp;" as "&amp;AK12&amp;" ("&amp;AL12&amp;", "&amp;AM12&amp;IF(AN12="","","/ "&amp;AN12)&amp;")")&amp;IF(AQ12="","",", known from "&amp;AP12&amp;" until "&amp;AV12&amp;" as "&amp;AQ12&amp;" ("&amp;AR12&amp;", "&amp;AS12&amp;IF(AT12="","","/ "&amp;AT12)&amp;")")</f>
        <v>(Suomen maaseudun puolue, SMP)</v>
      </c>
      <c r="G12" s="1" t="s">
        <v>333</v>
      </c>
      <c r="H12" s="1" t="s">
        <v>334</v>
      </c>
      <c r="I12" s="135"/>
      <c r="J12" s="135"/>
      <c r="K12" s="1" t="s">
        <v>335</v>
      </c>
      <c r="M12" s="136"/>
      <c r="O12" s="136"/>
      <c r="P12" s="136"/>
    </row>
    <row r="13" spans="1:48" ht="13.5" customHeight="1">
      <c r="A13" s="134" t="s">
        <v>767</v>
      </c>
      <c r="B13" s="1" t="s">
        <v>768</v>
      </c>
      <c r="C13" s="1" t="s">
        <v>793</v>
      </c>
      <c r="D13" s="135"/>
      <c r="E13" s="82" t="str">
        <f t="shared" si="4"/>
        <v>Pirate Party (Piraattipuolue, PP)</v>
      </c>
      <c r="F13" s="131" t="str">
        <f t="shared" si="5"/>
        <v>(Piraattipuolue, PP)</v>
      </c>
      <c r="G13" s="1" t="s">
        <v>764</v>
      </c>
      <c r="H13" s="1" t="s">
        <v>769</v>
      </c>
      <c r="I13" s="135"/>
      <c r="J13" s="135"/>
      <c r="K13" s="1" t="s">
        <v>770</v>
      </c>
      <c r="M13" s="136"/>
      <c r="O13" s="136"/>
      <c r="P13" s="136"/>
    </row>
    <row r="14" spans="1:48" ht="13.5" customHeight="1">
      <c r="A14" s="134" t="s">
        <v>347</v>
      </c>
      <c r="D14" s="135"/>
      <c r="E14" s="82" t="str">
        <f t="shared" si="4"/>
        <v>Pensioners’ Party (Elakelaisten Puolue, SEP)</v>
      </c>
      <c r="F14" s="131" t="str">
        <f t="shared" si="5"/>
        <v>(Elakelaisten Puolue, SEP)</v>
      </c>
      <c r="G14" s="1" t="s">
        <v>348</v>
      </c>
      <c r="H14" s="1" t="s">
        <v>349</v>
      </c>
      <c r="I14" s="135"/>
      <c r="J14" s="135"/>
      <c r="K14" s="1" t="s">
        <v>350</v>
      </c>
      <c r="M14" s="136"/>
      <c r="O14" s="136"/>
      <c r="P14" s="136"/>
    </row>
    <row r="15" spans="1:48" ht="13.5" customHeight="1">
      <c r="A15" s="134" t="s">
        <v>351</v>
      </c>
      <c r="D15" s="135"/>
      <c r="E15" s="82" t="str">
        <f t="shared" si="4"/>
        <v>Ecological Party (Ekologinen Puolue, EKO)</v>
      </c>
      <c r="F15" s="131" t="str">
        <f t="shared" si="5"/>
        <v>(Ekologinen Puolue, EKO)</v>
      </c>
      <c r="G15" s="1" t="s">
        <v>352</v>
      </c>
      <c r="H15" s="1" t="s">
        <v>353</v>
      </c>
      <c r="I15" s="135"/>
      <c r="J15" s="135"/>
      <c r="K15" s="1" t="s">
        <v>354</v>
      </c>
      <c r="M15" s="136"/>
      <c r="O15" s="136"/>
      <c r="P15" s="136"/>
    </row>
    <row r="16" spans="1:48" ht="13.5" customHeight="1">
      <c r="A16" s="134" t="s">
        <v>355</v>
      </c>
      <c r="D16" s="135"/>
      <c r="E16" s="82" t="str">
        <f t="shared" si="4"/>
        <v>Progressive Finnish Party (Nuorsuomalainen Puolue, NUORS)</v>
      </c>
      <c r="F16" s="131" t="str">
        <f t="shared" si="5"/>
        <v>(Nuorsuomalainen Puolue, NUORS)</v>
      </c>
      <c r="G16" s="1" t="s">
        <v>356</v>
      </c>
      <c r="H16" s="1" t="s">
        <v>357</v>
      </c>
      <c r="I16" s="135"/>
      <c r="J16" s="135"/>
      <c r="K16" s="1" t="s">
        <v>358</v>
      </c>
      <c r="M16" s="136"/>
      <c r="O16" s="136"/>
      <c r="P16" s="136"/>
    </row>
    <row r="17" spans="1:18" ht="13.5" customHeight="1">
      <c r="A17" s="134" t="s">
        <v>359</v>
      </c>
      <c r="D17" s="135"/>
      <c r="E17" s="82" t="str">
        <f t="shared" si="4"/>
        <v>Reform Group (Remonttiryhma, REM)</v>
      </c>
      <c r="F17" s="131" t="str">
        <f t="shared" si="5"/>
        <v>(Remonttiryhma, REM)</v>
      </c>
      <c r="G17" s="1" t="s">
        <v>360</v>
      </c>
      <c r="H17" s="1" t="s">
        <v>361</v>
      </c>
      <c r="I17" s="135"/>
      <c r="J17" s="135"/>
      <c r="K17" s="1" t="s">
        <v>362</v>
      </c>
      <c r="M17" s="136"/>
      <c r="O17" s="136"/>
      <c r="P17" s="136"/>
    </row>
    <row r="18" spans="1:18" ht="13.5" customHeight="1">
      <c r="A18" s="134" t="s">
        <v>807</v>
      </c>
      <c r="D18" s="135"/>
      <c r="E18" s="82" t="str">
        <f t="shared" si="4"/>
        <v>Communist Party of Finland (Suomen Kommunistinen Puolue, SKP)</v>
      </c>
      <c r="F18" s="131" t="str">
        <f t="shared" si="5"/>
        <v>(Suomen Kommunistinen Puolue, SKP)</v>
      </c>
      <c r="G18" s="1" t="s">
        <v>794</v>
      </c>
      <c r="H18" s="1" t="s">
        <v>803</v>
      </c>
      <c r="I18" s="135"/>
      <c r="J18" s="135"/>
      <c r="K18" s="1" t="s">
        <v>802</v>
      </c>
      <c r="L18" s="1" t="s">
        <v>959</v>
      </c>
      <c r="M18" s="136"/>
      <c r="O18" s="136"/>
      <c r="P18" s="136"/>
    </row>
    <row r="19" spans="1:18" ht="13.5" customHeight="1">
      <c r="A19" s="134" t="s">
        <v>808</v>
      </c>
      <c r="D19" s="135"/>
      <c r="E19" s="82" t="str">
        <f t="shared" si="4"/>
        <v>Alternative to the EU (Vaihtoehto EU:Lle, VEU)</v>
      </c>
      <c r="F19" s="131" t="str">
        <f t="shared" si="5"/>
        <v>(Vaihtoehto EU:Lle, VEU)</v>
      </c>
      <c r="G19" s="1" t="s">
        <v>806</v>
      </c>
      <c r="H19" s="1" t="s">
        <v>805</v>
      </c>
      <c r="I19" s="135"/>
      <c r="J19" s="135"/>
      <c r="K19" s="1" t="s">
        <v>804</v>
      </c>
      <c r="M19" s="136"/>
      <c r="O19" s="136"/>
      <c r="P19" s="136"/>
    </row>
    <row r="20" spans="1:18" ht="13.5" customHeight="1">
      <c r="A20" s="134" t="s">
        <v>817</v>
      </c>
      <c r="D20" s="135"/>
      <c r="E20" s="82" t="str">
        <f t="shared" si="4"/>
        <v>Alliance for a Free Finland (Vapaan Suomen Liitto,  VSL)</v>
      </c>
      <c r="F20" s="131" t="str">
        <f t="shared" si="5"/>
        <v>(Vapaan Suomen Liitto,  VSL)</v>
      </c>
      <c r="G20" s="1" t="s">
        <v>809</v>
      </c>
      <c r="H20" s="1" t="s">
        <v>811</v>
      </c>
      <c r="I20" s="135"/>
      <c r="J20" s="135"/>
      <c r="K20" s="1" t="s">
        <v>810</v>
      </c>
      <c r="M20" s="136"/>
      <c r="O20" s="136"/>
      <c r="P20" s="136"/>
    </row>
    <row r="21" spans="1:18" ht="13.5" customHeight="1">
      <c r="A21" s="134" t="s">
        <v>905</v>
      </c>
      <c r="D21" s="135"/>
      <c r="E21" s="82" t="str">
        <f t="shared" si="4"/>
        <v>Åland Coalition (Åländsk Samling, AS)</v>
      </c>
      <c r="F21" s="131" t="str">
        <f t="shared" si="5"/>
        <v>(Åländsk Samling, AS)</v>
      </c>
      <c r="G21" s="1" t="s">
        <v>903</v>
      </c>
      <c r="H21" s="1" t="s">
        <v>904</v>
      </c>
      <c r="I21" s="135"/>
      <c r="J21" s="135"/>
      <c r="K21" s="1" t="s">
        <v>902</v>
      </c>
      <c r="M21" s="136"/>
      <c r="O21" s="136"/>
      <c r="P21" s="136"/>
    </row>
    <row r="22" spans="1:18" ht="13.5" customHeight="1">
      <c r="A22" s="134" t="s">
        <v>907</v>
      </c>
      <c r="B22" s="1" t="s">
        <v>631</v>
      </c>
      <c r="C22" s="1" t="s">
        <v>632</v>
      </c>
      <c r="D22" s="135"/>
      <c r="E22" s="82" t="str">
        <f t="shared" si="4"/>
        <v>Independence Party (Itsenäisyyspuolue, IPU), known until 2004 as League of Free Finland (VSL, Vapaan Suomen Liitto)</v>
      </c>
      <c r="F22" s="131" t="str">
        <f t="shared" si="5"/>
        <v>(Itsenäisyyspuolue, IPU), known until 2004 as League of Free Finland (VSL, Vapaan Suomen Liitto)</v>
      </c>
      <c r="G22" s="1" t="s">
        <v>901</v>
      </c>
      <c r="H22" s="1" t="s">
        <v>46</v>
      </c>
      <c r="I22" s="135"/>
      <c r="J22" s="135"/>
      <c r="K22" s="1" t="s">
        <v>906</v>
      </c>
      <c r="M22" s="1" t="s">
        <v>956</v>
      </c>
      <c r="N22" s="1" t="s">
        <v>963</v>
      </c>
      <c r="O22" s="136" t="s">
        <v>810</v>
      </c>
      <c r="P22" s="136"/>
      <c r="Q22" s="246">
        <v>37987</v>
      </c>
      <c r="R22" s="1">
        <v>2004</v>
      </c>
    </row>
    <row r="23" spans="1:18" ht="13.5" customHeight="1">
      <c r="A23" s="134" t="s">
        <v>998</v>
      </c>
      <c r="D23" s="135"/>
      <c r="E23" s="82" t="str">
        <f t="shared" si="4"/>
        <v>Citizen's Party (Kansalaispuolue, KP)</v>
      </c>
      <c r="F23" s="131" t="str">
        <f t="shared" si="5"/>
        <v>(Kansalaispuolue, KP)</v>
      </c>
      <c r="G23" s="1" t="s">
        <v>991</v>
      </c>
      <c r="H23" s="1" t="s">
        <v>992</v>
      </c>
      <c r="I23" s="135"/>
      <c r="J23" s="135"/>
      <c r="K23" s="1" t="s">
        <v>993</v>
      </c>
      <c r="O23" s="136"/>
      <c r="P23" s="136"/>
      <c r="Q23" s="246"/>
    </row>
    <row r="24" spans="1:18" ht="13.5" customHeight="1">
      <c r="A24" s="134" t="s">
        <v>997</v>
      </c>
      <c r="D24" s="135"/>
      <c r="E24" s="82" t="str">
        <f t="shared" si="4"/>
        <v>Feminist Party (Feministinenpuolue, FP)</v>
      </c>
      <c r="F24" s="131" t="str">
        <f t="shared" si="5"/>
        <v>(Feministinenpuolue, FP)</v>
      </c>
      <c r="G24" s="1" t="s">
        <v>994</v>
      </c>
      <c r="H24" s="1" t="s">
        <v>995</v>
      </c>
      <c r="I24" s="135"/>
      <c r="J24" s="135"/>
      <c r="K24" s="1" t="s">
        <v>996</v>
      </c>
      <c r="O24" s="136"/>
      <c r="P24" s="136"/>
      <c r="Q24" s="246"/>
    </row>
    <row r="25" spans="1:18" ht="13.5" customHeight="1">
      <c r="A25" s="134" t="s">
        <v>1002</v>
      </c>
      <c r="D25" s="135"/>
      <c r="E25" s="82" t="str">
        <f t="shared" si="4"/>
        <v>Finnish People First (Suomen Kansa Ensin, SKE)</v>
      </c>
      <c r="F25" s="131" t="str">
        <f t="shared" si="5"/>
        <v>(Suomen Kansa Ensin, SKE)</v>
      </c>
      <c r="G25" s="1" t="s">
        <v>999</v>
      </c>
      <c r="H25" s="1" t="s">
        <v>1000</v>
      </c>
      <c r="I25" s="135"/>
      <c r="J25" s="135"/>
      <c r="K25" s="1" t="s">
        <v>1001</v>
      </c>
      <c r="O25" s="136"/>
      <c r="P25" s="136"/>
      <c r="Q25" s="246"/>
    </row>
    <row r="26" spans="1:18" ht="13.5" customHeight="1">
      <c r="A26" s="134" t="s">
        <v>1006</v>
      </c>
      <c r="D26" s="135"/>
      <c r="E26" s="82" t="str">
        <f t="shared" si="4"/>
        <v>Communist Workers Party for Peace and Socialism (Kommunistinen Tyovaenpuolue, KTP)</v>
      </c>
      <c r="F26" s="131" t="str">
        <f t="shared" si="5"/>
        <v>(Kommunistinen Tyovaenpuolue, KTP)</v>
      </c>
      <c r="G26" s="1" t="s">
        <v>1003</v>
      </c>
      <c r="H26" s="1" t="s">
        <v>1004</v>
      </c>
      <c r="I26" s="135"/>
      <c r="J26" s="135"/>
      <c r="K26" s="1" t="s">
        <v>1005</v>
      </c>
      <c r="O26" s="136"/>
      <c r="P26" s="136"/>
      <c r="Q26" s="246"/>
    </row>
    <row r="27" spans="1:18" ht="13.5" customHeight="1">
      <c r="A27" s="134" t="s">
        <v>1010</v>
      </c>
      <c r="D27" s="135"/>
      <c r="E27" s="82" t="str">
        <f t="shared" si="4"/>
        <v>Liberal Party - Freedom to Choose (Liberaalipuolue - Vapaus valita, LIBE)</v>
      </c>
      <c r="F27" s="131" t="str">
        <f t="shared" si="5"/>
        <v>(Liberaalipuolue - Vapaus valita, LIBE)</v>
      </c>
      <c r="G27" s="1" t="s">
        <v>1008</v>
      </c>
      <c r="H27" s="1" t="s">
        <v>1007</v>
      </c>
      <c r="I27" s="135"/>
      <c r="J27" s="135"/>
      <c r="K27" s="1" t="s">
        <v>1009</v>
      </c>
      <c r="O27" s="136"/>
      <c r="P27" s="136"/>
      <c r="Q27" s="246"/>
    </row>
    <row r="28" spans="1:18" ht="13.5" customHeight="1">
      <c r="A28" s="134" t="s">
        <v>1027</v>
      </c>
      <c r="D28" s="135"/>
      <c r="E28" s="82" t="str">
        <f t="shared" si="4"/>
        <v>Blue Reform (Sininen tulevaisuus, SIN)</v>
      </c>
      <c r="F28" s="131" t="str">
        <f t="shared" si="5"/>
        <v>(Sininen tulevaisuus, SIN)</v>
      </c>
      <c r="G28" s="1" t="s">
        <v>1023</v>
      </c>
      <c r="H28" s="1" t="s">
        <v>1024</v>
      </c>
      <c r="I28" s="135"/>
      <c r="J28" s="135"/>
      <c r="K28" s="1" t="s">
        <v>1025</v>
      </c>
      <c r="O28" s="136"/>
      <c r="P28" s="136"/>
      <c r="Q28" s="246"/>
    </row>
    <row r="29" spans="1:18" ht="13.5" customHeight="1">
      <c r="A29" s="134" t="s">
        <v>1014</v>
      </c>
      <c r="D29" s="135"/>
      <c r="E29" s="82" t="str">
        <f t="shared" si="4"/>
        <v>Animal Justice Party (Elainoikeuspuolue, AJP)</v>
      </c>
      <c r="F29" s="131" t="str">
        <f t="shared" si="5"/>
        <v>(Elainoikeuspuolue, AJP)</v>
      </c>
      <c r="G29" s="1" t="s">
        <v>1011</v>
      </c>
      <c r="H29" s="1" t="s">
        <v>1012</v>
      </c>
      <c r="I29" s="135"/>
      <c r="J29" s="135"/>
      <c r="K29" s="1" t="s">
        <v>1013</v>
      </c>
      <c r="O29" s="136"/>
      <c r="P29" s="136"/>
      <c r="Q29" s="246"/>
    </row>
    <row r="30" spans="1:18" ht="13.5" customHeight="1">
      <c r="A30" s="134" t="s">
        <v>990</v>
      </c>
      <c r="D30" s="135"/>
      <c r="E30" s="82" t="str">
        <f t="shared" si="4"/>
        <v>Seven Star Movement (Seitseman tahden liike, STL)</v>
      </c>
      <c r="F30" s="131" t="str">
        <f t="shared" si="5"/>
        <v>(Seitseman tahden liike, STL)</v>
      </c>
      <c r="G30" s="1" t="s">
        <v>987</v>
      </c>
      <c r="H30" s="1" t="s">
        <v>988</v>
      </c>
      <c r="I30" s="135"/>
      <c r="J30" s="135"/>
      <c r="K30" s="1" t="s">
        <v>989</v>
      </c>
      <c r="O30" s="136"/>
      <c r="P30" s="136"/>
      <c r="Q30" s="246"/>
    </row>
    <row r="31" spans="1:18" ht="13.5" customHeight="1">
      <c r="A31" s="134" t="s">
        <v>962</v>
      </c>
      <c r="D31" s="135"/>
      <c r="E31" s="82" t="str">
        <f t="shared" si="4"/>
        <v>Party of Women (Naisten puolue, NP)</v>
      </c>
      <c r="F31" s="131" t="str">
        <f t="shared" si="5"/>
        <v>(Naisten puolue, NP)</v>
      </c>
      <c r="G31" s="1" t="s">
        <v>958</v>
      </c>
      <c r="H31" s="1" t="s">
        <v>961</v>
      </c>
      <c r="I31" s="135"/>
      <c r="J31" s="135"/>
      <c r="K31" s="1" t="s">
        <v>960</v>
      </c>
      <c r="M31" s="136"/>
      <c r="O31" s="136"/>
      <c r="P31" s="136"/>
    </row>
    <row r="32" spans="1:18" ht="13.5" customHeight="1">
      <c r="A32" s="134" t="s">
        <v>779</v>
      </c>
      <c r="B32" s="1" t="s">
        <v>780</v>
      </c>
      <c r="D32" s="135"/>
      <c r="E32" s="82" t="str">
        <f t="shared" si="4"/>
        <v>Other (-, Other)</v>
      </c>
      <c r="F32" s="131" t="str">
        <f t="shared" si="5"/>
        <v>(-, Other)</v>
      </c>
      <c r="G32" s="1" t="s">
        <v>781</v>
      </c>
      <c r="H32" s="1" t="s">
        <v>781</v>
      </c>
      <c r="I32" s="135"/>
      <c r="J32" s="135"/>
      <c r="K32" s="1" t="s">
        <v>782</v>
      </c>
    </row>
    <row r="33" spans="1:20" ht="13.5" customHeight="1">
      <c r="A33" s="134" t="s">
        <v>364</v>
      </c>
      <c r="D33" s="135"/>
      <c r="E33" s="82" t="str">
        <f t="shared" si="4"/>
        <v>Non-Political (-, no acronym)</v>
      </c>
      <c r="F33" s="131" t="str">
        <f t="shared" si="5"/>
        <v>(-, no acronym)</v>
      </c>
      <c r="G33" s="1" t="s">
        <v>365</v>
      </c>
      <c r="H33" s="1" t="s">
        <v>363</v>
      </c>
      <c r="I33" s="135"/>
      <c r="J33" s="135"/>
      <c r="K33" s="1" t="s">
        <v>782</v>
      </c>
      <c r="M33" s="136"/>
      <c r="O33" s="136"/>
      <c r="P33" s="136"/>
    </row>
    <row r="34" spans="1:20" ht="13.5" customHeight="1">
      <c r="A34" s="134" t="s">
        <v>366</v>
      </c>
      <c r="B34" s="1" t="s">
        <v>768</v>
      </c>
      <c r="D34" s="135"/>
      <c r="E34" s="82" t="str">
        <f t="shared" si="4"/>
        <v>Independent (Valitsijayhdistys , Independent)</v>
      </c>
      <c r="F34" s="131" t="str">
        <f t="shared" si="5"/>
        <v>(Valitsijayhdistys , Independent)</v>
      </c>
      <c r="G34" s="1" t="s">
        <v>367</v>
      </c>
      <c r="H34" s="1" t="s">
        <v>367</v>
      </c>
      <c r="I34" s="135"/>
      <c r="J34" s="135"/>
      <c r="K34" s="1" t="s">
        <v>975</v>
      </c>
      <c r="L34" s="1" t="s">
        <v>976</v>
      </c>
    </row>
    <row r="35" spans="1:20" ht="13.5" customHeight="1">
      <c r="A35" s="134"/>
      <c r="D35" s="135"/>
      <c r="E35" s="82"/>
      <c r="F35" s="131"/>
      <c r="I35" s="135"/>
      <c r="J35" s="135"/>
      <c r="P35" s="136"/>
    </row>
    <row r="36" spans="1:20" ht="13.5" customHeight="1">
      <c r="A36" s="134"/>
      <c r="D36" s="135"/>
      <c r="E36" s="82"/>
      <c r="F36" s="131"/>
      <c r="I36" s="135"/>
      <c r="J36" s="135"/>
      <c r="M36" s="136"/>
      <c r="S36" s="136"/>
      <c r="T36" s="52"/>
    </row>
    <row r="37" spans="1:20" ht="13.5" customHeight="1">
      <c r="A37" s="134"/>
      <c r="D37" s="135"/>
      <c r="E37" s="82"/>
      <c r="F37" s="131"/>
      <c r="I37" s="135"/>
      <c r="J37" s="135"/>
    </row>
    <row r="38" spans="1:20" ht="13.5" customHeight="1">
      <c r="A38" s="134"/>
      <c r="D38" s="135"/>
      <c r="E38" s="82"/>
      <c r="F38" s="131"/>
      <c r="I38" s="135"/>
      <c r="J38" s="135"/>
    </row>
    <row r="39" spans="1:20" ht="13.5" customHeight="1">
      <c r="A39" s="134"/>
      <c r="D39" s="135"/>
      <c r="E39" s="82"/>
      <c r="F39" s="131"/>
      <c r="I39" s="135"/>
      <c r="J39" s="135"/>
    </row>
    <row r="40" spans="1:20" ht="13.5" customHeight="1">
      <c r="A40" s="134"/>
      <c r="D40" s="135"/>
      <c r="E40" s="82"/>
      <c r="F40" s="131"/>
      <c r="I40" s="135"/>
      <c r="J40" s="135"/>
    </row>
    <row r="41" spans="1:20" ht="13.5" customHeight="1">
      <c r="A41" s="134"/>
      <c r="D41" s="135"/>
      <c r="E41" s="82"/>
      <c r="F41" s="131"/>
      <c r="I41" s="135"/>
      <c r="J41" s="135"/>
    </row>
    <row r="42" spans="1:20" ht="13.5" customHeight="1">
      <c r="A42" s="134"/>
      <c r="D42" s="135"/>
      <c r="E42" s="82"/>
      <c r="F42" s="131"/>
      <c r="I42" s="135"/>
      <c r="J42" s="135"/>
    </row>
    <row r="43" spans="1:20" ht="13.5" customHeight="1">
      <c r="A43" s="134"/>
      <c r="D43" s="135"/>
      <c r="E43" s="82"/>
      <c r="F43" s="131"/>
      <c r="I43" s="135"/>
      <c r="J43" s="135"/>
    </row>
    <row r="44" spans="1:20" ht="13.5" customHeight="1">
      <c r="A44" s="134"/>
      <c r="D44" s="135"/>
      <c r="E44" s="82"/>
      <c r="F44" s="131"/>
      <c r="H44" s="11"/>
      <c r="I44" s="135"/>
      <c r="J44" s="138"/>
    </row>
    <row r="45" spans="1:20" ht="13.5" customHeight="1">
      <c r="A45" s="134"/>
      <c r="D45" s="135"/>
      <c r="E45" s="82"/>
      <c r="F45" s="131"/>
      <c r="H45" s="11"/>
      <c r="I45" s="135"/>
      <c r="J45" s="138"/>
    </row>
    <row r="46" spans="1:20" ht="13.5" customHeight="1">
      <c r="A46" s="134"/>
      <c r="D46" s="135"/>
      <c r="E46" s="82"/>
      <c r="F46" s="131"/>
      <c r="I46" s="135"/>
      <c r="J46" s="135"/>
    </row>
    <row r="47" spans="1:20" ht="13.5" customHeight="1">
      <c r="A47" s="134"/>
      <c r="D47" s="135"/>
      <c r="E47" s="82"/>
      <c r="F47" s="131"/>
      <c r="I47" s="135"/>
      <c r="J47" s="135"/>
    </row>
    <row r="48" spans="1:20" ht="13.5" customHeight="1">
      <c r="A48" s="134"/>
      <c r="D48" s="138"/>
      <c r="E48" s="82"/>
      <c r="F48" s="131"/>
      <c r="H48" s="11"/>
      <c r="I48" s="138"/>
      <c r="J48" s="135"/>
    </row>
    <row r="49" spans="1:20" ht="13.5" customHeight="1">
      <c r="A49" s="134"/>
      <c r="D49" s="135"/>
      <c r="E49" s="82"/>
      <c r="F49" s="131"/>
      <c r="I49" s="135"/>
      <c r="J49" s="135"/>
    </row>
    <row r="50" spans="1:20" ht="13.5" customHeight="1">
      <c r="A50" s="134"/>
      <c r="D50" s="135"/>
      <c r="E50" s="82"/>
      <c r="F50" s="131"/>
      <c r="I50" s="135"/>
      <c r="J50" s="135"/>
    </row>
    <row r="51" spans="1:20" ht="13.5" customHeight="1">
      <c r="A51" s="134"/>
      <c r="D51" s="135"/>
      <c r="E51" s="82"/>
      <c r="F51" s="131"/>
      <c r="I51" s="135"/>
      <c r="J51" s="135"/>
    </row>
    <row r="52" spans="1:20" ht="13.5" customHeight="1">
      <c r="A52" s="134"/>
      <c r="D52" s="135"/>
      <c r="E52" s="82"/>
      <c r="F52" s="131"/>
      <c r="I52" s="135"/>
      <c r="J52" s="135"/>
    </row>
    <row r="53" spans="1:20" ht="13.5" customHeight="1">
      <c r="A53" s="134"/>
      <c r="D53" s="135"/>
      <c r="E53" s="82"/>
      <c r="F53" s="131"/>
      <c r="I53" s="135"/>
      <c r="J53" s="135"/>
      <c r="N53" s="52"/>
      <c r="O53" s="137"/>
      <c r="T53" s="52"/>
    </row>
    <row r="54" spans="1:20" ht="13.5" customHeight="1">
      <c r="A54" s="134"/>
      <c r="D54" s="135"/>
      <c r="E54" s="82"/>
      <c r="F54" s="131"/>
      <c r="I54" s="135"/>
      <c r="J54" s="135"/>
    </row>
    <row r="55" spans="1:20" ht="13.5" customHeight="1">
      <c r="A55" s="134"/>
      <c r="D55" s="135"/>
      <c r="E55" s="82"/>
      <c r="F55" s="131"/>
      <c r="I55" s="135"/>
      <c r="J55" s="135"/>
    </row>
    <row r="56" spans="1:20" ht="13.5" customHeight="1">
      <c r="A56" s="134"/>
      <c r="D56" s="135"/>
      <c r="E56" s="82"/>
      <c r="F56" s="131"/>
      <c r="I56" s="135"/>
      <c r="J56" s="135"/>
    </row>
    <row r="57" spans="1:20" ht="13.5" customHeight="1">
      <c r="A57" s="134"/>
      <c r="D57" s="135"/>
      <c r="E57" s="82"/>
      <c r="F57" s="131"/>
      <c r="I57" s="135"/>
      <c r="J57" s="135"/>
    </row>
    <row r="58" spans="1:20" ht="13.5" customHeight="1">
      <c r="A58" s="134"/>
      <c r="D58" s="135"/>
      <c r="E58" s="82"/>
      <c r="F58" s="131"/>
      <c r="I58" s="135"/>
      <c r="J58" s="135"/>
    </row>
    <row r="59" spans="1:20" ht="13.5" customHeight="1">
      <c r="A59" s="134"/>
      <c r="D59" s="135"/>
      <c r="E59" s="82"/>
      <c r="F59" s="131"/>
      <c r="H59" s="11"/>
      <c r="I59" s="135"/>
      <c r="J59" s="135"/>
    </row>
    <row r="60" spans="1:20" ht="13.5" customHeight="1">
      <c r="A60" s="134"/>
      <c r="D60" s="135"/>
      <c r="E60" s="82"/>
      <c r="F60" s="131"/>
      <c r="I60" s="135"/>
      <c r="J60" s="135"/>
    </row>
    <row r="61" spans="1:20" ht="13.5" customHeight="1">
      <c r="A61" s="134"/>
      <c r="D61" s="135"/>
      <c r="E61" s="82"/>
      <c r="F61" s="131"/>
      <c r="I61" s="135"/>
      <c r="J61" s="135"/>
    </row>
    <row r="62" spans="1:20" ht="13.5" customHeight="1">
      <c r="A62" s="134"/>
      <c r="D62" s="135"/>
      <c r="E62" s="82"/>
      <c r="F62" s="131"/>
      <c r="I62" s="135"/>
      <c r="J62" s="135"/>
    </row>
    <row r="63" spans="1:20" ht="13.5" customHeight="1">
      <c r="A63" s="134"/>
      <c r="D63" s="135"/>
      <c r="E63" s="82"/>
      <c r="F63" s="131"/>
      <c r="I63" s="135"/>
      <c r="J63" s="135"/>
    </row>
    <row r="64" spans="1:20" ht="13.5" customHeight="1">
      <c r="A64" s="134"/>
      <c r="D64" s="135"/>
      <c r="E64" s="82"/>
      <c r="F64" s="131"/>
      <c r="I64" s="135"/>
      <c r="J64" s="135"/>
    </row>
    <row r="65" spans="1:12" ht="13.5" customHeight="1">
      <c r="A65" s="134"/>
      <c r="D65" s="135"/>
      <c r="E65" s="82"/>
      <c r="F65" s="131"/>
      <c r="I65" s="135"/>
      <c r="J65" s="135"/>
    </row>
    <row r="66" spans="1:12" ht="13.5" customHeight="1">
      <c r="A66" s="134"/>
      <c r="D66" s="135"/>
      <c r="E66" s="82"/>
      <c r="F66" s="131"/>
      <c r="G66" s="52"/>
      <c r="H66" s="52"/>
      <c r="I66" s="135"/>
      <c r="J66" s="135"/>
      <c r="K66" s="52"/>
    </row>
    <row r="67" spans="1:12" ht="13.5" customHeight="1">
      <c r="A67" s="134"/>
      <c r="D67" s="135"/>
      <c r="E67" s="82"/>
      <c r="F67" s="131"/>
      <c r="I67" s="135"/>
      <c r="J67" s="135"/>
    </row>
    <row r="68" spans="1:12" ht="13.5" customHeight="1">
      <c r="A68" s="134"/>
      <c r="D68" s="135"/>
      <c r="E68" s="82"/>
      <c r="F68" s="131"/>
      <c r="I68" s="135"/>
      <c r="J68" s="135"/>
    </row>
    <row r="69" spans="1:12" ht="13.5" customHeight="1">
      <c r="A69" s="134"/>
      <c r="D69" s="135"/>
      <c r="E69" s="82"/>
      <c r="F69" s="131"/>
      <c r="I69" s="135"/>
      <c r="J69" s="135"/>
    </row>
    <row r="70" spans="1:12" ht="13.5" customHeight="1">
      <c r="A70" s="134"/>
      <c r="D70" s="135"/>
      <c r="E70" s="82"/>
      <c r="F70" s="131"/>
      <c r="I70" s="135"/>
      <c r="J70" s="135"/>
    </row>
    <row r="71" spans="1:12" ht="13.5" customHeight="1">
      <c r="A71" s="134"/>
      <c r="D71" s="135"/>
      <c r="E71" s="82"/>
      <c r="F71" s="131"/>
      <c r="I71" s="135"/>
      <c r="J71" s="135"/>
    </row>
    <row r="72" spans="1:12" ht="13.5" customHeight="1">
      <c r="A72" s="134"/>
      <c r="D72" s="135"/>
      <c r="E72" s="82"/>
      <c r="F72" s="131"/>
      <c r="I72" s="135"/>
      <c r="J72" s="135"/>
      <c r="K72" s="11"/>
      <c r="L72" s="11"/>
    </row>
    <row r="73" spans="1:12" ht="13.5" customHeight="1">
      <c r="A73" s="134"/>
      <c r="D73" s="135"/>
      <c r="E73" s="82"/>
      <c r="F73" s="131"/>
      <c r="I73" s="135"/>
      <c r="J73" s="135"/>
    </row>
    <row r="74" spans="1:12" ht="13.5" customHeight="1">
      <c r="A74" s="134"/>
      <c r="D74" s="135"/>
      <c r="E74" s="82"/>
      <c r="F74" s="131"/>
      <c r="I74" s="135"/>
      <c r="J74" s="135"/>
    </row>
    <row r="75" spans="1:12" ht="13.5" customHeight="1">
      <c r="A75" s="134"/>
      <c r="D75" s="135"/>
      <c r="E75" s="82"/>
      <c r="F75" s="131"/>
      <c r="I75" s="135"/>
      <c r="J75" s="135"/>
      <c r="K75" s="253"/>
      <c r="L75" s="253"/>
    </row>
    <row r="76" spans="1:12" ht="13.5" customHeight="1">
      <c r="A76" s="134"/>
      <c r="D76" s="135"/>
      <c r="E76" s="82"/>
      <c r="F76" s="131"/>
      <c r="I76" s="135"/>
      <c r="J76" s="135"/>
      <c r="K76" s="253"/>
      <c r="L76" s="253"/>
    </row>
    <row r="77" spans="1:12" ht="13.5" customHeight="1">
      <c r="A77" s="134"/>
      <c r="D77" s="135"/>
      <c r="E77" s="82"/>
      <c r="F77" s="131"/>
      <c r="I77" s="135"/>
      <c r="J77" s="135"/>
    </row>
    <row r="78" spans="1:12" ht="13.5" customHeight="1">
      <c r="A78" s="134"/>
      <c r="D78" s="135"/>
      <c r="E78" s="82"/>
      <c r="F78" s="131"/>
      <c r="I78" s="135"/>
      <c r="J78" s="135"/>
    </row>
    <row r="79" spans="1:12" ht="13.5" customHeight="1">
      <c r="A79" s="134"/>
      <c r="D79" s="135"/>
      <c r="E79" s="82"/>
      <c r="F79" s="131"/>
      <c r="I79" s="135"/>
      <c r="J79" s="135"/>
    </row>
    <row r="80" spans="1:12" ht="13.5" customHeight="1">
      <c r="A80" s="134"/>
      <c r="D80" s="135"/>
      <c r="E80" s="82"/>
      <c r="F80" s="131"/>
      <c r="I80" s="135"/>
      <c r="J80" s="135"/>
    </row>
    <row r="81" spans="1:12" ht="13.5" customHeight="1">
      <c r="A81" s="134"/>
      <c r="D81" s="135"/>
      <c r="E81" s="82"/>
      <c r="F81" s="131"/>
      <c r="I81" s="135"/>
      <c r="J81" s="135"/>
    </row>
    <row r="82" spans="1:12" ht="13.5" customHeight="1">
      <c r="A82" s="134"/>
      <c r="D82" s="135"/>
      <c r="E82" s="82"/>
      <c r="F82" s="131"/>
      <c r="I82" s="135"/>
      <c r="J82" s="135"/>
    </row>
    <row r="83" spans="1:12" ht="13.5" customHeight="1">
      <c r="A83" s="63"/>
      <c r="D83" s="135"/>
      <c r="E83" s="82"/>
      <c r="F83" s="131"/>
      <c r="I83" s="135"/>
      <c r="J83" s="135"/>
    </row>
    <row r="84" spans="1:12" ht="13.5" customHeight="1">
      <c r="A84" s="63"/>
      <c r="D84" s="135"/>
      <c r="E84" s="82"/>
      <c r="F84" s="131"/>
      <c r="I84" s="135"/>
      <c r="J84" s="135"/>
    </row>
    <row r="85" spans="1:12" ht="13.5" customHeight="1">
      <c r="A85" s="63"/>
      <c r="D85" s="135"/>
      <c r="E85" s="82"/>
      <c r="F85" s="131"/>
      <c r="I85" s="135"/>
      <c r="J85" s="135"/>
    </row>
    <row r="86" spans="1:12" ht="13.5" customHeight="1">
      <c r="K86" s="253"/>
      <c r="L86" s="253"/>
    </row>
    <row r="87" spans="1:12" ht="13.5" customHeight="1">
      <c r="K87" s="11"/>
    </row>
  </sheetData>
  <sortState xmlns:xlrd2="http://schemas.microsoft.com/office/spreadsheetml/2017/richdata2" ref="A2:XFD44">
    <sortCondition ref="A2:A44"/>
  </sortState>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mergeCells count="3">
    <mergeCell ref="K75:L75"/>
    <mergeCell ref="K76:L76"/>
    <mergeCell ref="K86:L86"/>
  </mergeCells>
  <phoneticPr fontId="0" type="noConversion"/>
  <pageMargins left="0.75" right="0.75" top="1" bottom="1" header="0.5" footer="0.5"/>
  <pageSetup orientation="portrait" horizontalDpi="0" verticalDpi="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B2:C114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ED2BE"/>
  </sheetPr>
  <dimension ref="A1:DW100"/>
  <sheetViews>
    <sheetView zoomScaleNormal="100" workbookViewId="0">
      <pane xSplit="2" ySplit="10" topLeftCell="C11" activePane="bottomRight" state="frozen"/>
      <selection activeCell="A25" sqref="A25"/>
      <selection pane="topRight" activeCell="A25" sqref="A25"/>
      <selection pane="bottomLeft" activeCell="A25" sqref="A25"/>
      <selection pane="bottomRight" sqref="A1:XFD1048576"/>
    </sheetView>
  </sheetViews>
  <sheetFormatPr defaultColWidth="9.08984375" defaultRowHeight="13.5" customHeight="1"/>
  <cols>
    <col min="1" max="1" width="11.453125" style="1" customWidth="1"/>
    <col min="2" max="2" width="22.81640625" style="1" customWidth="1"/>
    <col min="3" max="3" width="8.81640625" style="66" customWidth="1"/>
    <col min="4" max="4" width="10.6328125" style="1" customWidth="1"/>
    <col min="5" max="16384" width="9.08984375" style="1"/>
  </cols>
  <sheetData>
    <row r="1" spans="1:127" ht="13.5" customHeight="1">
      <c r="A1" s="18" t="s">
        <v>3</v>
      </c>
      <c r="B1" s="20"/>
      <c r="C1" s="19" t="s">
        <v>368</v>
      </c>
      <c r="D1" s="20"/>
      <c r="E1" s="20"/>
      <c r="F1" s="20"/>
      <c r="G1" s="117"/>
      <c r="H1" s="19" t="s">
        <v>369</v>
      </c>
      <c r="I1" s="20"/>
      <c r="J1" s="20"/>
      <c r="K1" s="20"/>
      <c r="L1" s="117"/>
      <c r="M1" s="19" t="s">
        <v>369</v>
      </c>
      <c r="N1" s="20"/>
      <c r="O1" s="20"/>
      <c r="P1" s="20"/>
      <c r="Q1" s="117"/>
      <c r="R1" s="19" t="s">
        <v>369</v>
      </c>
      <c r="S1" s="20"/>
      <c r="T1" s="20"/>
      <c r="U1" s="20"/>
      <c r="V1" s="117"/>
      <c r="W1" s="19" t="s">
        <v>370</v>
      </c>
      <c r="X1" s="20"/>
      <c r="Y1" s="20"/>
      <c r="Z1" s="20"/>
      <c r="AA1" s="117"/>
      <c r="AB1" s="19" t="s">
        <v>370</v>
      </c>
      <c r="AC1" s="20"/>
      <c r="AD1" s="20"/>
      <c r="AE1" s="20"/>
      <c r="AF1" s="117"/>
      <c r="AG1" s="19" t="s">
        <v>371</v>
      </c>
      <c r="AH1" s="20"/>
      <c r="AI1" s="20"/>
      <c r="AJ1" s="20"/>
      <c r="AK1" s="117"/>
      <c r="AL1" s="19" t="s">
        <v>371</v>
      </c>
      <c r="AM1" s="20"/>
      <c r="AN1" s="20"/>
      <c r="AO1" s="20"/>
      <c r="AP1" s="117"/>
      <c r="AQ1" s="19" t="s">
        <v>371</v>
      </c>
      <c r="AR1" s="20"/>
      <c r="AS1" s="20"/>
      <c r="AT1" s="20"/>
      <c r="AU1" s="117"/>
      <c r="AV1" s="19" t="s">
        <v>371</v>
      </c>
      <c r="AW1" s="20"/>
      <c r="AX1" s="20"/>
      <c r="AY1" s="20"/>
      <c r="AZ1" s="117"/>
      <c r="BA1" s="19" t="s">
        <v>371</v>
      </c>
      <c r="BB1" s="20"/>
      <c r="BC1" s="20"/>
      <c r="BD1" s="20"/>
      <c r="BE1" s="117"/>
      <c r="BF1" s="19" t="s">
        <v>372</v>
      </c>
      <c r="BG1" s="20"/>
      <c r="BH1" s="20"/>
      <c r="BI1" s="20"/>
      <c r="BJ1" s="117"/>
      <c r="BK1" s="19" t="s">
        <v>372</v>
      </c>
      <c r="BL1" s="20"/>
      <c r="BM1" s="20"/>
      <c r="BN1" s="20"/>
      <c r="BO1" s="117"/>
      <c r="BP1" s="19" t="s">
        <v>373</v>
      </c>
      <c r="BQ1" s="20"/>
      <c r="BR1" s="20"/>
      <c r="BS1" s="20"/>
      <c r="BT1" s="117"/>
      <c r="BU1" s="19" t="s">
        <v>374</v>
      </c>
      <c r="BV1" s="20"/>
      <c r="BW1" s="20"/>
      <c r="BX1" s="20"/>
      <c r="BY1" s="117"/>
      <c r="BZ1" s="19" t="s">
        <v>375</v>
      </c>
      <c r="CA1" s="20"/>
      <c r="CB1" s="20"/>
      <c r="CC1" s="20"/>
      <c r="CD1" s="117"/>
      <c r="CE1" s="19"/>
      <c r="CF1" s="20"/>
      <c r="CG1" s="20"/>
      <c r="CH1" s="20"/>
      <c r="CI1" s="117"/>
      <c r="CJ1" s="19"/>
      <c r="CK1" s="20"/>
      <c r="CL1" s="20"/>
      <c r="CM1" s="20"/>
      <c r="CN1" s="117"/>
      <c r="CO1" s="19"/>
      <c r="CP1" s="20"/>
      <c r="CQ1" s="20"/>
      <c r="CR1" s="20"/>
      <c r="CS1" s="117"/>
      <c r="CT1" s="19"/>
      <c r="CU1" s="20"/>
      <c r="CV1" s="20"/>
      <c r="CW1" s="20"/>
      <c r="CX1" s="117"/>
      <c r="CY1" s="19"/>
      <c r="CZ1" s="20"/>
      <c r="DA1" s="20"/>
      <c r="DB1" s="20"/>
      <c r="DC1" s="117"/>
      <c r="DD1" s="19"/>
      <c r="DE1" s="20"/>
      <c r="DF1" s="20"/>
      <c r="DG1" s="20"/>
      <c r="DH1" s="117"/>
      <c r="DI1" s="19"/>
      <c r="DJ1" s="20"/>
      <c r="DK1" s="20"/>
      <c r="DL1" s="20"/>
      <c r="DM1" s="117"/>
      <c r="DN1" s="19"/>
      <c r="DO1" s="20"/>
      <c r="DP1" s="20"/>
      <c r="DQ1" s="20"/>
      <c r="DR1" s="117"/>
      <c r="DS1" s="19"/>
      <c r="DT1" s="20"/>
      <c r="DU1" s="20"/>
      <c r="DV1" s="20"/>
      <c r="DW1" s="117"/>
    </row>
    <row r="2" spans="1:127" ht="13.5" customHeight="1">
      <c r="A2" s="18" t="s">
        <v>4</v>
      </c>
      <c r="B2" s="20"/>
      <c r="C2" s="118">
        <v>33113</v>
      </c>
      <c r="D2" s="20"/>
      <c r="E2" s="20"/>
      <c r="F2" s="20"/>
      <c r="G2" s="117"/>
      <c r="H2" s="118">
        <v>33113</v>
      </c>
      <c r="I2" s="20"/>
      <c r="J2" s="20"/>
      <c r="K2" s="20"/>
      <c r="L2" s="117"/>
      <c r="M2" s="118">
        <v>33354</v>
      </c>
      <c r="N2" s="20"/>
      <c r="O2" s="20"/>
      <c r="P2" s="20"/>
      <c r="Q2" s="117"/>
      <c r="R2" s="118">
        <v>33354</v>
      </c>
      <c r="S2" s="20"/>
      <c r="T2" s="20"/>
      <c r="U2" s="20"/>
      <c r="V2" s="117"/>
      <c r="W2" s="118">
        <v>34505</v>
      </c>
      <c r="X2" s="20"/>
      <c r="Y2" s="20"/>
      <c r="Z2" s="20"/>
      <c r="AA2" s="117"/>
      <c r="AB2" s="118">
        <v>34505</v>
      </c>
      <c r="AC2" s="20"/>
      <c r="AD2" s="20"/>
      <c r="AE2" s="20"/>
      <c r="AF2" s="117"/>
      <c r="AG2" s="118">
        <v>34802</v>
      </c>
      <c r="AH2" s="20"/>
      <c r="AI2" s="20"/>
      <c r="AJ2" s="20"/>
      <c r="AK2" s="117"/>
      <c r="AL2" s="118">
        <v>34802</v>
      </c>
      <c r="AM2" s="20"/>
      <c r="AN2" s="20"/>
      <c r="AO2" s="20"/>
      <c r="AP2" s="117"/>
      <c r="AQ2" s="118">
        <v>34802</v>
      </c>
      <c r="AR2" s="20"/>
      <c r="AS2" s="20"/>
      <c r="AT2" s="20"/>
      <c r="AU2" s="117"/>
      <c r="AV2" s="118">
        <v>34802</v>
      </c>
      <c r="AW2" s="20"/>
      <c r="AX2" s="20"/>
      <c r="AY2" s="20"/>
      <c r="AZ2" s="117"/>
      <c r="BA2" s="118">
        <v>34802</v>
      </c>
      <c r="BB2" s="20"/>
      <c r="BC2" s="20"/>
      <c r="BD2" s="20"/>
      <c r="BE2" s="117"/>
      <c r="BF2" s="118">
        <v>36265</v>
      </c>
      <c r="BG2" s="20"/>
      <c r="BH2" s="20"/>
      <c r="BI2" s="20"/>
      <c r="BJ2" s="117"/>
      <c r="BK2" s="118">
        <v>36265</v>
      </c>
      <c r="BL2" s="20"/>
      <c r="BM2" s="20"/>
      <c r="BN2" s="20"/>
      <c r="BO2" s="117"/>
      <c r="BP2" s="118">
        <v>37728</v>
      </c>
      <c r="BQ2" s="20"/>
      <c r="BR2" s="20"/>
      <c r="BS2" s="20"/>
      <c r="BT2" s="117"/>
      <c r="BU2" s="19">
        <v>37796</v>
      </c>
      <c r="BV2" s="20"/>
      <c r="BW2" s="20"/>
      <c r="BX2" s="20"/>
      <c r="BY2" s="117"/>
      <c r="BZ2" s="19">
        <v>39191</v>
      </c>
      <c r="CA2" s="20"/>
      <c r="CB2" s="20"/>
      <c r="CC2" s="20"/>
      <c r="CD2" s="117"/>
      <c r="CE2" s="19"/>
      <c r="CF2" s="20"/>
      <c r="CG2" s="20"/>
      <c r="CH2" s="20"/>
      <c r="CI2" s="117"/>
      <c r="CJ2" s="19"/>
      <c r="CK2" s="20"/>
      <c r="CL2" s="20"/>
      <c r="CM2" s="20"/>
      <c r="CN2" s="117"/>
      <c r="CO2" s="118"/>
      <c r="CP2" s="20"/>
      <c r="CQ2" s="20"/>
      <c r="CR2" s="20"/>
      <c r="CS2" s="117"/>
      <c r="CT2" s="118"/>
      <c r="CU2" s="20"/>
      <c r="CV2" s="20"/>
      <c r="CW2" s="20"/>
      <c r="CX2" s="117"/>
      <c r="CY2" s="118"/>
      <c r="CZ2" s="20"/>
      <c r="DA2" s="20"/>
      <c r="DB2" s="20"/>
      <c r="DC2" s="117"/>
      <c r="DD2" s="118"/>
      <c r="DE2" s="20"/>
      <c r="DF2" s="20"/>
      <c r="DG2" s="20"/>
      <c r="DH2" s="117"/>
      <c r="DI2" s="118"/>
      <c r="DJ2" s="20"/>
      <c r="DK2" s="20"/>
      <c r="DL2" s="20"/>
      <c r="DM2" s="117"/>
      <c r="DN2" s="118"/>
      <c r="DO2" s="20"/>
      <c r="DP2" s="20"/>
      <c r="DQ2" s="20"/>
      <c r="DR2" s="117"/>
      <c r="DS2" s="118"/>
      <c r="DT2" s="20"/>
      <c r="DU2" s="20"/>
      <c r="DV2" s="20"/>
      <c r="DW2" s="117"/>
    </row>
    <row r="3" spans="1:127" ht="13.5" customHeight="1">
      <c r="A3" s="18" t="s">
        <v>5</v>
      </c>
      <c r="B3" s="20"/>
      <c r="C3" s="118">
        <v>33239</v>
      </c>
      <c r="D3" s="20"/>
      <c r="E3" s="20"/>
      <c r="F3" s="20"/>
      <c r="G3" s="117"/>
      <c r="H3" s="118">
        <v>33604</v>
      </c>
      <c r="I3" s="20"/>
      <c r="J3" s="20"/>
      <c r="K3" s="20"/>
      <c r="L3" s="117"/>
      <c r="M3" s="118">
        <v>33970</v>
      </c>
      <c r="N3" s="20"/>
      <c r="O3" s="20"/>
      <c r="P3" s="20"/>
      <c r="Q3" s="117"/>
      <c r="R3" s="118">
        <v>34335</v>
      </c>
      <c r="S3" s="20"/>
      <c r="T3" s="20"/>
      <c r="U3" s="20"/>
      <c r="V3" s="117"/>
      <c r="W3" s="118">
        <v>34699</v>
      </c>
      <c r="X3" s="20"/>
      <c r="Y3" s="20"/>
      <c r="Z3" s="20"/>
      <c r="AA3" s="117"/>
      <c r="AB3" s="118">
        <v>34700</v>
      </c>
      <c r="AC3" s="20"/>
      <c r="AD3" s="20"/>
      <c r="AE3" s="20"/>
      <c r="AF3" s="117"/>
      <c r="AG3" s="118">
        <v>35064</v>
      </c>
      <c r="AH3" s="20"/>
      <c r="AI3" s="20"/>
      <c r="AJ3" s="20"/>
      <c r="AK3" s="117"/>
      <c r="AL3" s="118">
        <v>35065</v>
      </c>
      <c r="AM3" s="20"/>
      <c r="AN3" s="20"/>
      <c r="AO3" s="20"/>
      <c r="AP3" s="117"/>
      <c r="AQ3" s="118">
        <v>35431</v>
      </c>
      <c r="AR3" s="20"/>
      <c r="AS3" s="20"/>
      <c r="AT3" s="20"/>
      <c r="AU3" s="117"/>
      <c r="AV3" s="118">
        <v>35796</v>
      </c>
      <c r="AW3" s="20"/>
      <c r="AX3" s="20"/>
      <c r="AY3" s="20"/>
      <c r="AZ3" s="117"/>
      <c r="BA3" s="118">
        <v>36161</v>
      </c>
      <c r="BB3" s="20"/>
      <c r="BC3" s="20"/>
      <c r="BD3" s="20"/>
      <c r="BE3" s="117"/>
      <c r="BF3" s="118">
        <v>36265</v>
      </c>
      <c r="BG3" s="20"/>
      <c r="BH3" s="20"/>
      <c r="BI3" s="20"/>
      <c r="BJ3" s="117"/>
      <c r="BK3" s="118">
        <v>36526</v>
      </c>
      <c r="BL3" s="20"/>
      <c r="BM3" s="20"/>
      <c r="BN3" s="20"/>
      <c r="BO3" s="117"/>
      <c r="BP3" s="7">
        <v>37728</v>
      </c>
      <c r="BQ3" s="20"/>
      <c r="BR3" s="20"/>
      <c r="BS3" s="20"/>
      <c r="BT3" s="117"/>
      <c r="BU3" s="6">
        <v>37796</v>
      </c>
      <c r="BV3" s="20"/>
      <c r="BW3" s="20"/>
      <c r="BX3" s="20"/>
      <c r="BY3" s="117"/>
      <c r="BZ3" s="6">
        <v>39191</v>
      </c>
      <c r="CA3" s="20"/>
      <c r="CB3" s="20"/>
      <c r="CC3" s="20"/>
      <c r="CD3" s="117"/>
      <c r="CE3" s="6"/>
      <c r="CF3" s="20"/>
      <c r="CG3" s="20"/>
      <c r="CH3" s="20"/>
      <c r="CI3" s="117"/>
      <c r="CJ3" s="6"/>
      <c r="CK3" s="20"/>
      <c r="CL3" s="20"/>
      <c r="CM3" s="20"/>
      <c r="CN3" s="117"/>
      <c r="CO3" s="6"/>
      <c r="CP3" s="20"/>
      <c r="CQ3" s="20"/>
      <c r="CR3" s="20"/>
      <c r="CS3" s="117"/>
      <c r="CT3" s="6"/>
      <c r="CU3" s="20"/>
      <c r="CV3" s="20"/>
      <c r="CW3" s="20"/>
      <c r="CX3" s="117"/>
      <c r="CY3" s="6"/>
      <c r="CZ3" s="20"/>
      <c r="DA3" s="20"/>
      <c r="DB3" s="20"/>
      <c r="DC3" s="117"/>
      <c r="DD3" s="6"/>
      <c r="DE3" s="20"/>
      <c r="DF3" s="20"/>
      <c r="DG3" s="20"/>
      <c r="DH3" s="117"/>
      <c r="DI3" s="6"/>
      <c r="DJ3" s="20"/>
      <c r="DK3" s="20"/>
      <c r="DL3" s="20"/>
      <c r="DM3" s="117"/>
      <c r="DN3" s="6"/>
      <c r="DO3" s="20"/>
      <c r="DP3" s="20"/>
      <c r="DQ3" s="20"/>
      <c r="DR3" s="117"/>
      <c r="DS3" s="6"/>
      <c r="DT3" s="20"/>
      <c r="DU3" s="20"/>
      <c r="DV3" s="20"/>
      <c r="DW3" s="117"/>
    </row>
    <row r="4" spans="1:127" ht="4.5" customHeight="1">
      <c r="A4" s="18"/>
      <c r="B4" s="20"/>
      <c r="C4" s="67"/>
      <c r="D4" s="20"/>
      <c r="E4" s="20"/>
      <c r="F4" s="20"/>
      <c r="G4" s="117"/>
      <c r="H4" s="67"/>
      <c r="I4" s="20"/>
      <c r="J4" s="20"/>
      <c r="K4" s="20"/>
      <c r="L4" s="117"/>
      <c r="M4" s="67"/>
      <c r="N4" s="20"/>
      <c r="O4" s="20"/>
      <c r="P4" s="20"/>
      <c r="Q4" s="117"/>
      <c r="R4" s="67"/>
      <c r="S4" s="20"/>
      <c r="T4" s="20"/>
      <c r="U4" s="20"/>
      <c r="V4" s="117"/>
      <c r="W4" s="67"/>
      <c r="X4" s="20"/>
      <c r="Y4" s="20"/>
      <c r="Z4" s="20"/>
      <c r="AA4" s="117"/>
      <c r="AB4" s="67"/>
      <c r="AC4" s="20"/>
      <c r="AD4" s="20"/>
      <c r="AE4" s="20"/>
      <c r="AF4" s="117"/>
      <c r="AG4" s="67"/>
      <c r="AH4" s="20"/>
      <c r="AI4" s="20"/>
      <c r="AJ4" s="20"/>
      <c r="AK4" s="117"/>
      <c r="AL4" s="67"/>
      <c r="AM4" s="20"/>
      <c r="AN4" s="20"/>
      <c r="AO4" s="20"/>
      <c r="AP4" s="117"/>
      <c r="AQ4" s="67"/>
      <c r="AR4" s="20"/>
      <c r="AS4" s="20"/>
      <c r="AT4" s="20"/>
      <c r="AU4" s="117"/>
      <c r="AV4" s="67"/>
      <c r="AW4" s="20"/>
      <c r="AX4" s="20"/>
      <c r="AY4" s="20"/>
      <c r="AZ4" s="117"/>
      <c r="BA4" s="67"/>
      <c r="BB4" s="20"/>
      <c r="BC4" s="20"/>
      <c r="BD4" s="20"/>
      <c r="BE4" s="117"/>
      <c r="BF4" s="67"/>
      <c r="BG4" s="20"/>
      <c r="BH4" s="20"/>
      <c r="BI4" s="20"/>
      <c r="BJ4" s="117"/>
      <c r="BK4" s="67"/>
      <c r="BL4" s="20"/>
      <c r="BM4" s="20"/>
      <c r="BN4" s="20"/>
      <c r="BO4" s="117"/>
      <c r="BP4" s="67"/>
      <c r="BQ4" s="20"/>
      <c r="BR4" s="20"/>
      <c r="BS4" s="20"/>
      <c r="BT4" s="117"/>
      <c r="BU4" s="67"/>
      <c r="BV4" s="20"/>
      <c r="BW4" s="20"/>
      <c r="BX4" s="20"/>
      <c r="BY4" s="117"/>
      <c r="BZ4" s="67"/>
      <c r="CA4" s="20"/>
      <c r="CB4" s="20"/>
      <c r="CC4" s="20"/>
      <c r="CD4" s="117"/>
      <c r="CE4" s="67"/>
      <c r="CF4" s="20"/>
      <c r="CG4" s="20"/>
      <c r="CH4" s="20"/>
      <c r="CI4" s="117"/>
      <c r="CJ4" s="67"/>
      <c r="CK4" s="20"/>
      <c r="CL4" s="20"/>
      <c r="CM4" s="20"/>
      <c r="CN4" s="117"/>
      <c r="CO4" s="67"/>
      <c r="CP4" s="20"/>
      <c r="CQ4" s="20"/>
      <c r="CR4" s="20"/>
      <c r="CS4" s="117"/>
      <c r="CT4" s="67"/>
      <c r="CU4" s="20"/>
      <c r="CV4" s="20"/>
      <c r="CW4" s="20"/>
      <c r="CX4" s="117"/>
      <c r="CY4" s="67"/>
      <c r="CZ4" s="20"/>
      <c r="DA4" s="20"/>
      <c r="DB4" s="20"/>
      <c r="DC4" s="117"/>
      <c r="DD4" s="67"/>
      <c r="DE4" s="20"/>
      <c r="DF4" s="20"/>
      <c r="DG4" s="20"/>
      <c r="DH4" s="117"/>
      <c r="DI4" s="67"/>
      <c r="DJ4" s="20"/>
      <c r="DK4" s="20"/>
      <c r="DL4" s="20"/>
      <c r="DM4" s="117"/>
      <c r="DN4" s="67"/>
      <c r="DO4" s="20"/>
      <c r="DP4" s="20"/>
      <c r="DQ4" s="20"/>
      <c r="DR4" s="117"/>
      <c r="DS4" s="67"/>
      <c r="DT4" s="20"/>
      <c r="DU4" s="20"/>
      <c r="DV4" s="20"/>
      <c r="DW4" s="117"/>
    </row>
    <row r="5" spans="1:127" ht="4.5" customHeight="1">
      <c r="A5" s="18"/>
      <c r="B5" s="20"/>
      <c r="C5" s="62"/>
      <c r="D5" s="20"/>
      <c r="E5" s="20"/>
      <c r="F5" s="20"/>
      <c r="G5" s="117"/>
      <c r="H5" s="62"/>
      <c r="I5" s="20"/>
      <c r="J5" s="20"/>
      <c r="K5" s="20"/>
      <c r="L5" s="117"/>
      <c r="M5" s="62"/>
      <c r="N5" s="20"/>
      <c r="O5" s="20"/>
      <c r="P5" s="20"/>
      <c r="Q5" s="117"/>
      <c r="R5" s="62"/>
      <c r="S5" s="20"/>
      <c r="T5" s="20"/>
      <c r="U5" s="20"/>
      <c r="V5" s="117"/>
      <c r="W5" s="62"/>
      <c r="X5" s="20"/>
      <c r="Y5" s="20"/>
      <c r="Z5" s="20"/>
      <c r="AA5" s="117"/>
      <c r="AB5" s="62"/>
      <c r="AC5" s="20"/>
      <c r="AD5" s="20"/>
      <c r="AE5" s="20"/>
      <c r="AF5" s="117"/>
      <c r="AG5" s="62"/>
      <c r="AH5" s="20"/>
      <c r="AI5" s="20"/>
      <c r="AJ5" s="20"/>
      <c r="AK5" s="117"/>
      <c r="AL5" s="62"/>
      <c r="AM5" s="20"/>
      <c r="AN5" s="20"/>
      <c r="AO5" s="20"/>
      <c r="AP5" s="117"/>
      <c r="AQ5" s="62"/>
      <c r="AR5" s="20"/>
      <c r="AS5" s="20"/>
      <c r="AT5" s="20"/>
      <c r="AU5" s="117"/>
      <c r="AV5" s="62"/>
      <c r="AW5" s="20"/>
      <c r="AX5" s="20"/>
      <c r="AY5" s="20"/>
      <c r="AZ5" s="117"/>
      <c r="BA5" s="62"/>
      <c r="BB5" s="20"/>
      <c r="BC5" s="20"/>
      <c r="BD5" s="20"/>
      <c r="BE5" s="117"/>
      <c r="BF5" s="62"/>
      <c r="BG5" s="20"/>
      <c r="BH5" s="20"/>
      <c r="BI5" s="20"/>
      <c r="BJ5" s="117"/>
      <c r="BK5" s="62"/>
      <c r="BL5" s="20"/>
      <c r="BM5" s="20"/>
      <c r="BN5" s="20"/>
      <c r="BO5" s="117"/>
      <c r="BP5" s="62"/>
      <c r="BQ5" s="20"/>
      <c r="BR5" s="20"/>
      <c r="BS5" s="20"/>
      <c r="BT5" s="117"/>
      <c r="BU5" s="62"/>
      <c r="BV5" s="20"/>
      <c r="BW5" s="20"/>
      <c r="BX5" s="20"/>
      <c r="BY5" s="117"/>
      <c r="BZ5" s="62"/>
      <c r="CA5" s="20"/>
      <c r="CB5" s="20"/>
      <c r="CC5" s="20"/>
      <c r="CD5" s="117"/>
      <c r="CE5" s="62"/>
      <c r="CF5" s="20"/>
      <c r="CG5" s="20"/>
      <c r="CH5" s="20"/>
      <c r="CI5" s="117"/>
      <c r="CJ5" s="62"/>
      <c r="CK5" s="20"/>
      <c r="CL5" s="20"/>
      <c r="CM5" s="20"/>
      <c r="CN5" s="117"/>
      <c r="CO5" s="62"/>
      <c r="CP5" s="20"/>
      <c r="CQ5" s="20"/>
      <c r="CR5" s="20"/>
      <c r="CS5" s="117"/>
      <c r="CT5" s="62"/>
      <c r="CU5" s="20"/>
      <c r="CV5" s="20"/>
      <c r="CW5" s="20"/>
      <c r="CX5" s="117"/>
      <c r="CY5" s="62"/>
      <c r="CZ5" s="20"/>
      <c r="DA5" s="20"/>
      <c r="DB5" s="20"/>
      <c r="DC5" s="117"/>
      <c r="DD5" s="62"/>
      <c r="DE5" s="20"/>
      <c r="DF5" s="20"/>
      <c r="DG5" s="20"/>
      <c r="DH5" s="117"/>
      <c r="DI5" s="62"/>
      <c r="DJ5" s="20"/>
      <c r="DK5" s="20"/>
      <c r="DL5" s="20"/>
      <c r="DM5" s="117"/>
      <c r="DN5" s="62"/>
      <c r="DO5" s="20"/>
      <c r="DP5" s="20"/>
      <c r="DQ5" s="20"/>
      <c r="DR5" s="117"/>
      <c r="DS5" s="62"/>
      <c r="DT5" s="20"/>
      <c r="DU5" s="20"/>
      <c r="DV5" s="20"/>
      <c r="DW5" s="117"/>
    </row>
    <row r="6" spans="1:127" ht="4.5" customHeight="1">
      <c r="A6" s="18"/>
      <c r="B6" s="20"/>
      <c r="C6" s="62"/>
      <c r="D6" s="20"/>
      <c r="E6" s="20"/>
      <c r="F6" s="20"/>
      <c r="G6" s="117"/>
      <c r="H6" s="62"/>
      <c r="I6" s="20"/>
      <c r="J6" s="20"/>
      <c r="K6" s="20"/>
      <c r="L6" s="117"/>
      <c r="M6" s="62"/>
      <c r="N6" s="20"/>
      <c r="O6" s="20"/>
      <c r="P6" s="20"/>
      <c r="Q6" s="117"/>
      <c r="R6" s="62"/>
      <c r="S6" s="20"/>
      <c r="T6" s="20"/>
      <c r="U6" s="20"/>
      <c r="V6" s="117"/>
      <c r="W6" s="62"/>
      <c r="X6" s="20"/>
      <c r="Y6" s="20"/>
      <c r="Z6" s="20"/>
      <c r="AA6" s="117"/>
      <c r="AB6" s="62"/>
      <c r="AC6" s="20"/>
      <c r="AD6" s="20"/>
      <c r="AE6" s="20"/>
      <c r="AF6" s="117"/>
      <c r="AG6" s="62"/>
      <c r="AH6" s="20"/>
      <c r="AI6" s="20"/>
      <c r="AJ6" s="20"/>
      <c r="AK6" s="117"/>
      <c r="AL6" s="62"/>
      <c r="AM6" s="20"/>
      <c r="AN6" s="20"/>
      <c r="AO6" s="20"/>
      <c r="AP6" s="117"/>
      <c r="AQ6" s="62"/>
      <c r="AR6" s="20"/>
      <c r="AS6" s="20"/>
      <c r="AT6" s="20"/>
      <c r="AU6" s="117"/>
      <c r="AV6" s="62"/>
      <c r="AW6" s="20"/>
      <c r="AX6" s="20"/>
      <c r="AY6" s="20"/>
      <c r="AZ6" s="117"/>
      <c r="BA6" s="62"/>
      <c r="BB6" s="20"/>
      <c r="BC6" s="20"/>
      <c r="BD6" s="20"/>
      <c r="BE6" s="117"/>
      <c r="BF6" s="62"/>
      <c r="BG6" s="20"/>
      <c r="BH6" s="20"/>
      <c r="BI6" s="20"/>
      <c r="BJ6" s="117"/>
      <c r="BK6" s="62"/>
      <c r="BL6" s="20"/>
      <c r="BM6" s="20"/>
      <c r="BN6" s="20"/>
      <c r="BO6" s="117"/>
      <c r="BP6" s="62"/>
      <c r="BQ6" s="20"/>
      <c r="BR6" s="20"/>
      <c r="BS6" s="20"/>
      <c r="BT6" s="117"/>
      <c r="BU6" s="62"/>
      <c r="BV6" s="20"/>
      <c r="BW6" s="20"/>
      <c r="BX6" s="20"/>
      <c r="BY6" s="117"/>
      <c r="BZ6" s="62"/>
      <c r="CA6" s="20"/>
      <c r="CB6" s="20"/>
      <c r="CC6" s="20"/>
      <c r="CD6" s="117"/>
      <c r="CE6" s="62"/>
      <c r="CF6" s="20"/>
      <c r="CG6" s="20"/>
      <c r="CH6" s="20"/>
      <c r="CI6" s="117"/>
      <c r="CJ6" s="62"/>
      <c r="CK6" s="20"/>
      <c r="CL6" s="20"/>
      <c r="CM6" s="20"/>
      <c r="CN6" s="117"/>
      <c r="CO6" s="62"/>
      <c r="CP6" s="20"/>
      <c r="CQ6" s="20"/>
      <c r="CR6" s="20"/>
      <c r="CS6" s="117"/>
      <c r="CT6" s="62"/>
      <c r="CU6" s="20"/>
      <c r="CV6" s="20"/>
      <c r="CW6" s="20"/>
      <c r="CX6" s="117"/>
      <c r="CY6" s="62"/>
      <c r="CZ6" s="20"/>
      <c r="DA6" s="20"/>
      <c r="DB6" s="20"/>
      <c r="DC6" s="117"/>
      <c r="DD6" s="62"/>
      <c r="DE6" s="20"/>
      <c r="DF6" s="20"/>
      <c r="DG6" s="20"/>
      <c r="DH6" s="117"/>
      <c r="DI6" s="62"/>
      <c r="DJ6" s="20"/>
      <c r="DK6" s="20"/>
      <c r="DL6" s="20"/>
      <c r="DM6" s="117"/>
      <c r="DN6" s="62"/>
      <c r="DO6" s="20"/>
      <c r="DP6" s="20"/>
      <c r="DQ6" s="20"/>
      <c r="DR6" s="117"/>
      <c r="DS6" s="62"/>
      <c r="DT6" s="20"/>
      <c r="DU6" s="20"/>
      <c r="DV6" s="20"/>
      <c r="DW6" s="117"/>
    </row>
    <row r="7" spans="1:127" ht="4.5" customHeight="1">
      <c r="A7" s="18"/>
      <c r="B7" s="20"/>
      <c r="C7" s="62"/>
      <c r="D7" s="20"/>
      <c r="E7" s="20"/>
      <c r="F7" s="20"/>
      <c r="G7" s="117"/>
      <c r="H7" s="62"/>
      <c r="I7" s="20"/>
      <c r="J7" s="20"/>
      <c r="K7" s="20"/>
      <c r="L7" s="117"/>
      <c r="M7" s="62"/>
      <c r="N7" s="20"/>
      <c r="O7" s="20"/>
      <c r="P7" s="20"/>
      <c r="Q7" s="117"/>
      <c r="R7" s="62"/>
      <c r="S7" s="20"/>
      <c r="T7" s="20"/>
      <c r="U7" s="20"/>
      <c r="V7" s="117"/>
      <c r="W7" s="62"/>
      <c r="X7" s="20"/>
      <c r="Y7" s="20"/>
      <c r="Z7" s="20"/>
      <c r="AA7" s="117"/>
      <c r="AB7" s="62"/>
      <c r="AC7" s="20"/>
      <c r="AD7" s="20"/>
      <c r="AE7" s="20"/>
      <c r="AF7" s="117"/>
      <c r="AG7" s="62"/>
      <c r="AH7" s="20"/>
      <c r="AI7" s="20"/>
      <c r="AJ7" s="20"/>
      <c r="AK7" s="117"/>
      <c r="AL7" s="62"/>
      <c r="AM7" s="20"/>
      <c r="AN7" s="20"/>
      <c r="AO7" s="20"/>
      <c r="AP7" s="117"/>
      <c r="AQ7" s="62"/>
      <c r="AR7" s="20"/>
      <c r="AS7" s="20"/>
      <c r="AT7" s="20"/>
      <c r="AU7" s="117"/>
      <c r="AV7" s="62"/>
      <c r="AW7" s="20"/>
      <c r="AX7" s="20"/>
      <c r="AY7" s="20"/>
      <c r="AZ7" s="117"/>
      <c r="BA7" s="62"/>
      <c r="BB7" s="20"/>
      <c r="BC7" s="20"/>
      <c r="BD7" s="20"/>
      <c r="BE7" s="117"/>
      <c r="BF7" s="62"/>
      <c r="BG7" s="20"/>
      <c r="BH7" s="20"/>
      <c r="BI7" s="20"/>
      <c r="BJ7" s="117"/>
      <c r="BK7" s="62"/>
      <c r="BL7" s="20"/>
      <c r="BM7" s="20"/>
      <c r="BN7" s="20"/>
      <c r="BO7" s="117"/>
      <c r="BP7" s="62"/>
      <c r="BQ7" s="20"/>
      <c r="BR7" s="20"/>
      <c r="BS7" s="20"/>
      <c r="BT7" s="117"/>
      <c r="BU7" s="62"/>
      <c r="BV7" s="20"/>
      <c r="BW7" s="20"/>
      <c r="BX7" s="20"/>
      <c r="BY7" s="117"/>
      <c r="BZ7" s="62"/>
      <c r="CA7" s="20"/>
      <c r="CB7" s="20"/>
      <c r="CC7" s="20"/>
      <c r="CD7" s="117"/>
      <c r="CE7" s="62"/>
      <c r="CF7" s="20"/>
      <c r="CG7" s="20"/>
      <c r="CH7" s="20"/>
      <c r="CI7" s="117"/>
      <c r="CJ7" s="62"/>
      <c r="CK7" s="20"/>
      <c r="CL7" s="20"/>
      <c r="CM7" s="20"/>
      <c r="CN7" s="117"/>
      <c r="CO7" s="62"/>
      <c r="CP7" s="20"/>
      <c r="CQ7" s="20"/>
      <c r="CR7" s="20"/>
      <c r="CS7" s="117"/>
      <c r="CT7" s="62"/>
      <c r="CU7" s="20"/>
      <c r="CV7" s="20"/>
      <c r="CW7" s="20"/>
      <c r="CX7" s="117"/>
      <c r="CY7" s="62"/>
      <c r="CZ7" s="20"/>
      <c r="DA7" s="20"/>
      <c r="DB7" s="20"/>
      <c r="DC7" s="117"/>
      <c r="DD7" s="62"/>
      <c r="DE7" s="20"/>
      <c r="DF7" s="20"/>
      <c r="DG7" s="20"/>
      <c r="DH7" s="117"/>
      <c r="DI7" s="62"/>
      <c r="DJ7" s="20"/>
      <c r="DK7" s="20"/>
      <c r="DL7" s="20"/>
      <c r="DM7" s="117"/>
      <c r="DN7" s="62"/>
      <c r="DO7" s="20"/>
      <c r="DP7" s="20"/>
      <c r="DQ7" s="20"/>
      <c r="DR7" s="117"/>
      <c r="DS7" s="62"/>
      <c r="DT7" s="20"/>
      <c r="DU7" s="20"/>
      <c r="DV7" s="20"/>
      <c r="DW7" s="117"/>
    </row>
    <row r="8" spans="1:127" ht="4.5" customHeight="1">
      <c r="A8" s="18"/>
      <c r="B8" s="20"/>
      <c r="C8" s="62"/>
      <c r="D8" s="20"/>
      <c r="E8" s="20"/>
      <c r="F8" s="20"/>
      <c r="G8" s="117"/>
      <c r="H8" s="62"/>
      <c r="I8" s="20"/>
      <c r="J8" s="20"/>
      <c r="K8" s="20"/>
      <c r="L8" s="117"/>
      <c r="M8" s="62"/>
      <c r="N8" s="20"/>
      <c r="O8" s="20"/>
      <c r="P8" s="20"/>
      <c r="Q8" s="117"/>
      <c r="R8" s="62"/>
      <c r="S8" s="20"/>
      <c r="T8" s="20"/>
      <c r="U8" s="20"/>
      <c r="V8" s="117"/>
      <c r="W8" s="62"/>
      <c r="X8" s="20"/>
      <c r="Y8" s="20"/>
      <c r="Z8" s="20"/>
      <c r="AA8" s="117"/>
      <c r="AB8" s="62"/>
      <c r="AC8" s="20"/>
      <c r="AD8" s="20"/>
      <c r="AE8" s="20"/>
      <c r="AF8" s="117"/>
      <c r="AG8" s="62"/>
      <c r="AH8" s="20"/>
      <c r="AI8" s="20"/>
      <c r="AJ8" s="20"/>
      <c r="AK8" s="117"/>
      <c r="AL8" s="62"/>
      <c r="AM8" s="20"/>
      <c r="AN8" s="20"/>
      <c r="AO8" s="20"/>
      <c r="AP8" s="117"/>
      <c r="AQ8" s="62"/>
      <c r="AR8" s="20"/>
      <c r="AS8" s="20"/>
      <c r="AT8" s="20"/>
      <c r="AU8" s="117"/>
      <c r="AV8" s="62"/>
      <c r="AW8" s="20"/>
      <c r="AX8" s="20"/>
      <c r="AY8" s="20"/>
      <c r="AZ8" s="117"/>
      <c r="BA8" s="62"/>
      <c r="BB8" s="20"/>
      <c r="BC8" s="20"/>
      <c r="BD8" s="20"/>
      <c r="BE8" s="117"/>
      <c r="BF8" s="62"/>
      <c r="BG8" s="20"/>
      <c r="BH8" s="20"/>
      <c r="BI8" s="20"/>
      <c r="BJ8" s="117"/>
      <c r="BK8" s="62"/>
      <c r="BL8" s="20"/>
      <c r="BM8" s="20"/>
      <c r="BN8" s="20"/>
      <c r="BO8" s="117"/>
      <c r="BP8" s="62"/>
      <c r="BQ8" s="20"/>
      <c r="BR8" s="20"/>
      <c r="BS8" s="20"/>
      <c r="BT8" s="117"/>
      <c r="BU8" s="62"/>
      <c r="BV8" s="20"/>
      <c r="BW8" s="20"/>
      <c r="BX8" s="20"/>
      <c r="BY8" s="117"/>
      <c r="BZ8" s="62"/>
      <c r="CA8" s="20"/>
      <c r="CB8" s="20"/>
      <c r="CC8" s="20"/>
      <c r="CD8" s="117"/>
      <c r="CE8" s="62"/>
      <c r="CF8" s="20"/>
      <c r="CG8" s="20"/>
      <c r="CH8" s="20"/>
      <c r="CI8" s="117"/>
      <c r="CJ8" s="62"/>
      <c r="CK8" s="20"/>
      <c r="CL8" s="20"/>
      <c r="CM8" s="20"/>
      <c r="CN8" s="117"/>
      <c r="CO8" s="62"/>
      <c r="CP8" s="20"/>
      <c r="CQ8" s="20"/>
      <c r="CR8" s="20"/>
      <c r="CS8" s="117"/>
      <c r="CT8" s="62"/>
      <c r="CU8" s="20"/>
      <c r="CV8" s="20"/>
      <c r="CW8" s="20"/>
      <c r="CX8" s="117"/>
      <c r="CY8" s="62"/>
      <c r="CZ8" s="20"/>
      <c r="DA8" s="20"/>
      <c r="DB8" s="20"/>
      <c r="DC8" s="117"/>
      <c r="DD8" s="62"/>
      <c r="DE8" s="20"/>
      <c r="DF8" s="20"/>
      <c r="DG8" s="20"/>
      <c r="DH8" s="117"/>
      <c r="DI8" s="62"/>
      <c r="DJ8" s="20"/>
      <c r="DK8" s="20"/>
      <c r="DL8" s="20"/>
      <c r="DM8" s="117"/>
      <c r="DN8" s="62"/>
      <c r="DO8" s="20"/>
      <c r="DP8" s="20"/>
      <c r="DQ8" s="20"/>
      <c r="DR8" s="117"/>
      <c r="DS8" s="62"/>
      <c r="DT8" s="20"/>
      <c r="DU8" s="20"/>
      <c r="DV8" s="20"/>
      <c r="DW8" s="117"/>
    </row>
    <row r="9" spans="1:127" ht="13.5" customHeight="1">
      <c r="A9" s="18" t="s">
        <v>6</v>
      </c>
      <c r="B9" s="20"/>
      <c r="C9" s="118"/>
      <c r="D9" s="20"/>
      <c r="E9" s="20"/>
      <c r="F9" s="20"/>
      <c r="G9" s="117"/>
      <c r="H9" s="118"/>
      <c r="I9" s="20"/>
      <c r="J9" s="20"/>
      <c r="K9" s="20"/>
      <c r="L9" s="117"/>
      <c r="M9" s="118"/>
      <c r="N9" s="20"/>
      <c r="O9" s="20"/>
      <c r="P9" s="20"/>
      <c r="Q9" s="117"/>
      <c r="R9" s="118"/>
      <c r="S9" s="20"/>
      <c r="T9" s="20"/>
      <c r="U9" s="20"/>
      <c r="V9" s="117"/>
      <c r="W9" s="118"/>
      <c r="X9" s="20"/>
      <c r="Y9" s="20"/>
      <c r="Z9" s="20"/>
      <c r="AA9" s="117"/>
      <c r="AB9" s="118"/>
      <c r="AC9" s="20"/>
      <c r="AD9" s="20"/>
      <c r="AE9" s="20"/>
      <c r="AF9" s="117"/>
      <c r="AG9" s="6"/>
      <c r="AH9" s="20"/>
      <c r="AI9" s="20"/>
      <c r="AJ9" s="20"/>
      <c r="AK9" s="117"/>
      <c r="AL9" s="6"/>
      <c r="AM9" s="20"/>
      <c r="AN9" s="20"/>
      <c r="AO9" s="20"/>
      <c r="AP9" s="117"/>
      <c r="AQ9" s="118"/>
      <c r="AR9" s="20"/>
      <c r="AS9" s="20"/>
      <c r="AT9" s="20"/>
      <c r="AU9" s="117"/>
      <c r="AV9" s="118"/>
      <c r="AW9" s="20"/>
      <c r="AX9" s="20"/>
      <c r="AY9" s="20"/>
      <c r="AZ9" s="117"/>
      <c r="BA9" s="118"/>
      <c r="BB9" s="20"/>
      <c r="BC9" s="20"/>
      <c r="BD9" s="20"/>
      <c r="BE9" s="117"/>
      <c r="BF9" s="118"/>
      <c r="BG9" s="20"/>
      <c r="BH9" s="20"/>
      <c r="BI9" s="20"/>
      <c r="BJ9" s="117"/>
      <c r="BK9" s="118"/>
      <c r="BL9" s="20"/>
      <c r="BM9" s="20"/>
      <c r="BN9" s="20"/>
      <c r="BO9" s="117"/>
      <c r="BP9" s="6"/>
      <c r="BQ9" s="20"/>
      <c r="BR9" s="20"/>
      <c r="BS9" s="20"/>
      <c r="BT9" s="117"/>
      <c r="BU9" s="6"/>
      <c r="BV9" s="20"/>
      <c r="BW9" s="20"/>
      <c r="BX9" s="20"/>
      <c r="BY9" s="117"/>
      <c r="BZ9" s="6"/>
      <c r="CA9" s="20"/>
      <c r="CB9" s="20"/>
      <c r="CC9" s="20"/>
      <c r="CD9" s="117"/>
      <c r="CE9" s="6"/>
      <c r="CF9" s="20"/>
      <c r="CG9" s="20"/>
      <c r="CH9" s="20"/>
      <c r="CI9" s="117"/>
      <c r="CJ9" s="6"/>
      <c r="CK9" s="20"/>
      <c r="CL9" s="20"/>
      <c r="CM9" s="20"/>
      <c r="CN9" s="117"/>
      <c r="CO9" s="6"/>
      <c r="CP9" s="20"/>
      <c r="CQ9" s="20"/>
      <c r="CR9" s="20"/>
      <c r="CS9" s="117"/>
      <c r="CT9" s="6"/>
      <c r="CU9" s="20"/>
      <c r="CV9" s="20"/>
      <c r="CW9" s="20"/>
      <c r="CX9" s="117"/>
      <c r="CY9" s="6"/>
      <c r="CZ9" s="20"/>
      <c r="DA9" s="20"/>
      <c r="DB9" s="20"/>
      <c r="DC9" s="117"/>
      <c r="DD9" s="6"/>
      <c r="DE9" s="20"/>
      <c r="DF9" s="20"/>
      <c r="DG9" s="20"/>
      <c r="DH9" s="117"/>
      <c r="DI9" s="6"/>
      <c r="DJ9" s="20"/>
      <c r="DK9" s="20"/>
      <c r="DL9" s="20"/>
      <c r="DM9" s="117"/>
      <c r="DN9" s="6"/>
      <c r="DO9" s="20"/>
      <c r="DP9" s="20"/>
      <c r="DQ9" s="20"/>
      <c r="DR9" s="117"/>
      <c r="DS9" s="6"/>
      <c r="DT9" s="20"/>
      <c r="DU9" s="20"/>
      <c r="DV9" s="20"/>
      <c r="DW9" s="117"/>
    </row>
    <row r="10" spans="1:127" ht="31.5">
      <c r="A10" s="18" t="s">
        <v>131</v>
      </c>
      <c r="B10" s="18" t="s">
        <v>7</v>
      </c>
      <c r="C10" s="41" t="s">
        <v>93</v>
      </c>
      <c r="D10" s="40" t="s">
        <v>94</v>
      </c>
      <c r="E10" s="40" t="s">
        <v>8</v>
      </c>
      <c r="F10" s="40" t="s">
        <v>95</v>
      </c>
      <c r="G10" s="40" t="s">
        <v>9</v>
      </c>
      <c r="H10" s="41" t="s">
        <v>93</v>
      </c>
      <c r="I10" s="40" t="s">
        <v>94</v>
      </c>
      <c r="J10" s="40" t="s">
        <v>8</v>
      </c>
      <c r="K10" s="40" t="s">
        <v>95</v>
      </c>
      <c r="L10" s="40" t="s">
        <v>9</v>
      </c>
      <c r="M10" s="41" t="s">
        <v>93</v>
      </c>
      <c r="N10" s="40" t="s">
        <v>94</v>
      </c>
      <c r="O10" s="40" t="s">
        <v>8</v>
      </c>
      <c r="P10" s="40" t="s">
        <v>95</v>
      </c>
      <c r="Q10" s="40" t="s">
        <v>9</v>
      </c>
      <c r="R10" s="41" t="s">
        <v>93</v>
      </c>
      <c r="S10" s="40" t="s">
        <v>94</v>
      </c>
      <c r="T10" s="40" t="s">
        <v>8</v>
      </c>
      <c r="U10" s="40" t="s">
        <v>95</v>
      </c>
      <c r="V10" s="40" t="s">
        <v>9</v>
      </c>
      <c r="W10" s="41" t="s">
        <v>93</v>
      </c>
      <c r="X10" s="40" t="s">
        <v>94</v>
      </c>
      <c r="Y10" s="40" t="s">
        <v>8</v>
      </c>
      <c r="Z10" s="40" t="s">
        <v>95</v>
      </c>
      <c r="AA10" s="40" t="s">
        <v>9</v>
      </c>
      <c r="AB10" s="41" t="s">
        <v>93</v>
      </c>
      <c r="AC10" s="40" t="s">
        <v>94</v>
      </c>
      <c r="AD10" s="40" t="s">
        <v>8</v>
      </c>
      <c r="AE10" s="40" t="s">
        <v>95</v>
      </c>
      <c r="AF10" s="40" t="s">
        <v>9</v>
      </c>
      <c r="AG10" s="41" t="s">
        <v>93</v>
      </c>
      <c r="AH10" s="40" t="s">
        <v>94</v>
      </c>
      <c r="AI10" s="40" t="s">
        <v>8</v>
      </c>
      <c r="AJ10" s="40" t="s">
        <v>95</v>
      </c>
      <c r="AK10" s="40" t="s">
        <v>9</v>
      </c>
      <c r="AL10" s="41" t="s">
        <v>93</v>
      </c>
      <c r="AM10" s="40" t="s">
        <v>94</v>
      </c>
      <c r="AN10" s="40" t="s">
        <v>8</v>
      </c>
      <c r="AO10" s="40" t="s">
        <v>95</v>
      </c>
      <c r="AP10" s="40" t="s">
        <v>9</v>
      </c>
      <c r="AQ10" s="41" t="s">
        <v>93</v>
      </c>
      <c r="AR10" s="40" t="s">
        <v>94</v>
      </c>
      <c r="AS10" s="40" t="s">
        <v>8</v>
      </c>
      <c r="AT10" s="40" t="s">
        <v>95</v>
      </c>
      <c r="AU10" s="40" t="s">
        <v>9</v>
      </c>
      <c r="AV10" s="41" t="s">
        <v>93</v>
      </c>
      <c r="AW10" s="40" t="s">
        <v>94</v>
      </c>
      <c r="AX10" s="40" t="s">
        <v>8</v>
      </c>
      <c r="AY10" s="40" t="s">
        <v>95</v>
      </c>
      <c r="AZ10" s="40" t="s">
        <v>9</v>
      </c>
      <c r="BA10" s="41" t="s">
        <v>93</v>
      </c>
      <c r="BB10" s="40" t="s">
        <v>94</v>
      </c>
      <c r="BC10" s="40" t="s">
        <v>8</v>
      </c>
      <c r="BD10" s="40" t="s">
        <v>95</v>
      </c>
      <c r="BE10" s="40" t="s">
        <v>9</v>
      </c>
      <c r="BF10" s="41" t="s">
        <v>93</v>
      </c>
      <c r="BG10" s="40" t="s">
        <v>94</v>
      </c>
      <c r="BH10" s="40" t="s">
        <v>8</v>
      </c>
      <c r="BI10" s="40" t="s">
        <v>95</v>
      </c>
      <c r="BJ10" s="40" t="s">
        <v>9</v>
      </c>
      <c r="BK10" s="41" t="s">
        <v>93</v>
      </c>
      <c r="BL10" s="40" t="s">
        <v>94</v>
      </c>
      <c r="BM10" s="40" t="s">
        <v>8</v>
      </c>
      <c r="BN10" s="40" t="s">
        <v>95</v>
      </c>
      <c r="BO10" s="40" t="s">
        <v>9</v>
      </c>
      <c r="BP10" s="41" t="s">
        <v>93</v>
      </c>
      <c r="BQ10" s="40" t="s">
        <v>94</v>
      </c>
      <c r="BR10" s="40" t="s">
        <v>8</v>
      </c>
      <c r="BS10" s="40" t="s">
        <v>95</v>
      </c>
      <c r="BT10" s="40" t="s">
        <v>9</v>
      </c>
      <c r="BU10" s="41" t="s">
        <v>93</v>
      </c>
      <c r="BV10" s="40" t="s">
        <v>94</v>
      </c>
      <c r="BW10" s="40" t="s">
        <v>8</v>
      </c>
      <c r="BX10" s="40" t="s">
        <v>95</v>
      </c>
      <c r="BY10" s="40" t="s">
        <v>9</v>
      </c>
      <c r="BZ10" s="41" t="s">
        <v>93</v>
      </c>
      <c r="CA10" s="40" t="s">
        <v>94</v>
      </c>
      <c r="CB10" s="40" t="s">
        <v>8</v>
      </c>
      <c r="CC10" s="40" t="s">
        <v>95</v>
      </c>
      <c r="CD10" s="40" t="s">
        <v>9</v>
      </c>
      <c r="CE10" s="41" t="s">
        <v>93</v>
      </c>
      <c r="CF10" s="40" t="s">
        <v>94</v>
      </c>
      <c r="CG10" s="40" t="s">
        <v>8</v>
      </c>
      <c r="CH10" s="40" t="s">
        <v>95</v>
      </c>
      <c r="CI10" s="40" t="s">
        <v>9</v>
      </c>
      <c r="CJ10" s="41" t="s">
        <v>93</v>
      </c>
      <c r="CK10" s="40" t="s">
        <v>94</v>
      </c>
      <c r="CL10" s="40" t="s">
        <v>8</v>
      </c>
      <c r="CM10" s="40" t="s">
        <v>95</v>
      </c>
      <c r="CN10" s="40" t="s">
        <v>9</v>
      </c>
      <c r="CO10" s="41" t="s">
        <v>93</v>
      </c>
      <c r="CP10" s="40" t="s">
        <v>94</v>
      </c>
      <c r="CQ10" s="40" t="s">
        <v>8</v>
      </c>
      <c r="CR10" s="40" t="s">
        <v>95</v>
      </c>
      <c r="CS10" s="40" t="s">
        <v>9</v>
      </c>
      <c r="CT10" s="41" t="s">
        <v>93</v>
      </c>
      <c r="CU10" s="40" t="s">
        <v>94</v>
      </c>
      <c r="CV10" s="40" t="s">
        <v>8</v>
      </c>
      <c r="CW10" s="40" t="s">
        <v>95</v>
      </c>
      <c r="CX10" s="40" t="s">
        <v>9</v>
      </c>
      <c r="CY10" s="41"/>
      <c r="CZ10" s="40"/>
      <c r="DA10" s="40"/>
      <c r="DB10" s="40"/>
      <c r="DC10" s="40"/>
      <c r="DD10" s="41"/>
      <c r="DE10" s="40"/>
      <c r="DF10" s="40"/>
      <c r="DG10" s="40"/>
      <c r="DH10" s="40"/>
      <c r="DI10" s="41"/>
      <c r="DJ10" s="40"/>
      <c r="DK10" s="40"/>
      <c r="DL10" s="40"/>
      <c r="DM10" s="40"/>
      <c r="DN10" s="41"/>
      <c r="DO10" s="40"/>
      <c r="DP10" s="40"/>
      <c r="DQ10" s="40"/>
      <c r="DR10" s="40"/>
      <c r="DS10" s="41"/>
      <c r="DT10" s="40"/>
      <c r="DU10" s="40"/>
      <c r="DV10" s="40"/>
      <c r="DW10" s="40"/>
    </row>
    <row r="11" spans="1:127" ht="13.5" customHeight="1">
      <c r="A11" s="63" t="s">
        <v>310</v>
      </c>
      <c r="B11" s="1" t="s">
        <v>376</v>
      </c>
      <c r="C11" s="19"/>
      <c r="D11" s="1">
        <v>53</v>
      </c>
      <c r="E11" s="38">
        <v>0.26500000000000001</v>
      </c>
      <c r="F11" s="1">
        <v>7</v>
      </c>
      <c r="G11" s="119">
        <v>0.41199999999999998</v>
      </c>
      <c r="H11" s="19"/>
      <c r="I11" s="1">
        <v>40</v>
      </c>
      <c r="J11" s="38">
        <v>0.2</v>
      </c>
      <c r="K11" s="1">
        <v>6</v>
      </c>
      <c r="L11" s="119">
        <v>0.35299999999999998</v>
      </c>
      <c r="M11" s="19"/>
      <c r="N11" s="1">
        <v>40</v>
      </c>
      <c r="O11" s="38">
        <v>0.2</v>
      </c>
      <c r="P11" s="1">
        <v>6</v>
      </c>
      <c r="Q11" s="119">
        <v>0.35299999999999998</v>
      </c>
      <c r="R11" s="19"/>
      <c r="S11" s="1">
        <v>40</v>
      </c>
      <c r="T11" s="38">
        <v>0.2</v>
      </c>
      <c r="U11" s="1">
        <v>6</v>
      </c>
      <c r="V11" s="119">
        <v>0.35299999999999998</v>
      </c>
      <c r="W11" s="19"/>
      <c r="X11" s="1">
        <v>40</v>
      </c>
      <c r="Y11" s="38">
        <v>0.2</v>
      </c>
      <c r="Z11" s="1">
        <v>6</v>
      </c>
      <c r="AA11" s="119">
        <v>0.375</v>
      </c>
      <c r="AB11" s="19"/>
      <c r="AC11" s="1">
        <v>40</v>
      </c>
      <c r="AD11" s="38">
        <v>0.2</v>
      </c>
      <c r="AE11" s="1">
        <v>6</v>
      </c>
      <c r="AF11" s="119">
        <v>0.375</v>
      </c>
      <c r="AG11" s="19"/>
      <c r="AH11" s="1">
        <v>39</v>
      </c>
      <c r="AI11" s="38">
        <v>0.19500000000000001</v>
      </c>
      <c r="AJ11" s="1">
        <v>5</v>
      </c>
      <c r="AK11" s="119">
        <v>0.27699999999999997</v>
      </c>
      <c r="AL11" s="19"/>
      <c r="AM11" s="1">
        <v>39</v>
      </c>
      <c r="AN11" s="38">
        <v>0.19500000000000001</v>
      </c>
      <c r="AO11" s="1">
        <v>5</v>
      </c>
      <c r="AP11" s="119">
        <v>0.27699999999999997</v>
      </c>
      <c r="AQ11" s="19"/>
      <c r="AR11" s="1">
        <v>39</v>
      </c>
      <c r="AS11" s="38">
        <v>0.19500000000000001</v>
      </c>
      <c r="AT11" s="1">
        <v>5</v>
      </c>
      <c r="AU11" s="119">
        <v>0.27699999999999997</v>
      </c>
      <c r="AV11" s="19"/>
      <c r="AW11" s="1">
        <v>39</v>
      </c>
      <c r="AX11" s="38">
        <v>0.19500000000000001</v>
      </c>
      <c r="AY11" s="1">
        <v>5</v>
      </c>
      <c r="AZ11" s="119">
        <v>0.27699999999999997</v>
      </c>
      <c r="BA11" s="19"/>
      <c r="BB11" s="1">
        <v>39</v>
      </c>
      <c r="BC11" s="38">
        <v>0.19500000000000001</v>
      </c>
      <c r="BD11" s="1">
        <v>5</v>
      </c>
      <c r="BE11" s="119">
        <v>0.27700000000000002</v>
      </c>
      <c r="BF11" s="19"/>
      <c r="BG11" s="1">
        <v>46</v>
      </c>
      <c r="BH11" s="38">
        <v>0.23</v>
      </c>
      <c r="BI11" s="1">
        <v>6</v>
      </c>
      <c r="BJ11" s="119">
        <v>0.33300000000000002</v>
      </c>
      <c r="BK11" s="19"/>
      <c r="BL11" s="1">
        <v>46</v>
      </c>
      <c r="BM11" s="38">
        <v>0.23</v>
      </c>
      <c r="BN11" s="1">
        <v>5</v>
      </c>
      <c r="BO11" s="119">
        <v>0.33300000000000002</v>
      </c>
      <c r="BP11" s="19"/>
      <c r="BR11" s="38"/>
      <c r="BT11" s="119"/>
      <c r="BU11" s="19"/>
      <c r="BW11" s="38"/>
      <c r="BY11" s="119"/>
      <c r="BZ11" s="19"/>
      <c r="CA11" s="1">
        <v>50</v>
      </c>
      <c r="CB11" s="38">
        <v>0.25</v>
      </c>
      <c r="CC11" s="1">
        <v>8</v>
      </c>
      <c r="CD11" s="119">
        <v>0.4</v>
      </c>
      <c r="CE11" s="19"/>
      <c r="CG11" s="38"/>
      <c r="CI11" s="119"/>
      <c r="CJ11" s="19"/>
      <c r="CL11" s="38"/>
      <c r="CN11" s="119"/>
      <c r="CO11" s="19"/>
      <c r="CQ11" s="38"/>
      <c r="CS11" s="119"/>
      <c r="CT11" s="19"/>
      <c r="CV11" s="38"/>
      <c r="CX11" s="119"/>
      <c r="CY11" s="19"/>
      <c r="DA11" s="38"/>
      <c r="DC11" s="38"/>
      <c r="DD11" s="19"/>
      <c r="DF11" s="38"/>
      <c r="DH11" s="119"/>
      <c r="DI11" s="19"/>
      <c r="DK11" s="38"/>
      <c r="DM11" s="119"/>
      <c r="DN11" s="19"/>
      <c r="DP11" s="38"/>
      <c r="DR11" s="119"/>
      <c r="DS11" s="19"/>
      <c r="DU11" s="38"/>
      <c r="DW11" s="119"/>
    </row>
    <row r="12" spans="1:127" ht="13.5" customHeight="1">
      <c r="A12" s="63" t="s">
        <v>288</v>
      </c>
      <c r="B12" s="1" t="s">
        <v>377</v>
      </c>
      <c r="C12" s="19"/>
      <c r="D12" s="1">
        <v>56</v>
      </c>
      <c r="E12" s="38">
        <v>0.28000000000000003</v>
      </c>
      <c r="F12" s="1">
        <v>8</v>
      </c>
      <c r="G12" s="119">
        <v>0.47</v>
      </c>
      <c r="H12" s="19"/>
      <c r="J12" s="38"/>
      <c r="L12" s="119"/>
      <c r="M12" s="19"/>
      <c r="O12" s="38"/>
      <c r="Q12" s="119"/>
      <c r="R12" s="19"/>
      <c r="T12" s="38"/>
      <c r="V12" s="119"/>
      <c r="W12" s="19"/>
      <c r="Y12" s="38"/>
      <c r="AA12" s="119"/>
      <c r="AB12" s="19"/>
      <c r="AD12" s="38"/>
      <c r="AF12" s="119"/>
      <c r="AG12" s="19"/>
      <c r="AH12" s="1">
        <v>63</v>
      </c>
      <c r="AI12" s="38">
        <v>0.315</v>
      </c>
      <c r="AJ12" s="1">
        <v>7</v>
      </c>
      <c r="AK12" s="119">
        <v>0.38900000000000001</v>
      </c>
      <c r="AL12" s="19"/>
      <c r="AM12" s="1">
        <v>63</v>
      </c>
      <c r="AN12" s="38">
        <v>0.315</v>
      </c>
      <c r="AO12" s="1">
        <v>7</v>
      </c>
      <c r="AP12" s="119">
        <v>0.38900000000000001</v>
      </c>
      <c r="AQ12" s="19"/>
      <c r="AR12" s="1">
        <v>63</v>
      </c>
      <c r="AS12" s="38">
        <v>0.315</v>
      </c>
      <c r="AT12" s="1">
        <v>7</v>
      </c>
      <c r="AU12" s="119">
        <v>0.38900000000000001</v>
      </c>
      <c r="AV12" s="19"/>
      <c r="AW12" s="1">
        <v>63</v>
      </c>
      <c r="AX12" s="38">
        <v>0.315</v>
      </c>
      <c r="AY12" s="1">
        <v>7</v>
      </c>
      <c r="AZ12" s="119">
        <v>0.38900000000000001</v>
      </c>
      <c r="BA12" s="19"/>
      <c r="BB12" s="1">
        <v>63</v>
      </c>
      <c r="BC12" s="38">
        <v>0.315</v>
      </c>
      <c r="BD12" s="1">
        <v>7</v>
      </c>
      <c r="BE12" s="119">
        <v>0.38900000000000001</v>
      </c>
      <c r="BF12" s="19"/>
      <c r="BG12" s="1">
        <v>51</v>
      </c>
      <c r="BH12" s="38">
        <v>0.255</v>
      </c>
      <c r="BI12" s="1">
        <v>6</v>
      </c>
      <c r="BJ12" s="119">
        <v>0.33300000000000002</v>
      </c>
      <c r="BK12" s="19"/>
      <c r="BL12" s="1">
        <v>51</v>
      </c>
      <c r="BM12" s="38">
        <v>0.255</v>
      </c>
      <c r="BN12" s="1">
        <v>6</v>
      </c>
      <c r="BO12" s="119">
        <v>0.33300000000000002</v>
      </c>
      <c r="BP12" s="19"/>
      <c r="BQ12" s="1">
        <v>53</v>
      </c>
      <c r="BR12" s="119">
        <v>0.26500000000000001</v>
      </c>
      <c r="BS12" s="1">
        <v>8</v>
      </c>
      <c r="BT12" s="119">
        <v>0.44400000000000001</v>
      </c>
      <c r="BU12" s="19"/>
      <c r="BV12" s="1">
        <v>53</v>
      </c>
      <c r="BW12" s="38">
        <v>0.26500000000000001</v>
      </c>
      <c r="BX12" s="1">
        <v>8</v>
      </c>
      <c r="BY12" s="119">
        <v>0.44400000000000001</v>
      </c>
      <c r="BZ12" s="19"/>
      <c r="CB12" s="38"/>
      <c r="CD12" s="119"/>
      <c r="CE12" s="19"/>
      <c r="CG12" s="38"/>
      <c r="CI12" s="119"/>
      <c r="CJ12" s="19"/>
      <c r="CL12" s="38"/>
      <c r="CN12" s="119"/>
      <c r="CO12" s="19"/>
      <c r="CQ12" s="38"/>
      <c r="CS12" s="119"/>
      <c r="CT12" s="19"/>
      <c r="CV12" s="38"/>
      <c r="CX12" s="119"/>
      <c r="CY12" s="19"/>
      <c r="DA12" s="38"/>
      <c r="DC12" s="119"/>
      <c r="DD12" s="19"/>
      <c r="DF12" s="38"/>
      <c r="DH12" s="119"/>
      <c r="DI12" s="19"/>
      <c r="DK12" s="38"/>
      <c r="DM12" s="119"/>
      <c r="DN12" s="19"/>
      <c r="DP12" s="38"/>
      <c r="DR12" s="119"/>
      <c r="DS12" s="19"/>
      <c r="DU12" s="38"/>
      <c r="DW12" s="119"/>
    </row>
    <row r="13" spans="1:127" ht="13.5" customHeight="1">
      <c r="A13" s="153" t="s">
        <v>294</v>
      </c>
      <c r="B13" s="1" t="s">
        <v>378</v>
      </c>
      <c r="C13" s="19"/>
      <c r="D13" s="1">
        <v>13</v>
      </c>
      <c r="E13" s="38">
        <v>6.5000000000000002E-2</v>
      </c>
      <c r="F13" s="1">
        <v>2</v>
      </c>
      <c r="G13" s="119">
        <v>0.11799999999999999</v>
      </c>
      <c r="H13" s="19"/>
      <c r="I13" s="1">
        <v>12</v>
      </c>
      <c r="J13" s="38">
        <v>0.06</v>
      </c>
      <c r="K13" s="1">
        <v>2</v>
      </c>
      <c r="L13" s="119">
        <v>0.11799999999999999</v>
      </c>
      <c r="M13" s="19"/>
      <c r="N13" s="1">
        <v>12</v>
      </c>
      <c r="O13" s="38">
        <v>0.06</v>
      </c>
      <c r="P13" s="1">
        <v>2</v>
      </c>
      <c r="Q13" s="119">
        <v>0.11799999999999999</v>
      </c>
      <c r="R13" s="19"/>
      <c r="S13" s="1">
        <v>12</v>
      </c>
      <c r="T13" s="38">
        <v>0.06</v>
      </c>
      <c r="U13" s="1">
        <v>2</v>
      </c>
      <c r="V13" s="119">
        <v>0.11799999999999999</v>
      </c>
      <c r="W13" s="19"/>
      <c r="X13" s="1">
        <v>12</v>
      </c>
      <c r="Y13" s="38">
        <v>0.06</v>
      </c>
      <c r="Z13" s="1">
        <v>2</v>
      </c>
      <c r="AA13" s="119">
        <v>0.125</v>
      </c>
      <c r="AB13" s="19"/>
      <c r="AC13" s="1">
        <v>12</v>
      </c>
      <c r="AD13" s="38">
        <v>0.06</v>
      </c>
      <c r="AE13" s="1">
        <v>2</v>
      </c>
      <c r="AF13" s="119">
        <v>0.125</v>
      </c>
      <c r="AG13" s="19"/>
      <c r="AH13" s="1">
        <v>12</v>
      </c>
      <c r="AI13" s="38">
        <v>0.06</v>
      </c>
      <c r="AJ13" s="1">
        <v>2</v>
      </c>
      <c r="AK13" s="119">
        <v>0.111</v>
      </c>
      <c r="AL13" s="19"/>
      <c r="AM13" s="1">
        <v>12</v>
      </c>
      <c r="AN13" s="38">
        <v>0.06</v>
      </c>
      <c r="AO13" s="1">
        <v>2</v>
      </c>
      <c r="AP13" s="119">
        <v>0.111</v>
      </c>
      <c r="AQ13" s="19"/>
      <c r="AR13" s="1">
        <v>12</v>
      </c>
      <c r="AS13" s="38">
        <v>0.06</v>
      </c>
      <c r="AT13" s="1">
        <v>2</v>
      </c>
      <c r="AU13" s="119">
        <v>0.111</v>
      </c>
      <c r="AV13" s="19"/>
      <c r="AW13" s="1">
        <v>12</v>
      </c>
      <c r="AX13" s="38">
        <v>0.06</v>
      </c>
      <c r="AY13" s="1">
        <v>2</v>
      </c>
      <c r="AZ13" s="119">
        <v>0.111</v>
      </c>
      <c r="BA13" s="19"/>
      <c r="BB13" s="1">
        <v>12</v>
      </c>
      <c r="BC13" s="38">
        <v>0.06</v>
      </c>
      <c r="BD13" s="1">
        <v>2</v>
      </c>
      <c r="BE13" s="119">
        <v>0.111</v>
      </c>
      <c r="BF13" s="19"/>
      <c r="BG13" s="1">
        <v>12</v>
      </c>
      <c r="BH13" s="38">
        <v>0.06</v>
      </c>
      <c r="BI13" s="1">
        <v>2</v>
      </c>
      <c r="BJ13" s="119">
        <v>0.111</v>
      </c>
      <c r="BK13" s="19"/>
      <c r="BL13" s="1">
        <v>12</v>
      </c>
      <c r="BM13" s="38">
        <v>0.06</v>
      </c>
      <c r="BN13" s="1">
        <v>2</v>
      </c>
      <c r="BO13" s="119">
        <v>0.111</v>
      </c>
      <c r="BP13" s="19"/>
      <c r="BQ13" s="1">
        <v>9</v>
      </c>
      <c r="BR13" s="38">
        <v>4.4999999999999998E-2</v>
      </c>
      <c r="BS13" s="1">
        <v>2</v>
      </c>
      <c r="BT13" s="119">
        <v>0.111</v>
      </c>
      <c r="BU13" s="19"/>
      <c r="BV13" s="1">
        <v>9</v>
      </c>
      <c r="BW13" s="38">
        <v>4.4999999999999998E-2</v>
      </c>
      <c r="BX13" s="1">
        <v>2</v>
      </c>
      <c r="BY13" s="119">
        <v>0.111</v>
      </c>
      <c r="BZ13" s="19"/>
      <c r="CA13" s="1">
        <v>10</v>
      </c>
      <c r="CB13" s="38">
        <v>0.05</v>
      </c>
      <c r="CC13" s="1">
        <v>2</v>
      </c>
      <c r="CD13" s="119">
        <v>0.1</v>
      </c>
      <c r="CE13" s="19"/>
      <c r="CG13" s="38"/>
      <c r="CI13" s="119"/>
      <c r="CJ13" s="19"/>
      <c r="CL13" s="38"/>
      <c r="CN13" s="119"/>
      <c r="CO13" s="19"/>
      <c r="CQ13" s="38"/>
      <c r="CS13" s="119"/>
      <c r="CT13" s="19"/>
      <c r="CV13" s="38"/>
      <c r="CX13" s="38"/>
      <c r="CY13" s="19"/>
      <c r="DA13" s="38"/>
      <c r="DC13" s="119"/>
      <c r="DD13" s="19"/>
      <c r="DF13" s="38"/>
      <c r="DH13" s="119"/>
      <c r="DI13" s="19"/>
      <c r="DK13" s="38"/>
      <c r="DM13" s="119"/>
      <c r="DN13" s="19"/>
      <c r="DP13" s="38"/>
      <c r="DR13" s="119"/>
      <c r="DS13" s="19"/>
      <c r="DU13" s="38"/>
      <c r="DW13" s="119"/>
    </row>
    <row r="14" spans="1:127" ht="13.5" customHeight="1">
      <c r="A14" s="63" t="s">
        <v>300</v>
      </c>
      <c r="B14" s="1" t="s">
        <v>379</v>
      </c>
      <c r="C14" s="19"/>
      <c r="E14" s="38"/>
      <c r="G14" s="119"/>
      <c r="H14" s="19"/>
      <c r="I14" s="1">
        <v>55</v>
      </c>
      <c r="J14" s="38">
        <v>0.27500000000000002</v>
      </c>
      <c r="K14" s="1">
        <v>8</v>
      </c>
      <c r="L14" s="119">
        <v>0.47</v>
      </c>
      <c r="M14" s="19"/>
      <c r="N14" s="1">
        <v>55</v>
      </c>
      <c r="O14" s="38">
        <v>0.27500000000000002</v>
      </c>
      <c r="P14" s="1">
        <v>8</v>
      </c>
      <c r="Q14" s="119">
        <v>0.47</v>
      </c>
      <c r="R14" s="19"/>
      <c r="S14" s="1">
        <v>55</v>
      </c>
      <c r="T14" s="38">
        <v>0.27500000000000002</v>
      </c>
      <c r="U14" s="1">
        <v>8</v>
      </c>
      <c r="V14" s="119">
        <v>0.47</v>
      </c>
      <c r="W14" s="19"/>
      <c r="X14" s="1">
        <v>55</v>
      </c>
      <c r="Y14" s="38">
        <v>0.27500000000000002</v>
      </c>
      <c r="Z14" s="1">
        <v>8</v>
      </c>
      <c r="AA14" s="119">
        <v>0.5</v>
      </c>
      <c r="AB14" s="19"/>
      <c r="AC14" s="1">
        <v>55</v>
      </c>
      <c r="AD14" s="38">
        <v>0.27500000000000002</v>
      </c>
      <c r="AE14" s="1">
        <v>8</v>
      </c>
      <c r="AF14" s="119">
        <v>0.5</v>
      </c>
      <c r="AG14" s="19"/>
      <c r="AI14" s="38"/>
      <c r="AK14" s="119"/>
      <c r="AL14" s="19"/>
      <c r="AN14" s="38"/>
      <c r="AP14" s="119"/>
      <c r="AQ14" s="19"/>
      <c r="AS14" s="38"/>
      <c r="AU14" s="119"/>
      <c r="AV14" s="19"/>
      <c r="AX14" s="38"/>
      <c r="AZ14" s="119"/>
      <c r="BA14" s="19"/>
      <c r="BC14" s="38"/>
      <c r="BE14" s="119"/>
      <c r="BF14" s="19"/>
      <c r="BH14" s="38"/>
      <c r="BJ14" s="119"/>
      <c r="BK14" s="19"/>
      <c r="BM14" s="38"/>
      <c r="BO14" s="119"/>
      <c r="BP14" s="19"/>
      <c r="BQ14" s="1">
        <v>55</v>
      </c>
      <c r="BR14" s="38">
        <v>0.27500000000000002</v>
      </c>
      <c r="BS14" s="1">
        <v>8</v>
      </c>
      <c r="BT14" s="119">
        <v>0.44400000000000001</v>
      </c>
      <c r="BU14" s="19"/>
      <c r="BV14" s="1">
        <v>55</v>
      </c>
      <c r="BW14" s="38">
        <v>0.27500000000000002</v>
      </c>
      <c r="BX14" s="1">
        <v>8</v>
      </c>
      <c r="BY14" s="119">
        <v>0.44400000000000001</v>
      </c>
      <c r="BZ14" s="19"/>
      <c r="CA14" s="1">
        <v>51</v>
      </c>
      <c r="CB14" s="38">
        <v>0.255</v>
      </c>
      <c r="CC14" s="1">
        <v>8</v>
      </c>
      <c r="CD14" s="119">
        <v>0.4</v>
      </c>
      <c r="CE14" s="19"/>
      <c r="CG14" s="38"/>
      <c r="CI14" s="119"/>
      <c r="CJ14" s="19"/>
      <c r="CL14" s="38"/>
      <c r="CN14" s="119"/>
      <c r="CO14" s="19"/>
      <c r="CQ14" s="38"/>
      <c r="CS14" s="119"/>
      <c r="CT14" s="19"/>
      <c r="CV14" s="38"/>
      <c r="CX14" s="119"/>
      <c r="CY14" s="19"/>
      <c r="DA14" s="38"/>
      <c r="DC14" s="119"/>
      <c r="DD14" s="19"/>
      <c r="DF14" s="38"/>
      <c r="DH14" s="119"/>
      <c r="DI14" s="19"/>
      <c r="DK14" s="38"/>
      <c r="DM14" s="119"/>
      <c r="DN14" s="19"/>
      <c r="DP14" s="38"/>
      <c r="DR14" s="119"/>
      <c r="DS14" s="19"/>
      <c r="DU14" s="38"/>
      <c r="DW14" s="119"/>
    </row>
    <row r="15" spans="1:127" ht="13.5" customHeight="1">
      <c r="A15" s="63" t="s">
        <v>321</v>
      </c>
      <c r="B15" s="1" t="s">
        <v>380</v>
      </c>
      <c r="C15" s="19"/>
      <c r="E15" s="38"/>
      <c r="G15" s="119"/>
      <c r="H15" s="19"/>
      <c r="I15" s="1">
        <v>8</v>
      </c>
      <c r="J15" s="38">
        <v>0.04</v>
      </c>
      <c r="K15" s="1">
        <v>1</v>
      </c>
      <c r="L15" s="119">
        <v>5.8999999999999997E-2</v>
      </c>
      <c r="M15" s="19"/>
      <c r="N15" s="1">
        <v>8</v>
      </c>
      <c r="O15" s="38">
        <v>0.04</v>
      </c>
      <c r="P15" s="1">
        <v>1</v>
      </c>
      <c r="Q15" s="119">
        <v>5.8999999999999997E-2</v>
      </c>
      <c r="R15" s="19"/>
      <c r="S15" s="1">
        <v>8</v>
      </c>
      <c r="T15" s="38">
        <v>0.04</v>
      </c>
      <c r="U15" s="1">
        <v>1</v>
      </c>
      <c r="V15" s="119">
        <v>5.8999999999999997E-2</v>
      </c>
      <c r="W15" s="19"/>
      <c r="Y15" s="38"/>
      <c r="AA15" s="119"/>
      <c r="AB15" s="19"/>
      <c r="AD15" s="38"/>
      <c r="AF15" s="119"/>
      <c r="AG15" s="19"/>
      <c r="AI15" s="38"/>
      <c r="AK15" s="119"/>
      <c r="AL15" s="19"/>
      <c r="AN15" s="38"/>
      <c r="AP15" s="119"/>
      <c r="AQ15" s="19"/>
      <c r="AS15" s="38"/>
      <c r="AU15" s="119"/>
      <c r="AV15" s="19"/>
      <c r="AX15" s="38"/>
      <c r="AZ15" s="119"/>
      <c r="BA15" s="19"/>
      <c r="BC15" s="38"/>
      <c r="BE15" s="119"/>
      <c r="BF15" s="19"/>
      <c r="BH15" s="38"/>
      <c r="BJ15" s="119"/>
      <c r="BK15" s="19"/>
      <c r="BM15" s="38"/>
      <c r="BO15" s="119"/>
      <c r="BP15" s="19"/>
      <c r="BR15" s="38"/>
      <c r="BT15" s="119"/>
      <c r="BU15" s="19"/>
      <c r="BW15" s="38"/>
      <c r="BY15" s="119"/>
      <c r="BZ15" s="19"/>
      <c r="CB15" s="38"/>
      <c r="CD15" s="119"/>
      <c r="CE15" s="19"/>
      <c r="CG15" s="38"/>
      <c r="CI15" s="119"/>
      <c r="CJ15" s="19"/>
      <c r="CL15" s="38"/>
      <c r="CN15" s="119"/>
      <c r="CO15" s="19"/>
      <c r="CQ15" s="38"/>
      <c r="CS15" s="119"/>
      <c r="CT15" s="19"/>
      <c r="CV15" s="38"/>
      <c r="CX15" s="38"/>
      <c r="CY15" s="19"/>
      <c r="DA15" s="38"/>
      <c r="DC15" s="119"/>
      <c r="DD15" s="19"/>
      <c r="DF15" s="38"/>
      <c r="DH15" s="119"/>
      <c r="DI15" s="19"/>
      <c r="DK15" s="38"/>
      <c r="DM15" s="119"/>
      <c r="DN15" s="19"/>
      <c r="DP15" s="38"/>
      <c r="DR15" s="119"/>
      <c r="DS15" s="19"/>
      <c r="DU15" s="38"/>
      <c r="DW15" s="119"/>
    </row>
    <row r="16" spans="1:127" ht="13.5" customHeight="1">
      <c r="A16" s="63" t="s">
        <v>341</v>
      </c>
      <c r="B16" s="1" t="s">
        <v>381</v>
      </c>
      <c r="C16" s="19"/>
      <c r="E16" s="38"/>
      <c r="G16" s="119"/>
      <c r="H16" s="19"/>
      <c r="J16" s="38"/>
      <c r="L16" s="119"/>
      <c r="M16" s="19"/>
      <c r="O16" s="38"/>
      <c r="Q16" s="119"/>
      <c r="R16" s="19"/>
      <c r="T16" s="38"/>
      <c r="V16" s="119"/>
      <c r="W16" s="19"/>
      <c r="Y16" s="38"/>
      <c r="AA16" s="119"/>
      <c r="AB16" s="19"/>
      <c r="AD16" s="38"/>
      <c r="AF16" s="119"/>
      <c r="AG16" s="19"/>
      <c r="AH16" s="1">
        <v>9</v>
      </c>
      <c r="AI16" s="38">
        <v>4.4999999999999998E-2</v>
      </c>
      <c r="AJ16" s="1">
        <v>1</v>
      </c>
      <c r="AK16" s="119">
        <v>5.5999999999999994E-2</v>
      </c>
      <c r="AL16" s="19"/>
      <c r="AM16" s="1">
        <v>9</v>
      </c>
      <c r="AN16" s="38">
        <v>4.4999999999999998E-2</v>
      </c>
      <c r="AO16" s="1">
        <v>1</v>
      </c>
      <c r="AP16" s="119">
        <v>5.5999999999999994E-2</v>
      </c>
      <c r="AQ16" s="19"/>
      <c r="AR16" s="1">
        <v>9</v>
      </c>
      <c r="AS16" s="38">
        <v>4.4999999999999998E-2</v>
      </c>
      <c r="AT16" s="1">
        <v>1</v>
      </c>
      <c r="AU16" s="119">
        <v>5.5999999999999994E-2</v>
      </c>
      <c r="AV16" s="19"/>
      <c r="AW16" s="1">
        <v>9</v>
      </c>
      <c r="AX16" s="38">
        <v>4.4999999999999998E-2</v>
      </c>
      <c r="AY16" s="1">
        <v>1</v>
      </c>
      <c r="AZ16" s="119">
        <v>5.5999999999999994E-2</v>
      </c>
      <c r="BA16" s="19"/>
      <c r="BB16" s="1">
        <v>9</v>
      </c>
      <c r="BC16" s="38">
        <v>4.4999999999999998E-2</v>
      </c>
      <c r="BD16" s="1">
        <v>1</v>
      </c>
      <c r="BE16" s="119">
        <v>5.5999999999999994E-2</v>
      </c>
      <c r="BF16" s="19"/>
      <c r="BG16" s="1">
        <v>11</v>
      </c>
      <c r="BH16" s="38">
        <v>5.5E-2</v>
      </c>
      <c r="BI16" s="1">
        <v>1</v>
      </c>
      <c r="BJ16" s="119">
        <v>5.5999999999999994E-2</v>
      </c>
      <c r="BK16" s="19"/>
      <c r="BL16" s="1">
        <v>11</v>
      </c>
      <c r="BM16" s="38">
        <v>5.5E-2</v>
      </c>
      <c r="BN16" s="1">
        <v>1</v>
      </c>
      <c r="BO16" s="119">
        <v>5.5E-2</v>
      </c>
      <c r="BP16" s="19"/>
      <c r="BR16" s="38"/>
      <c r="BT16" s="119"/>
      <c r="BU16" s="19"/>
      <c r="BW16" s="38"/>
      <c r="BY16" s="119"/>
      <c r="BZ16" s="19"/>
      <c r="CA16" s="1">
        <v>15</v>
      </c>
      <c r="CB16" s="38">
        <v>7.4999999999999997E-2</v>
      </c>
      <c r="CC16" s="1">
        <v>2</v>
      </c>
      <c r="CD16" s="119">
        <v>0.1</v>
      </c>
      <c r="CE16" s="19"/>
      <c r="CG16" s="38"/>
      <c r="CI16" s="119"/>
      <c r="CJ16" s="19"/>
      <c r="CL16" s="38"/>
      <c r="CN16" s="119"/>
      <c r="CO16" s="19"/>
      <c r="CQ16" s="38"/>
      <c r="CS16" s="119"/>
      <c r="CT16" s="19"/>
      <c r="CV16" s="38"/>
      <c r="CX16" s="38"/>
      <c r="CY16" s="19"/>
      <c r="DA16" s="38"/>
      <c r="DC16" s="119"/>
      <c r="DD16" s="19"/>
      <c r="DF16" s="38"/>
      <c r="DH16" s="119"/>
      <c r="DI16" s="19"/>
      <c r="DK16" s="38"/>
      <c r="DM16" s="119"/>
      <c r="DN16" s="19"/>
      <c r="DP16" s="38"/>
      <c r="DR16" s="119"/>
      <c r="DS16" s="19"/>
      <c r="DU16" s="38"/>
      <c r="DW16" s="119"/>
    </row>
    <row r="17" spans="1:127" ht="13.5" customHeight="1">
      <c r="A17" s="63" t="s">
        <v>315</v>
      </c>
      <c r="B17" s="1" t="s">
        <v>382</v>
      </c>
      <c r="C17" s="19"/>
      <c r="E17" s="38"/>
      <c r="G17" s="119"/>
      <c r="H17" s="19"/>
      <c r="J17" s="38"/>
      <c r="L17" s="119"/>
      <c r="M17" s="19"/>
      <c r="O17" s="38"/>
      <c r="Q17" s="119"/>
      <c r="R17" s="19"/>
      <c r="T17" s="38"/>
      <c r="V17" s="119"/>
      <c r="W17" s="19"/>
      <c r="Y17" s="38"/>
      <c r="AA17" s="119"/>
      <c r="AB17" s="19"/>
      <c r="AD17" s="38"/>
      <c r="AF17" s="119"/>
      <c r="AG17" s="19"/>
      <c r="AH17" s="1">
        <v>22</v>
      </c>
      <c r="AI17" s="38">
        <v>0.11</v>
      </c>
      <c r="AJ17" s="1">
        <v>2</v>
      </c>
      <c r="AK17" s="119">
        <v>0.111</v>
      </c>
      <c r="AL17" s="19"/>
      <c r="AM17" s="1">
        <v>22</v>
      </c>
      <c r="AN17" s="38">
        <v>0.11</v>
      </c>
      <c r="AO17" s="1">
        <v>2</v>
      </c>
      <c r="AP17" s="119">
        <v>0.111</v>
      </c>
      <c r="AQ17" s="19"/>
      <c r="AR17" s="1">
        <v>22</v>
      </c>
      <c r="AS17" s="38">
        <v>0.11</v>
      </c>
      <c r="AT17" s="1">
        <v>2</v>
      </c>
      <c r="AU17" s="119">
        <v>0.111</v>
      </c>
      <c r="AV17" s="19"/>
      <c r="AW17" s="1">
        <v>22</v>
      </c>
      <c r="AX17" s="38">
        <v>0.11</v>
      </c>
      <c r="AY17" s="1">
        <v>2</v>
      </c>
      <c r="AZ17" s="119">
        <v>0.111</v>
      </c>
      <c r="BA17" s="19"/>
      <c r="BB17" s="1">
        <v>22</v>
      </c>
      <c r="BC17" s="38">
        <v>0.11</v>
      </c>
      <c r="BD17" s="1">
        <v>2</v>
      </c>
      <c r="BE17" s="119">
        <v>0.111</v>
      </c>
      <c r="BF17" s="19"/>
      <c r="BG17" s="1">
        <v>20</v>
      </c>
      <c r="BH17" s="38">
        <v>0.1</v>
      </c>
      <c r="BI17" s="1">
        <v>2</v>
      </c>
      <c r="BJ17" s="119">
        <v>0.111</v>
      </c>
      <c r="BK17" s="19"/>
      <c r="BL17" s="1">
        <v>20</v>
      </c>
      <c r="BM17" s="38">
        <v>0.1</v>
      </c>
      <c r="BN17" s="1">
        <v>2</v>
      </c>
      <c r="BO17" s="119">
        <v>0.111</v>
      </c>
      <c r="BP17" s="19"/>
      <c r="BR17" s="38"/>
      <c r="BT17" s="119"/>
      <c r="BU17" s="19"/>
      <c r="BW17" s="38"/>
      <c r="BY17" s="119"/>
      <c r="BZ17" s="19"/>
      <c r="CB17" s="38"/>
      <c r="CD17" s="119"/>
      <c r="CE17" s="19"/>
      <c r="CG17" s="38"/>
      <c r="CI17" s="119"/>
      <c r="CJ17" s="19"/>
      <c r="CL17" s="38"/>
      <c r="CN17" s="119"/>
      <c r="CO17" s="19"/>
      <c r="CQ17" s="38"/>
      <c r="CS17" s="119"/>
      <c r="CT17" s="19"/>
      <c r="CV17" s="38"/>
      <c r="CX17" s="119"/>
      <c r="CY17" s="19"/>
      <c r="DA17" s="38"/>
      <c r="DC17" s="119"/>
      <c r="DD17" s="19"/>
      <c r="DF17" s="38"/>
      <c r="DH17" s="119"/>
      <c r="DI17" s="19"/>
      <c r="DK17" s="38"/>
      <c r="DM17" s="119"/>
      <c r="DN17" s="19"/>
      <c r="DP17" s="38"/>
      <c r="DR17" s="119"/>
      <c r="DS17" s="19"/>
      <c r="DU17" s="38"/>
      <c r="DW17" s="119"/>
    </row>
    <row r="18" spans="1:127" ht="13.5" customHeight="1">
      <c r="A18" s="63" t="s">
        <v>364</v>
      </c>
      <c r="B18" s="1" t="s">
        <v>383</v>
      </c>
      <c r="C18" s="19"/>
      <c r="E18" s="38"/>
      <c r="G18" s="119"/>
      <c r="H18" s="19"/>
      <c r="J18" s="38"/>
      <c r="L18" s="119"/>
      <c r="M18" s="19"/>
      <c r="O18" s="38"/>
      <c r="Q18" s="119"/>
      <c r="R18" s="19"/>
      <c r="T18" s="38"/>
      <c r="V18" s="119"/>
      <c r="W18" s="19"/>
      <c r="Y18" s="38"/>
      <c r="AA18" s="119"/>
      <c r="AB18" s="19"/>
      <c r="AD18" s="38"/>
      <c r="AF18" s="119"/>
      <c r="AG18" s="19"/>
      <c r="AH18" s="1">
        <v>0</v>
      </c>
      <c r="AI18" s="38">
        <v>0</v>
      </c>
      <c r="AJ18" s="1">
        <v>1</v>
      </c>
      <c r="AK18" s="119">
        <v>5.5999999999999994E-2</v>
      </c>
      <c r="AL18" s="19"/>
      <c r="AM18" s="1">
        <v>0</v>
      </c>
      <c r="AN18" s="38">
        <v>0</v>
      </c>
      <c r="AO18" s="1">
        <v>1</v>
      </c>
      <c r="AP18" s="119">
        <v>5.5999999999999994E-2</v>
      </c>
      <c r="AQ18" s="19"/>
      <c r="AR18" s="1">
        <v>0</v>
      </c>
      <c r="AS18" s="38">
        <v>0</v>
      </c>
      <c r="AT18" s="1">
        <v>1</v>
      </c>
      <c r="AU18" s="119">
        <v>5.5999999999999994E-2</v>
      </c>
      <c r="AV18" s="19"/>
      <c r="AW18" s="1">
        <v>0</v>
      </c>
      <c r="AX18" s="38">
        <v>0</v>
      </c>
      <c r="AY18" s="1">
        <v>1</v>
      </c>
      <c r="AZ18" s="119">
        <v>5.5999999999999994E-2</v>
      </c>
      <c r="BA18" s="19"/>
      <c r="BB18" s="1">
        <v>0</v>
      </c>
      <c r="BC18" s="38">
        <v>0</v>
      </c>
      <c r="BD18" s="1">
        <v>1</v>
      </c>
      <c r="BE18" s="119">
        <v>5.5999999999999994E-2</v>
      </c>
      <c r="BF18" s="19"/>
      <c r="BG18" s="1">
        <v>0</v>
      </c>
      <c r="BH18" s="38">
        <v>0</v>
      </c>
      <c r="BI18" s="1">
        <v>1</v>
      </c>
      <c r="BJ18" s="119">
        <v>5.5999999999999994E-2</v>
      </c>
      <c r="BK18" s="19"/>
      <c r="BL18" s="1">
        <v>0</v>
      </c>
      <c r="BM18" s="38">
        <v>0</v>
      </c>
      <c r="BN18" s="1">
        <v>1</v>
      </c>
      <c r="BO18" s="119">
        <v>5.5999999999999994E-2</v>
      </c>
      <c r="BP18" s="19"/>
      <c r="BR18" s="38"/>
      <c r="BT18" s="119"/>
      <c r="BU18" s="19"/>
      <c r="BW18" s="38"/>
      <c r="BY18" s="119"/>
      <c r="BZ18" s="19"/>
      <c r="CB18" s="38"/>
      <c r="CD18" s="119"/>
      <c r="CE18" s="19"/>
      <c r="CG18" s="38"/>
      <c r="CI18" s="119"/>
      <c r="CJ18" s="19"/>
      <c r="CL18" s="38"/>
      <c r="CN18" s="119"/>
      <c r="CO18" s="19"/>
      <c r="CQ18" s="38"/>
      <c r="CS18" s="119"/>
      <c r="CT18" s="19"/>
      <c r="CV18" s="38"/>
      <c r="CX18" s="38"/>
      <c r="CY18" s="19"/>
      <c r="DA18" s="38"/>
      <c r="DC18" s="38"/>
      <c r="DD18" s="19"/>
      <c r="DF18" s="38"/>
      <c r="DH18" s="119"/>
      <c r="DI18" s="19"/>
      <c r="DK18" s="38"/>
      <c r="DM18" s="119"/>
      <c r="DN18" s="19"/>
      <c r="DP18" s="38"/>
      <c r="DR18" s="119"/>
      <c r="DS18" s="19"/>
      <c r="DU18" s="38"/>
      <c r="DW18" s="119"/>
    </row>
    <row r="19" spans="1:127" ht="13.5" customHeight="1">
      <c r="A19" s="63"/>
      <c r="C19" s="19"/>
      <c r="E19" s="38"/>
      <c r="G19" s="119"/>
      <c r="H19" s="19"/>
      <c r="J19" s="38"/>
      <c r="L19" s="119"/>
      <c r="M19" s="19"/>
      <c r="O19" s="38"/>
      <c r="Q19" s="119"/>
      <c r="R19" s="19"/>
      <c r="T19" s="38"/>
      <c r="V19" s="119"/>
      <c r="W19" s="19"/>
      <c r="Y19" s="38"/>
      <c r="AA19" s="119"/>
      <c r="AB19" s="19"/>
      <c r="AD19" s="38"/>
      <c r="AF19" s="119"/>
      <c r="AG19" s="19"/>
      <c r="AI19" s="38"/>
      <c r="AK19" s="119"/>
      <c r="AL19" s="19"/>
      <c r="AN19" s="38"/>
      <c r="AP19" s="119"/>
      <c r="AQ19" s="19"/>
      <c r="AS19" s="38"/>
      <c r="AU19" s="119"/>
      <c r="AV19" s="19"/>
      <c r="AX19" s="38"/>
      <c r="AZ19" s="119"/>
      <c r="BA19" s="19"/>
      <c r="BC19" s="38"/>
      <c r="BE19" s="119"/>
      <c r="BF19" s="19"/>
      <c r="BH19" s="38"/>
      <c r="BJ19" s="119"/>
      <c r="BK19" s="19"/>
      <c r="BM19" s="38"/>
      <c r="BO19" s="119"/>
      <c r="BP19" s="19"/>
      <c r="BR19" s="38"/>
      <c r="BT19" s="119"/>
      <c r="BU19" s="19"/>
      <c r="BW19" s="38"/>
      <c r="BY19" s="119"/>
      <c r="BZ19" s="19"/>
      <c r="CB19" s="38"/>
      <c r="CD19" s="119"/>
      <c r="CE19" s="19"/>
      <c r="CG19" s="38"/>
      <c r="CI19" s="119"/>
      <c r="CJ19" s="19"/>
      <c r="CL19" s="38"/>
      <c r="CN19" s="119"/>
      <c r="CO19" s="19"/>
      <c r="CQ19" s="38"/>
      <c r="CS19" s="119"/>
      <c r="CT19" s="19"/>
      <c r="CV19" s="38"/>
      <c r="CX19" s="119"/>
      <c r="CY19" s="19"/>
      <c r="DA19" s="38"/>
      <c r="DC19" s="119"/>
      <c r="DD19" s="19"/>
      <c r="DF19" s="38"/>
      <c r="DH19" s="119"/>
      <c r="DI19" s="19"/>
      <c r="DK19" s="38"/>
      <c r="DM19" s="119"/>
      <c r="DN19" s="19"/>
      <c r="DP19" s="38"/>
      <c r="DR19" s="119"/>
      <c r="DS19" s="19"/>
      <c r="DU19" s="38"/>
      <c r="DW19" s="119"/>
    </row>
    <row r="20" spans="1:127" ht="13.5" customHeight="1">
      <c r="A20" s="63"/>
      <c r="C20" s="19"/>
      <c r="E20" s="38"/>
      <c r="G20" s="119"/>
      <c r="H20" s="19"/>
      <c r="J20" s="38"/>
      <c r="L20" s="119"/>
      <c r="M20" s="19"/>
      <c r="O20" s="38"/>
      <c r="Q20" s="119"/>
      <c r="R20" s="19"/>
      <c r="T20" s="38"/>
      <c r="V20" s="119"/>
      <c r="W20" s="19"/>
      <c r="Y20" s="38"/>
      <c r="AA20" s="119"/>
      <c r="AB20" s="19"/>
      <c r="AD20" s="38"/>
      <c r="AF20" s="119"/>
      <c r="AG20" s="19"/>
      <c r="AI20" s="38"/>
      <c r="AK20" s="119"/>
      <c r="AL20" s="19"/>
      <c r="AN20" s="38"/>
      <c r="AP20" s="119"/>
      <c r="AQ20" s="19"/>
      <c r="AS20" s="38"/>
      <c r="AU20" s="119"/>
      <c r="AV20" s="19"/>
      <c r="AX20" s="38"/>
      <c r="AZ20" s="119"/>
      <c r="BA20" s="19"/>
      <c r="BC20" s="38"/>
      <c r="BE20" s="119"/>
      <c r="BF20" s="19"/>
      <c r="BH20" s="38"/>
      <c r="BJ20" s="119"/>
      <c r="BK20" s="19"/>
      <c r="BM20" s="38"/>
      <c r="BO20" s="119"/>
      <c r="BP20" s="19"/>
      <c r="BR20" s="38"/>
      <c r="BT20" s="119"/>
      <c r="BU20" s="19"/>
      <c r="BW20" s="38"/>
      <c r="BY20" s="119"/>
      <c r="BZ20" s="19"/>
      <c r="CB20" s="38"/>
      <c r="CD20" s="119"/>
      <c r="CE20" s="19"/>
      <c r="CG20" s="38"/>
      <c r="CI20" s="119"/>
      <c r="CJ20" s="19"/>
      <c r="CL20" s="38"/>
      <c r="CN20" s="119"/>
      <c r="CO20" s="19"/>
      <c r="CQ20" s="38"/>
      <c r="CS20" s="119"/>
      <c r="CT20" s="19"/>
      <c r="CV20" s="38"/>
      <c r="CX20" s="119"/>
      <c r="CY20" s="19"/>
      <c r="DA20" s="38"/>
      <c r="DC20" s="119"/>
      <c r="DD20" s="19"/>
      <c r="DF20" s="38"/>
      <c r="DH20" s="119"/>
      <c r="DI20" s="19"/>
      <c r="DK20" s="38"/>
      <c r="DM20" s="119"/>
      <c r="DN20" s="19"/>
      <c r="DP20" s="38"/>
      <c r="DR20" s="119"/>
      <c r="DS20" s="19"/>
      <c r="DU20" s="38"/>
      <c r="DW20" s="119"/>
    </row>
    <row r="21" spans="1:127" ht="13.5" customHeight="1">
      <c r="A21" s="63"/>
      <c r="C21" s="19"/>
      <c r="E21" s="38"/>
      <c r="G21" s="119"/>
      <c r="H21" s="19"/>
      <c r="J21" s="38"/>
      <c r="L21" s="119"/>
      <c r="M21" s="19"/>
      <c r="O21" s="38"/>
      <c r="Q21" s="119"/>
      <c r="R21" s="19"/>
      <c r="T21" s="38"/>
      <c r="V21" s="119"/>
      <c r="W21" s="19"/>
      <c r="Y21" s="38"/>
      <c r="AA21" s="119"/>
      <c r="AB21" s="19"/>
      <c r="AD21" s="38"/>
      <c r="AF21" s="119"/>
      <c r="AG21" s="19"/>
      <c r="AI21" s="38"/>
      <c r="AK21" s="119"/>
      <c r="AL21" s="19"/>
      <c r="AN21" s="38"/>
      <c r="AP21" s="119"/>
      <c r="AQ21" s="19"/>
      <c r="AS21" s="38"/>
      <c r="AU21" s="119"/>
      <c r="AV21" s="19"/>
      <c r="AX21" s="38"/>
      <c r="AZ21" s="119"/>
      <c r="BA21" s="19"/>
      <c r="BC21" s="38"/>
      <c r="BE21" s="119"/>
      <c r="BF21" s="19"/>
      <c r="BH21" s="38"/>
      <c r="BJ21" s="119"/>
      <c r="BK21" s="19"/>
      <c r="BM21" s="38"/>
      <c r="BO21" s="119"/>
      <c r="BP21" s="19"/>
      <c r="BR21" s="38"/>
      <c r="BT21" s="119"/>
      <c r="BU21" s="19"/>
      <c r="BW21" s="38"/>
      <c r="BY21" s="119"/>
      <c r="BZ21" s="19"/>
      <c r="CB21" s="38"/>
      <c r="CD21" s="119"/>
      <c r="CE21" s="19"/>
      <c r="CG21" s="38"/>
      <c r="CI21" s="119"/>
      <c r="CJ21" s="19"/>
      <c r="CL21" s="38"/>
      <c r="CN21" s="119"/>
      <c r="CO21" s="19"/>
      <c r="CQ21" s="38"/>
      <c r="CS21" s="119"/>
      <c r="CT21" s="19"/>
      <c r="CV21" s="38"/>
      <c r="CX21" s="119"/>
      <c r="CY21" s="19"/>
      <c r="DA21" s="38"/>
      <c r="DC21" s="119"/>
      <c r="DD21" s="19"/>
      <c r="DF21" s="38"/>
      <c r="DH21" s="119"/>
      <c r="DI21" s="19"/>
      <c r="DK21" s="38"/>
      <c r="DM21" s="119"/>
      <c r="DN21" s="19"/>
      <c r="DP21" s="38"/>
      <c r="DR21" s="119"/>
      <c r="DS21" s="19"/>
      <c r="DU21" s="38"/>
      <c r="DW21" s="119"/>
    </row>
    <row r="22" spans="1:127" ht="13.5" customHeight="1">
      <c r="A22" s="63"/>
      <c r="C22" s="19"/>
      <c r="E22" s="38"/>
      <c r="G22" s="119"/>
      <c r="H22" s="19"/>
      <c r="J22" s="38"/>
      <c r="L22" s="119"/>
      <c r="M22" s="19"/>
      <c r="O22" s="38"/>
      <c r="Q22" s="119"/>
      <c r="R22" s="19"/>
      <c r="T22" s="38"/>
      <c r="V22" s="119"/>
      <c r="W22" s="19"/>
      <c r="Y22" s="38"/>
      <c r="AA22" s="119"/>
      <c r="AB22" s="19"/>
      <c r="AD22" s="38"/>
      <c r="AF22" s="119"/>
      <c r="AG22" s="19"/>
      <c r="AI22" s="38"/>
      <c r="AK22" s="119"/>
      <c r="AL22" s="19"/>
      <c r="AN22" s="38"/>
      <c r="AP22" s="119"/>
      <c r="AQ22" s="19"/>
      <c r="AS22" s="38"/>
      <c r="AU22" s="119"/>
      <c r="AV22" s="19"/>
      <c r="AX22" s="38"/>
      <c r="AZ22" s="119"/>
      <c r="BA22" s="19"/>
      <c r="BC22" s="38"/>
      <c r="BE22" s="119"/>
      <c r="BF22" s="19"/>
      <c r="BH22" s="38"/>
      <c r="BJ22" s="119"/>
      <c r="BK22" s="19"/>
      <c r="BM22" s="38"/>
      <c r="BO22" s="119"/>
      <c r="BP22" s="19"/>
      <c r="BR22" s="38"/>
      <c r="BT22" s="119"/>
      <c r="BU22" s="19"/>
      <c r="BW22" s="38"/>
      <c r="BY22" s="119"/>
      <c r="BZ22" s="19"/>
      <c r="CB22" s="38"/>
      <c r="CD22" s="119"/>
      <c r="CE22" s="19"/>
      <c r="CG22" s="38"/>
      <c r="CI22" s="119"/>
      <c r="CJ22" s="19"/>
      <c r="CL22" s="38"/>
      <c r="CN22" s="119"/>
      <c r="CO22" s="19"/>
      <c r="CQ22" s="38"/>
      <c r="CS22" s="119"/>
      <c r="CT22" s="19"/>
      <c r="CV22" s="38"/>
      <c r="CX22" s="119"/>
      <c r="CY22" s="19"/>
      <c r="DA22" s="38"/>
      <c r="DC22" s="119"/>
      <c r="DD22" s="19"/>
      <c r="DF22" s="38"/>
      <c r="DH22" s="119"/>
      <c r="DI22" s="19"/>
      <c r="DK22" s="38"/>
      <c r="DM22" s="119"/>
      <c r="DN22" s="19"/>
      <c r="DP22" s="38"/>
      <c r="DR22" s="119"/>
      <c r="DS22" s="19"/>
      <c r="DU22" s="38"/>
      <c r="DW22" s="119"/>
    </row>
    <row r="23" spans="1:127" ht="13.5" customHeight="1">
      <c r="A23" s="63"/>
      <c r="C23" s="19"/>
      <c r="E23" s="38"/>
      <c r="G23" s="119"/>
      <c r="H23" s="19"/>
      <c r="J23" s="38"/>
      <c r="L23" s="119"/>
      <c r="M23" s="19"/>
      <c r="O23" s="38"/>
      <c r="Q23" s="119"/>
      <c r="R23" s="19"/>
      <c r="T23" s="38"/>
      <c r="V23" s="119"/>
      <c r="W23" s="19"/>
      <c r="Y23" s="38"/>
      <c r="AA23" s="119"/>
      <c r="AB23" s="19"/>
      <c r="AD23" s="38"/>
      <c r="AF23" s="119"/>
      <c r="AG23" s="19"/>
      <c r="AI23" s="38"/>
      <c r="AK23" s="119"/>
      <c r="AL23" s="19"/>
      <c r="AN23" s="38"/>
      <c r="AP23" s="119"/>
      <c r="AQ23" s="19"/>
      <c r="AS23" s="38"/>
      <c r="AU23" s="119"/>
      <c r="AV23" s="19"/>
      <c r="AX23" s="38"/>
      <c r="AZ23" s="119"/>
      <c r="BA23" s="19"/>
      <c r="BC23" s="38"/>
      <c r="BE23" s="119"/>
      <c r="BF23" s="19"/>
      <c r="BH23" s="38"/>
      <c r="BJ23" s="119"/>
      <c r="BK23" s="19"/>
      <c r="BM23" s="38"/>
      <c r="BO23" s="119"/>
      <c r="BP23" s="19"/>
      <c r="BR23" s="38"/>
      <c r="BT23" s="119"/>
      <c r="BU23" s="19"/>
      <c r="BW23" s="38"/>
      <c r="BY23" s="119"/>
      <c r="BZ23" s="19"/>
      <c r="CB23" s="38"/>
      <c r="CD23" s="119"/>
      <c r="CE23" s="19"/>
      <c r="CG23" s="38"/>
      <c r="CI23" s="119"/>
      <c r="CJ23" s="19"/>
      <c r="CL23" s="38"/>
      <c r="CN23" s="119"/>
      <c r="CO23" s="19"/>
      <c r="CQ23" s="38"/>
      <c r="CS23" s="119"/>
      <c r="CT23" s="19"/>
      <c r="CV23" s="38"/>
      <c r="CX23" s="119"/>
      <c r="CY23" s="19"/>
      <c r="DA23" s="38"/>
      <c r="DC23" s="119"/>
      <c r="DD23" s="19"/>
      <c r="DF23" s="38"/>
      <c r="DH23" s="119"/>
      <c r="DI23" s="19"/>
      <c r="DK23" s="38"/>
      <c r="DM23" s="119"/>
      <c r="DN23" s="19"/>
      <c r="DP23" s="38"/>
      <c r="DR23" s="119"/>
      <c r="DS23" s="19"/>
      <c r="DU23" s="38"/>
      <c r="DW23" s="119"/>
    </row>
    <row r="24" spans="1:127" ht="13.5" customHeight="1">
      <c r="A24" s="63"/>
      <c r="C24" s="19"/>
      <c r="E24" s="38"/>
      <c r="G24" s="119"/>
      <c r="H24" s="19"/>
      <c r="J24" s="38"/>
      <c r="L24" s="119"/>
      <c r="M24" s="19"/>
      <c r="O24" s="38"/>
      <c r="Q24" s="119"/>
      <c r="R24" s="19"/>
      <c r="T24" s="38"/>
      <c r="V24" s="119"/>
      <c r="W24" s="19"/>
      <c r="Y24" s="38"/>
      <c r="AA24" s="119"/>
      <c r="AB24" s="19"/>
      <c r="AD24" s="38"/>
      <c r="AF24" s="119"/>
      <c r="AG24" s="19"/>
      <c r="AI24" s="38"/>
      <c r="AK24" s="119"/>
      <c r="AL24" s="19"/>
      <c r="AN24" s="38"/>
      <c r="AP24" s="119"/>
      <c r="AQ24" s="19"/>
      <c r="AS24" s="38"/>
      <c r="AU24" s="119"/>
      <c r="AV24" s="19"/>
      <c r="AX24" s="38"/>
      <c r="AZ24" s="119"/>
      <c r="BA24" s="19"/>
      <c r="BC24" s="38"/>
      <c r="BE24" s="119"/>
      <c r="BF24" s="19"/>
      <c r="BH24" s="38"/>
      <c r="BJ24" s="119"/>
      <c r="BK24" s="19"/>
      <c r="BM24" s="38"/>
      <c r="BO24" s="119"/>
      <c r="BP24" s="19"/>
      <c r="BR24" s="38"/>
      <c r="BT24" s="119"/>
      <c r="BU24" s="19"/>
      <c r="BW24" s="38"/>
      <c r="BY24" s="119"/>
      <c r="BZ24" s="19"/>
      <c r="CB24" s="38"/>
      <c r="CD24" s="119"/>
      <c r="CE24" s="19"/>
      <c r="CG24" s="38"/>
      <c r="CI24" s="119"/>
      <c r="CJ24" s="19"/>
      <c r="CL24" s="38"/>
      <c r="CN24" s="119"/>
      <c r="CO24" s="19"/>
      <c r="CQ24" s="38"/>
      <c r="CS24" s="119"/>
      <c r="CT24" s="19"/>
      <c r="CV24" s="38"/>
      <c r="CX24" s="119"/>
      <c r="CY24" s="19"/>
      <c r="DA24" s="38"/>
      <c r="DC24" s="119"/>
      <c r="DD24" s="19"/>
      <c r="DF24" s="38"/>
      <c r="DH24" s="119"/>
      <c r="DI24" s="19"/>
      <c r="DK24" s="38"/>
      <c r="DM24" s="119"/>
      <c r="DN24" s="19"/>
      <c r="DP24" s="38"/>
      <c r="DR24" s="119"/>
      <c r="DS24" s="19"/>
      <c r="DU24" s="38"/>
      <c r="DW24" s="119"/>
    </row>
    <row r="25" spans="1:127" ht="13.5" customHeight="1">
      <c r="A25" s="63"/>
      <c r="C25" s="19"/>
      <c r="E25" s="38"/>
      <c r="G25" s="119"/>
      <c r="H25" s="19"/>
      <c r="J25" s="38"/>
      <c r="L25" s="119"/>
      <c r="M25" s="19"/>
      <c r="O25" s="38"/>
      <c r="Q25" s="119"/>
      <c r="R25" s="19"/>
      <c r="T25" s="38"/>
      <c r="V25" s="119"/>
      <c r="W25" s="19"/>
      <c r="Y25" s="38"/>
      <c r="AA25" s="119"/>
      <c r="AB25" s="19"/>
      <c r="AD25" s="38"/>
      <c r="AF25" s="119"/>
      <c r="AG25" s="19"/>
      <c r="AI25" s="38"/>
      <c r="AK25" s="119"/>
      <c r="AL25" s="19"/>
      <c r="AN25" s="38"/>
      <c r="AP25" s="119"/>
      <c r="AQ25" s="19"/>
      <c r="AS25" s="38"/>
      <c r="AU25" s="119"/>
      <c r="AV25" s="19"/>
      <c r="AX25" s="38"/>
      <c r="AZ25" s="119"/>
      <c r="BA25" s="19"/>
      <c r="BC25" s="38"/>
      <c r="BE25" s="119"/>
      <c r="BF25" s="19"/>
      <c r="BH25" s="38"/>
      <c r="BJ25" s="119"/>
      <c r="BK25" s="19"/>
      <c r="BM25" s="38"/>
      <c r="BO25" s="119"/>
      <c r="BP25" s="19"/>
      <c r="BR25" s="38"/>
      <c r="BT25" s="119"/>
      <c r="BU25" s="19"/>
      <c r="BW25" s="38"/>
      <c r="BY25" s="119"/>
      <c r="BZ25" s="19"/>
      <c r="CB25" s="38"/>
      <c r="CD25" s="119"/>
      <c r="CE25" s="19"/>
      <c r="CG25" s="38"/>
      <c r="CI25" s="119"/>
      <c r="CJ25" s="19"/>
      <c r="CL25" s="38"/>
      <c r="CN25" s="119"/>
      <c r="CO25" s="19"/>
      <c r="CQ25" s="38"/>
      <c r="CS25" s="119"/>
      <c r="CT25" s="19"/>
      <c r="CV25" s="38"/>
      <c r="CX25" s="119"/>
      <c r="CY25" s="19"/>
      <c r="DA25" s="38"/>
      <c r="DC25" s="119"/>
      <c r="DD25" s="19"/>
      <c r="DF25" s="38"/>
      <c r="DH25" s="119"/>
      <c r="DI25" s="19"/>
      <c r="DK25" s="38"/>
      <c r="DM25" s="119"/>
      <c r="DN25" s="19"/>
      <c r="DP25" s="38"/>
      <c r="DR25" s="119"/>
      <c r="DS25" s="19"/>
      <c r="DU25" s="38"/>
      <c r="DW25" s="119"/>
    </row>
    <row r="26" spans="1:127" ht="13.5" customHeight="1">
      <c r="A26" s="63"/>
      <c r="C26" s="19"/>
      <c r="E26" s="38"/>
      <c r="G26" s="119"/>
      <c r="H26" s="19"/>
      <c r="J26" s="38"/>
      <c r="L26" s="119"/>
      <c r="M26" s="19"/>
      <c r="O26" s="38"/>
      <c r="Q26" s="119"/>
      <c r="R26" s="19"/>
      <c r="T26" s="38"/>
      <c r="V26" s="119"/>
      <c r="W26" s="19"/>
      <c r="Y26" s="38"/>
      <c r="AA26" s="119"/>
      <c r="AB26" s="19"/>
      <c r="AD26" s="38"/>
      <c r="AF26" s="119"/>
      <c r="AG26" s="19"/>
      <c r="AI26" s="38"/>
      <c r="AK26" s="119"/>
      <c r="AL26" s="19"/>
      <c r="AN26" s="38"/>
      <c r="AP26" s="119"/>
      <c r="AQ26" s="19"/>
      <c r="AS26" s="38"/>
      <c r="AU26" s="119"/>
      <c r="AV26" s="19"/>
      <c r="AX26" s="38"/>
      <c r="AZ26" s="119"/>
      <c r="BA26" s="19"/>
      <c r="BC26" s="38"/>
      <c r="BE26" s="119"/>
      <c r="BF26" s="19"/>
      <c r="BH26" s="38"/>
      <c r="BJ26" s="119"/>
      <c r="BK26" s="19"/>
      <c r="BM26" s="38"/>
      <c r="BO26" s="119"/>
      <c r="BP26" s="19"/>
      <c r="BR26" s="38"/>
      <c r="BT26" s="119"/>
      <c r="BU26" s="19"/>
      <c r="BW26" s="38"/>
      <c r="BY26" s="119"/>
      <c r="BZ26" s="19"/>
      <c r="CB26" s="38"/>
      <c r="CD26" s="119"/>
      <c r="CE26" s="19"/>
      <c r="CG26" s="38"/>
      <c r="CI26" s="119"/>
      <c r="CJ26" s="19"/>
      <c r="CL26" s="38"/>
      <c r="CN26" s="119"/>
      <c r="CO26" s="19"/>
      <c r="CQ26" s="38"/>
      <c r="CS26" s="119"/>
      <c r="CT26" s="19"/>
      <c r="CV26" s="38"/>
      <c r="CX26" s="119"/>
      <c r="CY26" s="19"/>
      <c r="DA26" s="38"/>
      <c r="DC26" s="119"/>
      <c r="DD26" s="19"/>
      <c r="DF26" s="38"/>
      <c r="DH26" s="119"/>
      <c r="DI26" s="19"/>
      <c r="DK26" s="38"/>
      <c r="DM26" s="119"/>
      <c r="DN26" s="19"/>
      <c r="DP26" s="38"/>
      <c r="DR26" s="119"/>
      <c r="DS26" s="19"/>
      <c r="DU26" s="38"/>
      <c r="DW26" s="119"/>
    </row>
    <row r="27" spans="1:127" ht="13.5" customHeight="1">
      <c r="A27" s="63"/>
      <c r="C27" s="19"/>
      <c r="E27" s="38"/>
      <c r="G27" s="119"/>
      <c r="H27" s="19"/>
      <c r="J27" s="38"/>
      <c r="L27" s="119"/>
      <c r="M27" s="19"/>
      <c r="O27" s="38"/>
      <c r="Q27" s="119"/>
      <c r="R27" s="19"/>
      <c r="T27" s="38"/>
      <c r="V27" s="119"/>
      <c r="W27" s="19"/>
      <c r="Y27" s="38"/>
      <c r="AA27" s="119"/>
      <c r="AB27" s="19"/>
      <c r="AD27" s="38"/>
      <c r="AF27" s="119"/>
      <c r="AG27" s="19"/>
      <c r="AI27" s="38"/>
      <c r="AK27" s="119"/>
      <c r="AL27" s="19"/>
      <c r="AN27" s="38"/>
      <c r="AP27" s="119"/>
      <c r="AQ27" s="19"/>
      <c r="AS27" s="38"/>
      <c r="AU27" s="119"/>
      <c r="AV27" s="19"/>
      <c r="AX27" s="38"/>
      <c r="AZ27" s="119"/>
      <c r="BA27" s="19"/>
      <c r="BC27" s="38"/>
      <c r="BE27" s="119"/>
      <c r="BF27" s="19"/>
      <c r="BH27" s="38"/>
      <c r="BJ27" s="119"/>
      <c r="BK27" s="19"/>
      <c r="BM27" s="38"/>
      <c r="BO27" s="119"/>
      <c r="BP27" s="19"/>
      <c r="BR27" s="38"/>
      <c r="BT27" s="119"/>
      <c r="BU27" s="19"/>
      <c r="BW27" s="38"/>
      <c r="BY27" s="119"/>
      <c r="BZ27" s="19"/>
      <c r="CB27" s="38"/>
      <c r="CD27" s="119"/>
      <c r="CE27" s="19"/>
      <c r="CG27" s="38"/>
      <c r="CI27" s="119"/>
      <c r="CJ27" s="19"/>
      <c r="CL27" s="38"/>
      <c r="CN27" s="119"/>
      <c r="CO27" s="19"/>
      <c r="CQ27" s="38"/>
      <c r="CS27" s="119"/>
      <c r="CT27" s="19"/>
      <c r="CV27" s="38"/>
      <c r="CX27" s="119"/>
      <c r="CY27" s="19"/>
      <c r="DA27" s="38"/>
      <c r="DC27" s="119"/>
      <c r="DD27" s="19"/>
      <c r="DF27" s="38"/>
      <c r="DH27" s="119"/>
      <c r="DI27" s="19"/>
      <c r="DK27" s="38"/>
      <c r="DM27" s="119"/>
      <c r="DN27" s="19"/>
      <c r="DP27" s="38"/>
      <c r="DR27" s="119"/>
      <c r="DS27" s="19"/>
      <c r="DU27" s="38"/>
      <c r="DW27" s="119"/>
    </row>
    <row r="28" spans="1:127" ht="13.5" customHeight="1">
      <c r="A28" s="63"/>
      <c r="C28" s="19"/>
      <c r="E28" s="38"/>
      <c r="G28" s="119"/>
      <c r="H28" s="19"/>
      <c r="J28" s="38"/>
      <c r="L28" s="119"/>
      <c r="M28" s="19"/>
      <c r="O28" s="38"/>
      <c r="Q28" s="119"/>
      <c r="R28" s="19"/>
      <c r="T28" s="38"/>
      <c r="V28" s="119"/>
      <c r="W28" s="19"/>
      <c r="Y28" s="38"/>
      <c r="AA28" s="119"/>
      <c r="AB28" s="19"/>
      <c r="AD28" s="38"/>
      <c r="AF28" s="119"/>
      <c r="AG28" s="19"/>
      <c r="AI28" s="38"/>
      <c r="AK28" s="119"/>
      <c r="AL28" s="19"/>
      <c r="AN28" s="38"/>
      <c r="AP28" s="119"/>
      <c r="AQ28" s="19"/>
      <c r="AS28" s="38"/>
      <c r="AU28" s="119"/>
      <c r="AV28" s="19"/>
      <c r="AX28" s="38"/>
      <c r="AZ28" s="119"/>
      <c r="BA28" s="19"/>
      <c r="BC28" s="38"/>
      <c r="BE28" s="119"/>
      <c r="BF28" s="19"/>
      <c r="BH28" s="38"/>
      <c r="BJ28" s="119"/>
      <c r="BK28" s="19"/>
      <c r="BM28" s="38"/>
      <c r="BO28" s="119"/>
      <c r="BP28" s="19"/>
      <c r="BR28" s="38"/>
      <c r="BT28" s="119"/>
      <c r="BU28" s="19"/>
      <c r="BW28" s="38"/>
      <c r="BY28" s="119"/>
      <c r="BZ28" s="19"/>
      <c r="CB28" s="38"/>
      <c r="CD28" s="119"/>
      <c r="CE28" s="19"/>
      <c r="CG28" s="38"/>
      <c r="CI28" s="119"/>
      <c r="CJ28" s="19"/>
      <c r="CL28" s="38"/>
      <c r="CN28" s="119"/>
      <c r="CO28" s="19"/>
      <c r="CQ28" s="38"/>
      <c r="CS28" s="119"/>
      <c r="CT28" s="19"/>
      <c r="CV28" s="38"/>
      <c r="CX28" s="119"/>
      <c r="CY28" s="19"/>
      <c r="DA28" s="38"/>
      <c r="DC28" s="119"/>
      <c r="DD28" s="19"/>
      <c r="DF28" s="38"/>
      <c r="DH28" s="119"/>
      <c r="DI28" s="19"/>
      <c r="DK28" s="38"/>
      <c r="DM28" s="119"/>
      <c r="DN28" s="19"/>
      <c r="DP28" s="38"/>
      <c r="DR28" s="119"/>
      <c r="DS28" s="19"/>
      <c r="DU28" s="38"/>
      <c r="DW28" s="119"/>
    </row>
    <row r="29" spans="1:127" ht="13.5" customHeight="1">
      <c r="A29" s="63"/>
      <c r="C29" s="19"/>
      <c r="E29" s="38"/>
      <c r="G29" s="119"/>
      <c r="H29" s="19"/>
      <c r="J29" s="38"/>
      <c r="L29" s="119"/>
      <c r="M29" s="19"/>
      <c r="O29" s="38"/>
      <c r="Q29" s="119"/>
      <c r="R29" s="19"/>
      <c r="T29" s="38"/>
      <c r="V29" s="119"/>
      <c r="W29" s="19"/>
      <c r="Y29" s="38"/>
      <c r="AA29" s="119"/>
      <c r="AB29" s="19"/>
      <c r="AD29" s="38"/>
      <c r="AF29" s="119"/>
      <c r="AG29" s="19"/>
      <c r="AI29" s="38"/>
      <c r="AK29" s="119"/>
      <c r="AL29" s="19"/>
      <c r="AN29" s="38"/>
      <c r="AP29" s="119"/>
      <c r="AQ29" s="19"/>
      <c r="AS29" s="38"/>
      <c r="AU29" s="119"/>
      <c r="AV29" s="19"/>
      <c r="AX29" s="38"/>
      <c r="AZ29" s="119"/>
      <c r="BA29" s="19"/>
      <c r="BC29" s="38"/>
      <c r="BE29" s="119"/>
      <c r="BF29" s="19"/>
      <c r="BH29" s="38"/>
      <c r="BJ29" s="119"/>
      <c r="BK29" s="19"/>
      <c r="BM29" s="38"/>
      <c r="BO29" s="119"/>
      <c r="BP29" s="19"/>
      <c r="BR29" s="38"/>
      <c r="BT29" s="119"/>
      <c r="BU29" s="19"/>
      <c r="BW29" s="38"/>
      <c r="BY29" s="119"/>
      <c r="BZ29" s="19"/>
      <c r="CB29" s="38"/>
      <c r="CD29" s="119"/>
      <c r="CE29" s="19"/>
      <c r="CG29" s="38"/>
      <c r="CI29" s="119"/>
      <c r="CJ29" s="19"/>
      <c r="CL29" s="38"/>
      <c r="CN29" s="119"/>
      <c r="CO29" s="19"/>
      <c r="CQ29" s="38"/>
      <c r="CS29" s="119"/>
      <c r="CT29" s="19"/>
      <c r="CV29" s="38"/>
      <c r="CX29" s="119"/>
      <c r="CY29" s="19"/>
      <c r="DA29" s="38"/>
      <c r="DC29" s="119"/>
      <c r="DD29" s="19"/>
      <c r="DF29" s="38"/>
      <c r="DH29" s="119"/>
      <c r="DI29" s="19"/>
      <c r="DK29" s="38"/>
      <c r="DM29" s="119"/>
      <c r="DN29" s="19"/>
      <c r="DP29" s="38"/>
      <c r="DR29" s="119"/>
      <c r="DS29" s="19"/>
      <c r="DU29" s="38"/>
      <c r="DW29" s="119"/>
    </row>
    <row r="30" spans="1:127" ht="13.5" customHeight="1">
      <c r="A30" s="63"/>
      <c r="C30" s="19"/>
      <c r="E30" s="38"/>
      <c r="G30" s="119"/>
      <c r="H30" s="19"/>
      <c r="J30" s="38"/>
      <c r="L30" s="119"/>
      <c r="M30" s="19"/>
      <c r="O30" s="38"/>
      <c r="Q30" s="119"/>
      <c r="R30" s="19"/>
      <c r="T30" s="38"/>
      <c r="V30" s="119"/>
      <c r="W30" s="19"/>
      <c r="Y30" s="38"/>
      <c r="AA30" s="119"/>
      <c r="AB30" s="19"/>
      <c r="AD30" s="38"/>
      <c r="AF30" s="119"/>
      <c r="AG30" s="19"/>
      <c r="AI30" s="38"/>
      <c r="AK30" s="119"/>
      <c r="AL30" s="19"/>
      <c r="AN30" s="38"/>
      <c r="AP30" s="119"/>
      <c r="AQ30" s="19"/>
      <c r="AS30" s="38"/>
      <c r="AU30" s="119"/>
      <c r="AV30" s="19"/>
      <c r="AX30" s="38"/>
      <c r="AZ30" s="119"/>
      <c r="BA30" s="19"/>
      <c r="BC30" s="38"/>
      <c r="BE30" s="119"/>
      <c r="BF30" s="19"/>
      <c r="BH30" s="38"/>
      <c r="BJ30" s="119"/>
      <c r="BK30" s="19"/>
      <c r="BM30" s="38"/>
      <c r="BO30" s="119"/>
      <c r="BP30" s="19"/>
      <c r="BR30" s="38"/>
      <c r="BT30" s="119"/>
      <c r="BU30" s="19"/>
      <c r="BW30" s="38"/>
      <c r="BY30" s="119"/>
      <c r="BZ30" s="19"/>
      <c r="CB30" s="38"/>
      <c r="CD30" s="119"/>
      <c r="CE30" s="19"/>
      <c r="CG30" s="38"/>
      <c r="CI30" s="119"/>
      <c r="CJ30" s="19"/>
      <c r="CL30" s="38"/>
      <c r="CN30" s="119"/>
      <c r="CO30" s="19"/>
      <c r="CQ30" s="38"/>
      <c r="CS30" s="119"/>
      <c r="CT30" s="19"/>
      <c r="CV30" s="38"/>
      <c r="CX30" s="119"/>
      <c r="CY30" s="19"/>
      <c r="DA30" s="38"/>
      <c r="DC30" s="119"/>
      <c r="DD30" s="19"/>
      <c r="DF30" s="38"/>
      <c r="DH30" s="119"/>
      <c r="DI30" s="19"/>
      <c r="DK30" s="38"/>
      <c r="DM30" s="119"/>
      <c r="DN30" s="19"/>
      <c r="DP30" s="38"/>
      <c r="DR30" s="119"/>
      <c r="DS30" s="19"/>
      <c r="DU30" s="38"/>
      <c r="DW30" s="119"/>
    </row>
    <row r="31" spans="1:127" ht="13.5" customHeight="1">
      <c r="A31" s="63"/>
      <c r="C31" s="19"/>
      <c r="E31" s="38"/>
      <c r="G31" s="119"/>
      <c r="H31" s="19"/>
      <c r="J31" s="38"/>
      <c r="L31" s="119"/>
      <c r="M31" s="19"/>
      <c r="O31" s="38"/>
      <c r="Q31" s="119"/>
      <c r="R31" s="19"/>
      <c r="T31" s="38"/>
      <c r="V31" s="119"/>
      <c r="W31" s="19"/>
      <c r="Y31" s="38"/>
      <c r="AA31" s="119"/>
      <c r="AB31" s="19"/>
      <c r="AD31" s="38"/>
      <c r="AF31" s="119"/>
      <c r="AG31" s="19"/>
      <c r="AI31" s="38"/>
      <c r="AK31" s="119"/>
      <c r="AL31" s="19"/>
      <c r="AN31" s="38"/>
      <c r="AP31" s="119"/>
      <c r="AQ31" s="19"/>
      <c r="AS31" s="38"/>
      <c r="AU31" s="119"/>
      <c r="AV31" s="19"/>
      <c r="AX31" s="38"/>
      <c r="AZ31" s="119"/>
      <c r="BA31" s="19"/>
      <c r="BC31" s="38"/>
      <c r="BE31" s="119"/>
      <c r="BF31" s="19"/>
      <c r="BH31" s="38"/>
      <c r="BJ31" s="119"/>
      <c r="BK31" s="19"/>
      <c r="BM31" s="38"/>
      <c r="BO31" s="119"/>
      <c r="BP31" s="19"/>
      <c r="BR31" s="38"/>
      <c r="BT31" s="119"/>
      <c r="BU31" s="19"/>
      <c r="BW31" s="38"/>
      <c r="BY31" s="119"/>
      <c r="BZ31" s="19"/>
      <c r="CB31" s="38"/>
      <c r="CD31" s="119"/>
      <c r="CE31" s="19"/>
      <c r="CG31" s="38"/>
      <c r="CI31" s="119"/>
      <c r="CJ31" s="19"/>
      <c r="CL31" s="38"/>
      <c r="CN31" s="119"/>
      <c r="CO31" s="19"/>
      <c r="CQ31" s="38"/>
      <c r="CS31" s="119"/>
      <c r="CT31" s="19"/>
      <c r="CV31" s="38"/>
      <c r="CX31" s="119"/>
      <c r="CY31" s="19"/>
      <c r="DA31" s="38"/>
      <c r="DC31" s="119"/>
      <c r="DD31" s="19"/>
      <c r="DF31" s="38"/>
      <c r="DH31" s="119"/>
      <c r="DI31" s="19"/>
      <c r="DK31" s="38"/>
      <c r="DM31" s="119"/>
      <c r="DN31" s="19"/>
      <c r="DP31" s="38"/>
      <c r="DR31" s="119"/>
      <c r="DS31" s="19"/>
      <c r="DU31" s="38"/>
      <c r="DW31" s="119"/>
    </row>
    <row r="32" spans="1:127" ht="13.5" customHeight="1">
      <c r="A32" s="63"/>
      <c r="C32" s="19"/>
      <c r="E32" s="38"/>
      <c r="G32" s="119"/>
      <c r="H32" s="19"/>
      <c r="J32" s="38"/>
      <c r="L32" s="119"/>
      <c r="M32" s="19"/>
      <c r="O32" s="38"/>
      <c r="Q32" s="119"/>
      <c r="R32" s="19"/>
      <c r="T32" s="38"/>
      <c r="V32" s="119"/>
      <c r="W32" s="19"/>
      <c r="Y32" s="38"/>
      <c r="AA32" s="119"/>
      <c r="AB32" s="19"/>
      <c r="AD32" s="38"/>
      <c r="AF32" s="119"/>
      <c r="AG32" s="19"/>
      <c r="AI32" s="38"/>
      <c r="AK32" s="119"/>
      <c r="AL32" s="19"/>
      <c r="AN32" s="38"/>
      <c r="AP32" s="119"/>
      <c r="AQ32" s="19"/>
      <c r="AS32" s="38"/>
      <c r="AU32" s="119"/>
      <c r="AV32" s="19"/>
      <c r="AX32" s="38"/>
      <c r="AZ32" s="119"/>
      <c r="BA32" s="19"/>
      <c r="BC32" s="38"/>
      <c r="BE32" s="119"/>
      <c r="BF32" s="19"/>
      <c r="BH32" s="38"/>
      <c r="BJ32" s="119"/>
      <c r="BK32" s="19"/>
      <c r="BM32" s="38"/>
      <c r="BO32" s="119"/>
      <c r="BP32" s="19"/>
      <c r="BR32" s="38"/>
      <c r="BT32" s="119"/>
      <c r="BU32" s="19"/>
      <c r="BW32" s="38"/>
      <c r="BY32" s="119"/>
      <c r="BZ32" s="19"/>
      <c r="CB32" s="38"/>
      <c r="CD32" s="119"/>
      <c r="CE32" s="19"/>
      <c r="CG32" s="38"/>
      <c r="CI32" s="119"/>
      <c r="CJ32" s="19"/>
      <c r="CL32" s="38"/>
      <c r="CN32" s="119"/>
      <c r="CO32" s="19"/>
      <c r="CQ32" s="38"/>
      <c r="CS32" s="119"/>
      <c r="CT32" s="19"/>
      <c r="CV32" s="38"/>
      <c r="CX32" s="119"/>
      <c r="CY32" s="19"/>
      <c r="DA32" s="38"/>
      <c r="DC32" s="119"/>
      <c r="DD32" s="19"/>
      <c r="DF32" s="38"/>
      <c r="DH32" s="119"/>
      <c r="DI32" s="19"/>
      <c r="DK32" s="38"/>
      <c r="DM32" s="119"/>
      <c r="DN32" s="19"/>
      <c r="DP32" s="38"/>
      <c r="DR32" s="119"/>
      <c r="DS32" s="19"/>
      <c r="DU32" s="38"/>
      <c r="DW32" s="119"/>
    </row>
    <row r="33" spans="1:127" ht="13.5" customHeight="1">
      <c r="A33" s="63"/>
      <c r="C33" s="19"/>
      <c r="E33" s="38"/>
      <c r="G33" s="119"/>
      <c r="H33" s="19"/>
      <c r="J33" s="38"/>
      <c r="L33" s="119"/>
      <c r="M33" s="19"/>
      <c r="O33" s="38"/>
      <c r="Q33" s="119"/>
      <c r="R33" s="19"/>
      <c r="T33" s="38"/>
      <c r="V33" s="119"/>
      <c r="W33" s="19"/>
      <c r="Y33" s="38"/>
      <c r="AA33" s="119"/>
      <c r="AB33" s="19"/>
      <c r="AD33" s="38"/>
      <c r="AF33" s="119"/>
      <c r="AG33" s="19"/>
      <c r="AI33" s="38"/>
      <c r="AK33" s="119"/>
      <c r="AL33" s="19"/>
      <c r="AN33" s="38"/>
      <c r="AP33" s="119"/>
      <c r="AQ33" s="19"/>
      <c r="AS33" s="38"/>
      <c r="AU33" s="119"/>
      <c r="AV33" s="19"/>
      <c r="AX33" s="38"/>
      <c r="AZ33" s="119"/>
      <c r="BA33" s="19"/>
      <c r="BC33" s="38"/>
      <c r="BE33" s="119"/>
      <c r="BF33" s="19"/>
      <c r="BH33" s="38"/>
      <c r="BJ33" s="119"/>
      <c r="BK33" s="19"/>
      <c r="BM33" s="38"/>
      <c r="BO33" s="119"/>
      <c r="BP33" s="19"/>
      <c r="BR33" s="38"/>
      <c r="BT33" s="119"/>
      <c r="BU33" s="19"/>
      <c r="BW33" s="38"/>
      <c r="BY33" s="119"/>
      <c r="BZ33" s="19"/>
      <c r="CB33" s="38"/>
      <c r="CD33" s="119"/>
      <c r="CE33" s="19"/>
      <c r="CG33" s="38"/>
      <c r="CI33" s="119"/>
      <c r="CJ33" s="19"/>
      <c r="CL33" s="38"/>
      <c r="CN33" s="119"/>
      <c r="CO33" s="19"/>
      <c r="CQ33" s="38"/>
      <c r="CS33" s="119"/>
      <c r="CT33" s="19"/>
      <c r="CV33" s="38"/>
      <c r="CX33" s="119"/>
      <c r="CY33" s="19"/>
      <c r="DA33" s="38"/>
      <c r="DC33" s="119"/>
      <c r="DD33" s="19"/>
      <c r="DF33" s="38"/>
      <c r="DH33" s="119"/>
      <c r="DI33" s="19"/>
      <c r="DK33" s="38"/>
      <c r="DM33" s="119"/>
      <c r="DN33" s="19"/>
      <c r="DP33" s="38"/>
      <c r="DR33" s="119"/>
      <c r="DS33" s="19"/>
      <c r="DU33" s="38"/>
      <c r="DW33" s="119"/>
    </row>
    <row r="34" spans="1:127" ht="13.5" customHeight="1">
      <c r="A34" s="63"/>
      <c r="C34" s="19"/>
      <c r="E34" s="38"/>
      <c r="G34" s="119"/>
      <c r="H34" s="19"/>
      <c r="J34" s="38"/>
      <c r="L34" s="119"/>
      <c r="M34" s="19"/>
      <c r="O34" s="38"/>
      <c r="Q34" s="119"/>
      <c r="R34" s="19"/>
      <c r="T34" s="38"/>
      <c r="V34" s="119"/>
      <c r="W34" s="19"/>
      <c r="Y34" s="38"/>
      <c r="AA34" s="119"/>
      <c r="AB34" s="19"/>
      <c r="AD34" s="38"/>
      <c r="AF34" s="119"/>
      <c r="AG34" s="19"/>
      <c r="AI34" s="38"/>
      <c r="AK34" s="119"/>
      <c r="AL34" s="19"/>
      <c r="AN34" s="38"/>
      <c r="AP34" s="119"/>
      <c r="AQ34" s="19"/>
      <c r="AS34" s="38"/>
      <c r="AU34" s="119"/>
      <c r="AV34" s="19"/>
      <c r="AX34" s="38"/>
      <c r="AZ34" s="119"/>
      <c r="BA34" s="19"/>
      <c r="BC34" s="38"/>
      <c r="BE34" s="119"/>
      <c r="BF34" s="19"/>
      <c r="BH34" s="38"/>
      <c r="BJ34" s="119"/>
      <c r="BK34" s="19"/>
      <c r="BM34" s="38"/>
      <c r="BO34" s="119"/>
      <c r="BP34" s="19"/>
      <c r="BR34" s="38"/>
      <c r="BT34" s="119"/>
      <c r="BU34" s="19"/>
      <c r="BW34" s="38"/>
      <c r="BY34" s="119"/>
      <c r="BZ34" s="19"/>
      <c r="CB34" s="38"/>
      <c r="CD34" s="119"/>
      <c r="CE34" s="19"/>
      <c r="CG34" s="38"/>
      <c r="CI34" s="119"/>
      <c r="CJ34" s="19"/>
      <c r="CL34" s="38"/>
      <c r="CN34" s="119"/>
      <c r="CO34" s="19"/>
      <c r="CQ34" s="38"/>
      <c r="CS34" s="119"/>
      <c r="CT34" s="19"/>
      <c r="CV34" s="38"/>
      <c r="CX34" s="119"/>
      <c r="CY34" s="19"/>
      <c r="DA34" s="38"/>
      <c r="DC34" s="119"/>
      <c r="DD34" s="19"/>
      <c r="DF34" s="38"/>
      <c r="DH34" s="119"/>
      <c r="DI34" s="19"/>
      <c r="DK34" s="38"/>
      <c r="DM34" s="119"/>
      <c r="DN34" s="19"/>
      <c r="DP34" s="38"/>
      <c r="DR34" s="119"/>
      <c r="DS34" s="19"/>
      <c r="DU34" s="38"/>
      <c r="DW34" s="119"/>
    </row>
    <row r="35" spans="1:127" ht="13.5" customHeight="1">
      <c r="A35" s="63"/>
      <c r="C35" s="19"/>
      <c r="E35" s="38"/>
      <c r="G35" s="119"/>
      <c r="H35" s="19"/>
      <c r="J35" s="38"/>
      <c r="L35" s="119"/>
      <c r="M35" s="19"/>
      <c r="O35" s="38"/>
      <c r="Q35" s="119"/>
      <c r="R35" s="19"/>
      <c r="T35" s="38"/>
      <c r="V35" s="119"/>
      <c r="W35" s="19"/>
      <c r="Y35" s="38"/>
      <c r="AA35" s="119"/>
      <c r="AB35" s="19"/>
      <c r="AD35" s="38"/>
      <c r="AF35" s="119"/>
      <c r="AG35" s="19"/>
      <c r="AI35" s="38"/>
      <c r="AK35" s="119"/>
      <c r="AL35" s="19"/>
      <c r="AN35" s="38"/>
      <c r="AP35" s="119"/>
      <c r="AQ35" s="19"/>
      <c r="AS35" s="38"/>
      <c r="AU35" s="119"/>
      <c r="AV35" s="19"/>
      <c r="AX35" s="38"/>
      <c r="AZ35" s="119"/>
      <c r="BA35" s="19"/>
      <c r="BC35" s="38"/>
      <c r="BE35" s="119"/>
      <c r="BF35" s="19"/>
      <c r="BH35" s="38"/>
      <c r="BJ35" s="119"/>
      <c r="BK35" s="19"/>
      <c r="BM35" s="38"/>
      <c r="BO35" s="119"/>
      <c r="BP35" s="19"/>
      <c r="BR35" s="38"/>
      <c r="BT35" s="119"/>
      <c r="BU35" s="19"/>
      <c r="BW35" s="38"/>
      <c r="BY35" s="119"/>
      <c r="BZ35" s="19"/>
      <c r="CB35" s="38"/>
      <c r="CD35" s="119"/>
      <c r="CE35" s="19"/>
      <c r="CG35" s="38"/>
      <c r="CI35" s="119"/>
      <c r="CJ35" s="19"/>
      <c r="CL35" s="38"/>
      <c r="CN35" s="119"/>
      <c r="CO35" s="19"/>
      <c r="CQ35" s="38"/>
      <c r="CS35" s="119"/>
      <c r="CT35" s="19"/>
      <c r="CV35" s="38"/>
      <c r="CX35" s="119"/>
      <c r="CY35" s="19"/>
      <c r="DA35" s="38"/>
      <c r="DC35" s="119"/>
      <c r="DD35" s="19"/>
      <c r="DF35" s="38"/>
      <c r="DH35" s="119"/>
      <c r="DI35" s="19"/>
      <c r="DK35" s="38"/>
      <c r="DM35" s="119"/>
      <c r="DN35" s="19"/>
      <c r="DP35" s="38"/>
      <c r="DR35" s="119"/>
      <c r="DS35" s="19"/>
      <c r="DU35" s="38"/>
      <c r="DW35" s="119"/>
    </row>
    <row r="36" spans="1:127" ht="13.5" customHeight="1">
      <c r="A36" s="63"/>
      <c r="C36" s="19"/>
      <c r="E36" s="38"/>
      <c r="G36" s="119"/>
      <c r="H36" s="19"/>
      <c r="J36" s="38"/>
      <c r="L36" s="119"/>
      <c r="M36" s="19"/>
      <c r="O36" s="38"/>
      <c r="Q36" s="119"/>
      <c r="R36" s="19"/>
      <c r="T36" s="38"/>
      <c r="V36" s="119"/>
      <c r="W36" s="19"/>
      <c r="Y36" s="38"/>
      <c r="AA36" s="119"/>
      <c r="AB36" s="19"/>
      <c r="AD36" s="38"/>
      <c r="AF36" s="119"/>
      <c r="AG36" s="19"/>
      <c r="AI36" s="38"/>
      <c r="AK36" s="119"/>
      <c r="AL36" s="19"/>
      <c r="AN36" s="38"/>
      <c r="AP36" s="119"/>
      <c r="AQ36" s="19"/>
      <c r="AS36" s="38"/>
      <c r="AU36" s="119"/>
      <c r="AV36" s="19"/>
      <c r="AX36" s="38"/>
      <c r="AZ36" s="119"/>
      <c r="BA36" s="19"/>
      <c r="BC36" s="38"/>
      <c r="BE36" s="119"/>
      <c r="BF36" s="19"/>
      <c r="BH36" s="38"/>
      <c r="BJ36" s="119"/>
      <c r="BK36" s="19"/>
      <c r="BM36" s="38"/>
      <c r="BO36" s="119"/>
      <c r="BP36" s="19"/>
      <c r="BR36" s="38"/>
      <c r="BT36" s="119"/>
      <c r="BU36" s="19"/>
      <c r="BW36" s="38"/>
      <c r="BY36" s="119"/>
      <c r="BZ36" s="19"/>
      <c r="CB36" s="38"/>
      <c r="CD36" s="119"/>
      <c r="CE36" s="19"/>
      <c r="CG36" s="38"/>
      <c r="CI36" s="119"/>
      <c r="CJ36" s="19"/>
      <c r="CL36" s="38"/>
      <c r="CN36" s="119"/>
      <c r="CO36" s="19"/>
      <c r="CQ36" s="38"/>
      <c r="CS36" s="119"/>
      <c r="CT36" s="19"/>
      <c r="CV36" s="38"/>
      <c r="CX36" s="119"/>
      <c r="CY36" s="19"/>
      <c r="DA36" s="38"/>
      <c r="DC36" s="119"/>
      <c r="DD36" s="19"/>
      <c r="DF36" s="38"/>
      <c r="DH36" s="119"/>
      <c r="DI36" s="19"/>
      <c r="DK36" s="38"/>
      <c r="DM36" s="119"/>
      <c r="DN36" s="19"/>
      <c r="DP36" s="38"/>
      <c r="DR36" s="119"/>
      <c r="DS36" s="19"/>
      <c r="DU36" s="38"/>
      <c r="DW36" s="119"/>
    </row>
    <row r="37" spans="1:127" ht="13.5" customHeight="1">
      <c r="A37" s="63"/>
      <c r="C37" s="19"/>
      <c r="E37" s="38"/>
      <c r="G37" s="119"/>
      <c r="H37" s="19"/>
      <c r="J37" s="38"/>
      <c r="L37" s="119"/>
      <c r="M37" s="19"/>
      <c r="O37" s="38"/>
      <c r="Q37" s="119"/>
      <c r="R37" s="19"/>
      <c r="T37" s="38"/>
      <c r="V37" s="119"/>
      <c r="W37" s="19"/>
      <c r="Y37" s="38"/>
      <c r="AA37" s="119"/>
      <c r="AB37" s="19"/>
      <c r="AD37" s="38"/>
      <c r="AF37" s="119"/>
      <c r="AG37" s="19"/>
      <c r="AI37" s="38"/>
      <c r="AK37" s="119"/>
      <c r="AL37" s="19"/>
      <c r="AN37" s="38"/>
      <c r="AP37" s="119"/>
      <c r="AQ37" s="19"/>
      <c r="AS37" s="38"/>
      <c r="AU37" s="119"/>
      <c r="AV37" s="19"/>
      <c r="AX37" s="38"/>
      <c r="AZ37" s="119"/>
      <c r="BA37" s="19"/>
      <c r="BC37" s="38"/>
      <c r="BE37" s="119"/>
      <c r="BF37" s="19"/>
      <c r="BH37" s="38"/>
      <c r="BJ37" s="119"/>
      <c r="BK37" s="19"/>
      <c r="BM37" s="38"/>
      <c r="BO37" s="119"/>
      <c r="BP37" s="19"/>
      <c r="BR37" s="38"/>
      <c r="BT37" s="119"/>
      <c r="BU37" s="19"/>
      <c r="BW37" s="38"/>
      <c r="BY37" s="119"/>
      <c r="BZ37" s="19"/>
      <c r="CB37" s="38"/>
      <c r="CD37" s="119"/>
      <c r="CE37" s="19"/>
      <c r="CG37" s="38"/>
      <c r="CI37" s="119"/>
      <c r="CJ37" s="19"/>
      <c r="CL37" s="38"/>
      <c r="CN37" s="119"/>
      <c r="CO37" s="19"/>
      <c r="CQ37" s="38"/>
      <c r="CS37" s="119"/>
      <c r="CT37" s="19"/>
      <c r="CV37" s="38"/>
      <c r="CX37" s="119"/>
      <c r="CY37" s="19"/>
      <c r="DA37" s="38"/>
      <c r="DC37" s="119"/>
      <c r="DD37" s="19"/>
      <c r="DF37" s="38"/>
      <c r="DH37" s="119"/>
      <c r="DI37" s="19"/>
      <c r="DK37" s="38"/>
      <c r="DM37" s="119"/>
      <c r="DN37" s="19"/>
      <c r="DP37" s="38"/>
      <c r="DR37" s="119"/>
      <c r="DS37" s="19"/>
      <c r="DU37" s="38"/>
      <c r="DW37" s="119"/>
    </row>
    <row r="38" spans="1:127" ht="13.5" customHeight="1">
      <c r="A38" s="63"/>
      <c r="C38" s="19"/>
      <c r="E38" s="38"/>
      <c r="G38" s="119"/>
      <c r="H38" s="19"/>
      <c r="J38" s="38"/>
      <c r="L38" s="119"/>
      <c r="M38" s="19"/>
      <c r="O38" s="38"/>
      <c r="Q38" s="119"/>
      <c r="R38" s="19"/>
      <c r="T38" s="38"/>
      <c r="V38" s="119"/>
      <c r="W38" s="19"/>
      <c r="Y38" s="38"/>
      <c r="AA38" s="119"/>
      <c r="AB38" s="19"/>
      <c r="AD38" s="38"/>
      <c r="AF38" s="119"/>
      <c r="AG38" s="19"/>
      <c r="AI38" s="38"/>
      <c r="AK38" s="119"/>
      <c r="AL38" s="19"/>
      <c r="AN38" s="38"/>
      <c r="AP38" s="119"/>
      <c r="AQ38" s="19"/>
      <c r="AS38" s="38"/>
      <c r="AU38" s="119"/>
      <c r="AV38" s="19"/>
      <c r="AX38" s="38"/>
      <c r="AZ38" s="119"/>
      <c r="BA38" s="19"/>
      <c r="BC38" s="38"/>
      <c r="BE38" s="119"/>
      <c r="BF38" s="19"/>
      <c r="BH38" s="38"/>
      <c r="BJ38" s="119"/>
      <c r="BK38" s="19"/>
      <c r="BM38" s="38"/>
      <c r="BO38" s="119"/>
      <c r="BP38" s="19"/>
      <c r="BR38" s="38"/>
      <c r="BT38" s="119"/>
      <c r="BU38" s="19"/>
      <c r="BW38" s="38"/>
      <c r="BY38" s="119"/>
      <c r="BZ38" s="19"/>
      <c r="CB38" s="38"/>
      <c r="CD38" s="119"/>
      <c r="CE38" s="19"/>
      <c r="CG38" s="38"/>
      <c r="CI38" s="119"/>
      <c r="CJ38" s="19"/>
      <c r="CL38" s="38"/>
      <c r="CN38" s="119"/>
      <c r="CO38" s="19"/>
      <c r="CQ38" s="38"/>
      <c r="CS38" s="119"/>
      <c r="CT38" s="19"/>
      <c r="CV38" s="38"/>
      <c r="CX38" s="119"/>
      <c r="CY38" s="19"/>
      <c r="DA38" s="38"/>
      <c r="DC38" s="119"/>
      <c r="DD38" s="19"/>
      <c r="DF38" s="38"/>
      <c r="DH38" s="119"/>
      <c r="DI38" s="19"/>
      <c r="DK38" s="38"/>
      <c r="DM38" s="119"/>
      <c r="DN38" s="19"/>
      <c r="DP38" s="38"/>
      <c r="DR38" s="119"/>
      <c r="DS38" s="19"/>
      <c r="DU38" s="38"/>
      <c r="DW38" s="119"/>
    </row>
    <row r="39" spans="1:127" ht="13.5" customHeight="1">
      <c r="A39" s="63"/>
      <c r="C39" s="19"/>
      <c r="E39" s="38"/>
      <c r="G39" s="119"/>
      <c r="H39" s="19"/>
      <c r="J39" s="38"/>
      <c r="L39" s="119"/>
      <c r="M39" s="19"/>
      <c r="O39" s="38"/>
      <c r="Q39" s="119"/>
      <c r="R39" s="19"/>
      <c r="T39" s="38"/>
      <c r="V39" s="119"/>
      <c r="W39" s="19"/>
      <c r="Y39" s="38"/>
      <c r="AA39" s="119"/>
      <c r="AB39" s="19"/>
      <c r="AD39" s="38"/>
      <c r="AF39" s="119"/>
      <c r="AG39" s="19"/>
      <c r="AI39" s="38"/>
      <c r="AK39" s="119"/>
      <c r="AL39" s="19"/>
      <c r="AN39" s="38"/>
      <c r="AP39" s="119"/>
      <c r="AQ39" s="19"/>
      <c r="AS39" s="38"/>
      <c r="AU39" s="119"/>
      <c r="AV39" s="19"/>
      <c r="AX39" s="38"/>
      <c r="AZ39" s="119"/>
      <c r="BA39" s="19"/>
      <c r="BC39" s="38"/>
      <c r="BE39" s="119"/>
      <c r="BF39" s="19"/>
      <c r="BH39" s="38"/>
      <c r="BJ39" s="119"/>
      <c r="BK39" s="19"/>
      <c r="BM39" s="38"/>
      <c r="BO39" s="119"/>
      <c r="BP39" s="19"/>
      <c r="BR39" s="38"/>
      <c r="BT39" s="119"/>
      <c r="BU39" s="19"/>
      <c r="BW39" s="38"/>
      <c r="BY39" s="119"/>
      <c r="BZ39" s="19"/>
      <c r="CB39" s="38"/>
      <c r="CD39" s="119"/>
      <c r="CE39" s="19"/>
      <c r="CG39" s="38"/>
      <c r="CI39" s="119"/>
      <c r="CJ39" s="19"/>
      <c r="CL39" s="38"/>
      <c r="CN39" s="119"/>
      <c r="CO39" s="19"/>
      <c r="CQ39" s="38"/>
      <c r="CS39" s="119"/>
      <c r="CT39" s="19"/>
      <c r="CV39" s="38"/>
      <c r="CX39" s="119"/>
      <c r="CY39" s="19"/>
      <c r="DA39" s="38"/>
      <c r="DC39" s="119"/>
      <c r="DD39" s="19"/>
      <c r="DF39" s="38"/>
      <c r="DH39" s="119"/>
      <c r="DI39" s="19"/>
      <c r="DK39" s="38"/>
      <c r="DM39" s="119"/>
      <c r="DN39" s="19"/>
      <c r="DP39" s="38"/>
      <c r="DR39" s="119"/>
      <c r="DS39" s="19"/>
      <c r="DU39" s="38"/>
      <c r="DW39" s="119"/>
    </row>
    <row r="40" spans="1:127" ht="13.5" customHeight="1">
      <c r="A40" s="63"/>
      <c r="C40" s="19"/>
      <c r="E40" s="38"/>
      <c r="G40" s="119"/>
      <c r="H40" s="19"/>
      <c r="J40" s="38"/>
      <c r="L40" s="119"/>
      <c r="M40" s="19"/>
      <c r="O40" s="38"/>
      <c r="Q40" s="119"/>
      <c r="R40" s="19"/>
      <c r="T40" s="38"/>
      <c r="V40" s="119"/>
      <c r="W40" s="19"/>
      <c r="Y40" s="38"/>
      <c r="AA40" s="119"/>
      <c r="AB40" s="19"/>
      <c r="AD40" s="38"/>
      <c r="AF40" s="119"/>
      <c r="AG40" s="19"/>
      <c r="AI40" s="38"/>
      <c r="AK40" s="119"/>
      <c r="AL40" s="19"/>
      <c r="AN40" s="38"/>
      <c r="AP40" s="119"/>
      <c r="AQ40" s="19"/>
      <c r="AS40" s="38"/>
      <c r="AU40" s="119"/>
      <c r="AV40" s="19"/>
      <c r="AX40" s="38"/>
      <c r="AZ40" s="119"/>
      <c r="BA40" s="19"/>
      <c r="BC40" s="38"/>
      <c r="BE40" s="119"/>
      <c r="BF40" s="19"/>
      <c r="BH40" s="38"/>
      <c r="BJ40" s="119"/>
      <c r="BK40" s="19"/>
      <c r="BM40" s="38"/>
      <c r="BO40" s="119"/>
      <c r="BP40" s="19"/>
      <c r="BR40" s="38"/>
      <c r="BT40" s="119"/>
      <c r="BU40" s="19"/>
      <c r="BW40" s="38"/>
      <c r="BY40" s="119"/>
      <c r="BZ40" s="19"/>
      <c r="CB40" s="38"/>
      <c r="CD40" s="119"/>
      <c r="CE40" s="19"/>
      <c r="CG40" s="38"/>
      <c r="CI40" s="119"/>
      <c r="CJ40" s="19"/>
      <c r="CL40" s="38"/>
      <c r="CN40" s="119"/>
      <c r="CO40" s="19"/>
      <c r="CQ40" s="38"/>
      <c r="CS40" s="119"/>
      <c r="CT40" s="19"/>
      <c r="CV40" s="38"/>
      <c r="CX40" s="119"/>
      <c r="CY40" s="19"/>
      <c r="DA40" s="38"/>
      <c r="DC40" s="119"/>
      <c r="DD40" s="19"/>
      <c r="DF40" s="38"/>
      <c r="DH40" s="119"/>
      <c r="DI40" s="19"/>
      <c r="DK40" s="38"/>
      <c r="DM40" s="119"/>
      <c r="DN40" s="19"/>
      <c r="DP40" s="38"/>
      <c r="DR40" s="119"/>
      <c r="DS40" s="19"/>
      <c r="DU40" s="38"/>
      <c r="DW40" s="119"/>
    </row>
    <row r="41" spans="1:127" ht="13.5" customHeight="1">
      <c r="A41" s="63"/>
      <c r="C41" s="19"/>
      <c r="E41" s="38"/>
      <c r="G41" s="119"/>
      <c r="H41" s="19"/>
      <c r="J41" s="38"/>
      <c r="L41" s="119"/>
      <c r="M41" s="19"/>
      <c r="O41" s="38"/>
      <c r="Q41" s="119"/>
      <c r="R41" s="19"/>
      <c r="T41" s="38"/>
      <c r="V41" s="119"/>
      <c r="W41" s="19"/>
      <c r="Y41" s="38"/>
      <c r="AA41" s="119"/>
      <c r="AB41" s="19"/>
      <c r="AD41" s="38"/>
      <c r="AF41" s="119"/>
      <c r="AG41" s="19"/>
      <c r="AI41" s="38"/>
      <c r="AK41" s="119"/>
      <c r="AL41" s="19"/>
      <c r="AN41" s="38"/>
      <c r="AP41" s="119"/>
      <c r="AQ41" s="19"/>
      <c r="AS41" s="38"/>
      <c r="AU41" s="119"/>
      <c r="AV41" s="19"/>
      <c r="AX41" s="38"/>
      <c r="AZ41" s="119"/>
      <c r="BA41" s="19"/>
      <c r="BC41" s="38"/>
      <c r="BE41" s="119"/>
      <c r="BF41" s="19"/>
      <c r="BH41" s="38"/>
      <c r="BJ41" s="119"/>
      <c r="BK41" s="19"/>
      <c r="BM41" s="38"/>
      <c r="BO41" s="119"/>
      <c r="BP41" s="19"/>
      <c r="BR41" s="38"/>
      <c r="BT41" s="119"/>
      <c r="BU41" s="19"/>
      <c r="BW41" s="38"/>
      <c r="BY41" s="119"/>
      <c r="BZ41" s="19"/>
      <c r="CB41" s="38"/>
      <c r="CD41" s="119"/>
      <c r="CE41" s="19"/>
      <c r="CG41" s="38"/>
      <c r="CI41" s="119"/>
      <c r="CJ41" s="19"/>
      <c r="CL41" s="38"/>
      <c r="CN41" s="119"/>
      <c r="CO41" s="19"/>
      <c r="CQ41" s="38"/>
      <c r="CS41" s="119"/>
      <c r="CT41" s="19"/>
      <c r="CV41" s="38"/>
      <c r="CX41" s="119"/>
      <c r="CY41" s="19"/>
      <c r="DA41" s="38"/>
      <c r="DC41" s="119"/>
      <c r="DD41" s="19"/>
      <c r="DF41" s="38"/>
      <c r="DH41" s="119"/>
      <c r="DI41" s="19"/>
      <c r="DK41" s="38"/>
      <c r="DM41" s="119"/>
      <c r="DN41" s="19"/>
      <c r="DP41" s="38"/>
      <c r="DR41" s="119"/>
      <c r="DS41" s="19"/>
      <c r="DU41" s="38"/>
      <c r="DW41" s="119"/>
    </row>
    <row r="42" spans="1:127" ht="13.5" customHeight="1">
      <c r="A42" s="63"/>
      <c r="C42" s="19"/>
      <c r="E42" s="38"/>
      <c r="G42" s="119"/>
      <c r="H42" s="19"/>
      <c r="J42" s="38"/>
      <c r="L42" s="119"/>
      <c r="M42" s="19"/>
      <c r="O42" s="38"/>
      <c r="Q42" s="119"/>
      <c r="R42" s="19"/>
      <c r="T42" s="38"/>
      <c r="V42" s="119"/>
      <c r="W42" s="19"/>
      <c r="Y42" s="38"/>
      <c r="AA42" s="119"/>
      <c r="AB42" s="19"/>
      <c r="AD42" s="38"/>
      <c r="AF42" s="119"/>
      <c r="AG42" s="19"/>
      <c r="AI42" s="38"/>
      <c r="AK42" s="119"/>
      <c r="AL42" s="19"/>
      <c r="AN42" s="38"/>
      <c r="AP42" s="119"/>
      <c r="AQ42" s="19"/>
      <c r="AS42" s="38"/>
      <c r="AU42" s="119"/>
      <c r="AV42" s="19"/>
      <c r="AX42" s="38"/>
      <c r="AZ42" s="119"/>
      <c r="BA42" s="19"/>
      <c r="BC42" s="38"/>
      <c r="BE42" s="119"/>
      <c r="BF42" s="19"/>
      <c r="BH42" s="38"/>
      <c r="BJ42" s="119"/>
      <c r="BK42" s="19"/>
      <c r="BM42" s="38"/>
      <c r="BO42" s="119"/>
      <c r="BP42" s="19"/>
      <c r="BR42" s="38"/>
      <c r="BT42" s="119"/>
      <c r="BU42" s="19"/>
      <c r="BW42" s="38"/>
      <c r="BY42" s="119"/>
      <c r="BZ42" s="19"/>
      <c r="CB42" s="38"/>
      <c r="CD42" s="119"/>
      <c r="CE42" s="19"/>
      <c r="CG42" s="38"/>
      <c r="CI42" s="119"/>
      <c r="CJ42" s="19"/>
      <c r="CL42" s="38"/>
      <c r="CN42" s="119"/>
      <c r="CO42" s="19"/>
      <c r="CQ42" s="38"/>
      <c r="CS42" s="119"/>
      <c r="CT42" s="19"/>
      <c r="CV42" s="38"/>
      <c r="CX42" s="119"/>
      <c r="CY42" s="19"/>
      <c r="DA42" s="38"/>
      <c r="DC42" s="119"/>
      <c r="DD42" s="19"/>
      <c r="DF42" s="38"/>
      <c r="DH42" s="119"/>
      <c r="DI42" s="19"/>
      <c r="DK42" s="38"/>
      <c r="DM42" s="119"/>
      <c r="DN42" s="19"/>
      <c r="DP42" s="38"/>
      <c r="DR42" s="119"/>
      <c r="DS42" s="19"/>
      <c r="DU42" s="38"/>
      <c r="DW42" s="119"/>
    </row>
    <row r="43" spans="1:127" ht="13.5" customHeight="1">
      <c r="A43" s="63"/>
      <c r="C43" s="19"/>
      <c r="E43" s="38"/>
      <c r="G43" s="119"/>
      <c r="H43" s="19"/>
      <c r="J43" s="38"/>
      <c r="L43" s="119"/>
      <c r="M43" s="19"/>
      <c r="O43" s="38"/>
      <c r="Q43" s="119"/>
      <c r="R43" s="19"/>
      <c r="T43" s="38"/>
      <c r="V43" s="119"/>
      <c r="W43" s="19"/>
      <c r="Y43" s="38"/>
      <c r="AA43" s="119"/>
      <c r="AB43" s="19"/>
      <c r="AD43" s="38"/>
      <c r="AF43" s="119"/>
      <c r="AG43" s="19"/>
      <c r="AI43" s="38"/>
      <c r="AK43" s="119"/>
      <c r="AL43" s="19"/>
      <c r="AN43" s="38"/>
      <c r="AP43" s="119"/>
      <c r="AQ43" s="19"/>
      <c r="AS43" s="38"/>
      <c r="AU43" s="119"/>
      <c r="AV43" s="19"/>
      <c r="AX43" s="38"/>
      <c r="AZ43" s="119"/>
      <c r="BA43" s="19"/>
      <c r="BC43" s="38"/>
      <c r="BE43" s="119"/>
      <c r="BF43" s="19"/>
      <c r="BH43" s="38"/>
      <c r="BJ43" s="119"/>
      <c r="BK43" s="19"/>
      <c r="BM43" s="38"/>
      <c r="BO43" s="119"/>
      <c r="BP43" s="19"/>
      <c r="BR43" s="38"/>
      <c r="BT43" s="119"/>
      <c r="BU43" s="19"/>
      <c r="BW43" s="38"/>
      <c r="BY43" s="119"/>
      <c r="BZ43" s="19"/>
      <c r="CB43" s="38"/>
      <c r="CD43" s="119"/>
      <c r="CE43" s="19"/>
      <c r="CG43" s="38"/>
      <c r="CI43" s="119"/>
      <c r="CJ43" s="19"/>
      <c r="CL43" s="38"/>
      <c r="CN43" s="119"/>
      <c r="CO43" s="19"/>
      <c r="CQ43" s="38"/>
      <c r="CS43" s="119"/>
      <c r="CT43" s="19"/>
      <c r="CV43" s="38"/>
      <c r="CX43" s="119"/>
      <c r="CY43" s="19"/>
      <c r="DA43" s="38"/>
      <c r="DC43" s="119"/>
      <c r="DD43" s="19"/>
      <c r="DF43" s="38"/>
      <c r="DH43" s="119"/>
      <c r="DI43" s="19"/>
      <c r="DK43" s="38"/>
      <c r="DM43" s="119"/>
      <c r="DN43" s="19"/>
      <c r="DP43" s="38"/>
      <c r="DR43" s="119"/>
      <c r="DS43" s="19"/>
      <c r="DU43" s="38"/>
      <c r="DW43" s="119"/>
    </row>
    <row r="44" spans="1:127" ht="13.5" customHeight="1">
      <c r="A44" s="63"/>
      <c r="C44" s="19"/>
      <c r="E44" s="38"/>
      <c r="G44" s="119"/>
      <c r="H44" s="19"/>
      <c r="J44" s="38"/>
      <c r="L44" s="119"/>
      <c r="M44" s="19"/>
      <c r="O44" s="38"/>
      <c r="Q44" s="119"/>
      <c r="R44" s="19"/>
      <c r="T44" s="38"/>
      <c r="V44" s="119"/>
      <c r="W44" s="19"/>
      <c r="Y44" s="38"/>
      <c r="AA44" s="119"/>
      <c r="AB44" s="19"/>
      <c r="AD44" s="38"/>
      <c r="AF44" s="119"/>
      <c r="AG44" s="19"/>
      <c r="AI44" s="38"/>
      <c r="AK44" s="119"/>
      <c r="AL44" s="19"/>
      <c r="AN44" s="38"/>
      <c r="AP44" s="119"/>
      <c r="AQ44" s="19"/>
      <c r="AS44" s="38"/>
      <c r="AU44" s="119"/>
      <c r="AV44" s="19"/>
      <c r="AX44" s="38"/>
      <c r="AZ44" s="119"/>
      <c r="BA44" s="19"/>
      <c r="BC44" s="38"/>
      <c r="BE44" s="119"/>
      <c r="BF44" s="19"/>
      <c r="BH44" s="38"/>
      <c r="BJ44" s="119"/>
      <c r="BK44" s="19"/>
      <c r="BM44" s="38"/>
      <c r="BO44" s="119"/>
      <c r="BP44" s="19"/>
      <c r="BR44" s="38"/>
      <c r="BT44" s="119"/>
      <c r="BU44" s="19"/>
      <c r="BW44" s="38"/>
      <c r="BY44" s="119"/>
      <c r="BZ44" s="19"/>
      <c r="CB44" s="38"/>
      <c r="CD44" s="119"/>
      <c r="CE44" s="19"/>
      <c r="CG44" s="38"/>
      <c r="CI44" s="119"/>
      <c r="CJ44" s="19"/>
      <c r="CL44" s="38"/>
      <c r="CN44" s="119"/>
      <c r="CO44" s="19"/>
      <c r="CQ44" s="38"/>
      <c r="CS44" s="119"/>
      <c r="CT44" s="19"/>
      <c r="CV44" s="38"/>
      <c r="CX44" s="119"/>
      <c r="CY44" s="19"/>
      <c r="DA44" s="38"/>
      <c r="DC44" s="119"/>
      <c r="DD44" s="19"/>
      <c r="DF44" s="38"/>
      <c r="DH44" s="119"/>
      <c r="DI44" s="19"/>
      <c r="DK44" s="38"/>
      <c r="DM44" s="119"/>
      <c r="DN44" s="19"/>
      <c r="DP44" s="38"/>
      <c r="DR44" s="119"/>
      <c r="DS44" s="19"/>
      <c r="DU44" s="38"/>
      <c r="DW44" s="119"/>
    </row>
    <row r="45" spans="1:127" ht="13.5" customHeight="1">
      <c r="A45" s="63"/>
      <c r="C45" s="19"/>
      <c r="E45" s="38"/>
      <c r="G45" s="119"/>
      <c r="H45" s="19"/>
      <c r="J45" s="38"/>
      <c r="L45" s="119"/>
      <c r="M45" s="19"/>
      <c r="O45" s="38"/>
      <c r="Q45" s="119"/>
      <c r="R45" s="19"/>
      <c r="T45" s="38"/>
      <c r="V45" s="119"/>
      <c r="W45" s="19"/>
      <c r="Y45" s="38"/>
      <c r="AA45" s="119"/>
      <c r="AB45" s="19"/>
      <c r="AD45" s="38"/>
      <c r="AF45" s="119"/>
      <c r="AG45" s="19"/>
      <c r="AI45" s="38"/>
      <c r="AK45" s="119"/>
      <c r="AL45" s="19"/>
      <c r="AN45" s="38"/>
      <c r="AP45" s="119"/>
      <c r="AQ45" s="19"/>
      <c r="AS45" s="38"/>
      <c r="AU45" s="119"/>
      <c r="AV45" s="19"/>
      <c r="AX45" s="38"/>
      <c r="AZ45" s="119"/>
      <c r="BA45" s="19"/>
      <c r="BC45" s="38"/>
      <c r="BE45" s="119"/>
      <c r="BF45" s="19"/>
      <c r="BH45" s="38"/>
      <c r="BJ45" s="119"/>
      <c r="BK45" s="19"/>
      <c r="BM45" s="38"/>
      <c r="BO45" s="119"/>
      <c r="BP45" s="19"/>
      <c r="BR45" s="38"/>
      <c r="BT45" s="119"/>
      <c r="BU45" s="19"/>
      <c r="BW45" s="38"/>
      <c r="BY45" s="119"/>
      <c r="BZ45" s="19"/>
      <c r="CB45" s="38"/>
      <c r="CD45" s="119"/>
      <c r="CE45" s="19"/>
      <c r="CG45" s="38"/>
      <c r="CI45" s="119"/>
      <c r="CJ45" s="19"/>
      <c r="CL45" s="38"/>
      <c r="CN45" s="119"/>
      <c r="CO45" s="19"/>
      <c r="CQ45" s="38"/>
      <c r="CS45" s="119"/>
      <c r="CT45" s="19"/>
      <c r="CV45" s="38"/>
      <c r="CX45" s="119"/>
      <c r="CY45" s="19"/>
      <c r="DA45" s="38"/>
      <c r="DC45" s="119"/>
      <c r="DD45" s="19"/>
      <c r="DF45" s="38"/>
      <c r="DH45" s="119"/>
      <c r="DI45" s="19"/>
      <c r="DK45" s="38"/>
      <c r="DM45" s="119"/>
      <c r="DN45" s="19"/>
      <c r="DP45" s="38"/>
      <c r="DR45" s="119"/>
      <c r="DS45" s="19"/>
      <c r="DU45" s="38"/>
      <c r="DW45" s="119"/>
    </row>
    <row r="46" spans="1:127" ht="13.5" customHeight="1">
      <c r="A46" s="63"/>
      <c r="C46" s="19"/>
      <c r="E46" s="38"/>
      <c r="G46" s="119"/>
      <c r="H46" s="19"/>
      <c r="J46" s="38"/>
      <c r="L46" s="119"/>
      <c r="M46" s="19"/>
      <c r="O46" s="38"/>
      <c r="Q46" s="119"/>
      <c r="R46" s="19"/>
      <c r="T46" s="38"/>
      <c r="V46" s="119"/>
      <c r="W46" s="19"/>
      <c r="Y46" s="38"/>
      <c r="AA46" s="119"/>
      <c r="AB46" s="19"/>
      <c r="AD46" s="38"/>
      <c r="AF46" s="119"/>
      <c r="AG46" s="19"/>
      <c r="AI46" s="38"/>
      <c r="AK46" s="119"/>
      <c r="AL46" s="19"/>
      <c r="AN46" s="38"/>
      <c r="AP46" s="119"/>
      <c r="AQ46" s="19"/>
      <c r="AS46" s="38"/>
      <c r="AU46" s="119"/>
      <c r="AV46" s="19"/>
      <c r="AX46" s="38"/>
      <c r="AZ46" s="119"/>
      <c r="BA46" s="19"/>
      <c r="BC46" s="38"/>
      <c r="BE46" s="119"/>
      <c r="BF46" s="19"/>
      <c r="BH46" s="38"/>
      <c r="BJ46" s="119"/>
      <c r="BK46" s="19"/>
      <c r="BM46" s="38"/>
      <c r="BO46" s="119"/>
      <c r="BP46" s="19"/>
      <c r="BR46" s="38"/>
      <c r="BT46" s="119"/>
      <c r="BU46" s="19"/>
      <c r="BW46" s="38"/>
      <c r="BY46" s="119"/>
      <c r="BZ46" s="19"/>
      <c r="CB46" s="38"/>
      <c r="CD46" s="119"/>
      <c r="CE46" s="19"/>
      <c r="CG46" s="38"/>
      <c r="CI46" s="119"/>
      <c r="CJ46" s="19"/>
      <c r="CL46" s="38"/>
      <c r="CN46" s="119"/>
      <c r="CO46" s="19"/>
      <c r="CQ46" s="38"/>
      <c r="CS46" s="119"/>
      <c r="CT46" s="19"/>
      <c r="CV46" s="38"/>
      <c r="CX46" s="119"/>
      <c r="CY46" s="19"/>
      <c r="DA46" s="38"/>
      <c r="DC46" s="119"/>
      <c r="DD46" s="19"/>
      <c r="DF46" s="38"/>
      <c r="DH46" s="119"/>
      <c r="DI46" s="19"/>
      <c r="DK46" s="38"/>
      <c r="DM46" s="119"/>
      <c r="DN46" s="19"/>
      <c r="DP46" s="38"/>
      <c r="DR46" s="119"/>
      <c r="DS46" s="19"/>
      <c r="DU46" s="38"/>
      <c r="DW46" s="119"/>
    </row>
    <row r="47" spans="1:127" ht="13.5" customHeight="1">
      <c r="A47" s="63"/>
      <c r="C47" s="19"/>
      <c r="E47" s="38"/>
      <c r="G47" s="119"/>
      <c r="H47" s="19"/>
      <c r="J47" s="38"/>
      <c r="L47" s="119"/>
      <c r="M47" s="19"/>
      <c r="O47" s="38"/>
      <c r="Q47" s="119"/>
      <c r="R47" s="19"/>
      <c r="T47" s="38"/>
      <c r="V47" s="119"/>
      <c r="W47" s="19"/>
      <c r="Y47" s="38"/>
      <c r="AA47" s="119"/>
      <c r="AB47" s="19"/>
      <c r="AD47" s="38"/>
      <c r="AF47" s="119"/>
      <c r="AG47" s="19"/>
      <c r="AI47" s="38"/>
      <c r="AK47" s="119"/>
      <c r="AL47" s="19"/>
      <c r="AN47" s="38"/>
      <c r="AP47" s="119"/>
      <c r="AQ47" s="19"/>
      <c r="AS47" s="38"/>
      <c r="AU47" s="119"/>
      <c r="AV47" s="19"/>
      <c r="AX47" s="38"/>
      <c r="AZ47" s="119"/>
      <c r="BA47" s="19"/>
      <c r="BC47" s="38"/>
      <c r="BE47" s="119"/>
      <c r="BF47" s="19"/>
      <c r="BH47" s="38"/>
      <c r="BJ47" s="119"/>
      <c r="BK47" s="19"/>
      <c r="BM47" s="38"/>
      <c r="BO47" s="119"/>
      <c r="BP47" s="19"/>
      <c r="BR47" s="38"/>
      <c r="BT47" s="119"/>
      <c r="BU47" s="19"/>
      <c r="BW47" s="38"/>
      <c r="BY47" s="119"/>
      <c r="BZ47" s="19"/>
      <c r="CB47" s="38"/>
      <c r="CD47" s="119"/>
      <c r="CE47" s="19"/>
      <c r="CG47" s="38"/>
      <c r="CI47" s="119"/>
      <c r="CJ47" s="19"/>
      <c r="CL47" s="38"/>
      <c r="CN47" s="119"/>
      <c r="CO47" s="19"/>
      <c r="CQ47" s="38"/>
      <c r="CS47" s="119"/>
      <c r="CT47" s="19"/>
      <c r="CV47" s="38"/>
      <c r="CX47" s="119"/>
      <c r="CY47" s="19"/>
      <c r="DA47" s="38"/>
      <c r="DC47" s="119"/>
      <c r="DD47" s="19"/>
      <c r="DF47" s="38"/>
      <c r="DH47" s="119"/>
      <c r="DI47" s="19"/>
      <c r="DK47" s="38"/>
      <c r="DM47" s="119"/>
      <c r="DN47" s="19"/>
      <c r="DP47" s="38"/>
      <c r="DR47" s="119"/>
      <c r="DS47" s="19"/>
      <c r="DU47" s="38"/>
      <c r="DW47" s="119"/>
    </row>
    <row r="48" spans="1:127" ht="13.5" customHeight="1">
      <c r="A48" s="63"/>
      <c r="C48" s="19"/>
      <c r="E48" s="38"/>
      <c r="G48" s="119"/>
      <c r="H48" s="19"/>
      <c r="J48" s="38"/>
      <c r="L48" s="119"/>
      <c r="M48" s="19"/>
      <c r="O48" s="38"/>
      <c r="Q48" s="119"/>
      <c r="R48" s="19"/>
      <c r="T48" s="38"/>
      <c r="V48" s="119"/>
      <c r="W48" s="19"/>
      <c r="Y48" s="38"/>
      <c r="AA48" s="119"/>
      <c r="AB48" s="19"/>
      <c r="AD48" s="38"/>
      <c r="AF48" s="119"/>
      <c r="AG48" s="19"/>
      <c r="AI48" s="38"/>
      <c r="AK48" s="119"/>
      <c r="AL48" s="19"/>
      <c r="AN48" s="38"/>
      <c r="AP48" s="119"/>
      <c r="AQ48" s="19"/>
      <c r="AS48" s="38"/>
      <c r="AU48" s="119"/>
      <c r="AV48" s="19"/>
      <c r="AX48" s="38"/>
      <c r="AZ48" s="119"/>
      <c r="BA48" s="19"/>
      <c r="BC48" s="38"/>
      <c r="BE48" s="119"/>
      <c r="BF48" s="19"/>
      <c r="BH48" s="38"/>
      <c r="BJ48" s="119"/>
      <c r="BK48" s="19"/>
      <c r="BM48" s="38"/>
      <c r="BO48" s="119"/>
      <c r="BP48" s="19"/>
      <c r="BR48" s="38"/>
      <c r="BT48" s="119"/>
      <c r="BU48" s="19"/>
      <c r="BW48" s="38"/>
      <c r="BY48" s="119"/>
      <c r="BZ48" s="19"/>
      <c r="CB48" s="38"/>
      <c r="CD48" s="119"/>
      <c r="CE48" s="19"/>
      <c r="CG48" s="38"/>
      <c r="CI48" s="119"/>
      <c r="CJ48" s="19"/>
      <c r="CL48" s="38"/>
      <c r="CN48" s="119"/>
      <c r="CO48" s="19"/>
      <c r="CQ48" s="38"/>
      <c r="CS48" s="119"/>
      <c r="CT48" s="19"/>
      <c r="CV48" s="38"/>
      <c r="CX48" s="119"/>
      <c r="CY48" s="19"/>
      <c r="DA48" s="38"/>
      <c r="DC48" s="119"/>
      <c r="DD48" s="19"/>
      <c r="DF48" s="38"/>
      <c r="DH48" s="119"/>
      <c r="DI48" s="19"/>
      <c r="DK48" s="38"/>
      <c r="DM48" s="119"/>
      <c r="DN48" s="19"/>
      <c r="DP48" s="38"/>
      <c r="DR48" s="119"/>
      <c r="DS48" s="19"/>
      <c r="DU48" s="38"/>
      <c r="DW48" s="119"/>
    </row>
    <row r="49" spans="1:127" ht="13.5" customHeight="1">
      <c r="A49" s="63"/>
      <c r="C49" s="19"/>
      <c r="E49" s="38"/>
      <c r="G49" s="119"/>
      <c r="H49" s="19"/>
      <c r="J49" s="38"/>
      <c r="L49" s="119"/>
      <c r="M49" s="19"/>
      <c r="O49" s="38"/>
      <c r="Q49" s="119"/>
      <c r="R49" s="19"/>
      <c r="T49" s="38"/>
      <c r="V49" s="119"/>
      <c r="W49" s="19"/>
      <c r="Y49" s="38"/>
      <c r="AA49" s="119"/>
      <c r="AB49" s="19"/>
      <c r="AD49" s="38"/>
      <c r="AF49" s="119"/>
      <c r="AG49" s="19"/>
      <c r="AI49" s="38"/>
      <c r="AK49" s="119"/>
      <c r="AL49" s="19"/>
      <c r="AN49" s="38"/>
      <c r="AP49" s="119"/>
      <c r="AQ49" s="19"/>
      <c r="AS49" s="38"/>
      <c r="AU49" s="119"/>
      <c r="AV49" s="19"/>
      <c r="AX49" s="38"/>
      <c r="AZ49" s="119"/>
      <c r="BA49" s="19"/>
      <c r="BC49" s="38"/>
      <c r="BE49" s="119"/>
      <c r="BF49" s="19"/>
      <c r="BH49" s="38"/>
      <c r="BJ49" s="119"/>
      <c r="BK49" s="19"/>
      <c r="BM49" s="38"/>
      <c r="BO49" s="119"/>
      <c r="BP49" s="19"/>
      <c r="BR49" s="38"/>
      <c r="BT49" s="119"/>
      <c r="BU49" s="19"/>
      <c r="BW49" s="38"/>
      <c r="BY49" s="119"/>
      <c r="BZ49" s="19"/>
      <c r="CB49" s="38"/>
      <c r="CD49" s="119"/>
      <c r="CE49" s="19"/>
      <c r="CG49" s="38"/>
      <c r="CI49" s="119"/>
      <c r="CJ49" s="19"/>
      <c r="CL49" s="38"/>
      <c r="CN49" s="119"/>
      <c r="CO49" s="19"/>
      <c r="CQ49" s="38"/>
      <c r="CS49" s="119"/>
      <c r="CT49" s="19"/>
      <c r="CV49" s="38"/>
      <c r="CX49" s="119"/>
      <c r="CY49" s="19"/>
      <c r="DA49" s="38"/>
      <c r="DC49" s="119"/>
      <c r="DD49" s="19"/>
      <c r="DF49" s="38"/>
      <c r="DH49" s="119"/>
      <c r="DI49" s="19"/>
      <c r="DK49" s="38"/>
      <c r="DM49" s="119"/>
      <c r="DN49" s="19"/>
      <c r="DP49" s="38"/>
      <c r="DR49" s="119"/>
      <c r="DS49" s="19"/>
      <c r="DU49" s="38"/>
      <c r="DW49" s="119"/>
    </row>
    <row r="50" spans="1:127" ht="13.5" customHeight="1">
      <c r="A50" s="63"/>
      <c r="C50" s="19"/>
      <c r="E50" s="38"/>
      <c r="G50" s="119"/>
      <c r="H50" s="19"/>
      <c r="J50" s="38"/>
      <c r="L50" s="119"/>
      <c r="M50" s="19"/>
      <c r="O50" s="38"/>
      <c r="Q50" s="119"/>
      <c r="R50" s="19"/>
      <c r="T50" s="38"/>
      <c r="V50" s="119"/>
      <c r="W50" s="19"/>
      <c r="Y50" s="38"/>
      <c r="AA50" s="119"/>
      <c r="AB50" s="19"/>
      <c r="AD50" s="38"/>
      <c r="AF50" s="119"/>
      <c r="AG50" s="19"/>
      <c r="AI50" s="38"/>
      <c r="AK50" s="119"/>
      <c r="AL50" s="19"/>
      <c r="AN50" s="38"/>
      <c r="AP50" s="119"/>
      <c r="AQ50" s="19"/>
      <c r="AS50" s="38"/>
      <c r="AU50" s="119"/>
      <c r="AV50" s="19"/>
      <c r="AX50" s="38"/>
      <c r="AZ50" s="119"/>
      <c r="BA50" s="19"/>
      <c r="BC50" s="38"/>
      <c r="BE50" s="119"/>
      <c r="BF50" s="19"/>
      <c r="BH50" s="38"/>
      <c r="BJ50" s="119"/>
      <c r="BK50" s="19"/>
      <c r="BM50" s="38"/>
      <c r="BO50" s="119"/>
      <c r="BP50" s="19"/>
      <c r="BR50" s="38"/>
      <c r="BT50" s="119"/>
      <c r="BU50" s="19"/>
      <c r="BW50" s="38"/>
      <c r="BY50" s="119"/>
      <c r="BZ50" s="19"/>
      <c r="CB50" s="38"/>
      <c r="CD50" s="119"/>
      <c r="CE50" s="19"/>
      <c r="CG50" s="38"/>
      <c r="CI50" s="119"/>
      <c r="CJ50" s="19"/>
      <c r="CL50" s="38"/>
      <c r="CN50" s="119"/>
      <c r="CO50" s="19"/>
      <c r="CQ50" s="38"/>
      <c r="CS50" s="119"/>
      <c r="CT50" s="19"/>
      <c r="CV50" s="38"/>
      <c r="CX50" s="119"/>
      <c r="CY50" s="19"/>
      <c r="DA50" s="38"/>
      <c r="DC50" s="119"/>
      <c r="DD50" s="19"/>
      <c r="DF50" s="38"/>
      <c r="DH50" s="119"/>
      <c r="DI50" s="19"/>
      <c r="DK50" s="38"/>
      <c r="DM50" s="119"/>
      <c r="DN50" s="19"/>
      <c r="DP50" s="38"/>
      <c r="DR50" s="119"/>
      <c r="DS50" s="19"/>
      <c r="DU50" s="38"/>
      <c r="DW50" s="119"/>
    </row>
    <row r="51" spans="1:127" ht="13.5" customHeight="1">
      <c r="A51" s="63"/>
      <c r="C51" s="19"/>
      <c r="E51" s="38"/>
      <c r="G51" s="119"/>
      <c r="H51" s="19"/>
      <c r="J51" s="38"/>
      <c r="L51" s="119"/>
      <c r="M51" s="19"/>
      <c r="O51" s="38"/>
      <c r="Q51" s="119"/>
      <c r="R51" s="19"/>
      <c r="T51" s="38"/>
      <c r="V51" s="119"/>
      <c r="W51" s="19"/>
      <c r="Y51" s="38"/>
      <c r="AA51" s="119"/>
      <c r="AB51" s="19"/>
      <c r="AD51" s="38"/>
      <c r="AF51" s="119"/>
      <c r="AG51" s="19"/>
      <c r="AI51" s="38"/>
      <c r="AK51" s="119"/>
      <c r="AL51" s="19"/>
      <c r="AN51" s="38"/>
      <c r="AP51" s="119"/>
      <c r="AQ51" s="19"/>
      <c r="AS51" s="38"/>
      <c r="AU51" s="119"/>
      <c r="AV51" s="19"/>
      <c r="AX51" s="38"/>
      <c r="AZ51" s="119"/>
      <c r="BA51" s="19"/>
      <c r="BC51" s="38"/>
      <c r="BE51" s="119"/>
      <c r="BF51" s="19"/>
      <c r="BH51" s="38"/>
      <c r="BJ51" s="119"/>
      <c r="BK51" s="19"/>
      <c r="BM51" s="38"/>
      <c r="BO51" s="119"/>
      <c r="BP51" s="19"/>
      <c r="BR51" s="38"/>
      <c r="BT51" s="119"/>
      <c r="BU51" s="19"/>
      <c r="BW51" s="38"/>
      <c r="BY51" s="119"/>
      <c r="BZ51" s="19"/>
      <c r="CB51" s="38"/>
      <c r="CD51" s="119"/>
      <c r="CE51" s="19"/>
      <c r="CG51" s="38"/>
      <c r="CI51" s="119"/>
      <c r="CJ51" s="19"/>
      <c r="CL51" s="38"/>
      <c r="CN51" s="119"/>
      <c r="CO51" s="19"/>
      <c r="CQ51" s="38"/>
      <c r="CS51" s="119"/>
      <c r="CT51" s="19"/>
      <c r="CV51" s="38"/>
      <c r="CX51" s="119"/>
      <c r="CY51" s="19"/>
      <c r="DA51" s="38"/>
      <c r="DC51" s="119"/>
      <c r="DD51" s="19"/>
      <c r="DF51" s="38"/>
      <c r="DH51" s="119"/>
      <c r="DI51" s="19"/>
      <c r="DK51" s="38"/>
      <c r="DM51" s="119"/>
      <c r="DN51" s="19"/>
      <c r="DP51" s="38"/>
      <c r="DR51" s="119"/>
      <c r="DS51" s="19"/>
      <c r="DU51" s="38"/>
      <c r="DW51" s="119"/>
    </row>
    <row r="52" spans="1:127" ht="13.5" customHeight="1">
      <c r="A52" s="63"/>
      <c r="C52" s="19"/>
      <c r="E52" s="38"/>
      <c r="G52" s="119"/>
      <c r="H52" s="19"/>
      <c r="J52" s="38"/>
      <c r="L52" s="119"/>
      <c r="M52" s="19"/>
      <c r="O52" s="38"/>
      <c r="Q52" s="119"/>
      <c r="R52" s="19"/>
      <c r="T52" s="38"/>
      <c r="V52" s="119"/>
      <c r="W52" s="19"/>
      <c r="Y52" s="38"/>
      <c r="AA52" s="119"/>
      <c r="AB52" s="19"/>
      <c r="AD52" s="38"/>
      <c r="AF52" s="119"/>
      <c r="AG52" s="19"/>
      <c r="AI52" s="38"/>
      <c r="AK52" s="119"/>
      <c r="AL52" s="19"/>
      <c r="AN52" s="38"/>
      <c r="AP52" s="119"/>
      <c r="AQ52" s="19"/>
      <c r="AS52" s="38"/>
      <c r="AU52" s="119"/>
      <c r="AV52" s="19"/>
      <c r="AX52" s="38"/>
      <c r="AZ52" s="119"/>
      <c r="BA52" s="19"/>
      <c r="BC52" s="38"/>
      <c r="BE52" s="119"/>
      <c r="BF52" s="19"/>
      <c r="BH52" s="38"/>
      <c r="BJ52" s="119"/>
      <c r="BK52" s="19"/>
      <c r="BM52" s="38"/>
      <c r="BO52" s="119"/>
      <c r="BP52" s="19"/>
      <c r="BR52" s="38"/>
      <c r="BT52" s="119"/>
      <c r="BU52" s="19"/>
      <c r="BW52" s="38"/>
      <c r="BY52" s="119"/>
      <c r="BZ52" s="19"/>
      <c r="CB52" s="38"/>
      <c r="CD52" s="119"/>
      <c r="CE52" s="19"/>
      <c r="CG52" s="38"/>
      <c r="CI52" s="119"/>
      <c r="CJ52" s="19"/>
      <c r="CL52" s="38"/>
      <c r="CN52" s="119"/>
      <c r="CO52" s="19"/>
      <c r="CQ52" s="38"/>
      <c r="CS52" s="119"/>
      <c r="CT52" s="19"/>
      <c r="CV52" s="38"/>
      <c r="CX52" s="119"/>
      <c r="CY52" s="19"/>
      <c r="DA52" s="38"/>
      <c r="DC52" s="119"/>
      <c r="DD52" s="19"/>
      <c r="DF52" s="38"/>
      <c r="DH52" s="119"/>
      <c r="DI52" s="19"/>
      <c r="DK52" s="38"/>
      <c r="DM52" s="119"/>
      <c r="DN52" s="19"/>
      <c r="DP52" s="38"/>
      <c r="DR52" s="119"/>
      <c r="DS52" s="19"/>
      <c r="DU52" s="38"/>
      <c r="DW52" s="119"/>
    </row>
    <row r="53" spans="1:127" ht="13.5" customHeight="1">
      <c r="A53" s="63"/>
      <c r="C53" s="19"/>
      <c r="E53" s="38"/>
      <c r="G53" s="119"/>
      <c r="H53" s="19"/>
      <c r="J53" s="38"/>
      <c r="L53" s="119"/>
      <c r="M53" s="19"/>
      <c r="O53" s="38"/>
      <c r="Q53" s="119"/>
      <c r="R53" s="19"/>
      <c r="T53" s="38"/>
      <c r="V53" s="119"/>
      <c r="W53" s="19"/>
      <c r="Y53" s="38"/>
      <c r="AA53" s="119"/>
      <c r="AB53" s="19"/>
      <c r="AD53" s="38"/>
      <c r="AF53" s="119"/>
      <c r="AG53" s="19"/>
      <c r="AI53" s="38"/>
      <c r="AK53" s="119"/>
      <c r="AL53" s="19"/>
      <c r="AN53" s="38"/>
      <c r="AP53" s="119"/>
      <c r="AQ53" s="19"/>
      <c r="AS53" s="38"/>
      <c r="AU53" s="119"/>
      <c r="AV53" s="19"/>
      <c r="AX53" s="38"/>
      <c r="AZ53" s="119"/>
      <c r="BA53" s="19"/>
      <c r="BC53" s="38"/>
      <c r="BE53" s="119"/>
      <c r="BF53" s="19"/>
      <c r="BH53" s="38"/>
      <c r="BJ53" s="119"/>
      <c r="BK53" s="19"/>
      <c r="BM53" s="38"/>
      <c r="BO53" s="119"/>
      <c r="BP53" s="19"/>
      <c r="BR53" s="38"/>
      <c r="BT53" s="119"/>
      <c r="BU53" s="19"/>
      <c r="BW53" s="38"/>
      <c r="BY53" s="119"/>
      <c r="BZ53" s="19"/>
      <c r="CB53" s="38"/>
      <c r="CD53" s="119"/>
      <c r="CE53" s="19"/>
      <c r="CG53" s="38"/>
      <c r="CI53" s="119"/>
      <c r="CJ53" s="19"/>
      <c r="CL53" s="38"/>
      <c r="CN53" s="119"/>
      <c r="CO53" s="19"/>
      <c r="CQ53" s="38"/>
      <c r="CS53" s="119"/>
      <c r="CT53" s="19"/>
      <c r="CV53" s="38"/>
      <c r="CX53" s="119"/>
      <c r="CY53" s="19"/>
      <c r="DA53" s="38"/>
      <c r="DC53" s="119"/>
      <c r="DD53" s="19"/>
      <c r="DF53" s="38"/>
      <c r="DH53" s="119"/>
      <c r="DI53" s="19"/>
      <c r="DK53" s="38"/>
      <c r="DM53" s="119"/>
      <c r="DN53" s="19"/>
      <c r="DP53" s="38"/>
      <c r="DR53" s="119"/>
      <c r="DS53" s="19"/>
      <c r="DU53" s="38"/>
      <c r="DW53" s="119"/>
    </row>
    <row r="54" spans="1:127" ht="13.5" customHeight="1">
      <c r="A54" s="63"/>
      <c r="C54" s="19"/>
      <c r="E54" s="38"/>
      <c r="G54" s="119"/>
      <c r="H54" s="19"/>
      <c r="J54" s="38"/>
      <c r="L54" s="119"/>
      <c r="M54" s="19"/>
      <c r="O54" s="38"/>
      <c r="Q54" s="119"/>
      <c r="R54" s="19"/>
      <c r="T54" s="38"/>
      <c r="V54" s="119"/>
      <c r="W54" s="19"/>
      <c r="Y54" s="38"/>
      <c r="AA54" s="119"/>
      <c r="AB54" s="19"/>
      <c r="AD54" s="38"/>
      <c r="AF54" s="119"/>
      <c r="AG54" s="19"/>
      <c r="AI54" s="38"/>
      <c r="AK54" s="119"/>
      <c r="AL54" s="19"/>
      <c r="AN54" s="38"/>
      <c r="AP54" s="119"/>
      <c r="AQ54" s="19"/>
      <c r="AS54" s="38"/>
      <c r="AU54" s="119"/>
      <c r="AV54" s="19"/>
      <c r="AX54" s="38"/>
      <c r="AZ54" s="119"/>
      <c r="BA54" s="19"/>
      <c r="BC54" s="38"/>
      <c r="BE54" s="119"/>
      <c r="BF54" s="19"/>
      <c r="BH54" s="38"/>
      <c r="BJ54" s="119"/>
      <c r="BK54" s="19"/>
      <c r="BM54" s="38"/>
      <c r="BO54" s="119"/>
      <c r="BP54" s="19"/>
      <c r="BR54" s="38"/>
      <c r="BT54" s="119"/>
      <c r="BU54" s="19"/>
      <c r="BW54" s="38"/>
      <c r="BY54" s="119"/>
      <c r="BZ54" s="19"/>
      <c r="CB54" s="38"/>
      <c r="CD54" s="119"/>
      <c r="CE54" s="19"/>
      <c r="CG54" s="38"/>
      <c r="CI54" s="119"/>
      <c r="CJ54" s="19"/>
      <c r="CL54" s="38"/>
      <c r="CN54" s="119"/>
      <c r="CO54" s="19"/>
      <c r="CQ54" s="38"/>
      <c r="CS54" s="119"/>
      <c r="CT54" s="19"/>
      <c r="CV54" s="38"/>
      <c r="CX54" s="119"/>
      <c r="CY54" s="19"/>
      <c r="DA54" s="38"/>
      <c r="DC54" s="119"/>
      <c r="DD54" s="19"/>
      <c r="DF54" s="38"/>
      <c r="DH54" s="119"/>
      <c r="DI54" s="19"/>
      <c r="DK54" s="38"/>
      <c r="DM54" s="119"/>
      <c r="DN54" s="19"/>
      <c r="DP54" s="38"/>
      <c r="DR54" s="119"/>
      <c r="DS54" s="19"/>
      <c r="DU54" s="38"/>
      <c r="DW54" s="119"/>
    </row>
    <row r="55" spans="1:127" ht="13.5" customHeight="1">
      <c r="A55" s="63"/>
      <c r="C55" s="19"/>
      <c r="E55" s="38"/>
      <c r="G55" s="119"/>
      <c r="H55" s="19"/>
      <c r="J55" s="38"/>
      <c r="L55" s="119"/>
      <c r="M55" s="19"/>
      <c r="O55" s="38"/>
      <c r="Q55" s="119"/>
      <c r="R55" s="19"/>
      <c r="T55" s="38"/>
      <c r="V55" s="119"/>
      <c r="W55" s="19"/>
      <c r="Y55" s="38"/>
      <c r="AA55" s="119"/>
      <c r="AB55" s="19"/>
      <c r="AD55" s="38"/>
      <c r="AF55" s="119"/>
      <c r="AG55" s="19"/>
      <c r="AI55" s="38"/>
      <c r="AK55" s="119"/>
      <c r="AL55" s="19"/>
      <c r="AN55" s="38"/>
      <c r="AP55" s="119"/>
      <c r="AQ55" s="19"/>
      <c r="AS55" s="38"/>
      <c r="AU55" s="119"/>
      <c r="AV55" s="19"/>
      <c r="AX55" s="38"/>
      <c r="AZ55" s="119"/>
      <c r="BA55" s="19"/>
      <c r="BC55" s="38"/>
      <c r="BE55" s="119"/>
      <c r="BF55" s="19"/>
      <c r="BH55" s="38"/>
      <c r="BJ55" s="119"/>
      <c r="BK55" s="19"/>
      <c r="BM55" s="38"/>
      <c r="BO55" s="119"/>
      <c r="BP55" s="19"/>
      <c r="BR55" s="38"/>
      <c r="BT55" s="119"/>
      <c r="BU55" s="19"/>
      <c r="BW55" s="38"/>
      <c r="BY55" s="119"/>
      <c r="BZ55" s="19"/>
      <c r="CB55" s="38"/>
      <c r="CD55" s="119"/>
      <c r="CE55" s="19"/>
      <c r="CG55" s="38"/>
      <c r="CI55" s="119"/>
      <c r="CJ55" s="19"/>
      <c r="CL55" s="38"/>
      <c r="CN55" s="119"/>
      <c r="CO55" s="19"/>
      <c r="CQ55" s="38"/>
      <c r="CS55" s="119"/>
      <c r="CT55" s="19"/>
      <c r="CV55" s="38"/>
      <c r="CX55" s="119"/>
      <c r="CY55" s="19"/>
      <c r="DA55" s="38"/>
      <c r="DC55" s="119"/>
      <c r="DD55" s="19"/>
      <c r="DF55" s="38"/>
      <c r="DH55" s="119"/>
      <c r="DI55" s="19"/>
      <c r="DK55" s="38"/>
      <c r="DM55" s="119"/>
      <c r="DN55" s="19"/>
      <c r="DP55" s="38"/>
      <c r="DR55" s="119"/>
      <c r="DS55" s="19"/>
      <c r="DU55" s="38"/>
      <c r="DW55" s="119"/>
    </row>
    <row r="56" spans="1:127" ht="13.5" customHeight="1">
      <c r="A56" s="63"/>
      <c r="C56" s="19"/>
      <c r="E56" s="38"/>
      <c r="G56" s="119"/>
      <c r="H56" s="19"/>
      <c r="J56" s="38"/>
      <c r="L56" s="119"/>
      <c r="M56" s="19"/>
      <c r="O56" s="38"/>
      <c r="Q56" s="119"/>
      <c r="R56" s="19"/>
      <c r="T56" s="38"/>
      <c r="V56" s="119"/>
      <c r="W56" s="19"/>
      <c r="Y56" s="38"/>
      <c r="AA56" s="119"/>
      <c r="AB56" s="19"/>
      <c r="AD56" s="38"/>
      <c r="AF56" s="119"/>
      <c r="AG56" s="19"/>
      <c r="AI56" s="38"/>
      <c r="AK56" s="119"/>
      <c r="AL56" s="19"/>
      <c r="AN56" s="38"/>
      <c r="AP56" s="119"/>
      <c r="AQ56" s="19"/>
      <c r="AS56" s="38"/>
      <c r="AU56" s="119"/>
      <c r="AV56" s="19"/>
      <c r="AX56" s="38"/>
      <c r="AZ56" s="119"/>
      <c r="BA56" s="19"/>
      <c r="BC56" s="38"/>
      <c r="BE56" s="119"/>
      <c r="BF56" s="19"/>
      <c r="BH56" s="38"/>
      <c r="BJ56" s="119"/>
      <c r="BK56" s="19"/>
      <c r="BM56" s="38"/>
      <c r="BO56" s="119"/>
      <c r="BP56" s="19"/>
      <c r="BR56" s="38"/>
      <c r="BT56" s="119"/>
      <c r="BU56" s="19"/>
      <c r="BW56" s="38"/>
      <c r="BY56" s="119"/>
      <c r="BZ56" s="19"/>
      <c r="CB56" s="38"/>
      <c r="CD56" s="119"/>
      <c r="CE56" s="19"/>
      <c r="CG56" s="38"/>
      <c r="CI56" s="119"/>
      <c r="CJ56" s="19"/>
      <c r="CL56" s="38"/>
      <c r="CN56" s="119"/>
      <c r="CO56" s="19"/>
      <c r="CQ56" s="38"/>
      <c r="CS56" s="119"/>
      <c r="CT56" s="19"/>
      <c r="CV56" s="38"/>
      <c r="CX56" s="119"/>
      <c r="CY56" s="19"/>
      <c r="DA56" s="38"/>
      <c r="DC56" s="119"/>
      <c r="DD56" s="19"/>
      <c r="DF56" s="38"/>
      <c r="DH56" s="119"/>
      <c r="DI56" s="19"/>
      <c r="DK56" s="38"/>
      <c r="DM56" s="119"/>
      <c r="DN56" s="19"/>
      <c r="DP56" s="38"/>
      <c r="DR56" s="119"/>
      <c r="DS56" s="19"/>
      <c r="DU56" s="38"/>
      <c r="DW56" s="119"/>
    </row>
    <row r="57" spans="1:127" ht="13.5" customHeight="1">
      <c r="A57" s="63"/>
      <c r="C57" s="19"/>
      <c r="E57" s="38"/>
      <c r="G57" s="119"/>
      <c r="H57" s="19"/>
      <c r="J57" s="38"/>
      <c r="L57" s="119"/>
      <c r="M57" s="19"/>
      <c r="O57" s="38"/>
      <c r="Q57" s="119"/>
      <c r="R57" s="19"/>
      <c r="T57" s="38"/>
      <c r="V57" s="119"/>
      <c r="W57" s="19"/>
      <c r="Y57" s="38"/>
      <c r="AA57" s="119"/>
      <c r="AB57" s="19"/>
      <c r="AD57" s="38"/>
      <c r="AF57" s="119"/>
      <c r="AG57" s="19"/>
      <c r="AI57" s="38"/>
      <c r="AK57" s="119"/>
      <c r="AL57" s="19"/>
      <c r="AN57" s="38"/>
      <c r="AP57" s="119"/>
      <c r="AQ57" s="19"/>
      <c r="AS57" s="38"/>
      <c r="AU57" s="119"/>
      <c r="AV57" s="19"/>
      <c r="AX57" s="38"/>
      <c r="AZ57" s="119"/>
      <c r="BA57" s="19"/>
      <c r="BC57" s="38"/>
      <c r="BE57" s="119"/>
      <c r="BF57" s="19"/>
      <c r="BH57" s="38"/>
      <c r="BJ57" s="119"/>
      <c r="BK57" s="19"/>
      <c r="BM57" s="38"/>
      <c r="BO57" s="119"/>
      <c r="BP57" s="19"/>
      <c r="BR57" s="38"/>
      <c r="BT57" s="119"/>
      <c r="BU57" s="19"/>
      <c r="BW57" s="38"/>
      <c r="BY57" s="119"/>
      <c r="BZ57" s="19"/>
      <c r="CB57" s="38"/>
      <c r="CD57" s="119"/>
      <c r="CE57" s="19"/>
      <c r="CG57" s="38"/>
      <c r="CI57" s="119"/>
      <c r="CJ57" s="19"/>
      <c r="CL57" s="38"/>
      <c r="CN57" s="119"/>
      <c r="CO57" s="19"/>
      <c r="CQ57" s="38"/>
      <c r="CS57" s="119"/>
      <c r="CT57" s="19"/>
      <c r="CV57" s="38"/>
      <c r="CX57" s="119"/>
      <c r="CY57" s="19"/>
      <c r="DA57" s="38"/>
      <c r="DC57" s="119"/>
      <c r="DD57" s="19"/>
      <c r="DF57" s="38"/>
      <c r="DH57" s="119"/>
      <c r="DI57" s="19"/>
      <c r="DK57" s="38"/>
      <c r="DM57" s="119"/>
      <c r="DN57" s="19"/>
      <c r="DP57" s="38"/>
      <c r="DR57" s="119"/>
      <c r="DS57" s="19"/>
      <c r="DU57" s="38"/>
      <c r="DW57" s="119"/>
    </row>
    <row r="58" spans="1:127" ht="13.5" customHeight="1">
      <c r="A58" s="63"/>
      <c r="C58" s="19"/>
      <c r="E58" s="38"/>
      <c r="G58" s="119"/>
      <c r="H58" s="19"/>
      <c r="J58" s="38"/>
      <c r="L58" s="119"/>
      <c r="M58" s="19"/>
      <c r="O58" s="38"/>
      <c r="Q58" s="119"/>
      <c r="R58" s="19"/>
      <c r="T58" s="38"/>
      <c r="V58" s="119"/>
      <c r="W58" s="19"/>
      <c r="Y58" s="38"/>
      <c r="AA58" s="119"/>
      <c r="AB58" s="19"/>
      <c r="AD58" s="38"/>
      <c r="AF58" s="119"/>
      <c r="AG58" s="19"/>
      <c r="AI58" s="38"/>
      <c r="AK58" s="119"/>
      <c r="AL58" s="19"/>
      <c r="AN58" s="38"/>
      <c r="AP58" s="119"/>
      <c r="AQ58" s="19"/>
      <c r="AS58" s="38"/>
      <c r="AU58" s="119"/>
      <c r="AV58" s="19"/>
      <c r="AX58" s="38"/>
      <c r="AZ58" s="119"/>
      <c r="BA58" s="19"/>
      <c r="BC58" s="38"/>
      <c r="BE58" s="119"/>
      <c r="BF58" s="19"/>
      <c r="BH58" s="38"/>
      <c r="BJ58" s="119"/>
      <c r="BK58" s="19"/>
      <c r="BM58" s="38"/>
      <c r="BO58" s="119"/>
      <c r="BP58" s="19"/>
      <c r="BR58" s="38"/>
      <c r="BT58" s="119"/>
      <c r="BU58" s="19"/>
      <c r="BW58" s="38"/>
      <c r="BY58" s="119"/>
      <c r="BZ58" s="19"/>
      <c r="CB58" s="38"/>
      <c r="CD58" s="119"/>
      <c r="CE58" s="19"/>
      <c r="CG58" s="38"/>
      <c r="CI58" s="119"/>
      <c r="CJ58" s="19"/>
      <c r="CL58" s="38"/>
      <c r="CN58" s="119"/>
      <c r="CO58" s="19"/>
      <c r="CQ58" s="38"/>
      <c r="CS58" s="119"/>
      <c r="CT58" s="19"/>
      <c r="CV58" s="38"/>
      <c r="CX58" s="119"/>
      <c r="CY58" s="19"/>
      <c r="DA58" s="38"/>
      <c r="DC58" s="119"/>
      <c r="DD58" s="19"/>
      <c r="DF58" s="38"/>
      <c r="DH58" s="119"/>
      <c r="DI58" s="19"/>
      <c r="DK58" s="38"/>
      <c r="DM58" s="119"/>
      <c r="DN58" s="19"/>
      <c r="DP58" s="38"/>
      <c r="DR58" s="119"/>
      <c r="DS58" s="19"/>
      <c r="DU58" s="38"/>
      <c r="DW58" s="119"/>
    </row>
    <row r="59" spans="1:127" ht="13.5" customHeight="1">
      <c r="A59" s="63"/>
      <c r="C59" s="19"/>
      <c r="E59" s="38"/>
      <c r="G59" s="119"/>
      <c r="H59" s="19"/>
      <c r="J59" s="38"/>
      <c r="L59" s="119"/>
      <c r="M59" s="19"/>
      <c r="O59" s="38"/>
      <c r="Q59" s="119"/>
      <c r="R59" s="19"/>
      <c r="T59" s="38"/>
      <c r="V59" s="119"/>
      <c r="W59" s="19"/>
      <c r="Y59" s="38"/>
      <c r="AA59" s="119"/>
      <c r="AB59" s="19"/>
      <c r="AD59" s="38"/>
      <c r="AF59" s="119"/>
      <c r="AG59" s="19"/>
      <c r="AI59" s="38"/>
      <c r="AK59" s="119"/>
      <c r="AL59" s="19"/>
      <c r="AN59" s="38"/>
      <c r="AP59" s="119"/>
      <c r="AQ59" s="19"/>
      <c r="AS59" s="38"/>
      <c r="AU59" s="119"/>
      <c r="AV59" s="19"/>
      <c r="AX59" s="38"/>
      <c r="AZ59" s="119"/>
      <c r="BA59" s="19"/>
      <c r="BC59" s="38"/>
      <c r="BE59" s="119"/>
      <c r="BF59" s="19"/>
      <c r="BH59" s="38"/>
      <c r="BJ59" s="119"/>
      <c r="BK59" s="19"/>
      <c r="BM59" s="38"/>
      <c r="BO59" s="119"/>
      <c r="BP59" s="19"/>
      <c r="BR59" s="38"/>
      <c r="BT59" s="119"/>
      <c r="BU59" s="19"/>
      <c r="BW59" s="38"/>
      <c r="BY59" s="119"/>
      <c r="BZ59" s="19"/>
      <c r="CB59" s="38"/>
      <c r="CD59" s="119"/>
      <c r="CE59" s="19"/>
      <c r="CG59" s="38"/>
      <c r="CI59" s="119"/>
      <c r="CJ59" s="19"/>
      <c r="CL59" s="38"/>
      <c r="CN59" s="119"/>
      <c r="CO59" s="19"/>
      <c r="CQ59" s="38"/>
      <c r="CS59" s="119"/>
      <c r="CT59" s="19"/>
      <c r="CV59" s="38"/>
      <c r="CX59" s="119"/>
      <c r="CY59" s="19"/>
      <c r="DA59" s="38"/>
      <c r="DC59" s="119"/>
      <c r="DD59" s="19"/>
      <c r="DF59" s="38"/>
      <c r="DH59" s="119"/>
      <c r="DI59" s="19"/>
      <c r="DK59" s="38"/>
      <c r="DM59" s="119"/>
      <c r="DN59" s="19"/>
      <c r="DP59" s="38"/>
      <c r="DR59" s="119"/>
      <c r="DS59" s="19"/>
      <c r="DU59" s="38"/>
      <c r="DW59" s="119"/>
    </row>
    <row r="60" spans="1:127" ht="13.5" customHeight="1">
      <c r="A60" s="63"/>
      <c r="C60" s="19"/>
      <c r="E60" s="38"/>
      <c r="G60" s="119"/>
      <c r="H60" s="19"/>
      <c r="J60" s="38"/>
      <c r="L60" s="119"/>
      <c r="M60" s="19"/>
      <c r="O60" s="38"/>
      <c r="Q60" s="119"/>
      <c r="R60" s="19"/>
      <c r="T60" s="38"/>
      <c r="V60" s="119"/>
      <c r="W60" s="19"/>
      <c r="Y60" s="38"/>
      <c r="AA60" s="119"/>
      <c r="AB60" s="19"/>
      <c r="AD60" s="38"/>
      <c r="AF60" s="119"/>
      <c r="AG60" s="19"/>
      <c r="AI60" s="38"/>
      <c r="AK60" s="119"/>
      <c r="AL60" s="19"/>
      <c r="AN60" s="38"/>
      <c r="AP60" s="119"/>
      <c r="AQ60" s="19"/>
      <c r="AS60" s="38"/>
      <c r="AU60" s="119"/>
      <c r="AV60" s="19"/>
      <c r="AX60" s="38"/>
      <c r="AZ60" s="119"/>
      <c r="BA60" s="19"/>
      <c r="BC60" s="38"/>
      <c r="BE60" s="119"/>
      <c r="BF60" s="19"/>
      <c r="BH60" s="38"/>
      <c r="BJ60" s="119"/>
      <c r="BK60" s="19"/>
      <c r="BM60" s="38"/>
      <c r="BO60" s="119"/>
      <c r="BP60" s="19"/>
      <c r="BR60" s="38"/>
      <c r="BT60" s="119"/>
      <c r="BU60" s="19"/>
      <c r="BW60" s="38"/>
      <c r="BY60" s="119"/>
      <c r="BZ60" s="19"/>
      <c r="CB60" s="38"/>
      <c r="CD60" s="119"/>
      <c r="CE60" s="19"/>
      <c r="CG60" s="38"/>
      <c r="CI60" s="119"/>
      <c r="CJ60" s="19"/>
      <c r="CL60" s="38"/>
      <c r="CN60" s="119"/>
      <c r="CO60" s="19"/>
      <c r="CQ60" s="38"/>
      <c r="CS60" s="119"/>
      <c r="CT60" s="19"/>
      <c r="CV60" s="38"/>
      <c r="CX60" s="119"/>
      <c r="CY60" s="19"/>
      <c r="DA60" s="38"/>
      <c r="DC60" s="119"/>
      <c r="DD60" s="19"/>
      <c r="DF60" s="38"/>
      <c r="DH60" s="119"/>
      <c r="DI60" s="19"/>
      <c r="DK60" s="38"/>
      <c r="DM60" s="119"/>
      <c r="DN60" s="19"/>
      <c r="DP60" s="38"/>
      <c r="DR60" s="119"/>
      <c r="DS60" s="19"/>
      <c r="DU60" s="38"/>
      <c r="DW60" s="119"/>
    </row>
    <row r="61" spans="1:127" ht="13.5" customHeight="1">
      <c r="A61" s="63"/>
      <c r="C61" s="19"/>
      <c r="E61" s="38"/>
      <c r="G61" s="119"/>
      <c r="H61" s="19"/>
      <c r="J61" s="38"/>
      <c r="L61" s="119"/>
      <c r="M61" s="19"/>
      <c r="O61" s="38"/>
      <c r="Q61" s="119"/>
      <c r="R61" s="19"/>
      <c r="T61" s="38"/>
      <c r="V61" s="119"/>
      <c r="W61" s="19"/>
      <c r="Y61" s="38"/>
      <c r="AA61" s="119"/>
      <c r="AB61" s="19"/>
      <c r="AD61" s="38"/>
      <c r="AF61" s="119"/>
      <c r="AG61" s="19"/>
      <c r="AI61" s="38"/>
      <c r="AK61" s="119"/>
      <c r="AL61" s="19"/>
      <c r="AN61" s="38"/>
      <c r="AP61" s="119"/>
      <c r="AQ61" s="19"/>
      <c r="AS61" s="38"/>
      <c r="AU61" s="119"/>
      <c r="AV61" s="19"/>
      <c r="AX61" s="38"/>
      <c r="AZ61" s="119"/>
      <c r="BA61" s="19"/>
      <c r="BC61" s="38"/>
      <c r="BE61" s="119"/>
      <c r="BF61" s="19"/>
      <c r="BH61" s="38"/>
      <c r="BJ61" s="119"/>
      <c r="BK61" s="19"/>
      <c r="BM61" s="38"/>
      <c r="BO61" s="119"/>
      <c r="BP61" s="19"/>
      <c r="BR61" s="38"/>
      <c r="BT61" s="119"/>
      <c r="BU61" s="19"/>
      <c r="BW61" s="38"/>
      <c r="BY61" s="119"/>
      <c r="BZ61" s="19"/>
      <c r="CB61" s="38"/>
      <c r="CD61" s="119"/>
      <c r="CE61" s="19"/>
      <c r="CG61" s="38"/>
      <c r="CI61" s="119"/>
      <c r="CJ61" s="19"/>
      <c r="CL61" s="38"/>
      <c r="CN61" s="119"/>
      <c r="CO61" s="19"/>
      <c r="CQ61" s="38"/>
      <c r="CS61" s="119"/>
      <c r="CT61" s="19"/>
      <c r="CV61" s="38"/>
      <c r="CX61" s="119"/>
      <c r="CY61" s="19"/>
      <c r="DA61" s="38"/>
      <c r="DC61" s="119"/>
      <c r="DD61" s="19"/>
      <c r="DF61" s="38"/>
      <c r="DH61" s="119"/>
      <c r="DI61" s="19"/>
      <c r="DK61" s="38"/>
      <c r="DM61" s="119"/>
      <c r="DN61" s="19"/>
      <c r="DP61" s="38"/>
      <c r="DR61" s="119"/>
      <c r="DS61" s="19"/>
      <c r="DU61" s="38"/>
      <c r="DW61" s="119"/>
    </row>
    <row r="62" spans="1:127" ht="13.5" customHeight="1">
      <c r="A62" s="63"/>
      <c r="C62" s="19"/>
      <c r="E62" s="38"/>
      <c r="G62" s="119"/>
      <c r="H62" s="19"/>
      <c r="J62" s="38"/>
      <c r="L62" s="119"/>
      <c r="M62" s="19"/>
      <c r="O62" s="38"/>
      <c r="Q62" s="119"/>
      <c r="R62" s="19"/>
      <c r="T62" s="38"/>
      <c r="V62" s="119"/>
      <c r="W62" s="19"/>
      <c r="Y62" s="38"/>
      <c r="AA62" s="119"/>
      <c r="AB62" s="19"/>
      <c r="AD62" s="38"/>
      <c r="AF62" s="119"/>
      <c r="AG62" s="19"/>
      <c r="AI62" s="38"/>
      <c r="AK62" s="119"/>
      <c r="AL62" s="19"/>
      <c r="AN62" s="38"/>
      <c r="AP62" s="119"/>
      <c r="AQ62" s="19"/>
      <c r="AS62" s="38"/>
      <c r="AU62" s="119"/>
      <c r="AV62" s="19"/>
      <c r="AX62" s="38"/>
      <c r="AZ62" s="119"/>
      <c r="BA62" s="19"/>
      <c r="BC62" s="38"/>
      <c r="BE62" s="119"/>
      <c r="BF62" s="19"/>
      <c r="BH62" s="38"/>
      <c r="BJ62" s="119"/>
      <c r="BK62" s="19"/>
      <c r="BM62" s="38"/>
      <c r="BO62" s="119"/>
      <c r="BP62" s="19"/>
      <c r="BR62" s="38"/>
      <c r="BT62" s="119"/>
      <c r="BU62" s="19"/>
      <c r="BW62" s="38"/>
      <c r="BY62" s="119"/>
      <c r="BZ62" s="19"/>
      <c r="CB62" s="38"/>
      <c r="CD62" s="119"/>
      <c r="CE62" s="19"/>
      <c r="CG62" s="38"/>
      <c r="CI62" s="119"/>
      <c r="CJ62" s="19"/>
      <c r="CL62" s="38"/>
      <c r="CN62" s="119"/>
      <c r="CO62" s="19"/>
      <c r="CQ62" s="38"/>
      <c r="CS62" s="119"/>
      <c r="CT62" s="19"/>
      <c r="CV62" s="38"/>
      <c r="CX62" s="119"/>
      <c r="CY62" s="19"/>
      <c r="DA62" s="38"/>
      <c r="DC62" s="119"/>
      <c r="DD62" s="19"/>
      <c r="DF62" s="38"/>
      <c r="DH62" s="119"/>
      <c r="DI62" s="19"/>
      <c r="DK62" s="38"/>
      <c r="DM62" s="119"/>
      <c r="DN62" s="19"/>
      <c r="DP62" s="38"/>
      <c r="DR62" s="119"/>
      <c r="DS62" s="19"/>
      <c r="DU62" s="38"/>
      <c r="DW62" s="119"/>
    </row>
    <row r="63" spans="1:127" ht="13.5" customHeight="1">
      <c r="A63" s="63"/>
      <c r="C63" s="19"/>
      <c r="E63" s="38"/>
      <c r="G63" s="119"/>
      <c r="H63" s="19"/>
      <c r="J63" s="38"/>
      <c r="L63" s="119"/>
      <c r="M63" s="19"/>
      <c r="O63" s="38"/>
      <c r="Q63" s="119"/>
      <c r="R63" s="19"/>
      <c r="T63" s="38"/>
      <c r="V63" s="119"/>
      <c r="W63" s="19"/>
      <c r="Y63" s="38"/>
      <c r="AA63" s="119"/>
      <c r="AB63" s="19"/>
      <c r="AD63" s="38"/>
      <c r="AF63" s="119"/>
      <c r="AG63" s="19"/>
      <c r="AI63" s="38"/>
      <c r="AK63" s="119"/>
      <c r="AL63" s="19"/>
      <c r="AN63" s="38"/>
      <c r="AP63" s="119"/>
      <c r="AQ63" s="19"/>
      <c r="AS63" s="38"/>
      <c r="AU63" s="119"/>
      <c r="AV63" s="19"/>
      <c r="AX63" s="38"/>
      <c r="AZ63" s="119"/>
      <c r="BA63" s="19"/>
      <c r="BC63" s="38"/>
      <c r="BE63" s="119"/>
      <c r="BF63" s="19"/>
      <c r="BH63" s="38"/>
      <c r="BJ63" s="119"/>
      <c r="BK63" s="19"/>
      <c r="BM63" s="38"/>
      <c r="BO63" s="119"/>
      <c r="BP63" s="19"/>
      <c r="BR63" s="38"/>
      <c r="BT63" s="119"/>
      <c r="BU63" s="19"/>
      <c r="BW63" s="38"/>
      <c r="BY63" s="119"/>
      <c r="BZ63" s="19"/>
      <c r="CB63" s="38"/>
      <c r="CD63" s="119"/>
      <c r="CE63" s="19"/>
      <c r="CG63" s="38"/>
      <c r="CI63" s="119"/>
      <c r="CJ63" s="19"/>
      <c r="CL63" s="38"/>
      <c r="CN63" s="119"/>
      <c r="CO63" s="19"/>
      <c r="CQ63" s="38"/>
      <c r="CS63" s="119"/>
      <c r="CT63" s="19"/>
      <c r="CV63" s="38"/>
      <c r="CX63" s="119"/>
      <c r="CY63" s="19"/>
      <c r="DA63" s="38"/>
      <c r="DC63" s="119"/>
      <c r="DD63" s="19"/>
      <c r="DF63" s="38"/>
      <c r="DH63" s="119"/>
      <c r="DI63" s="19"/>
      <c r="DK63" s="38"/>
      <c r="DM63" s="119"/>
      <c r="DN63" s="19"/>
      <c r="DP63" s="38"/>
      <c r="DR63" s="119"/>
      <c r="DS63" s="19"/>
      <c r="DU63" s="38"/>
      <c r="DW63" s="119"/>
    </row>
    <row r="64" spans="1:127" ht="13.5" customHeight="1">
      <c r="A64" s="63"/>
      <c r="C64" s="19"/>
      <c r="E64" s="38"/>
      <c r="G64" s="119"/>
      <c r="H64" s="19"/>
      <c r="J64" s="38"/>
      <c r="L64" s="119"/>
      <c r="M64" s="19"/>
      <c r="O64" s="38"/>
      <c r="Q64" s="119"/>
      <c r="R64" s="19"/>
      <c r="T64" s="38"/>
      <c r="V64" s="119"/>
      <c r="W64" s="19"/>
      <c r="Y64" s="38"/>
      <c r="AA64" s="119"/>
      <c r="AB64" s="19"/>
      <c r="AD64" s="38"/>
      <c r="AF64" s="119"/>
      <c r="AG64" s="19"/>
      <c r="AI64" s="38"/>
      <c r="AK64" s="119"/>
      <c r="AL64" s="19"/>
      <c r="AN64" s="38"/>
      <c r="AP64" s="119"/>
      <c r="AQ64" s="19"/>
      <c r="AS64" s="38"/>
      <c r="AU64" s="119"/>
      <c r="AV64" s="19"/>
      <c r="AX64" s="38"/>
      <c r="AZ64" s="119"/>
      <c r="BA64" s="19"/>
      <c r="BC64" s="38"/>
      <c r="BE64" s="119"/>
      <c r="BF64" s="19"/>
      <c r="BH64" s="38"/>
      <c r="BJ64" s="119"/>
      <c r="BK64" s="19"/>
      <c r="BM64" s="38"/>
      <c r="BO64" s="119"/>
      <c r="BP64" s="19"/>
      <c r="BR64" s="38"/>
      <c r="BT64" s="119"/>
      <c r="BU64" s="19"/>
      <c r="BW64" s="38"/>
      <c r="BY64" s="119"/>
      <c r="BZ64" s="19"/>
      <c r="CB64" s="38"/>
      <c r="CD64" s="119"/>
      <c r="CE64" s="19"/>
      <c r="CG64" s="38"/>
      <c r="CI64" s="119"/>
      <c r="CJ64" s="19"/>
      <c r="CL64" s="38"/>
      <c r="CN64" s="119"/>
      <c r="CO64" s="19"/>
      <c r="CQ64" s="38"/>
      <c r="CS64" s="119"/>
      <c r="CT64" s="19"/>
      <c r="CV64" s="38"/>
      <c r="CX64" s="119"/>
      <c r="CY64" s="19"/>
      <c r="DA64" s="38"/>
      <c r="DC64" s="119"/>
      <c r="DD64" s="19"/>
      <c r="DF64" s="38"/>
      <c r="DH64" s="119"/>
      <c r="DI64" s="19"/>
      <c r="DK64" s="38"/>
      <c r="DM64" s="119"/>
      <c r="DN64" s="19"/>
      <c r="DP64" s="38"/>
      <c r="DR64" s="119"/>
      <c r="DS64" s="19"/>
      <c r="DU64" s="38"/>
      <c r="DW64" s="119"/>
    </row>
    <row r="65" spans="1:127" ht="13.5" customHeight="1">
      <c r="A65" s="63"/>
      <c r="C65" s="19"/>
      <c r="E65" s="38"/>
      <c r="G65" s="119"/>
      <c r="H65" s="19"/>
      <c r="J65" s="38"/>
      <c r="L65" s="119"/>
      <c r="M65" s="19"/>
      <c r="O65" s="38"/>
      <c r="Q65" s="119"/>
      <c r="R65" s="19"/>
      <c r="T65" s="38"/>
      <c r="V65" s="119"/>
      <c r="W65" s="19"/>
      <c r="Y65" s="38"/>
      <c r="AA65" s="119"/>
      <c r="AB65" s="19"/>
      <c r="AD65" s="38"/>
      <c r="AF65" s="119"/>
      <c r="AG65" s="19"/>
      <c r="AI65" s="38"/>
      <c r="AK65" s="119"/>
      <c r="AL65" s="19"/>
      <c r="AN65" s="38"/>
      <c r="AP65" s="119"/>
      <c r="AQ65" s="19"/>
      <c r="AS65" s="38"/>
      <c r="AU65" s="119"/>
      <c r="AV65" s="19"/>
      <c r="AX65" s="38"/>
      <c r="AZ65" s="119"/>
      <c r="BA65" s="19"/>
      <c r="BC65" s="38"/>
      <c r="BE65" s="119"/>
      <c r="BF65" s="19"/>
      <c r="BH65" s="38"/>
      <c r="BJ65" s="119"/>
      <c r="BK65" s="19"/>
      <c r="BM65" s="38"/>
      <c r="BO65" s="119"/>
      <c r="BP65" s="19"/>
      <c r="BR65" s="38"/>
      <c r="BT65" s="119"/>
      <c r="BU65" s="19"/>
      <c r="BW65" s="38"/>
      <c r="BY65" s="119"/>
      <c r="BZ65" s="19"/>
      <c r="CB65" s="38"/>
      <c r="CD65" s="119"/>
      <c r="CE65" s="19"/>
      <c r="CG65" s="38"/>
      <c r="CI65" s="119"/>
      <c r="CJ65" s="19"/>
      <c r="CL65" s="38"/>
      <c r="CN65" s="119"/>
      <c r="CO65" s="19"/>
      <c r="CQ65" s="38"/>
      <c r="CS65" s="119"/>
      <c r="CT65" s="19"/>
      <c r="CV65" s="38"/>
      <c r="CX65" s="119"/>
      <c r="CY65" s="19"/>
      <c r="DA65" s="38"/>
      <c r="DC65" s="119"/>
      <c r="DD65" s="19"/>
      <c r="DF65" s="38"/>
      <c r="DH65" s="119"/>
      <c r="DI65" s="19"/>
      <c r="DK65" s="38"/>
      <c r="DM65" s="119"/>
      <c r="DN65" s="19"/>
      <c r="DP65" s="38"/>
      <c r="DR65" s="119"/>
      <c r="DS65" s="19"/>
      <c r="DU65" s="38"/>
      <c r="DW65" s="119"/>
    </row>
    <row r="66" spans="1:127" ht="13.5" customHeight="1">
      <c r="A66" s="63"/>
      <c r="C66" s="19"/>
      <c r="E66" s="38"/>
      <c r="G66" s="119"/>
      <c r="H66" s="19"/>
      <c r="J66" s="38"/>
      <c r="L66" s="119"/>
      <c r="M66" s="19"/>
      <c r="O66" s="38"/>
      <c r="Q66" s="119"/>
      <c r="R66" s="19"/>
      <c r="T66" s="38"/>
      <c r="V66" s="119"/>
      <c r="W66" s="19"/>
      <c r="Y66" s="38"/>
      <c r="AA66" s="119"/>
      <c r="AB66" s="19"/>
      <c r="AD66" s="38"/>
      <c r="AF66" s="119"/>
      <c r="AG66" s="19"/>
      <c r="AI66" s="38"/>
      <c r="AK66" s="119"/>
      <c r="AL66" s="19"/>
      <c r="AN66" s="38"/>
      <c r="AP66" s="119"/>
      <c r="AQ66" s="19"/>
      <c r="AS66" s="38"/>
      <c r="AU66" s="119"/>
      <c r="AV66" s="19"/>
      <c r="AX66" s="38"/>
      <c r="AZ66" s="119"/>
      <c r="BA66" s="19"/>
      <c r="BC66" s="38"/>
      <c r="BE66" s="119"/>
      <c r="BF66" s="19"/>
      <c r="BH66" s="38"/>
      <c r="BJ66" s="119"/>
      <c r="BK66" s="19"/>
      <c r="BM66" s="38"/>
      <c r="BO66" s="119"/>
      <c r="BP66" s="19"/>
      <c r="BR66" s="38"/>
      <c r="BT66" s="119"/>
      <c r="BU66" s="19"/>
      <c r="BW66" s="38"/>
      <c r="BY66" s="119"/>
      <c r="BZ66" s="19"/>
      <c r="CB66" s="38"/>
      <c r="CD66" s="119"/>
      <c r="CE66" s="19"/>
      <c r="CG66" s="38"/>
      <c r="CI66" s="119"/>
      <c r="CJ66" s="19"/>
      <c r="CL66" s="38"/>
      <c r="CN66" s="119"/>
      <c r="CO66" s="19"/>
      <c r="CQ66" s="38"/>
      <c r="CS66" s="119"/>
      <c r="CT66" s="19"/>
      <c r="CV66" s="38"/>
      <c r="CX66" s="119"/>
      <c r="CY66" s="19"/>
      <c r="DA66" s="38"/>
      <c r="DC66" s="119"/>
      <c r="DD66" s="19"/>
      <c r="DF66" s="38"/>
      <c r="DH66" s="119"/>
      <c r="DI66" s="19"/>
      <c r="DK66" s="38"/>
      <c r="DM66" s="119"/>
      <c r="DN66" s="19"/>
      <c r="DP66" s="38"/>
      <c r="DR66" s="119"/>
      <c r="DS66" s="19"/>
      <c r="DU66" s="38"/>
      <c r="DW66" s="119"/>
    </row>
    <row r="67" spans="1:127" ht="13.5" customHeight="1">
      <c r="A67" s="63"/>
      <c r="C67" s="19"/>
      <c r="E67" s="38"/>
      <c r="G67" s="119"/>
      <c r="H67" s="19"/>
      <c r="J67" s="38"/>
      <c r="L67" s="119"/>
      <c r="M67" s="19"/>
      <c r="O67" s="38"/>
      <c r="Q67" s="119"/>
      <c r="R67" s="19"/>
      <c r="T67" s="38"/>
      <c r="V67" s="119"/>
      <c r="W67" s="19"/>
      <c r="Y67" s="38"/>
      <c r="AA67" s="119"/>
      <c r="AB67" s="19"/>
      <c r="AD67" s="38"/>
      <c r="AF67" s="119"/>
      <c r="AG67" s="19"/>
      <c r="AI67" s="38"/>
      <c r="AK67" s="119"/>
      <c r="AL67" s="19"/>
      <c r="AN67" s="38"/>
      <c r="AP67" s="119"/>
      <c r="AQ67" s="19"/>
      <c r="AS67" s="38"/>
      <c r="AU67" s="119"/>
      <c r="AV67" s="19"/>
      <c r="AX67" s="38"/>
      <c r="AZ67" s="119"/>
      <c r="BA67" s="19"/>
      <c r="BC67" s="38"/>
      <c r="BE67" s="119"/>
      <c r="BF67" s="19"/>
      <c r="BH67" s="38"/>
      <c r="BJ67" s="119"/>
      <c r="BK67" s="19"/>
      <c r="BM67" s="38"/>
      <c r="BO67" s="119"/>
      <c r="BP67" s="19"/>
      <c r="BR67" s="38"/>
      <c r="BT67" s="119"/>
      <c r="BU67" s="19"/>
      <c r="BW67" s="38"/>
      <c r="BY67" s="119"/>
      <c r="BZ67" s="19"/>
      <c r="CB67" s="38"/>
      <c r="CD67" s="119"/>
      <c r="CE67" s="19"/>
      <c r="CG67" s="38"/>
      <c r="CI67" s="119"/>
      <c r="CJ67" s="19"/>
      <c r="CL67" s="38"/>
      <c r="CN67" s="119"/>
      <c r="CO67" s="19"/>
      <c r="CQ67" s="38"/>
      <c r="CS67" s="119"/>
      <c r="CT67" s="19"/>
      <c r="CV67" s="38"/>
      <c r="CX67" s="119"/>
      <c r="CY67" s="19"/>
      <c r="DA67" s="38"/>
      <c r="DC67" s="119"/>
      <c r="DD67" s="19"/>
      <c r="DF67" s="38"/>
      <c r="DH67" s="119"/>
      <c r="DI67" s="19"/>
      <c r="DK67" s="38"/>
      <c r="DM67" s="119"/>
      <c r="DN67" s="19"/>
      <c r="DP67" s="38"/>
      <c r="DR67" s="119"/>
      <c r="DS67" s="19"/>
      <c r="DU67" s="38"/>
      <c r="DW67" s="119"/>
    </row>
    <row r="68" spans="1:127" ht="13.5" customHeight="1">
      <c r="A68" s="63"/>
      <c r="C68" s="19"/>
      <c r="E68" s="38"/>
      <c r="G68" s="119"/>
      <c r="H68" s="19"/>
      <c r="J68" s="38"/>
      <c r="L68" s="119"/>
      <c r="M68" s="19"/>
      <c r="O68" s="38"/>
      <c r="Q68" s="119"/>
      <c r="R68" s="19"/>
      <c r="T68" s="38"/>
      <c r="V68" s="119"/>
      <c r="W68" s="19"/>
      <c r="Y68" s="38"/>
      <c r="AA68" s="119"/>
      <c r="AB68" s="19"/>
      <c r="AD68" s="38"/>
      <c r="AF68" s="119"/>
      <c r="AG68" s="19"/>
      <c r="AI68" s="38"/>
      <c r="AK68" s="119"/>
      <c r="AL68" s="19"/>
      <c r="AN68" s="38"/>
      <c r="AP68" s="119"/>
      <c r="AQ68" s="19"/>
      <c r="AS68" s="38"/>
      <c r="AU68" s="119"/>
      <c r="AV68" s="19"/>
      <c r="AX68" s="38"/>
      <c r="AZ68" s="119"/>
      <c r="BA68" s="19"/>
      <c r="BC68" s="38"/>
      <c r="BE68" s="119"/>
      <c r="BF68" s="19"/>
      <c r="BH68" s="38"/>
      <c r="BJ68" s="119"/>
      <c r="BK68" s="19"/>
      <c r="BM68" s="38"/>
      <c r="BO68" s="119"/>
      <c r="BP68" s="19"/>
      <c r="BR68" s="38"/>
      <c r="BT68" s="119"/>
      <c r="BU68" s="19"/>
      <c r="BW68" s="38"/>
      <c r="BY68" s="119"/>
      <c r="BZ68" s="19"/>
      <c r="CB68" s="38"/>
      <c r="CD68" s="119"/>
      <c r="CE68" s="19"/>
      <c r="CG68" s="38"/>
      <c r="CI68" s="119"/>
      <c r="CJ68" s="19"/>
      <c r="CL68" s="38"/>
      <c r="CN68" s="119"/>
      <c r="CO68" s="19"/>
      <c r="CQ68" s="38"/>
      <c r="CS68" s="119"/>
      <c r="CT68" s="19"/>
      <c r="CV68" s="38"/>
      <c r="CX68" s="119"/>
      <c r="CY68" s="19"/>
      <c r="DA68" s="38"/>
      <c r="DC68" s="119"/>
      <c r="DD68" s="19"/>
      <c r="DF68" s="38"/>
      <c r="DH68" s="119"/>
      <c r="DI68" s="19"/>
      <c r="DK68" s="38"/>
      <c r="DM68" s="119"/>
      <c r="DN68" s="19"/>
      <c r="DP68" s="38"/>
      <c r="DR68" s="119"/>
      <c r="DS68" s="19"/>
      <c r="DU68" s="38"/>
      <c r="DW68" s="119"/>
    </row>
    <row r="69" spans="1:127" ht="13.5" customHeight="1">
      <c r="A69" s="63"/>
      <c r="C69" s="19"/>
      <c r="E69" s="38"/>
      <c r="G69" s="119"/>
      <c r="H69" s="19"/>
      <c r="J69" s="38"/>
      <c r="L69" s="119"/>
      <c r="M69" s="19"/>
      <c r="O69" s="38"/>
      <c r="Q69" s="119"/>
      <c r="R69" s="19"/>
      <c r="T69" s="38"/>
      <c r="V69" s="119"/>
      <c r="W69" s="19"/>
      <c r="Y69" s="38"/>
      <c r="AA69" s="119"/>
      <c r="AB69" s="19"/>
      <c r="AD69" s="38"/>
      <c r="AF69" s="119"/>
      <c r="AG69" s="19"/>
      <c r="AI69" s="38"/>
      <c r="AK69" s="119"/>
      <c r="AL69" s="19"/>
      <c r="AN69" s="38"/>
      <c r="AP69" s="119"/>
      <c r="AQ69" s="19"/>
      <c r="AS69" s="38"/>
      <c r="AU69" s="119"/>
      <c r="AV69" s="19"/>
      <c r="AX69" s="38"/>
      <c r="AZ69" s="119"/>
      <c r="BA69" s="19"/>
      <c r="BC69" s="38"/>
      <c r="BE69" s="119"/>
      <c r="BF69" s="19"/>
      <c r="BH69" s="38"/>
      <c r="BJ69" s="119"/>
      <c r="BK69" s="19"/>
      <c r="BM69" s="38"/>
      <c r="BO69" s="119"/>
      <c r="BP69" s="19"/>
      <c r="BR69" s="38"/>
      <c r="BT69" s="119"/>
      <c r="BU69" s="19"/>
      <c r="BW69" s="38"/>
      <c r="BY69" s="119"/>
      <c r="BZ69" s="19"/>
      <c r="CB69" s="38"/>
      <c r="CD69" s="119"/>
      <c r="CE69" s="19"/>
      <c r="CG69" s="38"/>
      <c r="CI69" s="119"/>
      <c r="CJ69" s="19"/>
      <c r="CL69" s="38"/>
      <c r="CN69" s="119"/>
      <c r="CO69" s="19"/>
      <c r="CQ69" s="38"/>
      <c r="CS69" s="119"/>
      <c r="CT69" s="19"/>
      <c r="CV69" s="38"/>
      <c r="CX69" s="119"/>
      <c r="CY69" s="19"/>
      <c r="DA69" s="38"/>
      <c r="DC69" s="119"/>
      <c r="DD69" s="19"/>
      <c r="DF69" s="38"/>
      <c r="DH69" s="119"/>
      <c r="DI69" s="19"/>
      <c r="DK69" s="38"/>
      <c r="DM69" s="119"/>
      <c r="DN69" s="19"/>
      <c r="DP69" s="38"/>
      <c r="DR69" s="119"/>
      <c r="DS69" s="19"/>
      <c r="DU69" s="38"/>
      <c r="DW69" s="119"/>
    </row>
    <row r="70" spans="1:127" ht="13.5" customHeight="1">
      <c r="A70" s="63"/>
      <c r="C70" s="19"/>
      <c r="E70" s="38"/>
      <c r="G70" s="119"/>
      <c r="H70" s="19"/>
      <c r="J70" s="38"/>
      <c r="L70" s="119"/>
      <c r="M70" s="19"/>
      <c r="O70" s="38"/>
      <c r="Q70" s="119"/>
      <c r="R70" s="19"/>
      <c r="T70" s="38"/>
      <c r="V70" s="119"/>
      <c r="W70" s="19"/>
      <c r="Y70" s="38"/>
      <c r="AA70" s="119"/>
      <c r="AB70" s="19"/>
      <c r="AD70" s="38"/>
      <c r="AF70" s="119"/>
      <c r="AG70" s="19"/>
      <c r="AI70" s="38"/>
      <c r="AK70" s="119"/>
      <c r="AL70" s="19"/>
      <c r="AN70" s="38"/>
      <c r="AP70" s="119"/>
      <c r="AQ70" s="19"/>
      <c r="AS70" s="38"/>
      <c r="AU70" s="119"/>
      <c r="AV70" s="19"/>
      <c r="AX70" s="38"/>
      <c r="AZ70" s="119"/>
      <c r="BA70" s="19"/>
      <c r="BC70" s="38"/>
      <c r="BE70" s="119"/>
      <c r="BF70" s="19"/>
      <c r="BH70" s="38"/>
      <c r="BJ70" s="119"/>
      <c r="BK70" s="19"/>
      <c r="BM70" s="38"/>
      <c r="BO70" s="119"/>
      <c r="BP70" s="19"/>
      <c r="BR70" s="38"/>
      <c r="BT70" s="119"/>
      <c r="BU70" s="19"/>
      <c r="BW70" s="38"/>
      <c r="BY70" s="119"/>
      <c r="BZ70" s="19"/>
      <c r="CB70" s="38"/>
      <c r="CD70" s="119"/>
      <c r="CE70" s="19"/>
      <c r="CG70" s="38"/>
      <c r="CI70" s="119"/>
      <c r="CJ70" s="19"/>
      <c r="CL70" s="38"/>
      <c r="CN70" s="119"/>
      <c r="CO70" s="19"/>
      <c r="CQ70" s="38"/>
      <c r="CS70" s="119"/>
      <c r="CT70" s="19"/>
      <c r="CV70" s="38"/>
      <c r="CX70" s="119"/>
      <c r="CY70" s="19"/>
      <c r="DA70" s="38"/>
      <c r="DC70" s="119"/>
      <c r="DD70" s="19"/>
      <c r="DF70" s="38"/>
      <c r="DH70" s="119"/>
      <c r="DI70" s="19"/>
      <c r="DK70" s="38"/>
      <c r="DM70" s="119"/>
      <c r="DN70" s="19"/>
      <c r="DP70" s="38"/>
      <c r="DR70" s="119"/>
      <c r="DS70" s="19"/>
      <c r="DU70" s="38"/>
      <c r="DW70" s="119"/>
    </row>
    <row r="71" spans="1:127" ht="13.5" customHeight="1">
      <c r="A71" s="63"/>
      <c r="C71" s="19"/>
      <c r="E71" s="38"/>
      <c r="G71" s="119"/>
      <c r="H71" s="19"/>
      <c r="J71" s="38"/>
      <c r="L71" s="119"/>
      <c r="M71" s="19"/>
      <c r="O71" s="38"/>
      <c r="Q71" s="119"/>
      <c r="R71" s="19"/>
      <c r="T71" s="38"/>
      <c r="V71" s="119"/>
      <c r="W71" s="19"/>
      <c r="Y71" s="38"/>
      <c r="AA71" s="119"/>
      <c r="AB71" s="19"/>
      <c r="AD71" s="38"/>
      <c r="AF71" s="119"/>
      <c r="AG71" s="19"/>
      <c r="AI71" s="38"/>
      <c r="AK71" s="119"/>
      <c r="AL71" s="19"/>
      <c r="AN71" s="38"/>
      <c r="AP71" s="119"/>
      <c r="AQ71" s="19"/>
      <c r="AS71" s="38"/>
      <c r="AU71" s="119"/>
      <c r="AV71" s="19"/>
      <c r="AX71" s="38"/>
      <c r="AZ71" s="119"/>
      <c r="BA71" s="19"/>
      <c r="BC71" s="38"/>
      <c r="BE71" s="119"/>
      <c r="BF71" s="19"/>
      <c r="BH71" s="38"/>
      <c r="BJ71" s="119"/>
      <c r="BK71" s="19"/>
      <c r="BM71" s="38"/>
      <c r="BO71" s="119"/>
      <c r="BP71" s="19"/>
      <c r="BR71" s="38"/>
      <c r="BT71" s="119"/>
      <c r="BU71" s="19"/>
      <c r="BW71" s="38"/>
      <c r="BY71" s="119"/>
      <c r="BZ71" s="19"/>
      <c r="CB71" s="38"/>
      <c r="CD71" s="119"/>
      <c r="CE71" s="19"/>
      <c r="CG71" s="38"/>
      <c r="CI71" s="119"/>
      <c r="CJ71" s="19"/>
      <c r="CL71" s="38"/>
      <c r="CN71" s="119"/>
      <c r="CO71" s="19"/>
      <c r="CQ71" s="38"/>
      <c r="CS71" s="119"/>
      <c r="CT71" s="19"/>
      <c r="CV71" s="38"/>
      <c r="CX71" s="119"/>
      <c r="CY71" s="19"/>
      <c r="DA71" s="38"/>
      <c r="DC71" s="119"/>
      <c r="DD71" s="19"/>
      <c r="DF71" s="38"/>
      <c r="DH71" s="119"/>
      <c r="DI71" s="19"/>
      <c r="DK71" s="38"/>
      <c r="DM71" s="119"/>
      <c r="DN71" s="19"/>
      <c r="DP71" s="38"/>
      <c r="DR71" s="119"/>
      <c r="DS71" s="19"/>
      <c r="DU71" s="38"/>
      <c r="DW71" s="119"/>
    </row>
    <row r="72" spans="1:127" ht="13.5" customHeight="1">
      <c r="A72" s="63"/>
      <c r="C72" s="19"/>
      <c r="E72" s="38"/>
      <c r="G72" s="119"/>
      <c r="H72" s="19"/>
      <c r="J72" s="38"/>
      <c r="L72" s="119"/>
      <c r="M72" s="19"/>
      <c r="O72" s="38"/>
      <c r="Q72" s="119"/>
      <c r="R72" s="19"/>
      <c r="T72" s="38"/>
      <c r="V72" s="119"/>
      <c r="W72" s="19"/>
      <c r="Y72" s="38"/>
      <c r="AA72" s="119"/>
      <c r="AB72" s="19"/>
      <c r="AD72" s="38"/>
      <c r="AF72" s="119"/>
      <c r="AG72" s="19"/>
      <c r="AI72" s="38"/>
      <c r="AK72" s="119"/>
      <c r="AL72" s="19"/>
      <c r="AN72" s="38"/>
      <c r="AP72" s="119"/>
      <c r="AQ72" s="19"/>
      <c r="AS72" s="38"/>
      <c r="AU72" s="119"/>
      <c r="AV72" s="19"/>
      <c r="AX72" s="38"/>
      <c r="AZ72" s="119"/>
      <c r="BA72" s="19"/>
      <c r="BC72" s="38"/>
      <c r="BE72" s="119"/>
      <c r="BF72" s="19"/>
      <c r="BH72" s="38"/>
      <c r="BJ72" s="119"/>
      <c r="BK72" s="19"/>
      <c r="BM72" s="38"/>
      <c r="BO72" s="119"/>
      <c r="BP72" s="19"/>
      <c r="BR72" s="38"/>
      <c r="BT72" s="119"/>
      <c r="BU72" s="19"/>
      <c r="BW72" s="38"/>
      <c r="BY72" s="119"/>
      <c r="BZ72" s="19"/>
      <c r="CB72" s="38"/>
      <c r="CD72" s="119"/>
      <c r="CE72" s="19"/>
      <c r="CG72" s="38"/>
      <c r="CI72" s="119"/>
      <c r="CJ72" s="19"/>
      <c r="CL72" s="38"/>
      <c r="CN72" s="119"/>
      <c r="CO72" s="19"/>
      <c r="CQ72" s="38"/>
      <c r="CS72" s="119"/>
      <c r="CT72" s="19"/>
      <c r="CV72" s="38"/>
      <c r="CX72" s="119"/>
      <c r="CY72" s="19"/>
      <c r="DA72" s="38"/>
      <c r="DC72" s="119"/>
      <c r="DD72" s="19"/>
      <c r="DF72" s="38"/>
      <c r="DH72" s="119"/>
      <c r="DI72" s="19"/>
      <c r="DK72" s="38"/>
      <c r="DM72" s="119"/>
      <c r="DN72" s="19"/>
      <c r="DP72" s="38"/>
      <c r="DR72" s="119"/>
      <c r="DS72" s="19"/>
      <c r="DU72" s="38"/>
      <c r="DW72" s="119"/>
    </row>
    <row r="73" spans="1:127" ht="13.5" customHeight="1">
      <c r="A73" s="63"/>
      <c r="C73" s="19"/>
      <c r="E73" s="38"/>
      <c r="G73" s="119"/>
      <c r="H73" s="19"/>
      <c r="J73" s="38"/>
      <c r="L73" s="119"/>
      <c r="M73" s="19"/>
      <c r="O73" s="38"/>
      <c r="Q73" s="119"/>
      <c r="R73" s="19"/>
      <c r="T73" s="38"/>
      <c r="V73" s="119"/>
      <c r="W73" s="19"/>
      <c r="Y73" s="38"/>
      <c r="AA73" s="119"/>
      <c r="AB73" s="19"/>
      <c r="AD73" s="38"/>
      <c r="AF73" s="119"/>
      <c r="AG73" s="19"/>
      <c r="AI73" s="38"/>
      <c r="AK73" s="119"/>
      <c r="AL73" s="19"/>
      <c r="AN73" s="38"/>
      <c r="AP73" s="119"/>
      <c r="AQ73" s="19"/>
      <c r="AS73" s="38"/>
      <c r="AU73" s="119"/>
      <c r="AV73" s="19"/>
      <c r="AX73" s="38"/>
      <c r="AZ73" s="119"/>
      <c r="BA73" s="19"/>
      <c r="BC73" s="38"/>
      <c r="BE73" s="119"/>
      <c r="BF73" s="19"/>
      <c r="BH73" s="38"/>
      <c r="BJ73" s="119"/>
      <c r="BK73" s="19"/>
      <c r="BM73" s="38"/>
      <c r="BO73" s="119"/>
      <c r="BP73" s="19"/>
      <c r="BR73" s="38"/>
      <c r="BT73" s="119"/>
      <c r="BU73" s="19"/>
      <c r="BW73" s="38"/>
      <c r="BY73" s="119"/>
      <c r="BZ73" s="19"/>
      <c r="CB73" s="38"/>
      <c r="CD73" s="119"/>
      <c r="CE73" s="19"/>
      <c r="CG73" s="38"/>
      <c r="CI73" s="119"/>
      <c r="CJ73" s="19"/>
      <c r="CL73" s="38"/>
      <c r="CN73" s="119"/>
      <c r="CO73" s="19"/>
      <c r="CQ73" s="38"/>
      <c r="CS73" s="119"/>
      <c r="CT73" s="19"/>
      <c r="CV73" s="38"/>
      <c r="CX73" s="119"/>
      <c r="CY73" s="19"/>
      <c r="DA73" s="38"/>
      <c r="DC73" s="119"/>
      <c r="DD73" s="19"/>
      <c r="DF73" s="38"/>
      <c r="DH73" s="119"/>
      <c r="DI73" s="19"/>
      <c r="DK73" s="38"/>
      <c r="DM73" s="119"/>
      <c r="DN73" s="19"/>
      <c r="DP73" s="38"/>
      <c r="DR73" s="119"/>
      <c r="DS73" s="19"/>
      <c r="DU73" s="38"/>
      <c r="DW73" s="119"/>
    </row>
    <row r="74" spans="1:127" ht="13.5" customHeight="1">
      <c r="A74" s="63"/>
      <c r="C74" s="19"/>
      <c r="E74" s="38"/>
      <c r="G74" s="119"/>
      <c r="H74" s="19"/>
      <c r="J74" s="38"/>
      <c r="L74" s="119"/>
      <c r="M74" s="19"/>
      <c r="O74" s="38"/>
      <c r="Q74" s="119"/>
      <c r="R74" s="19"/>
      <c r="T74" s="38"/>
      <c r="V74" s="119"/>
      <c r="W74" s="19"/>
      <c r="Y74" s="38"/>
      <c r="AA74" s="119"/>
      <c r="AB74" s="19"/>
      <c r="AD74" s="38"/>
      <c r="AF74" s="119"/>
      <c r="AG74" s="19"/>
      <c r="AI74" s="38"/>
      <c r="AK74" s="119"/>
      <c r="AL74" s="19"/>
      <c r="AN74" s="38"/>
      <c r="AP74" s="119"/>
      <c r="AQ74" s="19"/>
      <c r="AS74" s="38"/>
      <c r="AU74" s="119"/>
      <c r="AV74" s="19"/>
      <c r="AX74" s="38"/>
      <c r="AZ74" s="119"/>
      <c r="BA74" s="19"/>
      <c r="BC74" s="38"/>
      <c r="BE74" s="119"/>
      <c r="BF74" s="19"/>
      <c r="BH74" s="38"/>
      <c r="BJ74" s="119"/>
      <c r="BK74" s="19"/>
      <c r="BM74" s="38"/>
      <c r="BO74" s="119"/>
      <c r="BP74" s="19"/>
      <c r="BR74" s="38"/>
      <c r="BT74" s="119"/>
      <c r="BU74" s="19"/>
      <c r="BW74" s="38"/>
      <c r="BY74" s="119"/>
      <c r="BZ74" s="19"/>
      <c r="CB74" s="38"/>
      <c r="CD74" s="119"/>
      <c r="CE74" s="19"/>
      <c r="CG74" s="38"/>
      <c r="CI74" s="119"/>
      <c r="CJ74" s="19"/>
      <c r="CL74" s="38"/>
      <c r="CN74" s="119"/>
      <c r="CO74" s="19"/>
      <c r="CQ74" s="38"/>
      <c r="CS74" s="119"/>
      <c r="CT74" s="19"/>
      <c r="CV74" s="38"/>
      <c r="CX74" s="119"/>
      <c r="CY74" s="19"/>
      <c r="DA74" s="38"/>
      <c r="DC74" s="119"/>
      <c r="DD74" s="19"/>
      <c r="DF74" s="38"/>
      <c r="DH74" s="119"/>
      <c r="DI74" s="19"/>
      <c r="DK74" s="38"/>
      <c r="DM74" s="119"/>
      <c r="DN74" s="19"/>
      <c r="DP74" s="38"/>
      <c r="DR74" s="119"/>
      <c r="DS74" s="19"/>
      <c r="DU74" s="38"/>
      <c r="DW74" s="119"/>
    </row>
    <row r="75" spans="1:127" ht="13.5" customHeight="1">
      <c r="A75" s="63"/>
      <c r="C75" s="19"/>
      <c r="E75" s="38"/>
      <c r="G75" s="119"/>
      <c r="H75" s="19"/>
      <c r="J75" s="38"/>
      <c r="L75" s="119"/>
      <c r="M75" s="19"/>
      <c r="O75" s="38"/>
      <c r="Q75" s="119"/>
      <c r="R75" s="19"/>
      <c r="T75" s="38"/>
      <c r="V75" s="119"/>
      <c r="W75" s="19"/>
      <c r="Y75" s="38"/>
      <c r="AA75" s="119"/>
      <c r="AB75" s="19"/>
      <c r="AD75" s="38"/>
      <c r="AF75" s="119"/>
      <c r="AG75" s="19"/>
      <c r="AI75" s="38"/>
      <c r="AK75" s="119"/>
      <c r="AL75" s="19"/>
      <c r="AN75" s="38"/>
      <c r="AP75" s="119"/>
      <c r="AQ75" s="19"/>
      <c r="AS75" s="38"/>
      <c r="AU75" s="119"/>
      <c r="AV75" s="19"/>
      <c r="AX75" s="38"/>
      <c r="AZ75" s="119"/>
      <c r="BA75" s="19"/>
      <c r="BC75" s="38"/>
      <c r="BE75" s="119"/>
      <c r="BF75" s="19"/>
      <c r="BH75" s="38"/>
      <c r="BJ75" s="119"/>
      <c r="BK75" s="19"/>
      <c r="BM75" s="38"/>
      <c r="BO75" s="119"/>
      <c r="BP75" s="19"/>
      <c r="BR75" s="38"/>
      <c r="BT75" s="119"/>
      <c r="BU75" s="19"/>
      <c r="BW75" s="38"/>
      <c r="BY75" s="119"/>
      <c r="BZ75" s="19"/>
      <c r="CB75" s="38"/>
      <c r="CD75" s="119"/>
      <c r="CE75" s="19"/>
      <c r="CG75" s="38"/>
      <c r="CI75" s="119"/>
      <c r="CJ75" s="19"/>
      <c r="CL75" s="38"/>
      <c r="CN75" s="119"/>
      <c r="CO75" s="19"/>
      <c r="CQ75" s="38"/>
      <c r="CS75" s="119"/>
      <c r="CT75" s="19"/>
      <c r="CV75" s="38"/>
      <c r="CX75" s="119"/>
      <c r="CY75" s="19"/>
      <c r="DA75" s="38"/>
      <c r="DC75" s="119"/>
      <c r="DD75" s="19"/>
      <c r="DF75" s="38"/>
      <c r="DH75" s="119"/>
      <c r="DI75" s="19"/>
      <c r="DK75" s="38"/>
      <c r="DM75" s="119"/>
      <c r="DN75" s="19"/>
      <c r="DP75" s="38"/>
      <c r="DR75" s="119"/>
      <c r="DS75" s="19"/>
      <c r="DU75" s="38"/>
      <c r="DW75" s="119"/>
    </row>
    <row r="76" spans="1:127" ht="13.5" customHeight="1">
      <c r="A76" s="63"/>
      <c r="C76" s="19"/>
      <c r="E76" s="38"/>
      <c r="G76" s="119"/>
      <c r="H76" s="19"/>
      <c r="J76" s="38"/>
      <c r="L76" s="119"/>
      <c r="M76" s="19"/>
      <c r="O76" s="38"/>
      <c r="Q76" s="119"/>
      <c r="R76" s="19"/>
      <c r="T76" s="38"/>
      <c r="V76" s="119"/>
      <c r="W76" s="19"/>
      <c r="Y76" s="38"/>
      <c r="AA76" s="119"/>
      <c r="AB76" s="19"/>
      <c r="AD76" s="38"/>
      <c r="AF76" s="119"/>
      <c r="AG76" s="19"/>
      <c r="AI76" s="38"/>
      <c r="AK76" s="119"/>
      <c r="AL76" s="19"/>
      <c r="AN76" s="38"/>
      <c r="AP76" s="119"/>
      <c r="AQ76" s="19"/>
      <c r="AS76" s="38"/>
      <c r="AU76" s="119"/>
      <c r="AV76" s="19"/>
      <c r="AX76" s="38"/>
      <c r="AZ76" s="119"/>
      <c r="BA76" s="19"/>
      <c r="BC76" s="38"/>
      <c r="BE76" s="119"/>
      <c r="BF76" s="19"/>
      <c r="BH76" s="38"/>
      <c r="BJ76" s="119"/>
      <c r="BK76" s="19"/>
      <c r="BM76" s="38"/>
      <c r="BO76" s="119"/>
      <c r="BP76" s="19"/>
      <c r="BR76" s="38"/>
      <c r="BT76" s="119"/>
      <c r="BU76" s="19"/>
      <c r="BW76" s="38"/>
      <c r="BY76" s="119"/>
      <c r="BZ76" s="19"/>
      <c r="CB76" s="38"/>
      <c r="CD76" s="119"/>
      <c r="CE76" s="19"/>
      <c r="CG76" s="38"/>
      <c r="CI76" s="119"/>
      <c r="CJ76" s="19"/>
      <c r="CL76" s="38"/>
      <c r="CN76" s="119"/>
      <c r="CO76" s="19"/>
      <c r="CQ76" s="38"/>
      <c r="CS76" s="119"/>
      <c r="CT76" s="19"/>
      <c r="CV76" s="38"/>
      <c r="CX76" s="119"/>
      <c r="CY76" s="19"/>
      <c r="DA76" s="38"/>
      <c r="DC76" s="119"/>
      <c r="DD76" s="19"/>
      <c r="DF76" s="38"/>
      <c r="DH76" s="119"/>
      <c r="DI76" s="19"/>
      <c r="DK76" s="38"/>
      <c r="DM76" s="119"/>
      <c r="DN76" s="19"/>
      <c r="DP76" s="38"/>
      <c r="DR76" s="119"/>
      <c r="DS76" s="19"/>
      <c r="DU76" s="38"/>
      <c r="DW76" s="119"/>
    </row>
    <row r="77" spans="1:127" ht="13.5" customHeight="1">
      <c r="A77" s="63"/>
      <c r="C77" s="19"/>
      <c r="E77" s="38"/>
      <c r="G77" s="119"/>
      <c r="H77" s="19"/>
      <c r="J77" s="38"/>
      <c r="L77" s="119"/>
      <c r="M77" s="19"/>
      <c r="O77" s="38"/>
      <c r="Q77" s="119"/>
      <c r="R77" s="19"/>
      <c r="T77" s="38"/>
      <c r="V77" s="119"/>
      <c r="W77" s="19"/>
      <c r="Y77" s="38"/>
      <c r="AA77" s="119"/>
      <c r="AB77" s="19"/>
      <c r="AD77" s="38"/>
      <c r="AF77" s="119"/>
      <c r="AG77" s="19"/>
      <c r="AI77" s="38"/>
      <c r="AK77" s="119"/>
      <c r="AL77" s="19"/>
      <c r="AN77" s="38"/>
      <c r="AP77" s="119"/>
      <c r="AQ77" s="19"/>
      <c r="AS77" s="38"/>
      <c r="AU77" s="119"/>
      <c r="AV77" s="19"/>
      <c r="AX77" s="38"/>
      <c r="AZ77" s="119"/>
      <c r="BA77" s="19"/>
      <c r="BC77" s="38"/>
      <c r="BE77" s="119"/>
      <c r="BF77" s="19"/>
      <c r="BH77" s="38"/>
      <c r="BJ77" s="119"/>
      <c r="BK77" s="19"/>
      <c r="BM77" s="38"/>
      <c r="BO77" s="119"/>
      <c r="BP77" s="19"/>
      <c r="BR77" s="38"/>
      <c r="BT77" s="119"/>
      <c r="BU77" s="19"/>
      <c r="BW77" s="38"/>
      <c r="BY77" s="119"/>
      <c r="BZ77" s="19"/>
      <c r="CB77" s="38"/>
      <c r="CD77" s="119"/>
      <c r="CE77" s="19"/>
      <c r="CG77" s="38"/>
      <c r="CI77" s="119"/>
      <c r="CJ77" s="19"/>
      <c r="CL77" s="38"/>
      <c r="CN77" s="119"/>
      <c r="CO77" s="19"/>
      <c r="CQ77" s="38"/>
      <c r="CS77" s="119"/>
      <c r="CT77" s="19"/>
      <c r="CV77" s="38"/>
      <c r="CX77" s="119"/>
      <c r="CY77" s="19"/>
      <c r="DA77" s="38"/>
      <c r="DC77" s="119"/>
      <c r="DD77" s="19"/>
      <c r="DF77" s="38"/>
      <c r="DH77" s="119"/>
      <c r="DI77" s="19"/>
      <c r="DK77" s="38"/>
      <c r="DM77" s="119"/>
      <c r="DN77" s="19"/>
      <c r="DP77" s="38"/>
      <c r="DR77" s="119"/>
      <c r="DS77" s="19"/>
      <c r="DU77" s="38"/>
      <c r="DW77" s="119"/>
    </row>
    <row r="78" spans="1:127" ht="13.5" customHeight="1">
      <c r="A78" s="63"/>
      <c r="C78" s="19"/>
      <c r="E78" s="38"/>
      <c r="G78" s="119"/>
      <c r="H78" s="19"/>
      <c r="J78" s="38"/>
      <c r="L78" s="119"/>
      <c r="M78" s="19"/>
      <c r="O78" s="38"/>
      <c r="Q78" s="119"/>
      <c r="R78" s="19"/>
      <c r="T78" s="38"/>
      <c r="V78" s="119"/>
      <c r="W78" s="19"/>
      <c r="Y78" s="38"/>
      <c r="AA78" s="119"/>
      <c r="AB78" s="19"/>
      <c r="AD78" s="38"/>
      <c r="AF78" s="119"/>
      <c r="AG78" s="19"/>
      <c r="AI78" s="38"/>
      <c r="AK78" s="119"/>
      <c r="AL78" s="19"/>
      <c r="AN78" s="38"/>
      <c r="AP78" s="119"/>
      <c r="AQ78" s="19"/>
      <c r="AS78" s="38"/>
      <c r="AU78" s="119"/>
      <c r="AV78" s="19"/>
      <c r="AX78" s="38"/>
      <c r="AZ78" s="119"/>
      <c r="BA78" s="19"/>
      <c r="BC78" s="38"/>
      <c r="BE78" s="119"/>
      <c r="BF78" s="19"/>
      <c r="BH78" s="38"/>
      <c r="BJ78" s="119"/>
      <c r="BK78" s="19"/>
      <c r="BM78" s="38"/>
      <c r="BO78" s="119"/>
      <c r="BP78" s="19"/>
      <c r="BR78" s="38"/>
      <c r="BT78" s="119"/>
      <c r="BU78" s="19"/>
      <c r="BW78" s="38"/>
      <c r="BY78" s="119"/>
      <c r="BZ78" s="19"/>
      <c r="CB78" s="38"/>
      <c r="CD78" s="119"/>
      <c r="CE78" s="19"/>
      <c r="CG78" s="38"/>
      <c r="CI78" s="119"/>
      <c r="CJ78" s="19"/>
      <c r="CL78" s="38"/>
      <c r="CN78" s="119"/>
      <c r="CO78" s="19"/>
      <c r="CQ78" s="38"/>
      <c r="CS78" s="119"/>
      <c r="CT78" s="19"/>
      <c r="CV78" s="38"/>
      <c r="CX78" s="119"/>
      <c r="CY78" s="19"/>
      <c r="DA78" s="38"/>
      <c r="DC78" s="119"/>
      <c r="DD78" s="19"/>
      <c r="DF78" s="38"/>
      <c r="DH78" s="119"/>
      <c r="DI78" s="19"/>
      <c r="DK78" s="38"/>
      <c r="DM78" s="119"/>
      <c r="DN78" s="19"/>
      <c r="DP78" s="38"/>
      <c r="DR78" s="119"/>
      <c r="DS78" s="19"/>
      <c r="DU78" s="38"/>
      <c r="DW78" s="119"/>
    </row>
    <row r="79" spans="1:127" ht="13.5" customHeight="1">
      <c r="A79" s="63"/>
      <c r="C79" s="19"/>
      <c r="E79" s="38"/>
      <c r="G79" s="119"/>
      <c r="H79" s="19"/>
      <c r="J79" s="38"/>
      <c r="L79" s="119"/>
      <c r="M79" s="19"/>
      <c r="O79" s="38"/>
      <c r="Q79" s="119"/>
      <c r="R79" s="19"/>
      <c r="T79" s="38"/>
      <c r="V79" s="119"/>
      <c r="W79" s="19"/>
      <c r="Y79" s="38"/>
      <c r="AA79" s="119"/>
      <c r="AB79" s="19"/>
      <c r="AD79" s="38"/>
      <c r="AF79" s="119"/>
      <c r="AG79" s="19"/>
      <c r="AI79" s="38"/>
      <c r="AK79" s="119"/>
      <c r="AL79" s="19"/>
      <c r="AN79" s="38"/>
      <c r="AP79" s="119"/>
      <c r="AQ79" s="19"/>
      <c r="AS79" s="38"/>
      <c r="AU79" s="119"/>
      <c r="AV79" s="19"/>
      <c r="AX79" s="38"/>
      <c r="AZ79" s="119"/>
      <c r="BA79" s="19"/>
      <c r="BC79" s="38"/>
      <c r="BE79" s="119"/>
      <c r="BF79" s="19"/>
      <c r="BH79" s="38"/>
      <c r="BJ79" s="119"/>
      <c r="BK79" s="19"/>
      <c r="BM79" s="38"/>
      <c r="BO79" s="119"/>
      <c r="BP79" s="19"/>
      <c r="BR79" s="38"/>
      <c r="BT79" s="119"/>
      <c r="BU79" s="19"/>
      <c r="BW79" s="38"/>
      <c r="BY79" s="119"/>
      <c r="BZ79" s="19"/>
      <c r="CB79" s="38"/>
      <c r="CD79" s="119"/>
      <c r="CE79" s="19"/>
      <c r="CG79" s="38"/>
      <c r="CI79" s="119"/>
      <c r="CJ79" s="19"/>
      <c r="CL79" s="38"/>
      <c r="CN79" s="119"/>
      <c r="CO79" s="19"/>
      <c r="CQ79" s="38"/>
      <c r="CS79" s="119"/>
      <c r="CT79" s="19"/>
      <c r="CV79" s="38"/>
      <c r="CX79" s="119"/>
      <c r="CY79" s="19"/>
      <c r="DA79" s="38"/>
      <c r="DC79" s="119"/>
      <c r="DD79" s="19"/>
      <c r="DF79" s="38"/>
      <c r="DH79" s="119"/>
      <c r="DI79" s="19"/>
      <c r="DK79" s="38"/>
      <c r="DM79" s="119"/>
      <c r="DN79" s="19"/>
      <c r="DP79" s="38"/>
      <c r="DR79" s="119"/>
      <c r="DS79" s="19"/>
      <c r="DU79" s="38"/>
      <c r="DW79" s="119"/>
    </row>
    <row r="80" spans="1:127" ht="13.5" customHeight="1">
      <c r="A80" s="63"/>
      <c r="C80" s="19"/>
      <c r="E80" s="38"/>
      <c r="G80" s="119"/>
      <c r="H80" s="19"/>
      <c r="J80" s="38"/>
      <c r="L80" s="119"/>
      <c r="M80" s="19"/>
      <c r="O80" s="38"/>
      <c r="Q80" s="119"/>
      <c r="R80" s="19"/>
      <c r="T80" s="38"/>
      <c r="V80" s="119"/>
      <c r="W80" s="19"/>
      <c r="Y80" s="38"/>
      <c r="AA80" s="119"/>
      <c r="AB80" s="19"/>
      <c r="AD80" s="38"/>
      <c r="AF80" s="119"/>
      <c r="AG80" s="19"/>
      <c r="AI80" s="38"/>
      <c r="AK80" s="119"/>
      <c r="AL80" s="19"/>
      <c r="AN80" s="38"/>
      <c r="AP80" s="119"/>
      <c r="AQ80" s="19"/>
      <c r="AS80" s="38"/>
      <c r="AU80" s="119"/>
      <c r="AV80" s="19"/>
      <c r="AX80" s="38"/>
      <c r="AZ80" s="119"/>
      <c r="BA80" s="19"/>
      <c r="BC80" s="38"/>
      <c r="BE80" s="119"/>
      <c r="BF80" s="19"/>
      <c r="BH80" s="38"/>
      <c r="BJ80" s="119"/>
      <c r="BK80" s="19"/>
      <c r="BM80" s="38"/>
      <c r="BO80" s="119"/>
      <c r="BP80" s="19"/>
      <c r="BR80" s="38"/>
      <c r="BT80" s="119"/>
      <c r="BU80" s="19"/>
      <c r="BW80" s="38"/>
      <c r="BY80" s="119"/>
      <c r="BZ80" s="19"/>
      <c r="CB80" s="38"/>
      <c r="CD80" s="119"/>
      <c r="CE80" s="19"/>
      <c r="CG80" s="38"/>
      <c r="CI80" s="119"/>
      <c r="CJ80" s="19"/>
      <c r="CL80" s="38"/>
      <c r="CN80" s="119"/>
      <c r="CO80" s="19"/>
      <c r="CQ80" s="38"/>
      <c r="CS80" s="119"/>
      <c r="CT80" s="19"/>
      <c r="CV80" s="38"/>
      <c r="CX80" s="119"/>
      <c r="CY80" s="19"/>
      <c r="DA80" s="38"/>
      <c r="DC80" s="119"/>
      <c r="DD80" s="19"/>
      <c r="DF80" s="38"/>
      <c r="DH80" s="119"/>
      <c r="DI80" s="19"/>
      <c r="DK80" s="38"/>
      <c r="DM80" s="119"/>
      <c r="DN80" s="19"/>
      <c r="DP80" s="38"/>
      <c r="DR80" s="119"/>
      <c r="DS80" s="19"/>
      <c r="DU80" s="38"/>
      <c r="DW80" s="119"/>
    </row>
    <row r="81" spans="1:127" ht="13.5" customHeight="1">
      <c r="A81" s="63"/>
      <c r="C81" s="19"/>
      <c r="E81" s="38"/>
      <c r="G81" s="119"/>
      <c r="H81" s="19"/>
      <c r="J81" s="38"/>
      <c r="L81" s="119"/>
      <c r="M81" s="19"/>
      <c r="O81" s="38"/>
      <c r="Q81" s="119"/>
      <c r="R81" s="19"/>
      <c r="T81" s="38"/>
      <c r="V81" s="119"/>
      <c r="W81" s="19"/>
      <c r="Y81" s="38"/>
      <c r="AA81" s="119"/>
      <c r="AB81" s="19"/>
      <c r="AD81" s="38"/>
      <c r="AF81" s="119"/>
      <c r="AG81" s="19"/>
      <c r="AI81" s="38"/>
      <c r="AK81" s="119"/>
      <c r="AL81" s="19"/>
      <c r="AN81" s="38"/>
      <c r="AP81" s="119"/>
      <c r="AQ81" s="19"/>
      <c r="AS81" s="38"/>
      <c r="AU81" s="119"/>
      <c r="AV81" s="19"/>
      <c r="AX81" s="38"/>
      <c r="AZ81" s="119"/>
      <c r="BA81" s="19"/>
      <c r="BC81" s="38"/>
      <c r="BE81" s="119"/>
      <c r="BF81" s="19"/>
      <c r="BH81" s="38"/>
      <c r="BJ81" s="119"/>
      <c r="BK81" s="19"/>
      <c r="BM81" s="38"/>
      <c r="BO81" s="119"/>
      <c r="BP81" s="19"/>
      <c r="BR81" s="38"/>
      <c r="BT81" s="119"/>
      <c r="BU81" s="19"/>
      <c r="BW81" s="38"/>
      <c r="BY81" s="119"/>
      <c r="BZ81" s="19"/>
      <c r="CB81" s="38"/>
      <c r="CD81" s="119"/>
      <c r="CE81" s="19"/>
      <c r="CG81" s="38"/>
      <c r="CI81" s="119"/>
      <c r="CJ81" s="19"/>
      <c r="CL81" s="38"/>
      <c r="CN81" s="119"/>
      <c r="CO81" s="19"/>
      <c r="CQ81" s="38"/>
      <c r="CS81" s="119"/>
      <c r="CT81" s="19"/>
      <c r="CV81" s="38"/>
      <c r="CX81" s="119"/>
      <c r="CY81" s="19"/>
      <c r="DA81" s="38"/>
      <c r="DC81" s="119"/>
      <c r="DD81" s="19"/>
      <c r="DF81" s="38"/>
      <c r="DH81" s="119"/>
      <c r="DI81" s="19"/>
      <c r="DK81" s="38"/>
      <c r="DM81" s="119"/>
      <c r="DN81" s="19"/>
      <c r="DP81" s="38"/>
      <c r="DR81" s="119"/>
      <c r="DS81" s="19"/>
      <c r="DU81" s="38"/>
      <c r="DW81" s="119"/>
    </row>
    <row r="82" spans="1:127" ht="13.5" customHeight="1">
      <c r="A82" s="63"/>
      <c r="C82" s="19"/>
      <c r="E82" s="38"/>
      <c r="G82" s="119"/>
      <c r="H82" s="19"/>
      <c r="J82" s="38"/>
      <c r="L82" s="119"/>
      <c r="M82" s="19"/>
      <c r="O82" s="38"/>
      <c r="Q82" s="119"/>
      <c r="R82" s="19"/>
      <c r="T82" s="38"/>
      <c r="V82" s="119"/>
      <c r="W82" s="19"/>
      <c r="Y82" s="38"/>
      <c r="AA82" s="119"/>
      <c r="AB82" s="19"/>
      <c r="AD82" s="38"/>
      <c r="AF82" s="119"/>
      <c r="AG82" s="19"/>
      <c r="AI82" s="38"/>
      <c r="AK82" s="119"/>
      <c r="AL82" s="19"/>
      <c r="AN82" s="38"/>
      <c r="AP82" s="119"/>
      <c r="AQ82" s="19"/>
      <c r="AS82" s="38"/>
      <c r="AU82" s="119"/>
      <c r="AV82" s="19"/>
      <c r="AX82" s="38"/>
      <c r="AZ82" s="119"/>
      <c r="BA82" s="19"/>
      <c r="BC82" s="38"/>
      <c r="BE82" s="119"/>
      <c r="BF82" s="19"/>
      <c r="BH82" s="38"/>
      <c r="BJ82" s="119"/>
      <c r="BK82" s="19"/>
      <c r="BM82" s="38"/>
      <c r="BO82" s="119"/>
      <c r="BP82" s="19"/>
      <c r="BR82" s="38"/>
      <c r="BT82" s="119"/>
      <c r="BU82" s="19"/>
      <c r="BW82" s="38"/>
      <c r="BY82" s="119"/>
      <c r="BZ82" s="19"/>
      <c r="CB82" s="38"/>
      <c r="CD82" s="119"/>
      <c r="CE82" s="19"/>
      <c r="CG82" s="38"/>
      <c r="CI82" s="119"/>
      <c r="CJ82" s="19"/>
      <c r="CL82" s="38"/>
      <c r="CN82" s="119"/>
      <c r="CO82" s="19"/>
      <c r="CQ82" s="38"/>
      <c r="CS82" s="119"/>
      <c r="CT82" s="19"/>
      <c r="CV82" s="38"/>
      <c r="CX82" s="119"/>
      <c r="CY82" s="19"/>
      <c r="DA82" s="38"/>
      <c r="DC82" s="119"/>
      <c r="DD82" s="19"/>
      <c r="DF82" s="38"/>
      <c r="DH82" s="119"/>
      <c r="DI82" s="19"/>
      <c r="DK82" s="38"/>
      <c r="DM82" s="119"/>
      <c r="DN82" s="19"/>
      <c r="DP82" s="38"/>
      <c r="DR82" s="119"/>
      <c r="DS82" s="19"/>
      <c r="DU82" s="38"/>
      <c r="DW82" s="119"/>
    </row>
    <row r="83" spans="1:127" ht="13.5" customHeight="1">
      <c r="A83" s="63"/>
      <c r="C83" s="19"/>
      <c r="E83" s="38"/>
      <c r="G83" s="119"/>
      <c r="H83" s="19"/>
      <c r="J83" s="38"/>
      <c r="L83" s="119"/>
      <c r="M83" s="19"/>
      <c r="O83" s="38"/>
      <c r="Q83" s="119"/>
      <c r="R83" s="19"/>
      <c r="T83" s="38"/>
      <c r="V83" s="119"/>
      <c r="W83" s="19"/>
      <c r="Y83" s="38"/>
      <c r="AA83" s="119"/>
      <c r="AB83" s="19"/>
      <c r="AD83" s="38"/>
      <c r="AF83" s="119"/>
      <c r="AG83" s="19"/>
      <c r="AI83" s="38"/>
      <c r="AK83" s="119"/>
      <c r="AL83" s="19"/>
      <c r="AN83" s="38"/>
      <c r="AP83" s="119"/>
      <c r="AQ83" s="19"/>
      <c r="AS83" s="38"/>
      <c r="AU83" s="119"/>
      <c r="AV83" s="19"/>
      <c r="AX83" s="38"/>
      <c r="AZ83" s="119"/>
      <c r="BA83" s="19"/>
      <c r="BC83" s="38"/>
      <c r="BE83" s="119"/>
      <c r="BF83" s="19"/>
      <c r="BH83" s="38"/>
      <c r="BJ83" s="119"/>
      <c r="BK83" s="19"/>
      <c r="BM83" s="38"/>
      <c r="BO83" s="119"/>
      <c r="BP83" s="19"/>
      <c r="BR83" s="38"/>
      <c r="BT83" s="119"/>
      <c r="BU83" s="19"/>
      <c r="BW83" s="38"/>
      <c r="BY83" s="119"/>
      <c r="BZ83" s="19"/>
      <c r="CB83" s="38"/>
      <c r="CD83" s="119"/>
      <c r="CE83" s="19"/>
      <c r="CG83" s="38"/>
      <c r="CI83" s="119"/>
      <c r="CJ83" s="19"/>
      <c r="CL83" s="38"/>
      <c r="CN83" s="119"/>
      <c r="CO83" s="19"/>
      <c r="CQ83" s="38"/>
      <c r="CS83" s="119"/>
      <c r="CT83" s="19"/>
      <c r="CV83" s="38"/>
      <c r="CX83" s="119"/>
      <c r="CY83" s="19"/>
      <c r="DA83" s="38"/>
      <c r="DC83" s="119"/>
      <c r="DD83" s="19"/>
      <c r="DF83" s="38"/>
      <c r="DH83" s="119"/>
      <c r="DI83" s="19"/>
      <c r="DK83" s="38"/>
      <c r="DM83" s="119"/>
      <c r="DN83" s="19"/>
      <c r="DP83" s="38"/>
      <c r="DR83" s="119"/>
      <c r="DS83" s="19"/>
      <c r="DU83" s="38"/>
      <c r="DW83" s="119"/>
    </row>
    <row r="84" spans="1:127" ht="13.5" customHeight="1">
      <c r="A84" s="63"/>
      <c r="C84" s="19"/>
      <c r="E84" s="38"/>
      <c r="G84" s="119"/>
      <c r="H84" s="19"/>
      <c r="J84" s="38"/>
      <c r="L84" s="119"/>
      <c r="M84" s="19"/>
      <c r="O84" s="38"/>
      <c r="Q84" s="119"/>
      <c r="R84" s="19"/>
      <c r="T84" s="38"/>
      <c r="V84" s="119"/>
      <c r="W84" s="19"/>
      <c r="Y84" s="38"/>
      <c r="AA84" s="119"/>
      <c r="AB84" s="19"/>
      <c r="AD84" s="38"/>
      <c r="AF84" s="119"/>
      <c r="AG84" s="19"/>
      <c r="AI84" s="38"/>
      <c r="AK84" s="119"/>
      <c r="AL84" s="19"/>
      <c r="AN84" s="38"/>
      <c r="AP84" s="119"/>
      <c r="AQ84" s="19"/>
      <c r="AS84" s="38"/>
      <c r="AU84" s="119"/>
      <c r="AV84" s="19"/>
      <c r="AX84" s="38"/>
      <c r="AZ84" s="119"/>
      <c r="BA84" s="19"/>
      <c r="BC84" s="38"/>
      <c r="BE84" s="119"/>
      <c r="BF84" s="19"/>
      <c r="BH84" s="38"/>
      <c r="BJ84" s="119"/>
      <c r="BK84" s="19"/>
      <c r="BM84" s="38"/>
      <c r="BO84" s="119"/>
      <c r="BP84" s="19"/>
      <c r="BR84" s="38"/>
      <c r="BT84" s="119"/>
      <c r="BU84" s="19"/>
      <c r="BW84" s="38"/>
      <c r="BY84" s="119"/>
      <c r="BZ84" s="19"/>
      <c r="CB84" s="38"/>
      <c r="CD84" s="119"/>
      <c r="CE84" s="19"/>
      <c r="CG84" s="38"/>
      <c r="CI84" s="119"/>
      <c r="CJ84" s="19"/>
      <c r="CL84" s="38"/>
      <c r="CN84" s="119"/>
      <c r="CO84" s="19"/>
      <c r="CQ84" s="38"/>
      <c r="CS84" s="119"/>
      <c r="CT84" s="19"/>
      <c r="CV84" s="38"/>
      <c r="CX84" s="119"/>
      <c r="CY84" s="19"/>
      <c r="DA84" s="38"/>
      <c r="DC84" s="119"/>
      <c r="DD84" s="19"/>
      <c r="DF84" s="38"/>
      <c r="DH84" s="119"/>
      <c r="DI84" s="19"/>
      <c r="DK84" s="38"/>
      <c r="DM84" s="119"/>
      <c r="DN84" s="19"/>
      <c r="DP84" s="38"/>
      <c r="DR84" s="119"/>
      <c r="DS84" s="19"/>
      <c r="DU84" s="38"/>
      <c r="DW84" s="119"/>
    </row>
    <row r="85" spans="1:127" ht="13.5" customHeight="1">
      <c r="A85" s="63"/>
      <c r="C85" s="19"/>
      <c r="E85" s="38"/>
      <c r="G85" s="119"/>
      <c r="H85" s="19"/>
      <c r="J85" s="38"/>
      <c r="L85" s="119"/>
      <c r="M85" s="19"/>
      <c r="O85" s="38"/>
      <c r="Q85" s="119"/>
      <c r="R85" s="19"/>
      <c r="T85" s="38"/>
      <c r="V85" s="119"/>
      <c r="W85" s="19"/>
      <c r="Y85" s="38"/>
      <c r="AA85" s="119"/>
      <c r="AB85" s="19"/>
      <c r="AD85" s="38"/>
      <c r="AF85" s="119"/>
      <c r="AG85" s="19"/>
      <c r="AI85" s="38"/>
      <c r="AK85" s="119"/>
      <c r="AL85" s="19"/>
      <c r="AN85" s="38"/>
      <c r="AP85" s="119"/>
      <c r="AQ85" s="19"/>
      <c r="AS85" s="38"/>
      <c r="AU85" s="119"/>
      <c r="AV85" s="19"/>
      <c r="AX85" s="38"/>
      <c r="AZ85" s="119"/>
      <c r="BA85" s="19"/>
      <c r="BC85" s="38"/>
      <c r="BE85" s="119"/>
      <c r="BF85" s="19"/>
      <c r="BH85" s="38"/>
      <c r="BJ85" s="119"/>
      <c r="BK85" s="19"/>
      <c r="BM85" s="38"/>
      <c r="BO85" s="119"/>
      <c r="BP85" s="19"/>
      <c r="BR85" s="38"/>
      <c r="BT85" s="119"/>
      <c r="BU85" s="19"/>
      <c r="BW85" s="38"/>
      <c r="BY85" s="119"/>
      <c r="BZ85" s="19"/>
      <c r="CB85" s="38"/>
      <c r="CD85" s="119"/>
      <c r="CE85" s="19"/>
      <c r="CG85" s="38"/>
      <c r="CI85" s="119"/>
      <c r="CJ85" s="19"/>
      <c r="CL85" s="38"/>
      <c r="CN85" s="119"/>
      <c r="CO85" s="19"/>
      <c r="CQ85" s="38"/>
      <c r="CS85" s="119"/>
      <c r="CT85" s="19"/>
      <c r="CV85" s="38"/>
      <c r="CX85" s="119"/>
      <c r="CY85" s="19"/>
      <c r="DA85" s="38"/>
      <c r="DC85" s="119"/>
      <c r="DD85" s="19"/>
      <c r="DF85" s="38"/>
      <c r="DH85" s="119"/>
      <c r="DI85" s="19"/>
      <c r="DK85" s="38"/>
      <c r="DM85" s="119"/>
      <c r="DN85" s="19"/>
      <c r="DP85" s="38"/>
      <c r="DR85" s="119"/>
      <c r="DS85" s="19"/>
      <c r="DU85" s="38"/>
      <c r="DW85" s="119"/>
    </row>
    <row r="86" spans="1:127" ht="13.5" customHeight="1">
      <c r="A86" s="63"/>
      <c r="C86" s="19"/>
      <c r="E86" s="38"/>
      <c r="G86" s="119"/>
      <c r="H86" s="19"/>
      <c r="J86" s="38"/>
      <c r="L86" s="119"/>
      <c r="M86" s="19"/>
      <c r="O86" s="38"/>
      <c r="Q86" s="119"/>
      <c r="R86" s="19"/>
      <c r="T86" s="38"/>
      <c r="V86" s="119"/>
      <c r="W86" s="19"/>
      <c r="Y86" s="38"/>
      <c r="AA86" s="119"/>
      <c r="AB86" s="19"/>
      <c r="AD86" s="38"/>
      <c r="AF86" s="119"/>
      <c r="AG86" s="19"/>
      <c r="AI86" s="38"/>
      <c r="AK86" s="119"/>
      <c r="AL86" s="19"/>
      <c r="AN86" s="38"/>
      <c r="AP86" s="119"/>
      <c r="AQ86" s="19"/>
      <c r="AS86" s="38"/>
      <c r="AU86" s="119"/>
      <c r="AV86" s="19"/>
      <c r="AX86" s="38"/>
      <c r="AZ86" s="119"/>
      <c r="BA86" s="19"/>
      <c r="BC86" s="38"/>
      <c r="BE86" s="119"/>
      <c r="BF86" s="19"/>
      <c r="BH86" s="38"/>
      <c r="BJ86" s="119"/>
      <c r="BK86" s="19"/>
      <c r="BM86" s="38"/>
      <c r="BO86" s="119"/>
      <c r="BP86" s="19"/>
      <c r="BR86" s="38"/>
      <c r="BT86" s="119"/>
      <c r="BU86" s="19"/>
      <c r="BW86" s="38"/>
      <c r="BY86" s="119"/>
      <c r="BZ86" s="19"/>
      <c r="CB86" s="38"/>
      <c r="CD86" s="119"/>
      <c r="CE86" s="19"/>
      <c r="CG86" s="38"/>
      <c r="CI86" s="119"/>
      <c r="CJ86" s="19"/>
      <c r="CL86" s="38"/>
      <c r="CN86" s="119"/>
      <c r="CO86" s="19"/>
      <c r="CQ86" s="38"/>
      <c r="CS86" s="119"/>
      <c r="CT86" s="19"/>
      <c r="CV86" s="38"/>
      <c r="CX86" s="119"/>
      <c r="CY86" s="19"/>
      <c r="DA86" s="38"/>
      <c r="DC86" s="119"/>
      <c r="DD86" s="19"/>
      <c r="DF86" s="38"/>
      <c r="DH86" s="119"/>
      <c r="DI86" s="19"/>
      <c r="DK86" s="38"/>
      <c r="DM86" s="119"/>
      <c r="DN86" s="19"/>
      <c r="DP86" s="38"/>
      <c r="DR86" s="119"/>
      <c r="DS86" s="19"/>
      <c r="DU86" s="38"/>
      <c r="DW86" s="119"/>
    </row>
    <row r="87" spans="1:127" ht="13.5" customHeight="1">
      <c r="A87" s="63"/>
      <c r="C87" s="19"/>
      <c r="E87" s="38"/>
      <c r="G87" s="119"/>
      <c r="H87" s="19"/>
      <c r="J87" s="38"/>
      <c r="L87" s="119"/>
      <c r="M87" s="19"/>
      <c r="O87" s="38"/>
      <c r="Q87" s="119"/>
      <c r="R87" s="19"/>
      <c r="T87" s="38"/>
      <c r="V87" s="119"/>
      <c r="W87" s="19"/>
      <c r="Y87" s="38"/>
      <c r="AA87" s="119"/>
      <c r="AB87" s="19"/>
      <c r="AD87" s="38"/>
      <c r="AF87" s="119"/>
      <c r="AG87" s="19"/>
      <c r="AI87" s="38"/>
      <c r="AK87" s="119"/>
      <c r="AL87" s="19"/>
      <c r="AN87" s="38"/>
      <c r="AP87" s="119"/>
      <c r="AQ87" s="19"/>
      <c r="AS87" s="38"/>
      <c r="AU87" s="119"/>
      <c r="AV87" s="19"/>
      <c r="AX87" s="38"/>
      <c r="AZ87" s="119"/>
      <c r="BA87" s="19"/>
      <c r="BC87" s="38"/>
      <c r="BE87" s="119"/>
      <c r="BF87" s="19"/>
      <c r="BH87" s="38"/>
      <c r="BJ87" s="119"/>
      <c r="BK87" s="19"/>
      <c r="BM87" s="38"/>
      <c r="BO87" s="119"/>
      <c r="BP87" s="19"/>
      <c r="BR87" s="38"/>
      <c r="BT87" s="119"/>
      <c r="BU87" s="19"/>
      <c r="BW87" s="38"/>
      <c r="BY87" s="119"/>
      <c r="BZ87" s="19"/>
      <c r="CB87" s="38"/>
      <c r="CD87" s="119"/>
      <c r="CE87" s="19"/>
      <c r="CG87" s="38"/>
      <c r="CI87" s="119"/>
      <c r="CJ87" s="19"/>
      <c r="CL87" s="38"/>
      <c r="CN87" s="119"/>
      <c r="CO87" s="19"/>
      <c r="CQ87" s="38"/>
      <c r="CS87" s="119"/>
      <c r="CT87" s="19"/>
      <c r="CV87" s="38"/>
      <c r="CX87" s="119"/>
      <c r="CY87" s="19"/>
      <c r="DA87" s="38"/>
      <c r="DC87" s="119"/>
      <c r="DD87" s="19"/>
      <c r="DF87" s="38"/>
      <c r="DH87" s="119"/>
      <c r="DI87" s="19"/>
      <c r="DK87" s="38"/>
      <c r="DM87" s="119"/>
      <c r="DN87" s="19"/>
      <c r="DP87" s="38"/>
      <c r="DR87" s="119"/>
      <c r="DS87" s="19"/>
      <c r="DU87" s="38"/>
      <c r="DW87" s="119"/>
    </row>
    <row r="88" spans="1:127" ht="13.5" customHeight="1">
      <c r="A88" s="63"/>
      <c r="C88" s="19"/>
      <c r="E88" s="38"/>
      <c r="G88" s="119"/>
      <c r="H88" s="19"/>
      <c r="J88" s="38"/>
      <c r="L88" s="119"/>
      <c r="M88" s="19"/>
      <c r="O88" s="38"/>
      <c r="Q88" s="119"/>
      <c r="R88" s="19"/>
      <c r="T88" s="38"/>
      <c r="V88" s="119"/>
      <c r="W88" s="19"/>
      <c r="Y88" s="38"/>
      <c r="AA88" s="119"/>
      <c r="AB88" s="19"/>
      <c r="AD88" s="38"/>
      <c r="AF88" s="119"/>
      <c r="AG88" s="19"/>
      <c r="AI88" s="38"/>
      <c r="AK88" s="119"/>
      <c r="AL88" s="19"/>
      <c r="AN88" s="38"/>
      <c r="AP88" s="119"/>
      <c r="AQ88" s="19"/>
      <c r="AS88" s="38"/>
      <c r="AU88" s="119"/>
      <c r="AV88" s="19"/>
      <c r="AX88" s="38"/>
      <c r="AZ88" s="119"/>
      <c r="BA88" s="19"/>
      <c r="BC88" s="38"/>
      <c r="BE88" s="119"/>
      <c r="BF88" s="19"/>
      <c r="BH88" s="38"/>
      <c r="BJ88" s="119"/>
      <c r="BK88" s="19"/>
      <c r="BM88" s="38"/>
      <c r="BO88" s="119"/>
      <c r="BP88" s="19"/>
      <c r="BR88" s="38"/>
      <c r="BT88" s="119"/>
      <c r="BU88" s="19"/>
      <c r="BW88" s="38"/>
      <c r="BY88" s="119"/>
      <c r="BZ88" s="19"/>
      <c r="CB88" s="38"/>
      <c r="CD88" s="119"/>
      <c r="CE88" s="19"/>
      <c r="CG88" s="38"/>
      <c r="CI88" s="119"/>
      <c r="CJ88" s="19"/>
      <c r="CL88" s="38"/>
      <c r="CN88" s="119"/>
      <c r="CO88" s="19"/>
      <c r="CQ88" s="38"/>
      <c r="CS88" s="119"/>
      <c r="CT88" s="19"/>
      <c r="CV88" s="38"/>
      <c r="CX88" s="119"/>
      <c r="CY88" s="19"/>
      <c r="DA88" s="38"/>
      <c r="DC88" s="119"/>
      <c r="DD88" s="19"/>
      <c r="DF88" s="38"/>
      <c r="DH88" s="119"/>
      <c r="DI88" s="19"/>
      <c r="DK88" s="38"/>
      <c r="DM88" s="119"/>
      <c r="DN88" s="19"/>
      <c r="DP88" s="38"/>
      <c r="DR88" s="119"/>
      <c r="DS88" s="19"/>
      <c r="DU88" s="38"/>
      <c r="DW88" s="119"/>
    </row>
    <row r="89" spans="1:127" ht="13.5" customHeight="1">
      <c r="A89" s="63"/>
      <c r="C89" s="19"/>
      <c r="E89" s="38"/>
      <c r="G89" s="119"/>
      <c r="H89" s="19"/>
      <c r="J89" s="38"/>
      <c r="L89" s="119"/>
      <c r="M89" s="19"/>
      <c r="O89" s="38"/>
      <c r="Q89" s="119"/>
      <c r="R89" s="19"/>
      <c r="T89" s="38"/>
      <c r="V89" s="119"/>
      <c r="W89" s="19"/>
      <c r="Y89" s="38"/>
      <c r="AA89" s="119"/>
      <c r="AB89" s="19"/>
      <c r="AD89" s="38"/>
      <c r="AF89" s="119"/>
      <c r="AG89" s="19"/>
      <c r="AI89" s="38"/>
      <c r="AK89" s="119"/>
      <c r="AL89" s="19"/>
      <c r="AN89" s="38"/>
      <c r="AP89" s="119"/>
      <c r="AQ89" s="19"/>
      <c r="AS89" s="38"/>
      <c r="AU89" s="119"/>
      <c r="AV89" s="19"/>
      <c r="AX89" s="38"/>
      <c r="AZ89" s="119"/>
      <c r="BA89" s="19"/>
      <c r="BC89" s="38"/>
      <c r="BE89" s="119"/>
      <c r="BF89" s="19"/>
      <c r="BH89" s="38"/>
      <c r="BJ89" s="119"/>
      <c r="BK89" s="19"/>
      <c r="BM89" s="38"/>
      <c r="BO89" s="119"/>
      <c r="BP89" s="19"/>
      <c r="BR89" s="38"/>
      <c r="BT89" s="119"/>
      <c r="BU89" s="19"/>
      <c r="BW89" s="38"/>
      <c r="BY89" s="119"/>
      <c r="BZ89" s="19"/>
      <c r="CB89" s="38"/>
      <c r="CD89" s="119"/>
      <c r="CE89" s="19"/>
      <c r="CG89" s="38"/>
      <c r="CI89" s="119"/>
      <c r="CJ89" s="19"/>
      <c r="CL89" s="38"/>
      <c r="CN89" s="119"/>
      <c r="CO89" s="19"/>
      <c r="CQ89" s="38"/>
      <c r="CS89" s="119"/>
      <c r="CT89" s="19"/>
      <c r="CV89" s="38"/>
      <c r="CX89" s="119"/>
      <c r="CY89" s="19"/>
      <c r="DA89" s="38"/>
      <c r="DC89" s="119"/>
      <c r="DD89" s="19"/>
      <c r="DF89" s="38"/>
      <c r="DH89" s="119"/>
      <c r="DI89" s="19"/>
      <c r="DK89" s="38"/>
      <c r="DM89" s="119"/>
      <c r="DN89" s="19"/>
      <c r="DP89" s="38"/>
      <c r="DR89" s="119"/>
      <c r="DS89" s="19"/>
      <c r="DU89" s="38"/>
      <c r="DW89" s="119"/>
    </row>
    <row r="90" spans="1:127" ht="13.5" customHeight="1">
      <c r="A90" s="63"/>
      <c r="C90" s="19"/>
      <c r="E90" s="38"/>
      <c r="G90" s="119"/>
      <c r="H90" s="19"/>
      <c r="J90" s="38"/>
      <c r="L90" s="119"/>
      <c r="M90" s="19"/>
      <c r="O90" s="38"/>
      <c r="Q90" s="119"/>
      <c r="R90" s="19"/>
      <c r="T90" s="38"/>
      <c r="V90" s="119"/>
      <c r="W90" s="19"/>
      <c r="Y90" s="38"/>
      <c r="AA90" s="119"/>
      <c r="AB90" s="19"/>
      <c r="AD90" s="38"/>
      <c r="AF90" s="119"/>
      <c r="AG90" s="19"/>
      <c r="AI90" s="38"/>
      <c r="AK90" s="119"/>
      <c r="AL90" s="19"/>
      <c r="AN90" s="38"/>
      <c r="AP90" s="119"/>
      <c r="AQ90" s="19"/>
      <c r="AS90" s="38"/>
      <c r="AU90" s="119"/>
      <c r="AV90" s="19"/>
      <c r="AX90" s="38"/>
      <c r="AZ90" s="119"/>
      <c r="BA90" s="19"/>
      <c r="BC90" s="38"/>
      <c r="BE90" s="119"/>
      <c r="BF90" s="19"/>
      <c r="BH90" s="38"/>
      <c r="BJ90" s="119"/>
      <c r="BK90" s="19"/>
      <c r="BM90" s="38"/>
      <c r="BO90" s="119"/>
      <c r="BP90" s="19"/>
      <c r="BR90" s="38"/>
      <c r="BT90" s="119"/>
      <c r="BU90" s="19"/>
      <c r="BW90" s="38"/>
      <c r="BY90" s="119"/>
      <c r="BZ90" s="19"/>
      <c r="CB90" s="38"/>
      <c r="CD90" s="119"/>
      <c r="CE90" s="19"/>
      <c r="CG90" s="38"/>
      <c r="CI90" s="119"/>
      <c r="CJ90" s="19"/>
      <c r="CL90" s="38"/>
      <c r="CN90" s="119"/>
      <c r="CO90" s="19"/>
      <c r="CQ90" s="38"/>
      <c r="CS90" s="119"/>
      <c r="CT90" s="19"/>
      <c r="CV90" s="38"/>
      <c r="CX90" s="119"/>
      <c r="CY90" s="19"/>
      <c r="DA90" s="38"/>
      <c r="DC90" s="119"/>
      <c r="DD90" s="19"/>
      <c r="DF90" s="38"/>
      <c r="DH90" s="119"/>
      <c r="DI90" s="19"/>
      <c r="DK90" s="38"/>
      <c r="DM90" s="119"/>
      <c r="DN90" s="19"/>
      <c r="DP90" s="38"/>
      <c r="DR90" s="119"/>
      <c r="DS90" s="19"/>
      <c r="DU90" s="38"/>
      <c r="DW90" s="119"/>
    </row>
    <row r="91" spans="1:127" ht="13.5" customHeight="1">
      <c r="A91" s="63"/>
      <c r="C91" s="19"/>
      <c r="E91" s="38"/>
      <c r="G91" s="119"/>
      <c r="H91" s="19"/>
      <c r="J91" s="38"/>
      <c r="L91" s="119"/>
      <c r="M91" s="19"/>
      <c r="O91" s="38"/>
      <c r="Q91" s="119"/>
      <c r="R91" s="19"/>
      <c r="T91" s="38"/>
      <c r="V91" s="119"/>
      <c r="W91" s="19"/>
      <c r="Y91" s="38"/>
      <c r="AA91" s="119"/>
      <c r="AB91" s="19"/>
      <c r="AD91" s="38"/>
      <c r="AF91" s="119"/>
      <c r="AG91" s="19"/>
      <c r="AI91" s="38"/>
      <c r="AK91" s="119"/>
      <c r="AL91" s="19"/>
      <c r="AN91" s="38"/>
      <c r="AP91" s="119"/>
      <c r="AQ91" s="19"/>
      <c r="AS91" s="38"/>
      <c r="AU91" s="119"/>
      <c r="AV91" s="19"/>
      <c r="AX91" s="38"/>
      <c r="AZ91" s="119"/>
      <c r="BA91" s="19"/>
      <c r="BC91" s="38"/>
      <c r="BE91" s="119"/>
      <c r="BF91" s="19"/>
      <c r="BH91" s="38"/>
      <c r="BJ91" s="119"/>
      <c r="BK91" s="19"/>
      <c r="BM91" s="38"/>
      <c r="BO91" s="119"/>
      <c r="BP91" s="19"/>
      <c r="BR91" s="38"/>
      <c r="BT91" s="119"/>
      <c r="BU91" s="19"/>
      <c r="BW91" s="38"/>
      <c r="BY91" s="119"/>
      <c r="BZ91" s="19"/>
      <c r="CB91" s="38"/>
      <c r="CD91" s="119"/>
      <c r="CE91" s="19"/>
      <c r="CG91" s="38"/>
      <c r="CI91" s="119"/>
      <c r="CJ91" s="19"/>
      <c r="CL91" s="38"/>
      <c r="CN91" s="119"/>
      <c r="CO91" s="19"/>
      <c r="CQ91" s="38"/>
      <c r="CS91" s="119"/>
      <c r="CT91" s="19"/>
      <c r="CV91" s="38"/>
      <c r="CX91" s="119"/>
      <c r="CY91" s="19"/>
      <c r="DA91" s="38"/>
      <c r="DC91" s="119"/>
      <c r="DD91" s="19"/>
      <c r="DF91" s="38"/>
      <c r="DH91" s="119"/>
      <c r="DI91" s="19"/>
      <c r="DK91" s="38"/>
      <c r="DM91" s="119"/>
      <c r="DN91" s="19"/>
      <c r="DP91" s="38"/>
      <c r="DR91" s="119"/>
      <c r="DS91" s="19"/>
      <c r="DU91" s="38"/>
      <c r="DW91" s="119"/>
    </row>
    <row r="92" spans="1:127" ht="13.5" customHeight="1">
      <c r="A92" s="63"/>
      <c r="C92" s="19"/>
      <c r="E92" s="38"/>
      <c r="G92" s="119"/>
      <c r="H92" s="19"/>
      <c r="J92" s="38"/>
      <c r="L92" s="119"/>
      <c r="M92" s="19"/>
      <c r="O92" s="38"/>
      <c r="Q92" s="119"/>
      <c r="R92" s="19"/>
      <c r="T92" s="38"/>
      <c r="V92" s="119"/>
      <c r="W92" s="19"/>
      <c r="Y92" s="38"/>
      <c r="AA92" s="119"/>
      <c r="AB92" s="19"/>
      <c r="AD92" s="38"/>
      <c r="AF92" s="119"/>
      <c r="AG92" s="19"/>
      <c r="AI92" s="38"/>
      <c r="AK92" s="119"/>
      <c r="AL92" s="19"/>
      <c r="AN92" s="38"/>
      <c r="AP92" s="119"/>
      <c r="AQ92" s="19"/>
      <c r="AS92" s="38"/>
      <c r="AU92" s="119"/>
      <c r="AV92" s="19"/>
      <c r="AX92" s="38"/>
      <c r="AZ92" s="119"/>
      <c r="BA92" s="19"/>
      <c r="BC92" s="38"/>
      <c r="BE92" s="119"/>
      <c r="BF92" s="19"/>
      <c r="BH92" s="38"/>
      <c r="BJ92" s="119"/>
      <c r="BK92" s="19"/>
      <c r="BM92" s="38"/>
      <c r="BO92" s="119"/>
      <c r="BP92" s="19"/>
      <c r="BR92" s="38"/>
      <c r="BT92" s="119"/>
      <c r="BU92" s="19"/>
      <c r="BW92" s="38"/>
      <c r="BY92" s="119"/>
      <c r="BZ92" s="19"/>
      <c r="CB92" s="38"/>
      <c r="CD92" s="119"/>
      <c r="CE92" s="19"/>
      <c r="CG92" s="38"/>
      <c r="CI92" s="119"/>
      <c r="CJ92" s="19"/>
      <c r="CL92" s="38"/>
      <c r="CN92" s="119"/>
      <c r="CO92" s="19"/>
      <c r="CQ92" s="38"/>
      <c r="CS92" s="119"/>
      <c r="CT92" s="19"/>
      <c r="CV92" s="38"/>
      <c r="CX92" s="119"/>
      <c r="CY92" s="19"/>
      <c r="DA92" s="38"/>
      <c r="DC92" s="119"/>
      <c r="DD92" s="19"/>
      <c r="DF92" s="38"/>
      <c r="DH92" s="119"/>
      <c r="DI92" s="19"/>
      <c r="DK92" s="38"/>
      <c r="DM92" s="119"/>
      <c r="DN92" s="19"/>
      <c r="DP92" s="38"/>
      <c r="DR92" s="119"/>
      <c r="DS92" s="19"/>
      <c r="DU92" s="38"/>
      <c r="DW92" s="119"/>
    </row>
    <row r="93" spans="1:127" ht="13.5" customHeight="1">
      <c r="A93" s="63"/>
      <c r="C93" s="19"/>
      <c r="E93" s="38"/>
      <c r="G93" s="119"/>
      <c r="H93" s="19"/>
      <c r="J93" s="38"/>
      <c r="L93" s="119"/>
      <c r="M93" s="19"/>
      <c r="O93" s="38"/>
      <c r="Q93" s="119"/>
      <c r="R93" s="19"/>
      <c r="T93" s="38"/>
      <c r="V93" s="119"/>
      <c r="W93" s="19"/>
      <c r="Y93" s="38"/>
      <c r="AA93" s="119"/>
      <c r="AB93" s="19"/>
      <c r="AD93" s="38"/>
      <c r="AF93" s="119"/>
      <c r="AG93" s="19"/>
      <c r="AI93" s="38"/>
      <c r="AK93" s="119"/>
      <c r="AL93" s="19"/>
      <c r="AN93" s="38"/>
      <c r="AP93" s="119"/>
      <c r="AQ93" s="19"/>
      <c r="AS93" s="38"/>
      <c r="AU93" s="119"/>
      <c r="AV93" s="19"/>
      <c r="AX93" s="38"/>
      <c r="AZ93" s="119"/>
      <c r="BA93" s="19"/>
      <c r="BC93" s="38"/>
      <c r="BE93" s="119"/>
      <c r="BF93" s="19"/>
      <c r="BH93" s="38"/>
      <c r="BJ93" s="119"/>
      <c r="BK93" s="19"/>
      <c r="BM93" s="38"/>
      <c r="BO93" s="119"/>
      <c r="BP93" s="19"/>
      <c r="BR93" s="38"/>
      <c r="BT93" s="119"/>
      <c r="BU93" s="19"/>
      <c r="BW93" s="38"/>
      <c r="BY93" s="119"/>
      <c r="BZ93" s="19"/>
      <c r="CB93" s="38"/>
      <c r="CD93" s="119"/>
      <c r="CE93" s="19"/>
      <c r="CG93" s="38"/>
      <c r="CI93" s="119"/>
      <c r="CJ93" s="19"/>
      <c r="CL93" s="38"/>
      <c r="CN93" s="119"/>
      <c r="CO93" s="19"/>
      <c r="CQ93" s="38"/>
      <c r="CS93" s="119"/>
      <c r="CT93" s="19"/>
      <c r="CV93" s="38"/>
      <c r="CX93" s="119"/>
      <c r="CY93" s="19"/>
      <c r="DA93" s="38"/>
      <c r="DC93" s="119"/>
      <c r="DD93" s="19"/>
      <c r="DF93" s="38"/>
      <c r="DH93" s="119"/>
      <c r="DI93" s="19"/>
      <c r="DK93" s="38"/>
      <c r="DM93" s="119"/>
      <c r="DN93" s="19"/>
      <c r="DP93" s="38"/>
      <c r="DR93" s="119"/>
      <c r="DS93" s="19"/>
      <c r="DU93" s="38"/>
      <c r="DW93" s="119"/>
    </row>
    <row r="94" spans="1:127" ht="13.5" customHeight="1">
      <c r="A94" s="63"/>
      <c r="C94" s="19"/>
      <c r="E94" s="38"/>
      <c r="G94" s="119"/>
      <c r="H94" s="19"/>
      <c r="J94" s="38"/>
      <c r="L94" s="119"/>
      <c r="M94" s="19"/>
      <c r="O94" s="38"/>
      <c r="Q94" s="119"/>
      <c r="R94" s="19"/>
      <c r="T94" s="38"/>
      <c r="V94" s="119"/>
      <c r="W94" s="19"/>
      <c r="Y94" s="38"/>
      <c r="AA94" s="119"/>
      <c r="AB94" s="19"/>
      <c r="AD94" s="38"/>
      <c r="AF94" s="119"/>
      <c r="AG94" s="19"/>
      <c r="AI94" s="38"/>
      <c r="AK94" s="119"/>
      <c r="AL94" s="19"/>
      <c r="AN94" s="38"/>
      <c r="AP94" s="119"/>
      <c r="AQ94" s="19"/>
      <c r="AS94" s="38"/>
      <c r="AU94" s="119"/>
      <c r="AV94" s="19"/>
      <c r="AX94" s="38"/>
      <c r="AZ94" s="119"/>
      <c r="BA94" s="19"/>
      <c r="BC94" s="38"/>
      <c r="BE94" s="119"/>
      <c r="BF94" s="19"/>
      <c r="BH94" s="38"/>
      <c r="BJ94" s="119"/>
      <c r="BK94" s="19"/>
      <c r="BM94" s="38"/>
      <c r="BO94" s="119"/>
      <c r="BP94" s="19"/>
      <c r="BR94" s="38"/>
      <c r="BT94" s="119"/>
      <c r="BU94" s="19"/>
      <c r="BW94" s="38"/>
      <c r="BY94" s="119"/>
      <c r="BZ94" s="19"/>
      <c r="CB94" s="38"/>
      <c r="CD94" s="119"/>
      <c r="CE94" s="19"/>
      <c r="CG94" s="38"/>
      <c r="CI94" s="119"/>
      <c r="CJ94" s="19"/>
      <c r="CL94" s="38"/>
      <c r="CN94" s="119"/>
      <c r="CO94" s="19"/>
      <c r="CQ94" s="38"/>
      <c r="CS94" s="119"/>
      <c r="CT94" s="19"/>
      <c r="CV94" s="38"/>
      <c r="CX94" s="119"/>
      <c r="CY94" s="19"/>
      <c r="DA94" s="38"/>
      <c r="DC94" s="119"/>
      <c r="DD94" s="19"/>
      <c r="DF94" s="38"/>
      <c r="DH94" s="119"/>
      <c r="DI94" s="19"/>
      <c r="DK94" s="38"/>
      <c r="DM94" s="119"/>
      <c r="DN94" s="19"/>
      <c r="DP94" s="38"/>
      <c r="DR94" s="119"/>
      <c r="DS94" s="19"/>
      <c r="DU94" s="38"/>
      <c r="DW94" s="119"/>
    </row>
    <row r="95" spans="1:127" ht="13.5" customHeight="1">
      <c r="A95" s="63"/>
      <c r="C95" s="19"/>
      <c r="E95" s="38"/>
      <c r="G95" s="119"/>
      <c r="H95" s="19"/>
      <c r="J95" s="38"/>
      <c r="L95" s="119"/>
      <c r="M95" s="19"/>
      <c r="O95" s="38"/>
      <c r="Q95" s="119"/>
      <c r="R95" s="19"/>
      <c r="T95" s="38"/>
      <c r="V95" s="119"/>
      <c r="W95" s="19"/>
      <c r="Y95" s="38"/>
      <c r="AA95" s="119"/>
      <c r="AB95" s="19"/>
      <c r="AD95" s="38"/>
      <c r="AF95" s="119"/>
      <c r="AG95" s="19"/>
      <c r="AI95" s="38"/>
      <c r="AK95" s="119"/>
      <c r="AL95" s="19"/>
      <c r="AN95" s="38"/>
      <c r="AP95" s="119"/>
      <c r="AQ95" s="19"/>
      <c r="AS95" s="38"/>
      <c r="AU95" s="119"/>
      <c r="AV95" s="19"/>
      <c r="AX95" s="38"/>
      <c r="AZ95" s="119"/>
      <c r="BA95" s="19"/>
      <c r="BC95" s="38"/>
      <c r="BE95" s="119"/>
      <c r="BF95" s="19"/>
      <c r="BH95" s="38"/>
      <c r="BJ95" s="119"/>
      <c r="BK95" s="19"/>
      <c r="BM95" s="38"/>
      <c r="BO95" s="119"/>
      <c r="BP95" s="19"/>
      <c r="BR95" s="38"/>
      <c r="BT95" s="119"/>
      <c r="BU95" s="19"/>
      <c r="BW95" s="38"/>
      <c r="BY95" s="119"/>
      <c r="BZ95" s="19"/>
      <c r="CB95" s="38"/>
      <c r="CD95" s="119"/>
      <c r="CE95" s="19"/>
      <c r="CG95" s="38"/>
      <c r="CI95" s="119"/>
      <c r="CJ95" s="19"/>
      <c r="CL95" s="38"/>
      <c r="CN95" s="119"/>
      <c r="CO95" s="19"/>
      <c r="CQ95" s="38"/>
      <c r="CS95" s="119"/>
      <c r="CT95" s="19"/>
      <c r="CV95" s="38"/>
      <c r="CX95" s="119"/>
      <c r="CY95" s="19"/>
      <c r="DA95" s="38"/>
      <c r="DC95" s="119"/>
      <c r="DD95" s="19"/>
      <c r="DF95" s="38"/>
      <c r="DH95" s="119"/>
      <c r="DI95" s="19"/>
      <c r="DK95" s="38"/>
      <c r="DM95" s="119"/>
      <c r="DN95" s="19"/>
      <c r="DP95" s="38"/>
      <c r="DR95" s="119"/>
      <c r="DS95" s="19"/>
      <c r="DU95" s="38"/>
      <c r="DW95" s="119"/>
    </row>
    <row r="96" spans="1:127" ht="13.5" customHeight="1">
      <c r="A96" s="63"/>
      <c r="C96" s="19"/>
      <c r="E96" s="38"/>
      <c r="G96" s="119"/>
      <c r="H96" s="19"/>
      <c r="J96" s="38"/>
      <c r="L96" s="119"/>
      <c r="M96" s="19"/>
      <c r="O96" s="38"/>
      <c r="Q96" s="119"/>
      <c r="R96" s="19"/>
      <c r="T96" s="38"/>
      <c r="V96" s="119"/>
      <c r="W96" s="19"/>
      <c r="Y96" s="38"/>
      <c r="AA96" s="119"/>
      <c r="AB96" s="19"/>
      <c r="AD96" s="38"/>
      <c r="AF96" s="119"/>
      <c r="AG96" s="19"/>
      <c r="AI96" s="38"/>
      <c r="AK96" s="119"/>
      <c r="AL96" s="19"/>
      <c r="AN96" s="38"/>
      <c r="AP96" s="119"/>
      <c r="AQ96" s="19"/>
      <c r="AS96" s="38"/>
      <c r="AU96" s="119"/>
      <c r="AV96" s="19"/>
      <c r="AX96" s="38"/>
      <c r="AZ96" s="119"/>
      <c r="BA96" s="19"/>
      <c r="BC96" s="38"/>
      <c r="BE96" s="119"/>
      <c r="BF96" s="19"/>
      <c r="BH96" s="38"/>
      <c r="BJ96" s="119"/>
      <c r="BK96" s="19"/>
      <c r="BM96" s="38"/>
      <c r="BO96" s="119"/>
      <c r="BP96" s="19"/>
      <c r="BR96" s="38"/>
      <c r="BT96" s="119"/>
      <c r="BU96" s="19"/>
      <c r="BW96" s="38"/>
      <c r="BY96" s="119"/>
      <c r="BZ96" s="19"/>
      <c r="CB96" s="38"/>
      <c r="CD96" s="119"/>
      <c r="CE96" s="19"/>
      <c r="CG96" s="38"/>
      <c r="CI96" s="119"/>
      <c r="CJ96" s="19"/>
      <c r="CL96" s="38"/>
      <c r="CN96" s="119"/>
      <c r="CO96" s="19"/>
      <c r="CQ96" s="38"/>
      <c r="CS96" s="119"/>
      <c r="CT96" s="19"/>
      <c r="CV96" s="38"/>
      <c r="CX96" s="119"/>
      <c r="CY96" s="19"/>
      <c r="DA96" s="38"/>
      <c r="DC96" s="119"/>
      <c r="DD96" s="19"/>
      <c r="DF96" s="38"/>
      <c r="DH96" s="119"/>
      <c r="DI96" s="19"/>
      <c r="DK96" s="38"/>
      <c r="DM96" s="119"/>
      <c r="DN96" s="19"/>
      <c r="DP96" s="38"/>
      <c r="DR96" s="119"/>
      <c r="DS96" s="19"/>
      <c r="DU96" s="38"/>
      <c r="DW96" s="119"/>
    </row>
    <row r="97" spans="1:127" ht="13.5" customHeight="1">
      <c r="A97" s="63"/>
      <c r="C97" s="19"/>
      <c r="E97" s="38"/>
      <c r="G97" s="119"/>
      <c r="H97" s="19"/>
      <c r="J97" s="38"/>
      <c r="L97" s="119"/>
      <c r="M97" s="19"/>
      <c r="O97" s="38"/>
      <c r="Q97" s="119"/>
      <c r="R97" s="19"/>
      <c r="T97" s="38"/>
      <c r="V97" s="119"/>
      <c r="W97" s="19"/>
      <c r="Y97" s="38"/>
      <c r="AA97" s="119"/>
      <c r="AB97" s="19"/>
      <c r="AD97" s="38"/>
      <c r="AF97" s="119"/>
      <c r="AG97" s="19"/>
      <c r="AI97" s="38"/>
      <c r="AK97" s="119"/>
      <c r="AL97" s="19"/>
      <c r="AN97" s="38"/>
      <c r="AP97" s="119"/>
      <c r="AQ97" s="19"/>
      <c r="AS97" s="38"/>
      <c r="AU97" s="119"/>
      <c r="AV97" s="19"/>
      <c r="AX97" s="38"/>
      <c r="AZ97" s="119"/>
      <c r="BA97" s="19"/>
      <c r="BC97" s="38"/>
      <c r="BE97" s="119"/>
      <c r="BF97" s="19"/>
      <c r="BH97" s="38"/>
      <c r="BJ97" s="119"/>
      <c r="BK97" s="19"/>
      <c r="BM97" s="38"/>
      <c r="BO97" s="119"/>
      <c r="BP97" s="19"/>
      <c r="BR97" s="38"/>
      <c r="BT97" s="119"/>
      <c r="BU97" s="19"/>
      <c r="BW97" s="38"/>
      <c r="BY97" s="119"/>
      <c r="BZ97" s="19"/>
      <c r="CB97" s="38"/>
      <c r="CD97" s="119"/>
      <c r="CE97" s="19"/>
      <c r="CG97" s="38"/>
      <c r="CI97" s="119"/>
      <c r="CJ97" s="19"/>
      <c r="CL97" s="38"/>
      <c r="CN97" s="119"/>
      <c r="CO97" s="19"/>
      <c r="CQ97" s="38"/>
      <c r="CS97" s="119"/>
      <c r="CT97" s="19"/>
      <c r="CV97" s="38"/>
      <c r="CX97" s="119"/>
      <c r="CY97" s="19"/>
      <c r="DA97" s="38"/>
      <c r="DC97" s="119"/>
      <c r="DD97" s="19"/>
      <c r="DF97" s="38"/>
      <c r="DH97" s="119"/>
      <c r="DI97" s="19"/>
      <c r="DK97" s="38"/>
      <c r="DM97" s="119"/>
      <c r="DN97" s="19"/>
      <c r="DP97" s="38"/>
      <c r="DR97" s="119"/>
      <c r="DS97" s="19"/>
      <c r="DU97" s="38"/>
      <c r="DW97" s="119"/>
    </row>
    <row r="98" spans="1:127" ht="13.5" customHeight="1">
      <c r="A98" s="63"/>
      <c r="C98" s="19"/>
      <c r="E98" s="38"/>
      <c r="G98" s="119"/>
      <c r="H98" s="19"/>
      <c r="J98" s="38"/>
      <c r="L98" s="119"/>
      <c r="M98" s="19"/>
      <c r="O98" s="38"/>
      <c r="Q98" s="119"/>
      <c r="R98" s="19"/>
      <c r="T98" s="38"/>
      <c r="V98" s="119"/>
      <c r="W98" s="19"/>
      <c r="Y98" s="38"/>
      <c r="AA98" s="119"/>
      <c r="AB98" s="19"/>
      <c r="AD98" s="38"/>
      <c r="AF98" s="119"/>
      <c r="AG98" s="19"/>
      <c r="AI98" s="38"/>
      <c r="AK98" s="119"/>
      <c r="AL98" s="19"/>
      <c r="AN98" s="38"/>
      <c r="AP98" s="119"/>
      <c r="AQ98" s="19"/>
      <c r="AS98" s="38"/>
      <c r="AU98" s="119"/>
      <c r="AV98" s="19"/>
      <c r="AX98" s="38"/>
      <c r="AZ98" s="119"/>
      <c r="BA98" s="19"/>
      <c r="BC98" s="38"/>
      <c r="BE98" s="119"/>
      <c r="BF98" s="19"/>
      <c r="BH98" s="38"/>
      <c r="BJ98" s="119"/>
      <c r="BK98" s="19"/>
      <c r="BM98" s="38"/>
      <c r="BO98" s="119"/>
      <c r="BP98" s="19"/>
      <c r="BR98" s="38"/>
      <c r="BT98" s="119"/>
      <c r="BU98" s="19"/>
      <c r="BW98" s="38"/>
      <c r="BY98" s="119"/>
      <c r="BZ98" s="19"/>
      <c r="CB98" s="38"/>
      <c r="CD98" s="119"/>
      <c r="CE98" s="19"/>
      <c r="CG98" s="38"/>
      <c r="CI98" s="119"/>
      <c r="CJ98" s="19"/>
      <c r="CL98" s="38"/>
      <c r="CN98" s="119"/>
      <c r="CO98" s="19"/>
      <c r="CQ98" s="38"/>
      <c r="CS98" s="119"/>
      <c r="CT98" s="19"/>
      <c r="CV98" s="38"/>
      <c r="CX98" s="119"/>
      <c r="CY98" s="19"/>
      <c r="DA98" s="38"/>
      <c r="DC98" s="119"/>
      <c r="DD98" s="19"/>
      <c r="DF98" s="38"/>
      <c r="DH98" s="119"/>
      <c r="DI98" s="19"/>
      <c r="DK98" s="38"/>
      <c r="DM98" s="119"/>
      <c r="DN98" s="19"/>
      <c r="DP98" s="38"/>
      <c r="DR98" s="119"/>
      <c r="DS98" s="19"/>
      <c r="DU98" s="38"/>
      <c r="DW98" s="119"/>
    </row>
    <row r="99" spans="1:127" ht="13.5" customHeight="1">
      <c r="A99" s="63"/>
      <c r="C99" s="19"/>
      <c r="E99" s="38"/>
      <c r="G99" s="119"/>
      <c r="H99" s="19"/>
      <c r="J99" s="38"/>
      <c r="L99" s="119"/>
      <c r="M99" s="19"/>
      <c r="O99" s="38"/>
      <c r="Q99" s="119"/>
      <c r="R99" s="19"/>
      <c r="T99" s="38"/>
      <c r="V99" s="119"/>
      <c r="W99" s="19"/>
      <c r="Y99" s="38"/>
      <c r="AA99" s="119"/>
      <c r="AB99" s="19"/>
      <c r="AD99" s="38"/>
      <c r="AF99" s="119"/>
      <c r="AG99" s="19"/>
      <c r="AI99" s="38"/>
      <c r="AK99" s="119"/>
      <c r="AL99" s="19"/>
      <c r="AN99" s="38"/>
      <c r="AP99" s="119"/>
      <c r="AQ99" s="19"/>
      <c r="AS99" s="38"/>
      <c r="AU99" s="119"/>
      <c r="AV99" s="19"/>
      <c r="AX99" s="38"/>
      <c r="AZ99" s="119"/>
      <c r="BA99" s="19"/>
      <c r="BC99" s="38"/>
      <c r="BE99" s="119"/>
      <c r="BF99" s="19"/>
      <c r="BH99" s="38"/>
      <c r="BJ99" s="119"/>
      <c r="BK99" s="19"/>
      <c r="BM99" s="38"/>
      <c r="BO99" s="119"/>
      <c r="BP99" s="19"/>
      <c r="BR99" s="38"/>
      <c r="BT99" s="119"/>
      <c r="BU99" s="19"/>
      <c r="BW99" s="38"/>
      <c r="BY99" s="119"/>
      <c r="BZ99" s="19"/>
      <c r="CB99" s="38"/>
      <c r="CD99" s="119"/>
      <c r="CE99" s="19"/>
      <c r="CG99" s="38"/>
      <c r="CI99" s="119"/>
      <c r="CJ99" s="19"/>
      <c r="CL99" s="38"/>
      <c r="CN99" s="119"/>
      <c r="CO99" s="19"/>
      <c r="CQ99" s="38"/>
      <c r="CS99" s="119"/>
      <c r="CT99" s="19"/>
      <c r="CV99" s="38"/>
      <c r="CX99" s="119"/>
      <c r="CY99" s="19"/>
      <c r="DA99" s="38"/>
      <c r="DC99" s="119"/>
      <c r="DD99" s="19"/>
      <c r="DF99" s="38"/>
      <c r="DH99" s="119"/>
      <c r="DI99" s="19"/>
      <c r="DK99" s="38"/>
      <c r="DM99" s="119"/>
      <c r="DN99" s="19"/>
      <c r="DP99" s="38"/>
      <c r="DR99" s="119"/>
      <c r="DS99" s="19"/>
      <c r="DU99" s="38"/>
      <c r="DW99" s="119"/>
    </row>
    <row r="100" spans="1:127" ht="13.5" customHeight="1">
      <c r="A100" s="63"/>
      <c r="C100" s="19"/>
      <c r="E100" s="38"/>
      <c r="G100" s="119"/>
      <c r="H100" s="19"/>
      <c r="J100" s="38"/>
      <c r="L100" s="119"/>
      <c r="M100" s="19"/>
      <c r="O100" s="38"/>
      <c r="Q100" s="119"/>
      <c r="R100" s="19"/>
      <c r="T100" s="38"/>
      <c r="V100" s="119"/>
      <c r="W100" s="19"/>
      <c r="Y100" s="38"/>
      <c r="AA100" s="119"/>
      <c r="AB100" s="19"/>
      <c r="AD100" s="38"/>
      <c r="AF100" s="119"/>
      <c r="AG100" s="19"/>
      <c r="AI100" s="38"/>
      <c r="AK100" s="119"/>
      <c r="AL100" s="19"/>
      <c r="AN100" s="38"/>
      <c r="AP100" s="119"/>
      <c r="AQ100" s="19"/>
      <c r="AS100" s="38"/>
      <c r="AU100" s="119"/>
      <c r="AV100" s="19"/>
      <c r="AX100" s="38"/>
      <c r="AZ100" s="119"/>
      <c r="BA100" s="19"/>
      <c r="BC100" s="38"/>
      <c r="BE100" s="119"/>
      <c r="BF100" s="19"/>
      <c r="BH100" s="38"/>
      <c r="BJ100" s="119"/>
      <c r="BK100" s="19"/>
      <c r="BM100" s="38"/>
      <c r="BO100" s="119"/>
      <c r="BP100" s="19"/>
      <c r="BR100" s="38"/>
      <c r="BT100" s="119"/>
      <c r="BU100" s="19"/>
      <c r="BW100" s="38"/>
      <c r="BY100" s="119"/>
      <c r="BZ100" s="19"/>
      <c r="CB100" s="38"/>
      <c r="CD100" s="119"/>
      <c r="CE100" s="19"/>
      <c r="CG100" s="38"/>
      <c r="CI100" s="119"/>
      <c r="CJ100" s="19"/>
      <c r="CL100" s="38"/>
      <c r="CN100" s="119"/>
      <c r="CO100" s="19"/>
      <c r="CQ100" s="38"/>
      <c r="CS100" s="119"/>
      <c r="CT100" s="19"/>
      <c r="CV100" s="38"/>
      <c r="CX100" s="119"/>
      <c r="CY100" s="19"/>
      <c r="DA100" s="38"/>
      <c r="DC100" s="119"/>
      <c r="DD100" s="19"/>
      <c r="DF100" s="38"/>
      <c r="DH100" s="119"/>
      <c r="DI100" s="19"/>
      <c r="DK100" s="38"/>
      <c r="DM100" s="119"/>
      <c r="DN100" s="19"/>
      <c r="DP100" s="38"/>
      <c r="DR100" s="119"/>
      <c r="DS100" s="19"/>
      <c r="DU100" s="38"/>
      <c r="DW100" s="119"/>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info_parties!$A$1:$A$114</xm:f>
          </x14:formula1>
          <xm:sqref>A11:A200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ED2BE"/>
  </sheetPr>
  <dimension ref="A1:KF167"/>
  <sheetViews>
    <sheetView tabSelected="1" zoomScaleNormal="100" workbookViewId="0">
      <pane xSplit="4" ySplit="10" topLeftCell="BA41" activePane="bottomRight" state="frozen"/>
      <selection activeCell="I6" sqref="I6"/>
      <selection pane="topRight" activeCell="I6" sqref="I6"/>
      <selection pane="bottomLeft" activeCell="I6" sqref="I6"/>
      <selection pane="bottomRight" activeCell="BJ58" sqref="BJ58"/>
    </sheetView>
  </sheetViews>
  <sheetFormatPr defaultColWidth="9.08984375" defaultRowHeight="13.5" customHeight="1"/>
  <cols>
    <col min="1" max="1" width="9.08984375" style="1"/>
    <col min="2" max="2" width="23.08984375" style="1" customWidth="1"/>
    <col min="3" max="3" width="4.08984375" style="1" customWidth="1"/>
    <col min="4" max="16" width="9.08984375" style="1"/>
    <col min="17" max="17" width="9.08984375" style="66"/>
    <col min="18" max="51" width="9.08984375" style="1"/>
    <col min="52" max="52" width="25.08984375" style="1" customWidth="1"/>
    <col min="53" max="64" width="9.36328125" style="1" customWidth="1"/>
    <col min="65" max="16384" width="9.08984375" style="1"/>
  </cols>
  <sheetData>
    <row r="1" spans="1:292" ht="13.5" customHeight="1">
      <c r="A1" s="18" t="s">
        <v>10</v>
      </c>
      <c r="B1" s="20"/>
      <c r="C1" s="90"/>
      <c r="D1" s="91"/>
      <c r="E1" s="92" t="s">
        <v>701</v>
      </c>
      <c r="F1" s="91"/>
      <c r="G1" s="91"/>
      <c r="H1" s="91"/>
      <c r="I1" s="91"/>
      <c r="J1" s="91"/>
      <c r="K1" s="91"/>
      <c r="L1" s="91"/>
      <c r="M1" s="91"/>
      <c r="N1" s="91"/>
      <c r="O1" s="91"/>
      <c r="P1" s="91"/>
      <c r="Q1" s="92" t="s">
        <v>872</v>
      </c>
      <c r="R1" s="91"/>
      <c r="S1" s="91"/>
      <c r="T1" s="91"/>
      <c r="U1" s="91"/>
      <c r="V1" s="91"/>
      <c r="W1" s="91"/>
      <c r="X1" s="91"/>
      <c r="Y1" s="91"/>
      <c r="Z1" s="91"/>
      <c r="AA1" s="91"/>
      <c r="AB1" s="91"/>
      <c r="AC1" s="92" t="s">
        <v>921</v>
      </c>
      <c r="AD1" s="91"/>
      <c r="AE1" s="91"/>
      <c r="AF1" s="91"/>
      <c r="AG1" s="91"/>
      <c r="AH1" s="91"/>
      <c r="AI1" s="91"/>
      <c r="AJ1" s="91"/>
      <c r="AK1" s="91"/>
      <c r="AL1" s="91"/>
      <c r="AM1" s="91"/>
      <c r="AN1" s="91"/>
      <c r="AO1" s="92" t="s">
        <v>1048</v>
      </c>
      <c r="AP1" s="91"/>
      <c r="AQ1" s="91"/>
      <c r="AR1" s="91"/>
      <c r="AS1" s="91"/>
      <c r="AT1" s="91"/>
      <c r="AU1" s="91"/>
      <c r="AV1" s="91"/>
      <c r="AW1" s="91"/>
      <c r="AX1" s="91"/>
      <c r="AY1" s="91"/>
      <c r="AZ1" s="91"/>
      <c r="BA1" s="92" t="s">
        <v>1068</v>
      </c>
      <c r="BB1" s="91"/>
      <c r="BC1" s="91"/>
      <c r="BD1" s="91"/>
      <c r="BE1" s="91"/>
      <c r="BF1" s="91"/>
      <c r="BG1" s="91"/>
      <c r="BH1" s="91"/>
      <c r="BI1" s="91"/>
      <c r="BJ1" s="91"/>
      <c r="BK1" s="91"/>
      <c r="BL1" s="91"/>
      <c r="BM1" s="92"/>
      <c r="BN1" s="91"/>
      <c r="BO1" s="91"/>
      <c r="BP1" s="91"/>
      <c r="BQ1" s="91"/>
      <c r="BR1" s="91"/>
      <c r="BS1" s="91"/>
      <c r="BT1" s="91"/>
      <c r="BU1" s="91"/>
      <c r="BV1" s="91"/>
      <c r="BW1" s="91"/>
      <c r="BX1" s="91"/>
      <c r="BY1" s="92"/>
      <c r="BZ1" s="91"/>
      <c r="CA1" s="91"/>
      <c r="CB1" s="91"/>
      <c r="CC1" s="91"/>
      <c r="CD1" s="91"/>
      <c r="CE1" s="91"/>
      <c r="CF1" s="91"/>
      <c r="CG1" s="91"/>
      <c r="CH1" s="91"/>
      <c r="CI1" s="91"/>
      <c r="CJ1" s="91"/>
      <c r="CK1" s="92"/>
      <c r="CL1" s="91"/>
      <c r="CM1" s="91"/>
      <c r="CN1" s="91"/>
      <c r="CO1" s="91"/>
      <c r="CP1" s="91"/>
      <c r="CQ1" s="91"/>
      <c r="CR1" s="91"/>
      <c r="CS1" s="91"/>
      <c r="CT1" s="91"/>
      <c r="CU1" s="91"/>
      <c r="CV1" s="91"/>
      <c r="CW1" s="92"/>
      <c r="CX1" s="91"/>
      <c r="CY1" s="91"/>
      <c r="CZ1" s="91"/>
      <c r="DA1" s="91"/>
      <c r="DB1" s="91"/>
      <c r="DC1" s="91"/>
      <c r="DD1" s="91"/>
      <c r="DE1" s="91"/>
      <c r="DF1" s="91"/>
      <c r="DG1" s="91"/>
      <c r="DH1" s="91"/>
      <c r="DI1" s="92"/>
      <c r="DJ1" s="91"/>
      <c r="DK1" s="91"/>
      <c r="DL1" s="91"/>
      <c r="DM1" s="91"/>
      <c r="DN1" s="91"/>
      <c r="DO1" s="91"/>
      <c r="DP1" s="91"/>
      <c r="DQ1" s="91"/>
      <c r="DR1" s="91"/>
      <c r="DS1" s="91"/>
      <c r="DT1" s="91"/>
      <c r="DU1" s="92"/>
      <c r="DV1" s="91"/>
      <c r="DW1" s="91"/>
      <c r="DX1" s="91"/>
      <c r="DY1" s="91"/>
      <c r="DZ1" s="91"/>
      <c r="EA1" s="91"/>
      <c r="EB1" s="91"/>
      <c r="EC1" s="91"/>
      <c r="ED1" s="91"/>
      <c r="EE1" s="91"/>
      <c r="EF1" s="91"/>
      <c r="EG1" s="92"/>
      <c r="EH1" s="91"/>
      <c r="EI1" s="91"/>
      <c r="EJ1" s="91"/>
      <c r="EK1" s="91"/>
      <c r="EL1" s="91"/>
      <c r="EM1" s="91"/>
      <c r="EN1" s="91"/>
      <c r="EO1" s="91"/>
      <c r="EP1" s="91"/>
      <c r="EQ1" s="91"/>
      <c r="ER1" s="91"/>
      <c r="ES1" s="92"/>
      <c r="ET1" s="91"/>
      <c r="EU1" s="91"/>
      <c r="EV1" s="91"/>
      <c r="EW1" s="91"/>
      <c r="EX1" s="91"/>
      <c r="EY1" s="91"/>
      <c r="EZ1" s="91"/>
      <c r="FA1" s="91"/>
      <c r="FB1" s="91"/>
      <c r="FC1" s="91"/>
      <c r="FD1" s="91"/>
      <c r="FE1" s="92"/>
      <c r="FF1" s="91"/>
      <c r="FG1" s="91"/>
      <c r="FH1" s="91"/>
      <c r="FI1" s="91"/>
      <c r="FJ1" s="91"/>
      <c r="FK1" s="91"/>
      <c r="FL1" s="91"/>
      <c r="FM1" s="91"/>
      <c r="FN1" s="91"/>
      <c r="FO1" s="91"/>
      <c r="FP1" s="91"/>
      <c r="FQ1" s="92"/>
      <c r="FR1" s="91"/>
      <c r="FS1" s="91"/>
      <c r="FT1" s="91"/>
      <c r="FU1" s="91"/>
      <c r="FV1" s="91"/>
      <c r="FW1" s="91"/>
      <c r="FX1" s="91"/>
      <c r="FY1" s="91"/>
      <c r="FZ1" s="91"/>
      <c r="GA1" s="91"/>
      <c r="GB1" s="91"/>
      <c r="GC1" s="92"/>
      <c r="GD1" s="91"/>
      <c r="GE1" s="91"/>
      <c r="GF1" s="91"/>
      <c r="GG1" s="91"/>
      <c r="GH1" s="91"/>
      <c r="GI1" s="91"/>
      <c r="GJ1" s="91"/>
      <c r="GK1" s="91"/>
      <c r="GL1" s="91"/>
      <c r="GM1" s="91"/>
      <c r="GN1" s="91"/>
      <c r="GO1" s="92"/>
      <c r="GP1" s="91"/>
      <c r="GQ1" s="91"/>
      <c r="GR1" s="91"/>
      <c r="GS1" s="91"/>
      <c r="GT1" s="91"/>
      <c r="GU1" s="91"/>
      <c r="GV1" s="91"/>
      <c r="GW1" s="91"/>
      <c r="GX1" s="91"/>
      <c r="GY1" s="91"/>
      <c r="GZ1" s="91"/>
      <c r="HA1" s="92"/>
      <c r="HB1" s="91"/>
      <c r="HC1" s="91"/>
      <c r="HD1" s="91"/>
      <c r="HE1" s="91"/>
      <c r="HF1" s="91"/>
      <c r="HG1" s="91"/>
      <c r="HH1" s="91"/>
      <c r="HI1" s="91"/>
      <c r="HJ1" s="91"/>
      <c r="HK1" s="91"/>
      <c r="HL1" s="91"/>
      <c r="HM1" s="92"/>
      <c r="HN1" s="91"/>
      <c r="HO1" s="91"/>
      <c r="HP1" s="91"/>
      <c r="HQ1" s="91"/>
      <c r="HR1" s="91"/>
      <c r="HS1" s="91"/>
      <c r="HT1" s="91"/>
      <c r="HU1" s="91"/>
      <c r="HV1" s="91"/>
      <c r="HW1" s="91"/>
      <c r="HX1" s="91"/>
      <c r="HY1" s="92"/>
      <c r="HZ1" s="91"/>
      <c r="IA1" s="91"/>
      <c r="IB1" s="91"/>
      <c r="IC1" s="91"/>
      <c r="ID1" s="91"/>
      <c r="IE1" s="91"/>
      <c r="IF1" s="91"/>
      <c r="IG1" s="91"/>
      <c r="IH1" s="91"/>
      <c r="II1" s="91"/>
      <c r="IJ1" s="91"/>
      <c r="IK1" s="92"/>
      <c r="IL1" s="91"/>
      <c r="IM1" s="91"/>
      <c r="IN1" s="91"/>
      <c r="IO1" s="91"/>
      <c r="IP1" s="91"/>
      <c r="IQ1" s="91"/>
      <c r="IR1" s="91"/>
      <c r="IS1" s="91"/>
      <c r="IT1" s="91"/>
      <c r="IU1" s="91"/>
      <c r="IV1" s="91"/>
      <c r="IW1" s="92"/>
      <c r="IX1" s="91"/>
      <c r="IY1" s="91"/>
      <c r="IZ1" s="91"/>
      <c r="JA1" s="91"/>
      <c r="JB1" s="91"/>
      <c r="JC1" s="91"/>
      <c r="JD1" s="91"/>
      <c r="JE1" s="91"/>
      <c r="JF1" s="91"/>
      <c r="JG1" s="91"/>
      <c r="JH1" s="91"/>
      <c r="JI1" s="92"/>
      <c r="JJ1" s="91"/>
      <c r="JK1" s="91"/>
      <c r="JL1" s="91"/>
      <c r="JM1" s="91"/>
      <c r="JN1" s="91"/>
      <c r="JO1" s="91"/>
      <c r="JP1" s="91"/>
      <c r="JQ1" s="91"/>
      <c r="JR1" s="91"/>
      <c r="JS1" s="91"/>
      <c r="JT1" s="91"/>
      <c r="JU1" s="92"/>
      <c r="JV1" s="91"/>
      <c r="JW1" s="91"/>
      <c r="JX1" s="91"/>
      <c r="JY1" s="91"/>
      <c r="JZ1" s="91"/>
      <c r="KA1" s="91"/>
      <c r="KB1" s="91"/>
      <c r="KC1" s="91"/>
      <c r="KD1" s="91"/>
      <c r="KE1" s="91"/>
      <c r="KF1" s="91"/>
    </row>
    <row r="2" spans="1:292" ht="13.5" customHeight="1">
      <c r="A2" s="93" t="s">
        <v>4</v>
      </c>
      <c r="B2" s="20"/>
      <c r="C2" s="94"/>
      <c r="D2" s="95"/>
      <c r="E2" s="96">
        <v>40716</v>
      </c>
      <c r="F2" s="95"/>
      <c r="G2" s="95"/>
      <c r="H2" s="95"/>
      <c r="I2" s="95"/>
      <c r="J2" s="95"/>
      <c r="K2" s="95"/>
      <c r="L2" s="95"/>
      <c r="M2" s="95"/>
      <c r="N2" s="95"/>
      <c r="O2" s="95"/>
      <c r="P2" s="95"/>
      <c r="Q2" s="96">
        <v>41814</v>
      </c>
      <c r="R2" s="95"/>
      <c r="S2" s="95"/>
      <c r="T2" s="95"/>
      <c r="U2" s="95"/>
      <c r="V2" s="95"/>
      <c r="W2" s="95"/>
      <c r="X2" s="95"/>
      <c r="Y2" s="95"/>
      <c r="Z2" s="95"/>
      <c r="AA2" s="95"/>
      <c r="AB2" s="95"/>
      <c r="AC2" s="96">
        <v>42153</v>
      </c>
      <c r="AD2" s="95"/>
      <c r="AE2" s="95"/>
      <c r="AF2" s="95"/>
      <c r="AG2" s="95"/>
      <c r="AH2" s="95"/>
      <c r="AI2" s="95"/>
      <c r="AJ2" s="95"/>
      <c r="AK2" s="95"/>
      <c r="AL2" s="95"/>
      <c r="AM2" s="95"/>
      <c r="AN2" s="95"/>
      <c r="AO2" s="96">
        <v>43622</v>
      </c>
      <c r="AP2" s="95"/>
      <c r="AQ2" s="95"/>
      <c r="AR2" s="95"/>
      <c r="AS2" s="95"/>
      <c r="AT2" s="95"/>
      <c r="AU2" s="95"/>
      <c r="AV2" s="95"/>
      <c r="AW2" s="95"/>
      <c r="AX2" s="95"/>
      <c r="AY2" s="95"/>
      <c r="AZ2" s="95"/>
      <c r="BA2" s="96">
        <v>43809</v>
      </c>
      <c r="BB2" s="95"/>
      <c r="BC2" s="95"/>
      <c r="BD2" s="95"/>
      <c r="BE2" s="95"/>
      <c r="BF2" s="95"/>
      <c r="BG2" s="95"/>
      <c r="BH2" s="95"/>
      <c r="BI2" s="95"/>
      <c r="BJ2" s="95"/>
      <c r="BK2" s="95"/>
      <c r="BL2" s="95"/>
      <c r="BM2" s="96"/>
      <c r="BN2" s="95"/>
      <c r="BO2" s="95"/>
      <c r="BP2" s="95"/>
      <c r="BQ2" s="95"/>
      <c r="BR2" s="95"/>
      <c r="BS2" s="95"/>
      <c r="BT2" s="95"/>
      <c r="BU2" s="95"/>
      <c r="BV2" s="95"/>
      <c r="BW2" s="95"/>
      <c r="BX2" s="95"/>
      <c r="BY2" s="96"/>
      <c r="BZ2" s="95"/>
      <c r="CA2" s="95"/>
      <c r="CB2" s="95"/>
      <c r="CC2" s="95"/>
      <c r="CD2" s="95"/>
      <c r="CE2" s="95"/>
      <c r="CF2" s="95"/>
      <c r="CG2" s="95"/>
      <c r="CH2" s="95"/>
      <c r="CI2" s="95"/>
      <c r="CJ2" s="95"/>
      <c r="CK2" s="96"/>
      <c r="CL2" s="95"/>
      <c r="CM2" s="95"/>
      <c r="CN2" s="95"/>
      <c r="CO2" s="95"/>
      <c r="CP2" s="95"/>
      <c r="CQ2" s="95"/>
      <c r="CR2" s="95"/>
      <c r="CS2" s="95"/>
      <c r="CT2" s="95"/>
      <c r="CU2" s="95"/>
      <c r="CV2" s="95"/>
      <c r="CW2" s="96"/>
      <c r="CX2" s="95"/>
      <c r="CY2" s="95"/>
      <c r="CZ2" s="95"/>
      <c r="DA2" s="95"/>
      <c r="DB2" s="95"/>
      <c r="DC2" s="95"/>
      <c r="DD2" s="95"/>
      <c r="DE2" s="95"/>
      <c r="DF2" s="95"/>
      <c r="DG2" s="95"/>
      <c r="DH2" s="95"/>
      <c r="DI2" s="96"/>
      <c r="DJ2" s="95"/>
      <c r="DK2" s="95"/>
      <c r="DL2" s="95"/>
      <c r="DM2" s="95"/>
      <c r="DN2" s="95"/>
      <c r="DO2" s="95"/>
      <c r="DP2" s="95"/>
      <c r="DQ2" s="95"/>
      <c r="DR2" s="95"/>
      <c r="DS2" s="95"/>
      <c r="DT2" s="95"/>
      <c r="DU2" s="96"/>
      <c r="DV2" s="95"/>
      <c r="DW2" s="95"/>
      <c r="DX2" s="95"/>
      <c r="DY2" s="95"/>
      <c r="DZ2" s="95"/>
      <c r="EA2" s="95"/>
      <c r="EB2" s="95"/>
      <c r="EC2" s="95"/>
      <c r="ED2" s="95"/>
      <c r="EE2" s="95"/>
      <c r="EF2" s="95"/>
      <c r="EG2" s="96"/>
      <c r="EH2" s="95"/>
      <c r="EI2" s="95"/>
      <c r="EJ2" s="95"/>
      <c r="EK2" s="95"/>
      <c r="EL2" s="95"/>
      <c r="EM2" s="95"/>
      <c r="EN2" s="95"/>
      <c r="EO2" s="95"/>
      <c r="EP2" s="95"/>
      <c r="EQ2" s="95"/>
      <c r="ER2" s="95"/>
      <c r="ES2" s="96"/>
      <c r="ET2" s="95"/>
      <c r="EU2" s="95"/>
      <c r="EV2" s="95"/>
      <c r="EW2" s="95"/>
      <c r="EX2" s="95"/>
      <c r="EY2" s="95"/>
      <c r="EZ2" s="95"/>
      <c r="FA2" s="95"/>
      <c r="FB2" s="95"/>
      <c r="FC2" s="95"/>
      <c r="FD2" s="95"/>
      <c r="FE2" s="96"/>
      <c r="FF2" s="95"/>
      <c r="FG2" s="95"/>
      <c r="FH2" s="95"/>
      <c r="FI2" s="95"/>
      <c r="FJ2" s="95"/>
      <c r="FK2" s="95"/>
      <c r="FL2" s="95"/>
      <c r="FM2" s="95"/>
      <c r="FN2" s="95"/>
      <c r="FO2" s="95"/>
      <c r="FP2" s="95"/>
      <c r="FR2" s="95"/>
      <c r="FS2" s="95"/>
      <c r="FT2" s="95"/>
      <c r="FU2" s="95"/>
      <c r="FV2" s="95"/>
      <c r="FW2" s="95"/>
      <c r="FX2" s="95"/>
      <c r="FY2" s="95"/>
      <c r="FZ2" s="95"/>
      <c r="GA2" s="95"/>
      <c r="GB2" s="95"/>
      <c r="GC2" s="96"/>
      <c r="GD2" s="95"/>
      <c r="GE2" s="95"/>
      <c r="GF2" s="95"/>
      <c r="GG2" s="95"/>
      <c r="GH2" s="95"/>
      <c r="GI2" s="95"/>
      <c r="GJ2" s="95"/>
      <c r="GK2" s="95"/>
      <c r="GL2" s="95"/>
      <c r="GM2" s="95"/>
      <c r="GN2" s="95"/>
      <c r="GO2" s="96"/>
      <c r="GP2" s="95"/>
      <c r="GQ2" s="95"/>
      <c r="GR2" s="95"/>
      <c r="GS2" s="95"/>
      <c r="GT2" s="95"/>
      <c r="GU2" s="95"/>
      <c r="GV2" s="95"/>
      <c r="GW2" s="95"/>
      <c r="GX2" s="95"/>
      <c r="GY2" s="95"/>
      <c r="GZ2" s="95"/>
      <c r="HA2" s="96"/>
      <c r="HB2" s="95"/>
      <c r="HC2" s="95"/>
      <c r="HD2" s="95"/>
      <c r="HE2" s="95"/>
      <c r="HF2" s="95"/>
      <c r="HG2" s="95"/>
      <c r="HH2" s="95"/>
      <c r="HI2" s="95"/>
      <c r="HJ2" s="95"/>
      <c r="HK2" s="95"/>
      <c r="HL2" s="95"/>
      <c r="HM2" s="96"/>
      <c r="HN2" s="95"/>
      <c r="HO2" s="95"/>
      <c r="HP2" s="95"/>
      <c r="HQ2" s="95"/>
      <c r="HR2" s="95"/>
      <c r="HS2" s="95"/>
      <c r="HT2" s="95"/>
      <c r="HU2" s="95"/>
      <c r="HV2" s="95"/>
      <c r="HW2" s="95"/>
      <c r="HX2" s="95"/>
      <c r="HY2" s="96"/>
      <c r="HZ2" s="95"/>
      <c r="IA2" s="95"/>
      <c r="IB2" s="95"/>
      <c r="IC2" s="95"/>
      <c r="ID2" s="95"/>
      <c r="IE2" s="95"/>
      <c r="IF2" s="95"/>
      <c r="IG2" s="95"/>
      <c r="IH2" s="95"/>
      <c r="II2" s="95"/>
      <c r="IJ2" s="95"/>
      <c r="IK2" s="96"/>
      <c r="IL2" s="95"/>
      <c r="IM2" s="95"/>
      <c r="IN2" s="95"/>
      <c r="IO2" s="95"/>
      <c r="IP2" s="95"/>
      <c r="IQ2" s="95"/>
      <c r="IR2" s="95"/>
      <c r="IS2" s="95"/>
      <c r="IT2" s="95"/>
      <c r="IU2" s="95"/>
      <c r="IV2" s="95"/>
      <c r="IW2" s="96"/>
      <c r="IX2" s="95"/>
      <c r="IY2" s="95"/>
      <c r="IZ2" s="95"/>
      <c r="JA2" s="95"/>
      <c r="JB2" s="95"/>
      <c r="JC2" s="95"/>
      <c r="JD2" s="95"/>
      <c r="JE2" s="95"/>
      <c r="JF2" s="95"/>
      <c r="JG2" s="95"/>
      <c r="JH2" s="95"/>
      <c r="JI2" s="96"/>
      <c r="JJ2" s="95"/>
      <c r="JK2" s="95"/>
      <c r="JL2" s="95"/>
      <c r="JM2" s="95"/>
      <c r="JN2" s="95"/>
      <c r="JO2" s="95"/>
      <c r="JP2" s="95"/>
      <c r="JQ2" s="95"/>
      <c r="JR2" s="95"/>
      <c r="JS2" s="95"/>
      <c r="JT2" s="95"/>
      <c r="JU2" s="96"/>
      <c r="JV2" s="95"/>
      <c r="JW2" s="95"/>
      <c r="JX2" s="95"/>
      <c r="JY2" s="95"/>
      <c r="JZ2" s="95"/>
      <c r="KA2" s="95"/>
      <c r="KB2" s="95"/>
      <c r="KC2" s="95"/>
      <c r="KD2" s="95"/>
      <c r="KE2" s="95"/>
      <c r="KF2" s="95"/>
    </row>
    <row r="3" spans="1:292" ht="13.5" customHeight="1">
      <c r="A3" s="93" t="s">
        <v>5</v>
      </c>
      <c r="B3" s="20"/>
      <c r="C3" s="97"/>
      <c r="D3" s="95"/>
      <c r="E3" s="96">
        <v>41814</v>
      </c>
      <c r="F3" s="95"/>
      <c r="G3" s="95"/>
      <c r="H3" s="95"/>
      <c r="I3" s="95"/>
      <c r="J3" s="95"/>
      <c r="K3" s="95"/>
      <c r="L3" s="95"/>
      <c r="M3" s="95"/>
      <c r="N3" s="95"/>
      <c r="O3" s="95"/>
      <c r="P3" s="95"/>
      <c r="Q3" s="96">
        <v>42153</v>
      </c>
      <c r="R3" s="95"/>
      <c r="S3" s="95"/>
      <c r="T3" s="95"/>
      <c r="U3" s="95"/>
      <c r="V3" s="95"/>
      <c r="W3" s="95"/>
      <c r="X3" s="95"/>
      <c r="Y3" s="95"/>
      <c r="Z3" s="95"/>
      <c r="AA3" s="95"/>
      <c r="AB3" s="95"/>
      <c r="AC3" s="96">
        <v>43622</v>
      </c>
      <c r="AD3" s="95"/>
      <c r="AE3" s="95"/>
      <c r="AF3" s="95"/>
      <c r="AG3" s="95"/>
      <c r="AH3" s="95"/>
      <c r="AI3" s="95"/>
      <c r="AJ3" s="95"/>
      <c r="AK3" s="95"/>
      <c r="AL3" s="95"/>
      <c r="AM3" s="95"/>
      <c r="AN3" s="95"/>
      <c r="AO3" s="96">
        <v>43809</v>
      </c>
      <c r="AP3" s="95"/>
      <c r="AQ3" s="95"/>
      <c r="AR3" s="95"/>
      <c r="AS3" s="95"/>
      <c r="AT3" s="95"/>
      <c r="AU3" s="95"/>
      <c r="AV3" s="95"/>
      <c r="AW3" s="95"/>
      <c r="AX3" s="95"/>
      <c r="AY3" s="95"/>
      <c r="AZ3" s="95"/>
      <c r="BA3" s="96">
        <v>44926</v>
      </c>
      <c r="BB3" s="95"/>
      <c r="BC3" s="95"/>
      <c r="BD3" s="95"/>
      <c r="BE3" s="95"/>
      <c r="BF3" s="95"/>
      <c r="BG3" s="95"/>
      <c r="BH3" s="95"/>
      <c r="BI3" s="95"/>
      <c r="BJ3" s="95"/>
      <c r="BK3" s="95"/>
      <c r="BL3" s="95"/>
      <c r="BM3" s="96"/>
      <c r="BN3" s="95"/>
      <c r="BO3" s="95"/>
      <c r="BP3" s="95"/>
      <c r="BQ3" s="95"/>
      <c r="BR3" s="95"/>
      <c r="BS3" s="95"/>
      <c r="BT3" s="95"/>
      <c r="BU3" s="95"/>
      <c r="BV3" s="95"/>
      <c r="BW3" s="95"/>
      <c r="BX3" s="95"/>
      <c r="BY3" s="96"/>
      <c r="BZ3" s="95"/>
      <c r="CA3" s="95"/>
      <c r="CB3" s="95"/>
      <c r="CC3" s="95"/>
      <c r="CD3" s="95"/>
      <c r="CE3" s="95"/>
      <c r="CF3" s="95"/>
      <c r="CG3" s="95"/>
      <c r="CH3" s="95"/>
      <c r="CI3" s="95"/>
      <c r="CJ3" s="95"/>
      <c r="CK3" s="96"/>
      <c r="CL3" s="95"/>
      <c r="CM3" s="95"/>
      <c r="CN3" s="95"/>
      <c r="CO3" s="95"/>
      <c r="CP3" s="95"/>
      <c r="CQ3" s="95"/>
      <c r="CR3" s="95"/>
      <c r="CS3" s="95"/>
      <c r="CT3" s="95"/>
      <c r="CU3" s="95"/>
      <c r="CV3" s="95"/>
      <c r="CW3" s="96"/>
      <c r="CX3" s="95"/>
      <c r="CY3" s="95"/>
      <c r="CZ3" s="95"/>
      <c r="DA3" s="95"/>
      <c r="DB3" s="95"/>
      <c r="DC3" s="95"/>
      <c r="DD3" s="95"/>
      <c r="DE3" s="95"/>
      <c r="DF3" s="95"/>
      <c r="DG3" s="95"/>
      <c r="DH3" s="95"/>
      <c r="DI3" s="96"/>
      <c r="DJ3" s="95"/>
      <c r="DK3" s="95"/>
      <c r="DL3" s="95"/>
      <c r="DM3" s="95"/>
      <c r="DN3" s="95"/>
      <c r="DO3" s="95"/>
      <c r="DP3" s="95"/>
      <c r="DQ3" s="95"/>
      <c r="DR3" s="95"/>
      <c r="DS3" s="95"/>
      <c r="DT3" s="95"/>
      <c r="DU3" s="96"/>
      <c r="DV3" s="95"/>
      <c r="DW3" s="95"/>
      <c r="DX3" s="95"/>
      <c r="DY3" s="95"/>
      <c r="DZ3" s="95"/>
      <c r="EA3" s="95"/>
      <c r="EB3" s="95"/>
      <c r="EC3" s="95"/>
      <c r="ED3" s="95"/>
      <c r="EE3" s="95"/>
      <c r="EF3" s="95"/>
      <c r="EG3" s="96"/>
      <c r="EH3" s="95"/>
      <c r="EI3" s="95"/>
      <c r="EJ3" s="95"/>
      <c r="EK3" s="95"/>
      <c r="EL3" s="95"/>
      <c r="EM3" s="95"/>
      <c r="EN3" s="95"/>
      <c r="EO3" s="95"/>
      <c r="EP3" s="95"/>
      <c r="EQ3" s="95"/>
      <c r="ER3" s="95"/>
      <c r="ES3" s="96"/>
      <c r="ET3" s="95"/>
      <c r="EU3" s="95"/>
      <c r="EV3" s="95"/>
      <c r="EW3" s="95"/>
      <c r="EX3" s="95"/>
      <c r="EY3" s="95"/>
      <c r="EZ3" s="95"/>
      <c r="FA3" s="95"/>
      <c r="FB3" s="95"/>
      <c r="FC3" s="95"/>
      <c r="FD3" s="95"/>
      <c r="FE3" s="96"/>
      <c r="FF3" s="95"/>
      <c r="FG3" s="95"/>
      <c r="FH3" s="95"/>
      <c r="FI3" s="95"/>
      <c r="FJ3" s="95"/>
      <c r="FK3" s="95"/>
      <c r="FL3" s="95"/>
      <c r="FM3" s="95"/>
      <c r="FN3" s="95"/>
      <c r="FO3" s="95"/>
      <c r="FP3" s="95"/>
      <c r="FQ3" s="96"/>
      <c r="FR3" s="95"/>
      <c r="FS3" s="95"/>
      <c r="FT3" s="95"/>
      <c r="FU3" s="95"/>
      <c r="FV3" s="95"/>
      <c r="FW3" s="95"/>
      <c r="FX3" s="95"/>
      <c r="FY3" s="95"/>
      <c r="FZ3" s="95"/>
      <c r="GA3" s="95"/>
      <c r="GB3" s="95"/>
      <c r="GC3" s="96"/>
      <c r="GD3" s="95"/>
      <c r="GE3" s="95"/>
      <c r="GF3" s="95"/>
      <c r="GG3" s="95"/>
      <c r="GH3" s="95"/>
      <c r="GI3" s="95"/>
      <c r="GJ3" s="95"/>
      <c r="GK3" s="95"/>
      <c r="GL3" s="95"/>
      <c r="GM3" s="95"/>
      <c r="GN3" s="95"/>
      <c r="GO3" s="96"/>
      <c r="GP3" s="95"/>
      <c r="GQ3" s="95"/>
      <c r="GR3" s="95"/>
      <c r="GS3" s="95"/>
      <c r="GT3" s="95"/>
      <c r="GU3" s="95"/>
      <c r="GV3" s="95"/>
      <c r="GW3" s="95"/>
      <c r="GX3" s="95"/>
      <c r="GY3" s="95"/>
      <c r="GZ3" s="95"/>
      <c r="HA3" s="96"/>
      <c r="HB3" s="95"/>
      <c r="HC3" s="95"/>
      <c r="HD3" s="95"/>
      <c r="HE3" s="95"/>
      <c r="HF3" s="95"/>
      <c r="HG3" s="95"/>
      <c r="HH3" s="95"/>
      <c r="HI3" s="95"/>
      <c r="HJ3" s="95"/>
      <c r="HK3" s="95"/>
      <c r="HL3" s="95"/>
      <c r="HM3" s="96"/>
      <c r="HN3" s="95"/>
      <c r="HO3" s="95"/>
      <c r="HP3" s="95"/>
      <c r="HQ3" s="95"/>
      <c r="HR3" s="95"/>
      <c r="HS3" s="95"/>
      <c r="HT3" s="95"/>
      <c r="HU3" s="95"/>
      <c r="HV3" s="95"/>
      <c r="HW3" s="95"/>
      <c r="HX3" s="95"/>
      <c r="HY3" s="96"/>
      <c r="HZ3" s="95"/>
      <c r="IA3" s="95"/>
      <c r="IB3" s="95"/>
      <c r="IC3" s="95"/>
      <c r="ID3" s="95"/>
      <c r="IE3" s="95"/>
      <c r="IF3" s="95"/>
      <c r="IG3" s="95"/>
      <c r="IH3" s="95"/>
      <c r="II3" s="95"/>
      <c r="IJ3" s="95"/>
      <c r="IK3" s="96"/>
      <c r="IL3" s="95"/>
      <c r="IM3" s="95"/>
      <c r="IN3" s="95"/>
      <c r="IO3" s="95"/>
      <c r="IP3" s="95"/>
      <c r="IQ3" s="95"/>
      <c r="IR3" s="95"/>
      <c r="IS3" s="95"/>
      <c r="IT3" s="95"/>
      <c r="IU3" s="95"/>
      <c r="IV3" s="95"/>
      <c r="IW3" s="96"/>
      <c r="IX3" s="95"/>
      <c r="IY3" s="95"/>
      <c r="IZ3" s="95"/>
      <c r="JA3" s="95"/>
      <c r="JB3" s="95"/>
      <c r="JC3" s="95"/>
      <c r="JD3" s="95"/>
      <c r="JE3" s="95"/>
      <c r="JF3" s="95"/>
      <c r="JG3" s="95"/>
      <c r="JH3" s="95"/>
      <c r="JI3" s="96"/>
      <c r="JJ3" s="95"/>
      <c r="JK3" s="95"/>
      <c r="JL3" s="95"/>
      <c r="JM3" s="95"/>
      <c r="JN3" s="95"/>
      <c r="JO3" s="95"/>
      <c r="JP3" s="95"/>
      <c r="JQ3" s="95"/>
      <c r="JR3" s="95"/>
      <c r="JS3" s="95"/>
      <c r="JT3" s="95"/>
      <c r="JU3" s="96"/>
      <c r="JV3" s="95"/>
      <c r="JW3" s="95"/>
      <c r="JX3" s="95"/>
      <c r="JY3" s="95"/>
      <c r="JZ3" s="95"/>
      <c r="KA3" s="95"/>
      <c r="KB3" s="95"/>
      <c r="KC3" s="95"/>
      <c r="KD3" s="95"/>
      <c r="KE3" s="95"/>
      <c r="KF3" s="95"/>
    </row>
    <row r="4" spans="1:292" ht="6" customHeight="1">
      <c r="A4" s="18"/>
      <c r="B4" s="20"/>
      <c r="C4" s="20"/>
      <c r="D4" s="20"/>
      <c r="E4" s="62"/>
      <c r="F4" s="20"/>
      <c r="G4" s="20"/>
      <c r="H4" s="20"/>
      <c r="I4" s="20"/>
      <c r="J4" s="20"/>
      <c r="K4" s="20"/>
      <c r="L4" s="20"/>
      <c r="M4" s="20"/>
      <c r="N4" s="20"/>
      <c r="O4" s="20"/>
      <c r="P4" s="20"/>
      <c r="Q4" s="62"/>
      <c r="R4" s="20"/>
      <c r="S4" s="20"/>
      <c r="T4" s="20"/>
      <c r="U4" s="20"/>
      <c r="V4" s="20"/>
      <c r="W4" s="20"/>
      <c r="X4" s="20"/>
      <c r="Y4" s="20"/>
      <c r="Z4" s="20"/>
      <c r="AA4" s="20"/>
      <c r="AB4" s="20"/>
      <c r="AC4" s="62"/>
      <c r="AD4" s="20"/>
      <c r="AE4" s="20"/>
      <c r="AF4" s="20"/>
      <c r="AG4" s="20"/>
      <c r="AH4" s="20"/>
      <c r="AI4" s="20"/>
      <c r="AJ4" s="20"/>
      <c r="AK4" s="20"/>
      <c r="AL4" s="20"/>
      <c r="AM4" s="20"/>
      <c r="AN4" s="20"/>
      <c r="AO4" s="62"/>
      <c r="AP4" s="20"/>
      <c r="AQ4" s="20"/>
      <c r="AR4" s="20"/>
      <c r="AS4" s="20"/>
      <c r="AT4" s="20"/>
      <c r="AU4" s="20"/>
      <c r="AV4" s="20"/>
      <c r="AW4" s="20"/>
      <c r="AX4" s="20"/>
      <c r="AY4" s="20"/>
      <c r="AZ4" s="20"/>
      <c r="BA4" s="62"/>
      <c r="BB4" s="20"/>
      <c r="BC4" s="20"/>
      <c r="BD4" s="20"/>
      <c r="BE4" s="20"/>
      <c r="BF4" s="20"/>
      <c r="BG4" s="20"/>
      <c r="BH4" s="20"/>
      <c r="BI4" s="20"/>
      <c r="BJ4" s="20"/>
      <c r="BK4" s="20"/>
      <c r="BL4" s="20"/>
      <c r="BM4" s="62"/>
      <c r="BN4" s="20"/>
      <c r="BO4" s="20"/>
      <c r="BP4" s="20"/>
      <c r="BQ4" s="20"/>
      <c r="BR4" s="20"/>
      <c r="BS4" s="20"/>
      <c r="BT4" s="20"/>
      <c r="BU4" s="20"/>
      <c r="BV4" s="20"/>
      <c r="BW4" s="20"/>
      <c r="BX4" s="20"/>
      <c r="BY4" s="62"/>
      <c r="BZ4" s="20"/>
      <c r="CA4" s="20"/>
      <c r="CB4" s="20"/>
      <c r="CC4" s="20"/>
      <c r="CD4" s="20"/>
      <c r="CE4" s="20"/>
      <c r="CF4" s="20"/>
      <c r="CG4" s="20"/>
      <c r="CH4" s="20"/>
      <c r="CI4" s="20"/>
      <c r="CJ4" s="20"/>
      <c r="CK4" s="62"/>
      <c r="CL4" s="20"/>
      <c r="CM4" s="20"/>
      <c r="CN4" s="20"/>
      <c r="CO4" s="20"/>
      <c r="CP4" s="20"/>
      <c r="CQ4" s="20"/>
      <c r="CR4" s="20"/>
      <c r="CS4" s="20"/>
      <c r="CT4" s="20"/>
      <c r="CU4" s="20"/>
      <c r="CV4" s="20"/>
      <c r="CW4" s="62"/>
      <c r="CX4" s="20"/>
      <c r="CY4" s="20"/>
      <c r="CZ4" s="20"/>
      <c r="DA4" s="20"/>
      <c r="DB4" s="20"/>
      <c r="DC4" s="20"/>
      <c r="DD4" s="20"/>
      <c r="DE4" s="20"/>
      <c r="DF4" s="20"/>
      <c r="DG4" s="20"/>
      <c r="DH4" s="20"/>
      <c r="DI4" s="62"/>
      <c r="DJ4" s="20"/>
      <c r="DK4" s="20"/>
      <c r="DL4" s="20"/>
      <c r="DM4" s="20"/>
      <c r="DN4" s="20"/>
      <c r="DO4" s="20"/>
      <c r="DP4" s="20"/>
      <c r="DQ4" s="20"/>
      <c r="DR4" s="20"/>
      <c r="DS4" s="20"/>
      <c r="DT4" s="20"/>
      <c r="DU4" s="62"/>
      <c r="DV4" s="20"/>
      <c r="DW4" s="20"/>
      <c r="DX4" s="20"/>
      <c r="DY4" s="20"/>
      <c r="DZ4" s="20"/>
      <c r="EA4" s="20"/>
      <c r="EB4" s="20"/>
      <c r="EC4" s="20"/>
      <c r="ED4" s="20"/>
      <c r="EE4" s="20"/>
      <c r="EF4" s="20"/>
      <c r="EG4" s="62"/>
      <c r="EH4" s="20"/>
      <c r="EI4" s="20"/>
      <c r="EJ4" s="20"/>
      <c r="EK4" s="20"/>
      <c r="EL4" s="20"/>
      <c r="EM4" s="20"/>
      <c r="EN4" s="20"/>
      <c r="EO4" s="20"/>
      <c r="EP4" s="20"/>
      <c r="EQ4" s="20"/>
      <c r="ER4" s="20"/>
      <c r="ES4" s="62"/>
      <c r="ET4" s="20"/>
      <c r="EU4" s="20"/>
      <c r="EV4" s="20"/>
      <c r="EW4" s="20"/>
      <c r="EX4" s="20"/>
      <c r="EY4" s="20"/>
      <c r="EZ4" s="20"/>
      <c r="FA4" s="20"/>
      <c r="FB4" s="20"/>
      <c r="FC4" s="20"/>
      <c r="FD4" s="20"/>
      <c r="FE4" s="62"/>
      <c r="FF4" s="20"/>
      <c r="FG4" s="20"/>
      <c r="FH4" s="20"/>
      <c r="FI4" s="20"/>
      <c r="FJ4" s="20"/>
      <c r="FK4" s="20"/>
      <c r="FL4" s="20"/>
      <c r="FM4" s="20"/>
      <c r="FN4" s="20"/>
      <c r="FO4" s="20"/>
      <c r="FP4" s="20"/>
      <c r="FQ4" s="62"/>
      <c r="FR4" s="20"/>
      <c r="FS4" s="20"/>
      <c r="FT4" s="20"/>
      <c r="FU4" s="20"/>
      <c r="FV4" s="20"/>
      <c r="FW4" s="20"/>
      <c r="FX4" s="20"/>
      <c r="FY4" s="20"/>
      <c r="FZ4" s="20"/>
      <c r="GA4" s="20"/>
      <c r="GB4" s="20"/>
      <c r="GC4" s="62"/>
      <c r="GD4" s="20"/>
      <c r="GE4" s="20"/>
      <c r="GF4" s="20"/>
      <c r="GG4" s="20"/>
      <c r="GH4" s="20"/>
      <c r="GI4" s="20"/>
      <c r="GJ4" s="20"/>
      <c r="GK4" s="20"/>
      <c r="GL4" s="20"/>
      <c r="GM4" s="20"/>
      <c r="GN4" s="20"/>
      <c r="GO4" s="62"/>
      <c r="GP4" s="20"/>
      <c r="GQ4" s="20"/>
      <c r="GR4" s="20"/>
      <c r="GS4" s="20"/>
      <c r="GT4" s="20"/>
      <c r="GU4" s="20"/>
      <c r="GV4" s="20"/>
      <c r="GW4" s="20"/>
      <c r="GX4" s="20"/>
      <c r="GY4" s="20"/>
      <c r="GZ4" s="20"/>
      <c r="HA4" s="62"/>
      <c r="HB4" s="20"/>
      <c r="HC4" s="20"/>
      <c r="HD4" s="20"/>
      <c r="HE4" s="20"/>
      <c r="HF4" s="20"/>
      <c r="HG4" s="20"/>
      <c r="HH4" s="20"/>
      <c r="HI4" s="20"/>
      <c r="HJ4" s="20"/>
      <c r="HK4" s="20"/>
      <c r="HL4" s="20"/>
      <c r="HM4" s="62"/>
      <c r="HN4" s="20"/>
      <c r="HO4" s="20"/>
      <c r="HP4" s="20"/>
      <c r="HQ4" s="20"/>
      <c r="HR4" s="20"/>
      <c r="HS4" s="20"/>
      <c r="HT4" s="20"/>
      <c r="HU4" s="20"/>
      <c r="HV4" s="20"/>
      <c r="HW4" s="20"/>
      <c r="HX4" s="20"/>
      <c r="HY4" s="62"/>
      <c r="HZ4" s="20"/>
      <c r="IA4" s="20"/>
      <c r="IB4" s="20"/>
      <c r="IC4" s="20"/>
      <c r="ID4" s="20"/>
      <c r="IE4" s="20"/>
      <c r="IF4" s="20"/>
      <c r="IG4" s="20"/>
      <c r="IH4" s="20"/>
      <c r="II4" s="20"/>
      <c r="IJ4" s="20"/>
      <c r="IK4" s="62"/>
      <c r="IL4" s="20"/>
      <c r="IM4" s="20"/>
      <c r="IN4" s="20"/>
      <c r="IO4" s="20"/>
      <c r="IP4" s="20"/>
      <c r="IQ4" s="20"/>
      <c r="IR4" s="20"/>
      <c r="IS4" s="20"/>
      <c r="IT4" s="20"/>
      <c r="IU4" s="20"/>
      <c r="IV4" s="20"/>
      <c r="IW4" s="62"/>
      <c r="IX4" s="20"/>
      <c r="IY4" s="20"/>
      <c r="IZ4" s="20"/>
      <c r="JA4" s="20"/>
      <c r="JB4" s="20"/>
      <c r="JC4" s="20"/>
      <c r="JD4" s="20"/>
      <c r="JE4" s="20"/>
      <c r="JF4" s="20"/>
      <c r="JG4" s="20"/>
      <c r="JH4" s="20"/>
      <c r="JI4" s="62"/>
      <c r="JJ4" s="20"/>
      <c r="JK4" s="20"/>
      <c r="JL4" s="20"/>
      <c r="JM4" s="20"/>
      <c r="JN4" s="20"/>
      <c r="JO4" s="20"/>
      <c r="JP4" s="20"/>
      <c r="JQ4" s="20"/>
      <c r="JR4" s="20"/>
      <c r="JS4" s="20"/>
      <c r="JT4" s="20"/>
      <c r="JU4" s="62"/>
      <c r="JV4" s="20"/>
      <c r="JW4" s="20"/>
      <c r="JX4" s="20"/>
      <c r="JY4" s="20"/>
      <c r="JZ4" s="20"/>
      <c r="KA4" s="20"/>
      <c r="KB4" s="20"/>
      <c r="KC4" s="20"/>
      <c r="KD4" s="20"/>
      <c r="KE4" s="20"/>
      <c r="KF4" s="20"/>
    </row>
    <row r="5" spans="1:292" ht="6" customHeight="1">
      <c r="A5" s="98"/>
      <c r="B5" s="20"/>
      <c r="C5" s="91"/>
      <c r="D5" s="91"/>
      <c r="E5" s="62"/>
      <c r="F5" s="91"/>
      <c r="G5" s="91"/>
      <c r="H5" s="91"/>
      <c r="I5" s="91"/>
      <c r="J5" s="91"/>
      <c r="K5" s="91"/>
      <c r="L5" s="91"/>
      <c r="M5" s="91"/>
      <c r="N5" s="91"/>
      <c r="O5" s="91"/>
      <c r="P5" s="91"/>
      <c r="Q5" s="62"/>
      <c r="R5" s="91"/>
      <c r="S5" s="91"/>
      <c r="T5" s="91"/>
      <c r="U5" s="91"/>
      <c r="V5" s="91"/>
      <c r="W5" s="91"/>
      <c r="X5" s="91"/>
      <c r="Y5" s="91"/>
      <c r="Z5" s="91"/>
      <c r="AA5" s="91"/>
      <c r="AB5" s="91"/>
      <c r="AC5" s="62"/>
      <c r="AD5" s="91"/>
      <c r="AE5" s="91"/>
      <c r="AF5" s="91"/>
      <c r="AG5" s="91"/>
      <c r="AH5" s="91"/>
      <c r="AI5" s="91"/>
      <c r="AJ5" s="91"/>
      <c r="AK5" s="91"/>
      <c r="AL5" s="91"/>
      <c r="AM5" s="91"/>
      <c r="AN5" s="91"/>
      <c r="AO5" s="62"/>
      <c r="AP5" s="91"/>
      <c r="AQ5" s="91"/>
      <c r="AR5" s="91"/>
      <c r="AS5" s="91"/>
      <c r="AT5" s="91"/>
      <c r="AU5" s="91"/>
      <c r="AV5" s="91"/>
      <c r="AW5" s="91"/>
      <c r="AX5" s="91"/>
      <c r="AY5" s="91"/>
      <c r="AZ5" s="91"/>
      <c r="BA5" s="62"/>
      <c r="BB5" s="91"/>
      <c r="BC5" s="91"/>
      <c r="BD5" s="91"/>
      <c r="BE5" s="91"/>
      <c r="BF5" s="91"/>
      <c r="BG5" s="91"/>
      <c r="BH5" s="91"/>
      <c r="BI5" s="91"/>
      <c r="BJ5" s="91"/>
      <c r="BK5" s="91"/>
      <c r="BL5" s="91"/>
      <c r="BM5" s="62"/>
      <c r="BN5" s="91"/>
      <c r="BO5" s="91"/>
      <c r="BP5" s="91"/>
      <c r="BQ5" s="91"/>
      <c r="BR5" s="91"/>
      <c r="BS5" s="91"/>
      <c r="BT5" s="91"/>
      <c r="BU5" s="91"/>
      <c r="BV5" s="91"/>
      <c r="BW5" s="91"/>
      <c r="BX5" s="91"/>
      <c r="BY5" s="62"/>
      <c r="BZ5" s="91"/>
      <c r="CA5" s="91"/>
      <c r="CB5" s="91"/>
      <c r="CC5" s="91"/>
      <c r="CD5" s="91"/>
      <c r="CE5" s="91"/>
      <c r="CF5" s="91"/>
      <c r="CG5" s="91"/>
      <c r="CH5" s="91"/>
      <c r="CI5" s="91"/>
      <c r="CJ5" s="91"/>
      <c r="CK5" s="62"/>
      <c r="CL5" s="91"/>
      <c r="CM5" s="91"/>
      <c r="CN5" s="91"/>
      <c r="CO5" s="91"/>
      <c r="CP5" s="91"/>
      <c r="CQ5" s="91"/>
      <c r="CR5" s="91"/>
      <c r="CS5" s="91"/>
      <c r="CT5" s="91"/>
      <c r="CU5" s="91"/>
      <c r="CV5" s="91"/>
      <c r="CW5" s="62"/>
      <c r="CX5" s="91"/>
      <c r="CY5" s="91"/>
      <c r="CZ5" s="91"/>
      <c r="DA5" s="91"/>
      <c r="DB5" s="91"/>
      <c r="DC5" s="91"/>
      <c r="DD5" s="91"/>
      <c r="DE5" s="91"/>
      <c r="DF5" s="91"/>
      <c r="DG5" s="91"/>
      <c r="DH5" s="91"/>
      <c r="DI5" s="62"/>
      <c r="DJ5" s="91"/>
      <c r="DK5" s="91"/>
      <c r="DL5" s="91"/>
      <c r="DM5" s="91"/>
      <c r="DN5" s="91"/>
      <c r="DO5" s="91"/>
      <c r="DP5" s="91"/>
      <c r="DQ5" s="91"/>
      <c r="DR5" s="91"/>
      <c r="DS5" s="91"/>
      <c r="DT5" s="91"/>
      <c r="DU5" s="62"/>
      <c r="DV5" s="91"/>
      <c r="DW5" s="91"/>
      <c r="DX5" s="91"/>
      <c r="DY5" s="91"/>
      <c r="DZ5" s="91"/>
      <c r="EA5" s="91"/>
      <c r="EB5" s="91"/>
      <c r="EC5" s="91"/>
      <c r="ED5" s="91"/>
      <c r="EE5" s="91"/>
      <c r="EF5" s="91"/>
      <c r="EG5" s="62"/>
      <c r="EH5" s="91"/>
      <c r="EI5" s="91"/>
      <c r="EJ5" s="91"/>
      <c r="EK5" s="91"/>
      <c r="EL5" s="91"/>
      <c r="EM5" s="91"/>
      <c r="EN5" s="91"/>
      <c r="EO5" s="91"/>
      <c r="EP5" s="91"/>
      <c r="EQ5" s="91"/>
      <c r="ER5" s="91"/>
      <c r="ES5" s="62"/>
      <c r="ET5" s="91"/>
      <c r="EU5" s="91"/>
      <c r="EV5" s="91"/>
      <c r="EW5" s="91"/>
      <c r="EX5" s="91"/>
      <c r="EY5" s="91"/>
      <c r="EZ5" s="91"/>
      <c r="FA5" s="91"/>
      <c r="FB5" s="91"/>
      <c r="FC5" s="91"/>
      <c r="FD5" s="91"/>
      <c r="FE5" s="62"/>
      <c r="FF5" s="91"/>
      <c r="FG5" s="91"/>
      <c r="FH5" s="91"/>
      <c r="FI5" s="91"/>
      <c r="FJ5" s="91"/>
      <c r="FK5" s="91"/>
      <c r="FL5" s="91"/>
      <c r="FM5" s="91"/>
      <c r="FN5" s="91"/>
      <c r="FO5" s="91"/>
      <c r="FP5" s="91"/>
      <c r="FQ5" s="62"/>
      <c r="FR5" s="91"/>
      <c r="FS5" s="91"/>
      <c r="FT5" s="91"/>
      <c r="FU5" s="91"/>
      <c r="FV5" s="91"/>
      <c r="FW5" s="91"/>
      <c r="FX5" s="91"/>
      <c r="FY5" s="91"/>
      <c r="FZ5" s="91"/>
      <c r="GA5" s="91"/>
      <c r="GB5" s="91"/>
      <c r="GC5" s="62"/>
      <c r="GD5" s="91"/>
      <c r="GE5" s="91"/>
      <c r="GF5" s="91"/>
      <c r="GG5" s="91"/>
      <c r="GH5" s="91"/>
      <c r="GI5" s="91"/>
      <c r="GJ5" s="91"/>
      <c r="GK5" s="91"/>
      <c r="GL5" s="91"/>
      <c r="GM5" s="91"/>
      <c r="GN5" s="91"/>
      <c r="GO5" s="62"/>
      <c r="GP5" s="91"/>
      <c r="GQ5" s="91"/>
      <c r="GR5" s="91"/>
      <c r="GS5" s="91"/>
      <c r="GT5" s="91"/>
      <c r="GU5" s="91"/>
      <c r="GV5" s="91"/>
      <c r="GW5" s="91"/>
      <c r="GX5" s="91"/>
      <c r="GY5" s="91"/>
      <c r="GZ5" s="91"/>
      <c r="HA5" s="62"/>
      <c r="HB5" s="91"/>
      <c r="HC5" s="91"/>
      <c r="HD5" s="91"/>
      <c r="HE5" s="91"/>
      <c r="HF5" s="91"/>
      <c r="HG5" s="91"/>
      <c r="HH5" s="91"/>
      <c r="HI5" s="91"/>
      <c r="HJ5" s="91"/>
      <c r="HK5" s="91"/>
      <c r="HL5" s="91"/>
      <c r="HM5" s="62"/>
      <c r="HN5" s="91"/>
      <c r="HO5" s="91"/>
      <c r="HP5" s="91"/>
      <c r="HQ5" s="91"/>
      <c r="HR5" s="91"/>
      <c r="HS5" s="91"/>
      <c r="HT5" s="91"/>
      <c r="HU5" s="91"/>
      <c r="HV5" s="91"/>
      <c r="HW5" s="91"/>
      <c r="HX5" s="91"/>
      <c r="HY5" s="62"/>
      <c r="HZ5" s="91"/>
      <c r="IA5" s="91"/>
      <c r="IB5" s="91"/>
      <c r="IC5" s="91"/>
      <c r="ID5" s="91"/>
      <c r="IE5" s="91"/>
      <c r="IF5" s="91"/>
      <c r="IG5" s="91"/>
      <c r="IH5" s="91"/>
      <c r="II5" s="91"/>
      <c r="IJ5" s="91"/>
      <c r="IK5" s="62"/>
      <c r="IL5" s="91"/>
      <c r="IM5" s="91"/>
      <c r="IN5" s="91"/>
      <c r="IO5" s="91"/>
      <c r="IP5" s="91"/>
      <c r="IQ5" s="91"/>
      <c r="IR5" s="91"/>
      <c r="IS5" s="91"/>
      <c r="IT5" s="91"/>
      <c r="IU5" s="91"/>
      <c r="IV5" s="91"/>
      <c r="IW5" s="62"/>
      <c r="IX5" s="91"/>
      <c r="IY5" s="91"/>
      <c r="IZ5" s="91"/>
      <c r="JA5" s="91"/>
      <c r="JB5" s="91"/>
      <c r="JC5" s="91"/>
      <c r="JD5" s="91"/>
      <c r="JE5" s="91"/>
      <c r="JF5" s="91"/>
      <c r="JG5" s="91"/>
      <c r="JH5" s="91"/>
      <c r="JI5" s="62"/>
      <c r="JJ5" s="91"/>
      <c r="JK5" s="91"/>
      <c r="JL5" s="91"/>
      <c r="JM5" s="91"/>
      <c r="JN5" s="91"/>
      <c r="JO5" s="91"/>
      <c r="JP5" s="91"/>
      <c r="JQ5" s="91"/>
      <c r="JR5" s="91"/>
      <c r="JS5" s="91"/>
      <c r="JT5" s="91"/>
      <c r="JU5" s="62"/>
      <c r="JV5" s="91"/>
      <c r="JW5" s="91"/>
      <c r="JX5" s="91"/>
      <c r="JY5" s="91"/>
      <c r="JZ5" s="91"/>
      <c r="KA5" s="91"/>
      <c r="KB5" s="91"/>
      <c r="KC5" s="91"/>
      <c r="KD5" s="91"/>
      <c r="KE5" s="91"/>
      <c r="KF5" s="91"/>
    </row>
    <row r="6" spans="1:292" ht="6" customHeight="1">
      <c r="A6" s="98"/>
      <c r="B6" s="20"/>
      <c r="C6" s="91"/>
      <c r="D6" s="91"/>
      <c r="E6" s="62"/>
      <c r="F6" s="91"/>
      <c r="G6" s="91"/>
      <c r="H6" s="91"/>
      <c r="I6" s="91"/>
      <c r="J6" s="91"/>
      <c r="K6" s="91"/>
      <c r="L6" s="91"/>
      <c r="M6" s="91"/>
      <c r="N6" s="91"/>
      <c r="O6" s="91"/>
      <c r="P6" s="91"/>
      <c r="Q6" s="62"/>
      <c r="R6" s="91"/>
      <c r="S6" s="91"/>
      <c r="T6" s="91"/>
      <c r="U6" s="91"/>
      <c r="V6" s="91"/>
      <c r="W6" s="91"/>
      <c r="X6" s="91"/>
      <c r="Y6" s="91"/>
      <c r="Z6" s="91"/>
      <c r="AA6" s="91"/>
      <c r="AB6" s="91"/>
      <c r="AC6" s="62"/>
      <c r="AD6" s="91"/>
      <c r="AE6" s="91"/>
      <c r="AF6" s="91"/>
      <c r="AG6" s="91"/>
      <c r="AH6" s="91"/>
      <c r="AI6" s="91"/>
      <c r="AJ6" s="91"/>
      <c r="AK6" s="91"/>
      <c r="AL6" s="91"/>
      <c r="AM6" s="91"/>
      <c r="AN6" s="91"/>
      <c r="AO6" s="62"/>
      <c r="AP6" s="91"/>
      <c r="AQ6" s="91"/>
      <c r="AR6" s="91"/>
      <c r="AS6" s="91"/>
      <c r="AT6" s="91"/>
      <c r="AU6" s="91"/>
      <c r="AV6" s="91"/>
      <c r="AW6" s="91"/>
      <c r="AX6" s="91"/>
      <c r="AY6" s="91"/>
      <c r="AZ6" s="91"/>
      <c r="BA6" s="62"/>
      <c r="BB6" s="91"/>
      <c r="BC6" s="91"/>
      <c r="BD6" s="91"/>
      <c r="BE6" s="91"/>
      <c r="BF6" s="91"/>
      <c r="BG6" s="91"/>
      <c r="BH6" s="91"/>
      <c r="BI6" s="91"/>
      <c r="BJ6" s="91"/>
      <c r="BK6" s="91"/>
      <c r="BL6" s="91"/>
      <c r="BM6" s="62"/>
      <c r="BN6" s="91"/>
      <c r="BO6" s="91"/>
      <c r="BP6" s="91"/>
      <c r="BQ6" s="91"/>
      <c r="BR6" s="91"/>
      <c r="BS6" s="91"/>
      <c r="BT6" s="91"/>
      <c r="BU6" s="91"/>
      <c r="BV6" s="91"/>
      <c r="BW6" s="91"/>
      <c r="BX6" s="91"/>
      <c r="BY6" s="62"/>
      <c r="BZ6" s="91"/>
      <c r="CA6" s="91"/>
      <c r="CB6" s="91"/>
      <c r="CC6" s="91"/>
      <c r="CD6" s="91"/>
      <c r="CE6" s="91"/>
      <c r="CF6" s="91"/>
      <c r="CG6" s="91"/>
      <c r="CH6" s="91"/>
      <c r="CI6" s="91"/>
      <c r="CJ6" s="91"/>
      <c r="CK6" s="62"/>
      <c r="CL6" s="91"/>
      <c r="CM6" s="91"/>
      <c r="CN6" s="91"/>
      <c r="CO6" s="91"/>
      <c r="CP6" s="91"/>
      <c r="CQ6" s="91"/>
      <c r="CR6" s="91"/>
      <c r="CS6" s="91"/>
      <c r="CT6" s="91"/>
      <c r="CU6" s="91"/>
      <c r="CV6" s="91"/>
      <c r="CW6" s="62"/>
      <c r="CX6" s="91"/>
      <c r="CY6" s="91"/>
      <c r="CZ6" s="91"/>
      <c r="DA6" s="91"/>
      <c r="DB6" s="91"/>
      <c r="DC6" s="91"/>
      <c r="DD6" s="91"/>
      <c r="DE6" s="91"/>
      <c r="DF6" s="91"/>
      <c r="DG6" s="91"/>
      <c r="DH6" s="91"/>
      <c r="DI6" s="62"/>
      <c r="DJ6" s="91"/>
      <c r="DK6" s="91"/>
      <c r="DL6" s="91"/>
      <c r="DM6" s="91"/>
      <c r="DN6" s="91"/>
      <c r="DO6" s="91"/>
      <c r="DP6" s="91"/>
      <c r="DQ6" s="91"/>
      <c r="DR6" s="91"/>
      <c r="DS6" s="91"/>
      <c r="DT6" s="91"/>
      <c r="DU6" s="62"/>
      <c r="DV6" s="91"/>
      <c r="DW6" s="91"/>
      <c r="DX6" s="91"/>
      <c r="DY6" s="91"/>
      <c r="DZ6" s="91"/>
      <c r="EA6" s="91"/>
      <c r="EB6" s="91"/>
      <c r="EC6" s="91"/>
      <c r="ED6" s="91"/>
      <c r="EE6" s="91"/>
      <c r="EF6" s="91"/>
      <c r="EG6" s="62"/>
      <c r="EH6" s="91"/>
      <c r="EI6" s="91"/>
      <c r="EJ6" s="91"/>
      <c r="EK6" s="91"/>
      <c r="EL6" s="91"/>
      <c r="EM6" s="91"/>
      <c r="EN6" s="91"/>
      <c r="EO6" s="91"/>
      <c r="EP6" s="91"/>
      <c r="EQ6" s="91"/>
      <c r="ER6" s="91"/>
      <c r="ES6" s="62"/>
      <c r="ET6" s="91"/>
      <c r="EU6" s="91"/>
      <c r="EV6" s="91"/>
      <c r="EW6" s="91"/>
      <c r="EX6" s="91"/>
      <c r="EY6" s="91"/>
      <c r="EZ6" s="91"/>
      <c r="FA6" s="91"/>
      <c r="FB6" s="91"/>
      <c r="FC6" s="91"/>
      <c r="FD6" s="91"/>
      <c r="FE6" s="62"/>
      <c r="FF6" s="91"/>
      <c r="FG6" s="91"/>
      <c r="FH6" s="91"/>
      <c r="FI6" s="91"/>
      <c r="FJ6" s="91"/>
      <c r="FK6" s="91"/>
      <c r="FL6" s="91"/>
      <c r="FM6" s="91"/>
      <c r="FN6" s="91"/>
      <c r="FO6" s="91"/>
      <c r="FP6" s="91"/>
      <c r="FQ6" s="62"/>
      <c r="FR6" s="91"/>
      <c r="FS6" s="91"/>
      <c r="FT6" s="91"/>
      <c r="FU6" s="91"/>
      <c r="FV6" s="91"/>
      <c r="FW6" s="91"/>
      <c r="FX6" s="91"/>
      <c r="FY6" s="91"/>
      <c r="FZ6" s="91"/>
      <c r="GA6" s="91"/>
      <c r="GB6" s="91"/>
      <c r="GC6" s="62"/>
      <c r="GD6" s="91"/>
      <c r="GE6" s="91"/>
      <c r="GF6" s="91"/>
      <c r="GG6" s="91"/>
      <c r="GH6" s="91"/>
      <c r="GI6" s="91"/>
      <c r="GJ6" s="91"/>
      <c r="GK6" s="91"/>
      <c r="GL6" s="91"/>
      <c r="GM6" s="91"/>
      <c r="GN6" s="91"/>
      <c r="GO6" s="62"/>
      <c r="GP6" s="91"/>
      <c r="GQ6" s="91"/>
      <c r="GR6" s="91"/>
      <c r="GS6" s="91"/>
      <c r="GT6" s="91"/>
      <c r="GU6" s="91"/>
      <c r="GV6" s="91"/>
      <c r="GW6" s="91"/>
      <c r="GX6" s="91"/>
      <c r="GY6" s="91"/>
      <c r="GZ6" s="91"/>
      <c r="HA6" s="62"/>
      <c r="HB6" s="91"/>
      <c r="HC6" s="91"/>
      <c r="HD6" s="91"/>
      <c r="HE6" s="91"/>
      <c r="HF6" s="91"/>
      <c r="HG6" s="91"/>
      <c r="HH6" s="91"/>
      <c r="HI6" s="91"/>
      <c r="HJ6" s="91"/>
      <c r="HK6" s="91"/>
      <c r="HL6" s="91"/>
      <c r="HM6" s="62"/>
      <c r="HN6" s="91"/>
      <c r="HO6" s="91"/>
      <c r="HP6" s="91"/>
      <c r="HQ6" s="91"/>
      <c r="HR6" s="91"/>
      <c r="HS6" s="91"/>
      <c r="HT6" s="91"/>
      <c r="HU6" s="91"/>
      <c r="HV6" s="91"/>
      <c r="HW6" s="91"/>
      <c r="HX6" s="91"/>
      <c r="HY6" s="62"/>
      <c r="HZ6" s="91"/>
      <c r="IA6" s="91"/>
      <c r="IB6" s="91"/>
      <c r="IC6" s="91"/>
      <c r="ID6" s="91"/>
      <c r="IE6" s="91"/>
      <c r="IF6" s="91"/>
      <c r="IG6" s="91"/>
      <c r="IH6" s="91"/>
      <c r="II6" s="91"/>
      <c r="IJ6" s="91"/>
      <c r="IK6" s="62"/>
      <c r="IL6" s="91"/>
      <c r="IM6" s="91"/>
      <c r="IN6" s="91"/>
      <c r="IO6" s="91"/>
      <c r="IP6" s="91"/>
      <c r="IQ6" s="91"/>
      <c r="IR6" s="91"/>
      <c r="IS6" s="91"/>
      <c r="IT6" s="91"/>
      <c r="IU6" s="91"/>
      <c r="IV6" s="91"/>
      <c r="IW6" s="62"/>
      <c r="IX6" s="91"/>
      <c r="IY6" s="91"/>
      <c r="IZ6" s="91"/>
      <c r="JA6" s="91"/>
      <c r="JB6" s="91"/>
      <c r="JC6" s="91"/>
      <c r="JD6" s="91"/>
      <c r="JE6" s="91"/>
      <c r="JF6" s="91"/>
      <c r="JG6" s="91"/>
      <c r="JH6" s="91"/>
      <c r="JI6" s="62"/>
      <c r="JJ6" s="91"/>
      <c r="JK6" s="91"/>
      <c r="JL6" s="91"/>
      <c r="JM6" s="91"/>
      <c r="JN6" s="91"/>
      <c r="JO6" s="91"/>
      <c r="JP6" s="91"/>
      <c r="JQ6" s="91"/>
      <c r="JR6" s="91"/>
      <c r="JS6" s="91"/>
      <c r="JT6" s="91"/>
      <c r="JU6" s="62"/>
      <c r="JV6" s="91"/>
      <c r="JW6" s="91"/>
      <c r="JX6" s="91"/>
      <c r="JY6" s="91"/>
      <c r="JZ6" s="91"/>
      <c r="KA6" s="91"/>
      <c r="KB6" s="91"/>
      <c r="KC6" s="91"/>
      <c r="KD6" s="91"/>
      <c r="KE6" s="91"/>
      <c r="KF6" s="91"/>
    </row>
    <row r="7" spans="1:292" ht="6" customHeight="1">
      <c r="A7" s="98"/>
      <c r="B7" s="20"/>
      <c r="C7" s="91"/>
      <c r="D7" s="91"/>
      <c r="E7" s="62"/>
      <c r="F7" s="91"/>
      <c r="G7" s="91"/>
      <c r="H7" s="91"/>
      <c r="I7" s="91"/>
      <c r="J7" s="91"/>
      <c r="K7" s="91"/>
      <c r="L7" s="91"/>
      <c r="M7" s="91"/>
      <c r="N7" s="91"/>
      <c r="O7" s="91"/>
      <c r="P7" s="91"/>
      <c r="Q7" s="62"/>
      <c r="R7" s="91"/>
      <c r="S7" s="91"/>
      <c r="T7" s="91"/>
      <c r="U7" s="91"/>
      <c r="V7" s="91"/>
      <c r="W7" s="91"/>
      <c r="X7" s="91"/>
      <c r="Y7" s="91"/>
      <c r="Z7" s="91"/>
      <c r="AA7" s="91"/>
      <c r="AB7" s="91"/>
      <c r="AC7" s="62"/>
      <c r="AD7" s="91"/>
      <c r="AE7" s="91"/>
      <c r="AF7" s="91"/>
      <c r="AG7" s="91"/>
      <c r="AH7" s="91"/>
      <c r="AI7" s="91"/>
      <c r="AJ7" s="91"/>
      <c r="AK7" s="91"/>
      <c r="AL7" s="91"/>
      <c r="AM7" s="91"/>
      <c r="AN7" s="91"/>
      <c r="AO7" s="62"/>
      <c r="AP7" s="91"/>
      <c r="AQ7" s="91"/>
      <c r="AR7" s="91"/>
      <c r="AS7" s="91"/>
      <c r="AT7" s="91"/>
      <c r="AU7" s="91"/>
      <c r="AV7" s="91"/>
      <c r="AW7" s="91"/>
      <c r="AX7" s="91"/>
      <c r="AY7" s="91"/>
      <c r="AZ7" s="91"/>
      <c r="BA7" s="62"/>
      <c r="BB7" s="91"/>
      <c r="BC7" s="91"/>
      <c r="BD7" s="91"/>
      <c r="BE7" s="91"/>
      <c r="BF7" s="91"/>
      <c r="BG7" s="91"/>
      <c r="BH7" s="91"/>
      <c r="BI7" s="91"/>
      <c r="BJ7" s="91"/>
      <c r="BK7" s="91"/>
      <c r="BL7" s="91"/>
      <c r="BM7" s="62"/>
      <c r="BN7" s="91"/>
      <c r="BO7" s="91"/>
      <c r="BP7" s="91"/>
      <c r="BQ7" s="91"/>
      <c r="BR7" s="91"/>
      <c r="BS7" s="91"/>
      <c r="BT7" s="91"/>
      <c r="BU7" s="91"/>
      <c r="BV7" s="91"/>
      <c r="BW7" s="91"/>
      <c r="BX7" s="91"/>
      <c r="BY7" s="62"/>
      <c r="BZ7" s="91"/>
      <c r="CA7" s="91"/>
      <c r="CB7" s="91"/>
      <c r="CC7" s="91"/>
      <c r="CD7" s="91"/>
      <c r="CE7" s="91"/>
      <c r="CF7" s="91"/>
      <c r="CG7" s="91"/>
      <c r="CH7" s="91"/>
      <c r="CI7" s="91"/>
      <c r="CJ7" s="91"/>
      <c r="CK7" s="62"/>
      <c r="CL7" s="91"/>
      <c r="CM7" s="91"/>
      <c r="CN7" s="91"/>
      <c r="CO7" s="91"/>
      <c r="CP7" s="91"/>
      <c r="CQ7" s="91"/>
      <c r="CR7" s="91"/>
      <c r="CS7" s="91"/>
      <c r="CT7" s="91"/>
      <c r="CU7" s="91"/>
      <c r="CV7" s="91"/>
      <c r="CW7" s="62"/>
      <c r="CX7" s="91"/>
      <c r="CY7" s="91"/>
      <c r="CZ7" s="91"/>
      <c r="DA7" s="91"/>
      <c r="DB7" s="91"/>
      <c r="DC7" s="91"/>
      <c r="DD7" s="91"/>
      <c r="DE7" s="91"/>
      <c r="DF7" s="91"/>
      <c r="DG7" s="91"/>
      <c r="DH7" s="91"/>
      <c r="DI7" s="62"/>
      <c r="DJ7" s="91"/>
      <c r="DK7" s="91"/>
      <c r="DL7" s="91"/>
      <c r="DM7" s="91"/>
      <c r="DN7" s="91"/>
      <c r="DO7" s="91"/>
      <c r="DP7" s="91"/>
      <c r="DQ7" s="91"/>
      <c r="DR7" s="91"/>
      <c r="DS7" s="91"/>
      <c r="DT7" s="91"/>
      <c r="DU7" s="62"/>
      <c r="DV7" s="91"/>
      <c r="DW7" s="91"/>
      <c r="DX7" s="91"/>
      <c r="DY7" s="91"/>
      <c r="DZ7" s="91"/>
      <c r="EA7" s="91"/>
      <c r="EB7" s="91"/>
      <c r="EC7" s="91"/>
      <c r="ED7" s="91"/>
      <c r="EE7" s="91"/>
      <c r="EF7" s="91"/>
      <c r="EG7" s="62"/>
      <c r="EH7" s="91"/>
      <c r="EI7" s="91"/>
      <c r="EJ7" s="91"/>
      <c r="EK7" s="91"/>
      <c r="EL7" s="91"/>
      <c r="EM7" s="91"/>
      <c r="EN7" s="91"/>
      <c r="EO7" s="91"/>
      <c r="EP7" s="91"/>
      <c r="EQ7" s="91"/>
      <c r="ER7" s="91"/>
      <c r="ES7" s="62"/>
      <c r="ET7" s="91"/>
      <c r="EU7" s="91"/>
      <c r="EV7" s="91"/>
      <c r="EW7" s="91"/>
      <c r="EX7" s="91"/>
      <c r="EY7" s="91"/>
      <c r="EZ7" s="91"/>
      <c r="FA7" s="91"/>
      <c r="FB7" s="91"/>
      <c r="FC7" s="91"/>
      <c r="FD7" s="91"/>
      <c r="FE7" s="62"/>
      <c r="FF7" s="91"/>
      <c r="FG7" s="91"/>
      <c r="FH7" s="91"/>
      <c r="FI7" s="91"/>
      <c r="FJ7" s="91"/>
      <c r="FK7" s="91"/>
      <c r="FL7" s="91"/>
      <c r="FM7" s="91"/>
      <c r="FN7" s="91"/>
      <c r="FO7" s="91"/>
      <c r="FP7" s="91"/>
      <c r="FQ7" s="62"/>
      <c r="FR7" s="91"/>
      <c r="FS7" s="91"/>
      <c r="FT7" s="91"/>
      <c r="FU7" s="91"/>
      <c r="FV7" s="91"/>
      <c r="FW7" s="91"/>
      <c r="FX7" s="91"/>
      <c r="FY7" s="91"/>
      <c r="FZ7" s="91"/>
      <c r="GA7" s="91"/>
      <c r="GB7" s="91"/>
      <c r="GC7" s="62"/>
      <c r="GD7" s="91"/>
      <c r="GE7" s="91"/>
      <c r="GF7" s="91"/>
      <c r="GG7" s="91"/>
      <c r="GH7" s="91"/>
      <c r="GI7" s="91"/>
      <c r="GJ7" s="91"/>
      <c r="GK7" s="91"/>
      <c r="GL7" s="91"/>
      <c r="GM7" s="91"/>
      <c r="GN7" s="91"/>
      <c r="GO7" s="62"/>
      <c r="GP7" s="91"/>
      <c r="GQ7" s="91"/>
      <c r="GR7" s="91"/>
      <c r="GS7" s="91"/>
      <c r="GT7" s="91"/>
      <c r="GU7" s="91"/>
      <c r="GV7" s="91"/>
      <c r="GW7" s="91"/>
      <c r="GX7" s="91"/>
      <c r="GY7" s="91"/>
      <c r="GZ7" s="91"/>
      <c r="HA7" s="62"/>
      <c r="HB7" s="91"/>
      <c r="HC7" s="91"/>
      <c r="HD7" s="91"/>
      <c r="HE7" s="91"/>
      <c r="HF7" s="91"/>
      <c r="HG7" s="91"/>
      <c r="HH7" s="91"/>
      <c r="HI7" s="91"/>
      <c r="HJ7" s="91"/>
      <c r="HK7" s="91"/>
      <c r="HL7" s="91"/>
      <c r="HM7" s="62"/>
      <c r="HN7" s="91"/>
      <c r="HO7" s="91"/>
      <c r="HP7" s="91"/>
      <c r="HQ7" s="91"/>
      <c r="HR7" s="91"/>
      <c r="HS7" s="91"/>
      <c r="HT7" s="91"/>
      <c r="HU7" s="91"/>
      <c r="HV7" s="91"/>
      <c r="HW7" s="91"/>
      <c r="HX7" s="91"/>
      <c r="HY7" s="62"/>
      <c r="HZ7" s="91"/>
      <c r="IA7" s="91"/>
      <c r="IB7" s="91"/>
      <c r="IC7" s="91"/>
      <c r="ID7" s="91"/>
      <c r="IE7" s="91"/>
      <c r="IF7" s="91"/>
      <c r="IG7" s="91"/>
      <c r="IH7" s="91"/>
      <c r="II7" s="91"/>
      <c r="IJ7" s="91"/>
      <c r="IK7" s="62"/>
      <c r="IL7" s="91"/>
      <c r="IM7" s="91"/>
      <c r="IN7" s="91"/>
      <c r="IO7" s="91"/>
      <c r="IP7" s="91"/>
      <c r="IQ7" s="91"/>
      <c r="IR7" s="91"/>
      <c r="IS7" s="91"/>
      <c r="IT7" s="91"/>
      <c r="IU7" s="91"/>
      <c r="IV7" s="91"/>
      <c r="IW7" s="62"/>
      <c r="IX7" s="91"/>
      <c r="IY7" s="91"/>
      <c r="IZ7" s="91"/>
      <c r="JA7" s="91"/>
      <c r="JB7" s="91"/>
      <c r="JC7" s="91"/>
      <c r="JD7" s="91"/>
      <c r="JE7" s="91"/>
      <c r="JF7" s="91"/>
      <c r="JG7" s="91"/>
      <c r="JH7" s="91"/>
      <c r="JI7" s="62"/>
      <c r="JJ7" s="91"/>
      <c r="JK7" s="91"/>
      <c r="JL7" s="91"/>
      <c r="JM7" s="91"/>
      <c r="JN7" s="91"/>
      <c r="JO7" s="91"/>
      <c r="JP7" s="91"/>
      <c r="JQ7" s="91"/>
      <c r="JR7" s="91"/>
      <c r="JS7" s="91"/>
      <c r="JT7" s="91"/>
      <c r="JU7" s="62"/>
      <c r="JV7" s="91"/>
      <c r="JW7" s="91"/>
      <c r="JX7" s="91"/>
      <c r="JY7" s="91"/>
      <c r="JZ7" s="91"/>
      <c r="KA7" s="91"/>
      <c r="KB7" s="91"/>
      <c r="KC7" s="91"/>
      <c r="KD7" s="91"/>
      <c r="KE7" s="91"/>
      <c r="KF7" s="91"/>
    </row>
    <row r="8" spans="1:292" ht="6" customHeight="1">
      <c r="A8" s="98"/>
      <c r="B8" s="20"/>
      <c r="C8" s="91"/>
      <c r="D8" s="91"/>
      <c r="E8" s="62"/>
      <c r="F8" s="91"/>
      <c r="G8" s="91"/>
      <c r="H8" s="91"/>
      <c r="I8" s="91"/>
      <c r="J8" s="91"/>
      <c r="K8" s="91"/>
      <c r="L8" s="91"/>
      <c r="M8" s="91"/>
      <c r="N8" s="91"/>
      <c r="O8" s="91"/>
      <c r="P8" s="91"/>
      <c r="Q8" s="62"/>
      <c r="R8" s="91"/>
      <c r="S8" s="91"/>
      <c r="T8" s="91"/>
      <c r="U8" s="91"/>
      <c r="V8" s="91"/>
      <c r="W8" s="91"/>
      <c r="X8" s="91"/>
      <c r="Y8" s="91"/>
      <c r="Z8" s="91"/>
      <c r="AA8" s="91"/>
      <c r="AB8" s="91"/>
      <c r="AC8" s="62"/>
      <c r="AD8" s="91"/>
      <c r="AE8" s="91"/>
      <c r="AF8" s="91"/>
      <c r="AG8" s="91"/>
      <c r="AH8" s="91"/>
      <c r="AI8" s="91"/>
      <c r="AJ8" s="91"/>
      <c r="AK8" s="91"/>
      <c r="AL8" s="91"/>
      <c r="AM8" s="91"/>
      <c r="AN8" s="91"/>
      <c r="AO8" s="62"/>
      <c r="AP8" s="91"/>
      <c r="AQ8" s="91"/>
      <c r="AR8" s="91"/>
      <c r="AS8" s="91"/>
      <c r="AT8" s="91"/>
      <c r="AU8" s="91"/>
      <c r="AV8" s="91"/>
      <c r="AW8" s="91"/>
      <c r="AX8" s="91"/>
      <c r="AY8" s="91"/>
      <c r="AZ8" s="91"/>
      <c r="BA8" s="62"/>
      <c r="BB8" s="91"/>
      <c r="BC8" s="91"/>
      <c r="BD8" s="91"/>
      <c r="BE8" s="91"/>
      <c r="BF8" s="91"/>
      <c r="BG8" s="91"/>
      <c r="BH8" s="91"/>
      <c r="BI8" s="91"/>
      <c r="BJ8" s="91"/>
      <c r="BK8" s="91"/>
      <c r="BL8" s="91"/>
      <c r="BM8" s="62"/>
      <c r="BN8" s="91"/>
      <c r="BO8" s="91"/>
      <c r="BP8" s="91"/>
      <c r="BQ8" s="91"/>
      <c r="BR8" s="91"/>
      <c r="BS8" s="91"/>
      <c r="BT8" s="91"/>
      <c r="BU8" s="91"/>
      <c r="BV8" s="91"/>
      <c r="BW8" s="91"/>
      <c r="BX8" s="91"/>
      <c r="BY8" s="62"/>
      <c r="BZ8" s="91"/>
      <c r="CA8" s="91"/>
      <c r="CB8" s="91"/>
      <c r="CC8" s="91"/>
      <c r="CD8" s="91"/>
      <c r="CE8" s="91"/>
      <c r="CF8" s="91"/>
      <c r="CG8" s="91"/>
      <c r="CH8" s="91"/>
      <c r="CI8" s="91"/>
      <c r="CJ8" s="91"/>
      <c r="CK8" s="62"/>
      <c r="CL8" s="91"/>
      <c r="CM8" s="91"/>
      <c r="CN8" s="91"/>
      <c r="CO8" s="91"/>
      <c r="CP8" s="91"/>
      <c r="CQ8" s="91"/>
      <c r="CR8" s="91"/>
      <c r="CS8" s="91"/>
      <c r="CT8" s="91"/>
      <c r="CU8" s="91"/>
      <c r="CV8" s="91"/>
      <c r="CW8" s="62"/>
      <c r="CX8" s="91"/>
      <c r="CY8" s="91"/>
      <c r="CZ8" s="91"/>
      <c r="DA8" s="91"/>
      <c r="DB8" s="91"/>
      <c r="DC8" s="91"/>
      <c r="DD8" s="91"/>
      <c r="DE8" s="91"/>
      <c r="DF8" s="91"/>
      <c r="DG8" s="91"/>
      <c r="DH8" s="91"/>
      <c r="DI8" s="62"/>
      <c r="DJ8" s="91"/>
      <c r="DK8" s="91"/>
      <c r="DL8" s="91"/>
      <c r="DM8" s="91"/>
      <c r="DN8" s="91"/>
      <c r="DO8" s="91"/>
      <c r="DP8" s="91"/>
      <c r="DQ8" s="91"/>
      <c r="DR8" s="91"/>
      <c r="DS8" s="91"/>
      <c r="DT8" s="91"/>
      <c r="DU8" s="62"/>
      <c r="DV8" s="91"/>
      <c r="DW8" s="91"/>
      <c r="DX8" s="91"/>
      <c r="DY8" s="91"/>
      <c r="DZ8" s="91"/>
      <c r="EA8" s="91"/>
      <c r="EB8" s="91"/>
      <c r="EC8" s="91"/>
      <c r="ED8" s="91"/>
      <c r="EE8" s="91"/>
      <c r="EF8" s="91"/>
      <c r="EG8" s="62"/>
      <c r="EH8" s="91"/>
      <c r="EI8" s="91"/>
      <c r="EJ8" s="91"/>
      <c r="EK8" s="91"/>
      <c r="EL8" s="91"/>
      <c r="EM8" s="91"/>
      <c r="EN8" s="91"/>
      <c r="EO8" s="91"/>
      <c r="EP8" s="91"/>
      <c r="EQ8" s="91"/>
      <c r="ER8" s="91"/>
      <c r="ES8" s="62"/>
      <c r="ET8" s="91"/>
      <c r="EU8" s="91"/>
      <c r="EV8" s="91"/>
      <c r="EW8" s="91"/>
      <c r="EX8" s="91"/>
      <c r="EY8" s="91"/>
      <c r="EZ8" s="91"/>
      <c r="FA8" s="91"/>
      <c r="FB8" s="91"/>
      <c r="FC8" s="91"/>
      <c r="FD8" s="91"/>
      <c r="FE8" s="62"/>
      <c r="FF8" s="91"/>
      <c r="FG8" s="91"/>
      <c r="FH8" s="91"/>
      <c r="FI8" s="91"/>
      <c r="FJ8" s="91"/>
      <c r="FK8" s="91"/>
      <c r="FL8" s="91"/>
      <c r="FM8" s="91"/>
      <c r="FN8" s="91"/>
      <c r="FO8" s="91"/>
      <c r="FP8" s="91"/>
      <c r="FQ8" s="62"/>
      <c r="FR8" s="91"/>
      <c r="FS8" s="91"/>
      <c r="FT8" s="91"/>
      <c r="FU8" s="91"/>
      <c r="FV8" s="91"/>
      <c r="FW8" s="91"/>
      <c r="FX8" s="91"/>
      <c r="FY8" s="91"/>
      <c r="FZ8" s="91"/>
      <c r="GA8" s="91"/>
      <c r="GB8" s="91"/>
      <c r="GC8" s="62"/>
      <c r="GD8" s="91"/>
      <c r="GE8" s="91"/>
      <c r="GF8" s="91"/>
      <c r="GG8" s="91"/>
      <c r="GH8" s="91"/>
      <c r="GI8" s="91"/>
      <c r="GJ8" s="91"/>
      <c r="GK8" s="91"/>
      <c r="GL8" s="91"/>
      <c r="GM8" s="91"/>
      <c r="GN8" s="91"/>
      <c r="GO8" s="62"/>
      <c r="GP8" s="91"/>
      <c r="GQ8" s="91"/>
      <c r="GR8" s="91"/>
      <c r="GS8" s="91"/>
      <c r="GT8" s="91"/>
      <c r="GU8" s="91"/>
      <c r="GV8" s="91"/>
      <c r="GW8" s="91"/>
      <c r="GX8" s="91"/>
      <c r="GY8" s="91"/>
      <c r="GZ8" s="91"/>
      <c r="HA8" s="62"/>
      <c r="HB8" s="91"/>
      <c r="HC8" s="91"/>
      <c r="HD8" s="91"/>
      <c r="HE8" s="91"/>
      <c r="HF8" s="91"/>
      <c r="HG8" s="91"/>
      <c r="HH8" s="91"/>
      <c r="HI8" s="91"/>
      <c r="HJ8" s="91"/>
      <c r="HK8" s="91"/>
      <c r="HL8" s="91"/>
      <c r="HM8" s="62"/>
      <c r="HN8" s="91"/>
      <c r="HO8" s="91"/>
      <c r="HP8" s="91"/>
      <c r="HQ8" s="91"/>
      <c r="HR8" s="91"/>
      <c r="HS8" s="91"/>
      <c r="HT8" s="91"/>
      <c r="HU8" s="91"/>
      <c r="HV8" s="91"/>
      <c r="HW8" s="91"/>
      <c r="HX8" s="91"/>
      <c r="HY8" s="62"/>
      <c r="HZ8" s="91"/>
      <c r="IA8" s="91"/>
      <c r="IB8" s="91"/>
      <c r="IC8" s="91"/>
      <c r="ID8" s="91"/>
      <c r="IE8" s="91"/>
      <c r="IF8" s="91"/>
      <c r="IG8" s="91"/>
      <c r="IH8" s="91"/>
      <c r="II8" s="91"/>
      <c r="IJ8" s="91"/>
      <c r="IK8" s="62"/>
      <c r="IL8" s="91"/>
      <c r="IM8" s="91"/>
      <c r="IN8" s="91"/>
      <c r="IO8" s="91"/>
      <c r="IP8" s="91"/>
      <c r="IQ8" s="91"/>
      <c r="IR8" s="91"/>
      <c r="IS8" s="91"/>
      <c r="IT8" s="91"/>
      <c r="IU8" s="91"/>
      <c r="IV8" s="91"/>
      <c r="IW8" s="62"/>
      <c r="IX8" s="91"/>
      <c r="IY8" s="91"/>
      <c r="IZ8" s="91"/>
      <c r="JA8" s="91"/>
      <c r="JB8" s="91"/>
      <c r="JC8" s="91"/>
      <c r="JD8" s="91"/>
      <c r="JE8" s="91"/>
      <c r="JF8" s="91"/>
      <c r="JG8" s="91"/>
      <c r="JH8" s="91"/>
      <c r="JI8" s="62"/>
      <c r="JJ8" s="91"/>
      <c r="JK8" s="91"/>
      <c r="JL8" s="91"/>
      <c r="JM8" s="91"/>
      <c r="JN8" s="91"/>
      <c r="JO8" s="91"/>
      <c r="JP8" s="91"/>
      <c r="JQ8" s="91"/>
      <c r="JR8" s="91"/>
      <c r="JS8" s="91"/>
      <c r="JT8" s="91"/>
      <c r="JU8" s="62"/>
      <c r="JV8" s="91"/>
      <c r="JW8" s="91"/>
      <c r="JX8" s="91"/>
      <c r="JY8" s="91"/>
      <c r="JZ8" s="91"/>
      <c r="KA8" s="91"/>
      <c r="KB8" s="91"/>
      <c r="KC8" s="91"/>
      <c r="KD8" s="91"/>
      <c r="KE8" s="91"/>
      <c r="KF8" s="91"/>
    </row>
    <row r="9" spans="1:292" ht="13.5" customHeight="1">
      <c r="A9" s="98" t="s">
        <v>11</v>
      </c>
      <c r="B9" s="20"/>
      <c r="C9" s="90"/>
      <c r="D9" s="91"/>
      <c r="E9" s="99"/>
      <c r="F9" s="91"/>
      <c r="G9" s="91"/>
      <c r="H9" s="91"/>
      <c r="I9" s="91"/>
      <c r="J9" s="91"/>
      <c r="K9" s="91"/>
      <c r="L9" s="91"/>
      <c r="M9" s="91"/>
      <c r="N9" s="91"/>
      <c r="O9" s="91"/>
      <c r="P9" s="91"/>
      <c r="Q9" s="99"/>
      <c r="R9" s="91"/>
      <c r="S9" s="91"/>
      <c r="T9" s="91"/>
      <c r="U9" s="91"/>
      <c r="V9" s="91"/>
      <c r="W9" s="91"/>
      <c r="X9" s="91"/>
      <c r="Y9" s="91"/>
      <c r="Z9" s="91"/>
      <c r="AA9" s="91"/>
      <c r="AB9" s="91"/>
      <c r="AC9" s="99"/>
      <c r="AD9" s="91"/>
      <c r="AE9" s="91"/>
      <c r="AF9" s="91"/>
      <c r="AG9" s="91"/>
      <c r="AH9" s="91"/>
      <c r="AI9" s="91"/>
      <c r="AJ9" s="91"/>
      <c r="AK9" s="91"/>
      <c r="AL9" s="91"/>
      <c r="AM9" s="91"/>
      <c r="AN9" s="91"/>
      <c r="AO9" s="99"/>
      <c r="AP9" s="91"/>
      <c r="AQ9" s="91"/>
      <c r="AR9" s="91"/>
      <c r="AS9" s="91"/>
      <c r="AT9" s="91"/>
      <c r="AU9" s="91"/>
      <c r="AV9" s="91"/>
      <c r="AW9" s="91"/>
      <c r="AX9" s="91"/>
      <c r="AY9" s="91"/>
      <c r="AZ9" s="91"/>
      <c r="BA9" s="99"/>
      <c r="BB9" s="91"/>
      <c r="BC9" s="91"/>
      <c r="BD9" s="91"/>
      <c r="BE9" s="91"/>
      <c r="BF9" s="91"/>
      <c r="BG9" s="91"/>
      <c r="BH9" s="91"/>
      <c r="BI9" s="91"/>
      <c r="BJ9" s="91"/>
      <c r="BK9" s="91"/>
      <c r="BL9" s="91"/>
      <c r="BM9" s="99"/>
      <c r="BN9" s="91"/>
      <c r="BO9" s="91"/>
      <c r="BP9" s="91"/>
      <c r="BQ9" s="91"/>
      <c r="BR9" s="91"/>
      <c r="BS9" s="91"/>
      <c r="BT9" s="91"/>
      <c r="BU9" s="91"/>
      <c r="BV9" s="91"/>
      <c r="BW9" s="91"/>
      <c r="BX9" s="91"/>
      <c r="BY9" s="99"/>
      <c r="BZ9" s="91"/>
      <c r="CA9" s="91"/>
      <c r="CB9" s="91"/>
      <c r="CC9" s="91"/>
      <c r="CD9" s="91"/>
      <c r="CE9" s="91"/>
      <c r="CF9" s="91"/>
      <c r="CG9" s="91"/>
      <c r="CH9" s="91"/>
      <c r="CI9" s="91"/>
      <c r="CJ9" s="91"/>
      <c r="CK9" s="99"/>
      <c r="CL9" s="91"/>
      <c r="CM9" s="91"/>
      <c r="CN9" s="91"/>
      <c r="CO9" s="91"/>
      <c r="CP9" s="91"/>
      <c r="CQ9" s="91"/>
      <c r="CR9" s="91"/>
      <c r="CS9" s="91"/>
      <c r="CT9" s="91"/>
      <c r="CU9" s="91"/>
      <c r="CV9" s="91"/>
      <c r="CW9" s="99"/>
      <c r="CX9" s="91"/>
      <c r="CY9" s="91"/>
      <c r="CZ9" s="91"/>
      <c r="DA9" s="91"/>
      <c r="DB9" s="91"/>
      <c r="DC9" s="91"/>
      <c r="DD9" s="91"/>
      <c r="DE9" s="91"/>
      <c r="DF9" s="91"/>
      <c r="DG9" s="91"/>
      <c r="DH9" s="91"/>
      <c r="DI9" s="99"/>
      <c r="DJ9" s="91"/>
      <c r="DK9" s="91"/>
      <c r="DL9" s="91"/>
      <c r="DM9" s="91"/>
      <c r="DN9" s="91"/>
      <c r="DO9" s="91"/>
      <c r="DP9" s="91"/>
      <c r="DQ9" s="91"/>
      <c r="DR9" s="91"/>
      <c r="DS9" s="91"/>
      <c r="DT9" s="91"/>
      <c r="DU9" s="99"/>
      <c r="DV9" s="91"/>
      <c r="DW9" s="91"/>
      <c r="DX9" s="91"/>
      <c r="DY9" s="91"/>
      <c r="DZ9" s="91"/>
      <c r="EA9" s="91"/>
      <c r="EB9" s="91"/>
      <c r="EC9" s="91"/>
      <c r="ED9" s="91"/>
      <c r="EE9" s="91"/>
      <c r="EF9" s="91"/>
      <c r="EG9" s="99"/>
      <c r="EH9" s="91"/>
      <c r="EI9" s="91"/>
      <c r="EJ9" s="91"/>
      <c r="EK9" s="91"/>
      <c r="EL9" s="91"/>
      <c r="EM9" s="91"/>
      <c r="EN9" s="91"/>
      <c r="EO9" s="91"/>
      <c r="EP9" s="91"/>
      <c r="EQ9" s="91"/>
      <c r="ER9" s="91"/>
      <c r="ES9" s="99"/>
      <c r="ET9" s="91"/>
      <c r="EU9" s="91"/>
      <c r="EV9" s="91"/>
      <c r="EW9" s="91"/>
      <c r="EX9" s="91"/>
      <c r="EY9" s="91"/>
      <c r="EZ9" s="91"/>
      <c r="FA9" s="91"/>
      <c r="FB9" s="91"/>
      <c r="FC9" s="91"/>
      <c r="FD9" s="91"/>
      <c r="FE9" s="99"/>
      <c r="FF9" s="91"/>
      <c r="FG9" s="91"/>
      <c r="FH9" s="91"/>
      <c r="FI9" s="91"/>
      <c r="FJ9" s="91"/>
      <c r="FK9" s="91"/>
      <c r="FL9" s="91"/>
      <c r="FM9" s="91"/>
      <c r="FN9" s="91"/>
      <c r="FO9" s="91"/>
      <c r="FP9" s="91"/>
      <c r="FQ9" s="99"/>
      <c r="FR9" s="91"/>
      <c r="FS9" s="91"/>
      <c r="FT9" s="91"/>
      <c r="FU9" s="91"/>
      <c r="FV9" s="91"/>
      <c r="FW9" s="91"/>
      <c r="FX9" s="91"/>
      <c r="FY9" s="91"/>
      <c r="FZ9" s="91"/>
      <c r="GA9" s="91"/>
      <c r="GB9" s="91"/>
      <c r="GC9" s="99"/>
      <c r="GD9" s="91"/>
      <c r="GE9" s="91"/>
      <c r="GF9" s="91"/>
      <c r="GG9" s="91"/>
      <c r="GH9" s="91"/>
      <c r="GI9" s="91"/>
      <c r="GJ9" s="91"/>
      <c r="GK9" s="91"/>
      <c r="GL9" s="91"/>
      <c r="GM9" s="91"/>
      <c r="GN9" s="91"/>
      <c r="GO9" s="99"/>
      <c r="GP9" s="91"/>
      <c r="GQ9" s="91"/>
      <c r="GR9" s="91"/>
      <c r="GS9" s="91"/>
      <c r="GT9" s="91"/>
      <c r="GU9" s="91"/>
      <c r="GV9" s="91"/>
      <c r="GW9" s="91"/>
      <c r="GX9" s="91"/>
      <c r="GY9" s="91"/>
      <c r="GZ9" s="91"/>
      <c r="HA9" s="99"/>
      <c r="HB9" s="91"/>
      <c r="HC9" s="91"/>
      <c r="HD9" s="91"/>
      <c r="HE9" s="91"/>
      <c r="HF9" s="91"/>
      <c r="HG9" s="91"/>
      <c r="HH9" s="91"/>
      <c r="HI9" s="91"/>
      <c r="HJ9" s="91"/>
      <c r="HK9" s="91"/>
      <c r="HL9" s="91"/>
      <c r="HM9" s="99"/>
      <c r="HN9" s="91"/>
      <c r="HO9" s="91"/>
      <c r="HP9" s="91"/>
      <c r="HQ9" s="91"/>
      <c r="HR9" s="91"/>
      <c r="HS9" s="91"/>
      <c r="HT9" s="91"/>
      <c r="HU9" s="91"/>
      <c r="HV9" s="91"/>
      <c r="HW9" s="91"/>
      <c r="HX9" s="91"/>
      <c r="HY9" s="99"/>
      <c r="HZ9" s="91"/>
      <c r="IA9" s="91"/>
      <c r="IB9" s="91"/>
      <c r="IC9" s="91"/>
      <c r="ID9" s="91"/>
      <c r="IE9" s="91"/>
      <c r="IF9" s="91"/>
      <c r="IG9" s="91"/>
      <c r="IH9" s="91"/>
      <c r="II9" s="91"/>
      <c r="IJ9" s="91"/>
      <c r="IK9" s="99"/>
      <c r="IL9" s="91"/>
      <c r="IM9" s="91"/>
      <c r="IN9" s="91"/>
      <c r="IO9" s="91"/>
      <c r="IP9" s="91"/>
      <c r="IQ9" s="91"/>
      <c r="IR9" s="91"/>
      <c r="IS9" s="91"/>
      <c r="IT9" s="91"/>
      <c r="IU9" s="91"/>
      <c r="IV9" s="91"/>
      <c r="IW9" s="99"/>
      <c r="IX9" s="91"/>
      <c r="IY9" s="91"/>
      <c r="IZ9" s="91"/>
      <c r="JA9" s="91"/>
      <c r="JB9" s="91"/>
      <c r="JC9" s="91"/>
      <c r="JD9" s="91"/>
      <c r="JE9" s="91"/>
      <c r="JF9" s="91"/>
      <c r="JG9" s="91"/>
      <c r="JH9" s="91"/>
      <c r="JI9" s="99"/>
      <c r="JJ9" s="91"/>
      <c r="JK9" s="91"/>
      <c r="JL9" s="91"/>
      <c r="JM9" s="91"/>
      <c r="JN9" s="91"/>
      <c r="JO9" s="91"/>
      <c r="JP9" s="91"/>
      <c r="JQ9" s="91"/>
      <c r="JR9" s="91"/>
      <c r="JS9" s="91"/>
      <c r="JT9" s="91"/>
      <c r="JU9" s="99"/>
      <c r="JV9" s="91"/>
      <c r="JW9" s="91"/>
      <c r="JX9" s="91"/>
      <c r="JY9" s="91"/>
      <c r="JZ9" s="91"/>
      <c r="KA9" s="91"/>
      <c r="KB9" s="91"/>
      <c r="KC9" s="91"/>
      <c r="KD9" s="91"/>
      <c r="KE9" s="91"/>
      <c r="KF9" s="91"/>
    </row>
    <row r="10" spans="1:292" ht="31.5" customHeight="1">
      <c r="A10" s="40" t="s">
        <v>133</v>
      </c>
      <c r="B10" s="100" t="s">
        <v>119</v>
      </c>
      <c r="C10" s="100" t="s">
        <v>120</v>
      </c>
      <c r="D10" s="100" t="s">
        <v>134</v>
      </c>
      <c r="E10" s="101" t="s">
        <v>12</v>
      </c>
      <c r="F10" s="100" t="s">
        <v>13</v>
      </c>
      <c r="G10" s="100" t="s">
        <v>121</v>
      </c>
      <c r="H10" s="102" t="s">
        <v>122</v>
      </c>
      <c r="I10" s="100" t="s">
        <v>14</v>
      </c>
      <c r="J10" s="100" t="s">
        <v>123</v>
      </c>
      <c r="K10" s="100" t="s">
        <v>15</v>
      </c>
      <c r="L10" s="103" t="s">
        <v>16</v>
      </c>
      <c r="M10" s="103" t="s">
        <v>124</v>
      </c>
      <c r="N10" s="103" t="s">
        <v>17</v>
      </c>
      <c r="O10" s="103" t="s">
        <v>18</v>
      </c>
      <c r="P10" s="103" t="s">
        <v>6</v>
      </c>
      <c r="Q10" s="101" t="s">
        <v>12</v>
      </c>
      <c r="R10" s="100" t="s">
        <v>13</v>
      </c>
      <c r="S10" s="100" t="s">
        <v>121</v>
      </c>
      <c r="T10" s="102" t="s">
        <v>122</v>
      </c>
      <c r="U10" s="100" t="s">
        <v>14</v>
      </c>
      <c r="V10" s="100" t="s">
        <v>123</v>
      </c>
      <c r="W10" s="100" t="s">
        <v>15</v>
      </c>
      <c r="X10" s="103" t="s">
        <v>16</v>
      </c>
      <c r="Y10" s="103" t="s">
        <v>124</v>
      </c>
      <c r="Z10" s="103" t="s">
        <v>17</v>
      </c>
      <c r="AA10" s="103" t="s">
        <v>18</v>
      </c>
      <c r="AB10" s="103" t="s">
        <v>6</v>
      </c>
      <c r="AC10" s="101" t="s">
        <v>12</v>
      </c>
      <c r="AD10" s="100" t="s">
        <v>13</v>
      </c>
      <c r="AE10" s="100" t="s">
        <v>121</v>
      </c>
      <c r="AF10" s="102" t="s">
        <v>122</v>
      </c>
      <c r="AG10" s="100" t="s">
        <v>14</v>
      </c>
      <c r="AH10" s="100" t="s">
        <v>123</v>
      </c>
      <c r="AI10" s="100" t="s">
        <v>15</v>
      </c>
      <c r="AJ10" s="103" t="s">
        <v>16</v>
      </c>
      <c r="AK10" s="103" t="s">
        <v>124</v>
      </c>
      <c r="AL10" s="103" t="s">
        <v>17</v>
      </c>
      <c r="AM10" s="103" t="s">
        <v>18</v>
      </c>
      <c r="AN10" s="103" t="s">
        <v>6</v>
      </c>
      <c r="AO10" s="101" t="s">
        <v>12</v>
      </c>
      <c r="AP10" s="100" t="s">
        <v>13</v>
      </c>
      <c r="AQ10" s="100" t="s">
        <v>121</v>
      </c>
      <c r="AR10" s="102" t="s">
        <v>122</v>
      </c>
      <c r="AS10" s="100" t="s">
        <v>14</v>
      </c>
      <c r="AT10" s="100" t="s">
        <v>123</v>
      </c>
      <c r="AU10" s="100" t="s">
        <v>15</v>
      </c>
      <c r="AV10" s="103" t="s">
        <v>16</v>
      </c>
      <c r="AW10" s="103" t="s">
        <v>124</v>
      </c>
      <c r="AX10" s="103" t="s">
        <v>17</v>
      </c>
      <c r="AY10" s="103" t="s">
        <v>18</v>
      </c>
      <c r="AZ10" s="103" t="s">
        <v>6</v>
      </c>
      <c r="BA10" s="101" t="s">
        <v>12</v>
      </c>
      <c r="BB10" s="100" t="s">
        <v>13</v>
      </c>
      <c r="BC10" s="100" t="s">
        <v>121</v>
      </c>
      <c r="BD10" s="102" t="s">
        <v>122</v>
      </c>
      <c r="BE10" s="100" t="s">
        <v>14</v>
      </c>
      <c r="BF10" s="100" t="s">
        <v>123</v>
      </c>
      <c r="BG10" s="100" t="s">
        <v>15</v>
      </c>
      <c r="BH10" s="103" t="s">
        <v>16</v>
      </c>
      <c r="BI10" s="103" t="s">
        <v>124</v>
      </c>
      <c r="BJ10" s="103" t="s">
        <v>17</v>
      </c>
      <c r="BK10" s="103" t="s">
        <v>18</v>
      </c>
      <c r="BL10" s="103" t="s">
        <v>6</v>
      </c>
      <c r="BM10" s="101" t="s">
        <v>12</v>
      </c>
      <c r="BN10" s="100" t="s">
        <v>13</v>
      </c>
      <c r="BO10" s="100" t="s">
        <v>121</v>
      </c>
      <c r="BP10" s="102" t="s">
        <v>122</v>
      </c>
      <c r="BQ10" s="100" t="s">
        <v>14</v>
      </c>
      <c r="BR10" s="100" t="s">
        <v>123</v>
      </c>
      <c r="BS10" s="100" t="s">
        <v>15</v>
      </c>
      <c r="BT10" s="103" t="s">
        <v>16</v>
      </c>
      <c r="BU10" s="103" t="s">
        <v>124</v>
      </c>
      <c r="BV10" s="103" t="s">
        <v>17</v>
      </c>
      <c r="BW10" s="103" t="s">
        <v>18</v>
      </c>
      <c r="BX10" s="103" t="s">
        <v>6</v>
      </c>
      <c r="BY10" s="101" t="s">
        <v>12</v>
      </c>
      <c r="BZ10" s="100" t="s">
        <v>13</v>
      </c>
      <c r="CA10" s="100" t="s">
        <v>121</v>
      </c>
      <c r="CB10" s="102" t="s">
        <v>122</v>
      </c>
      <c r="CC10" s="100" t="s">
        <v>14</v>
      </c>
      <c r="CD10" s="100" t="s">
        <v>123</v>
      </c>
      <c r="CE10" s="100" t="s">
        <v>15</v>
      </c>
      <c r="CF10" s="103" t="s">
        <v>16</v>
      </c>
      <c r="CG10" s="103" t="s">
        <v>124</v>
      </c>
      <c r="CH10" s="103" t="s">
        <v>17</v>
      </c>
      <c r="CI10" s="103" t="s">
        <v>18</v>
      </c>
      <c r="CJ10" s="103" t="s">
        <v>6</v>
      </c>
      <c r="CK10" s="101" t="s">
        <v>12</v>
      </c>
      <c r="CL10" s="100" t="s">
        <v>13</v>
      </c>
      <c r="CM10" s="100" t="s">
        <v>121</v>
      </c>
      <c r="CN10" s="102" t="s">
        <v>122</v>
      </c>
      <c r="CO10" s="100" t="s">
        <v>14</v>
      </c>
      <c r="CP10" s="100" t="s">
        <v>123</v>
      </c>
      <c r="CQ10" s="100" t="s">
        <v>15</v>
      </c>
      <c r="CR10" s="103" t="s">
        <v>16</v>
      </c>
      <c r="CS10" s="103" t="s">
        <v>124</v>
      </c>
      <c r="CT10" s="103" t="s">
        <v>17</v>
      </c>
      <c r="CU10" s="103" t="s">
        <v>18</v>
      </c>
      <c r="CV10" s="103" t="s">
        <v>6</v>
      </c>
      <c r="CW10" s="101" t="s">
        <v>12</v>
      </c>
      <c r="CX10" s="100" t="s">
        <v>13</v>
      </c>
      <c r="CY10" s="100" t="s">
        <v>121</v>
      </c>
      <c r="CZ10" s="102" t="s">
        <v>122</v>
      </c>
      <c r="DA10" s="100" t="s">
        <v>14</v>
      </c>
      <c r="DB10" s="100" t="s">
        <v>123</v>
      </c>
      <c r="DC10" s="100" t="s">
        <v>15</v>
      </c>
      <c r="DD10" s="103" t="s">
        <v>16</v>
      </c>
      <c r="DE10" s="103" t="s">
        <v>124</v>
      </c>
      <c r="DF10" s="103" t="s">
        <v>17</v>
      </c>
      <c r="DG10" s="103" t="s">
        <v>18</v>
      </c>
      <c r="DH10" s="103" t="s">
        <v>6</v>
      </c>
      <c r="DI10" s="101" t="s">
        <v>12</v>
      </c>
      <c r="DJ10" s="100" t="s">
        <v>13</v>
      </c>
      <c r="DK10" s="100" t="s">
        <v>121</v>
      </c>
      <c r="DL10" s="102" t="s">
        <v>122</v>
      </c>
      <c r="DM10" s="100" t="s">
        <v>14</v>
      </c>
      <c r="DN10" s="100" t="s">
        <v>123</v>
      </c>
      <c r="DO10" s="100" t="s">
        <v>15</v>
      </c>
      <c r="DP10" s="103" t="s">
        <v>16</v>
      </c>
      <c r="DQ10" s="103" t="s">
        <v>124</v>
      </c>
      <c r="DR10" s="103" t="s">
        <v>17</v>
      </c>
      <c r="DS10" s="103" t="s">
        <v>18</v>
      </c>
      <c r="DT10" s="103" t="s">
        <v>6</v>
      </c>
      <c r="DU10" s="101" t="s">
        <v>12</v>
      </c>
      <c r="DV10" s="100" t="s">
        <v>13</v>
      </c>
      <c r="DW10" s="100" t="s">
        <v>121</v>
      </c>
      <c r="DX10" s="102" t="s">
        <v>122</v>
      </c>
      <c r="DY10" s="100" t="s">
        <v>14</v>
      </c>
      <c r="DZ10" s="100" t="s">
        <v>123</v>
      </c>
      <c r="EA10" s="100" t="s">
        <v>15</v>
      </c>
      <c r="EB10" s="103" t="s">
        <v>16</v>
      </c>
      <c r="EC10" s="103" t="s">
        <v>124</v>
      </c>
      <c r="ED10" s="103" t="s">
        <v>17</v>
      </c>
      <c r="EE10" s="103" t="s">
        <v>18</v>
      </c>
      <c r="EF10" s="103" t="s">
        <v>6</v>
      </c>
      <c r="EG10" s="101" t="s">
        <v>12</v>
      </c>
      <c r="EH10" s="100" t="s">
        <v>13</v>
      </c>
      <c r="EI10" s="100" t="s">
        <v>121</v>
      </c>
      <c r="EJ10" s="102" t="s">
        <v>122</v>
      </c>
      <c r="EK10" s="100" t="s">
        <v>14</v>
      </c>
      <c r="EL10" s="100" t="s">
        <v>123</v>
      </c>
      <c r="EM10" s="100" t="s">
        <v>15</v>
      </c>
      <c r="EN10" s="103" t="s">
        <v>16</v>
      </c>
      <c r="EO10" s="103" t="s">
        <v>124</v>
      </c>
      <c r="EP10" s="103" t="s">
        <v>17</v>
      </c>
      <c r="EQ10" s="103" t="s">
        <v>18</v>
      </c>
      <c r="ER10" s="103" t="s">
        <v>6</v>
      </c>
      <c r="ES10" s="101" t="s">
        <v>12</v>
      </c>
      <c r="ET10" s="100" t="s">
        <v>13</v>
      </c>
      <c r="EU10" s="100" t="s">
        <v>121</v>
      </c>
      <c r="EV10" s="102" t="s">
        <v>122</v>
      </c>
      <c r="EW10" s="100" t="s">
        <v>14</v>
      </c>
      <c r="EX10" s="100" t="s">
        <v>123</v>
      </c>
      <c r="EY10" s="100" t="s">
        <v>15</v>
      </c>
      <c r="EZ10" s="103" t="s">
        <v>16</v>
      </c>
      <c r="FA10" s="103" t="s">
        <v>124</v>
      </c>
      <c r="FB10" s="103" t="s">
        <v>17</v>
      </c>
      <c r="FC10" s="103" t="s">
        <v>18</v>
      </c>
      <c r="FD10" s="103" t="s">
        <v>6</v>
      </c>
      <c r="FE10" s="101" t="s">
        <v>12</v>
      </c>
      <c r="FF10" s="100" t="s">
        <v>13</v>
      </c>
      <c r="FG10" s="100" t="s">
        <v>121</v>
      </c>
      <c r="FH10" s="102" t="s">
        <v>122</v>
      </c>
      <c r="FI10" s="100" t="s">
        <v>14</v>
      </c>
      <c r="FJ10" s="100" t="s">
        <v>123</v>
      </c>
      <c r="FK10" s="100" t="s">
        <v>15</v>
      </c>
      <c r="FL10" s="103" t="s">
        <v>16</v>
      </c>
      <c r="FM10" s="103" t="s">
        <v>124</v>
      </c>
      <c r="FN10" s="103" t="s">
        <v>17</v>
      </c>
      <c r="FO10" s="103" t="s">
        <v>18</v>
      </c>
      <c r="FP10" s="103" t="s">
        <v>6</v>
      </c>
      <c r="FQ10" s="101" t="s">
        <v>12</v>
      </c>
      <c r="FR10" s="100" t="s">
        <v>13</v>
      </c>
      <c r="FS10" s="100" t="s">
        <v>121</v>
      </c>
      <c r="FT10" s="102" t="s">
        <v>122</v>
      </c>
      <c r="FU10" s="100" t="s">
        <v>14</v>
      </c>
      <c r="FV10" s="100" t="s">
        <v>123</v>
      </c>
      <c r="FW10" s="100" t="s">
        <v>15</v>
      </c>
      <c r="FX10" s="103" t="s">
        <v>16</v>
      </c>
      <c r="FY10" s="103" t="s">
        <v>124</v>
      </c>
      <c r="FZ10" s="103" t="s">
        <v>17</v>
      </c>
      <c r="GA10" s="103" t="s">
        <v>18</v>
      </c>
      <c r="GB10" s="103" t="s">
        <v>6</v>
      </c>
      <c r="GC10" s="101" t="s">
        <v>12</v>
      </c>
      <c r="GD10" s="100" t="s">
        <v>13</v>
      </c>
      <c r="GE10" s="100" t="s">
        <v>121</v>
      </c>
      <c r="GF10" s="102" t="s">
        <v>122</v>
      </c>
      <c r="GG10" s="100" t="s">
        <v>14</v>
      </c>
      <c r="GH10" s="100" t="s">
        <v>123</v>
      </c>
      <c r="GI10" s="100" t="s">
        <v>15</v>
      </c>
      <c r="GJ10" s="103" t="s">
        <v>16</v>
      </c>
      <c r="GK10" s="103" t="s">
        <v>124</v>
      </c>
      <c r="GL10" s="103" t="s">
        <v>17</v>
      </c>
      <c r="GM10" s="103" t="s">
        <v>18</v>
      </c>
      <c r="GN10" s="103" t="s">
        <v>6</v>
      </c>
      <c r="GO10" s="101" t="s">
        <v>12</v>
      </c>
      <c r="GP10" s="100" t="s">
        <v>13</v>
      </c>
      <c r="GQ10" s="100" t="s">
        <v>121</v>
      </c>
      <c r="GR10" s="102" t="s">
        <v>122</v>
      </c>
      <c r="GS10" s="100" t="s">
        <v>14</v>
      </c>
      <c r="GT10" s="100" t="s">
        <v>123</v>
      </c>
      <c r="GU10" s="100" t="s">
        <v>15</v>
      </c>
      <c r="GV10" s="103" t="s">
        <v>16</v>
      </c>
      <c r="GW10" s="103" t="s">
        <v>124</v>
      </c>
      <c r="GX10" s="103" t="s">
        <v>17</v>
      </c>
      <c r="GY10" s="103" t="s">
        <v>18</v>
      </c>
      <c r="GZ10" s="103" t="s">
        <v>6</v>
      </c>
      <c r="HA10" s="101" t="s">
        <v>12</v>
      </c>
      <c r="HB10" s="100" t="s">
        <v>13</v>
      </c>
      <c r="HC10" s="100" t="s">
        <v>121</v>
      </c>
      <c r="HD10" s="102" t="s">
        <v>122</v>
      </c>
      <c r="HE10" s="100" t="s">
        <v>14</v>
      </c>
      <c r="HF10" s="100" t="s">
        <v>123</v>
      </c>
      <c r="HG10" s="100" t="s">
        <v>15</v>
      </c>
      <c r="HH10" s="103" t="s">
        <v>16</v>
      </c>
      <c r="HI10" s="103" t="s">
        <v>124</v>
      </c>
      <c r="HJ10" s="103" t="s">
        <v>17</v>
      </c>
      <c r="HK10" s="103" t="s">
        <v>18</v>
      </c>
      <c r="HL10" s="103" t="s">
        <v>6</v>
      </c>
      <c r="HM10" s="101" t="s">
        <v>12</v>
      </c>
      <c r="HN10" s="100" t="s">
        <v>13</v>
      </c>
      <c r="HO10" s="100" t="s">
        <v>121</v>
      </c>
      <c r="HP10" s="102" t="s">
        <v>122</v>
      </c>
      <c r="HQ10" s="100" t="s">
        <v>14</v>
      </c>
      <c r="HR10" s="100" t="s">
        <v>123</v>
      </c>
      <c r="HS10" s="100" t="s">
        <v>15</v>
      </c>
      <c r="HT10" s="103" t="s">
        <v>16</v>
      </c>
      <c r="HU10" s="103" t="s">
        <v>124</v>
      </c>
      <c r="HV10" s="103" t="s">
        <v>17</v>
      </c>
      <c r="HW10" s="103" t="s">
        <v>18</v>
      </c>
      <c r="HX10" s="103" t="s">
        <v>6</v>
      </c>
      <c r="HY10" s="101" t="s">
        <v>12</v>
      </c>
      <c r="HZ10" s="100" t="s">
        <v>13</v>
      </c>
      <c r="IA10" s="100" t="s">
        <v>121</v>
      </c>
      <c r="IB10" s="102" t="s">
        <v>122</v>
      </c>
      <c r="IC10" s="100" t="s">
        <v>14</v>
      </c>
      <c r="ID10" s="100" t="s">
        <v>123</v>
      </c>
      <c r="IE10" s="100" t="s">
        <v>15</v>
      </c>
      <c r="IF10" s="103" t="s">
        <v>16</v>
      </c>
      <c r="IG10" s="103" t="s">
        <v>124</v>
      </c>
      <c r="IH10" s="103" t="s">
        <v>17</v>
      </c>
      <c r="II10" s="103" t="s">
        <v>18</v>
      </c>
      <c r="IJ10" s="103" t="s">
        <v>6</v>
      </c>
      <c r="IK10" s="101" t="s">
        <v>12</v>
      </c>
      <c r="IL10" s="100" t="s">
        <v>13</v>
      </c>
      <c r="IM10" s="100" t="s">
        <v>121</v>
      </c>
      <c r="IN10" s="102" t="s">
        <v>122</v>
      </c>
      <c r="IO10" s="100" t="s">
        <v>14</v>
      </c>
      <c r="IP10" s="100" t="s">
        <v>123</v>
      </c>
      <c r="IQ10" s="100" t="s">
        <v>15</v>
      </c>
      <c r="IR10" s="103" t="s">
        <v>16</v>
      </c>
      <c r="IS10" s="103" t="s">
        <v>124</v>
      </c>
      <c r="IT10" s="103" t="s">
        <v>17</v>
      </c>
      <c r="IU10" s="103" t="s">
        <v>18</v>
      </c>
      <c r="IV10" s="103" t="s">
        <v>6</v>
      </c>
      <c r="IW10" s="101" t="s">
        <v>12</v>
      </c>
      <c r="IX10" s="100" t="s">
        <v>13</v>
      </c>
      <c r="IY10" s="100" t="s">
        <v>121</v>
      </c>
      <c r="IZ10" s="102" t="s">
        <v>122</v>
      </c>
      <c r="JA10" s="100" t="s">
        <v>14</v>
      </c>
      <c r="JB10" s="100" t="s">
        <v>123</v>
      </c>
      <c r="JC10" s="100" t="s">
        <v>15</v>
      </c>
      <c r="JD10" s="103" t="s">
        <v>16</v>
      </c>
      <c r="JE10" s="103" t="s">
        <v>124</v>
      </c>
      <c r="JF10" s="103" t="s">
        <v>17</v>
      </c>
      <c r="JG10" s="103" t="s">
        <v>18</v>
      </c>
      <c r="JH10" s="103" t="s">
        <v>6</v>
      </c>
      <c r="JI10" s="101" t="s">
        <v>12</v>
      </c>
      <c r="JJ10" s="100" t="s">
        <v>13</v>
      </c>
      <c r="JK10" s="100" t="s">
        <v>121</v>
      </c>
      <c r="JL10" s="102" t="s">
        <v>122</v>
      </c>
      <c r="JM10" s="100" t="s">
        <v>14</v>
      </c>
      <c r="JN10" s="100" t="s">
        <v>123</v>
      </c>
      <c r="JO10" s="100" t="s">
        <v>15</v>
      </c>
      <c r="JP10" s="103" t="s">
        <v>16</v>
      </c>
      <c r="JQ10" s="103" t="s">
        <v>124</v>
      </c>
      <c r="JR10" s="103" t="s">
        <v>17</v>
      </c>
      <c r="JS10" s="103" t="s">
        <v>18</v>
      </c>
      <c r="JT10" s="103" t="s">
        <v>6</v>
      </c>
      <c r="JU10" s="101" t="s">
        <v>12</v>
      </c>
      <c r="JV10" s="100" t="s">
        <v>13</v>
      </c>
      <c r="JW10" s="100" t="s">
        <v>121</v>
      </c>
      <c r="JX10" s="102" t="s">
        <v>122</v>
      </c>
      <c r="JY10" s="100" t="s">
        <v>14</v>
      </c>
      <c r="JZ10" s="100" t="s">
        <v>123</v>
      </c>
      <c r="KA10" s="100" t="s">
        <v>15</v>
      </c>
      <c r="KB10" s="103" t="s">
        <v>16</v>
      </c>
      <c r="KC10" s="103" t="s">
        <v>124</v>
      </c>
      <c r="KD10" s="103" t="s">
        <v>17</v>
      </c>
      <c r="KE10" s="103" t="s">
        <v>18</v>
      </c>
      <c r="KF10" s="103" t="s">
        <v>6</v>
      </c>
    </row>
    <row r="11" spans="1:292" ht="13.5" customHeight="1">
      <c r="A11" s="20"/>
      <c r="B11" s="104" t="s">
        <v>634</v>
      </c>
      <c r="C11" s="1" t="s">
        <v>635</v>
      </c>
      <c r="D11" s="162" t="s">
        <v>702</v>
      </c>
      <c r="E11" s="105">
        <f>IF(I11="","",E$3)</f>
        <v>41814</v>
      </c>
      <c r="F11" s="106" t="str">
        <f>IF(I11="","",E$1)</f>
        <v>Katainen I</v>
      </c>
      <c r="G11" s="107">
        <f>IF(I11="","",E$2)</f>
        <v>40716</v>
      </c>
      <c r="H11" s="107">
        <f>IF(I11="","",E$3)</f>
        <v>41814</v>
      </c>
      <c r="I11" s="108" t="str">
        <f>IF(P11="","",IF(ISNUMBER(SEARCH(":",P11)),MID(P11,FIND(":",P11)+2,FIND("(",P11)-FIND(":",P11)-3),LEFT(P11,FIND("(",P11)-2)))</f>
        <v>Jyrki Katainen</v>
      </c>
      <c r="J11" s="109" t="str">
        <f>IF(P11="","",MID(P11,FIND("(",P11)+1,4))</f>
        <v>1971</v>
      </c>
      <c r="K11" s="110" t="str">
        <f>IF(ISNUMBER(SEARCH("*female*",P11)),"female",IF(ISNUMBER(SEARCH("*male*",P11)),"male",""))</f>
        <v>male</v>
      </c>
      <c r="L11" s="111" t="str">
        <f>IF(P11="","",IF(ISERROR(MID(P11,FIND("male,",P11)+6,(FIND(")",P11)-(FIND("male,",P11)+6))))=TRUE,"missing/error",MID(P11,FIND("male,",P11)+6,(FIND(")",P11)-(FIND("male,",P11)+6)))))</f>
        <v>fi_kok01</v>
      </c>
      <c r="M11" s="112" t="str">
        <f>IF(I11="","",(MID(I11,(SEARCH("^^",SUBSTITUTE(I11," ","^^",LEN(I11)-LEN(SUBSTITUTE(I11," ","")))))+1,99)&amp;"_"&amp;LEFT(I11,FIND(" ",I11)-1)&amp;"_"&amp;J11))</f>
        <v>Katainen_Jyrki_1971</v>
      </c>
      <c r="N11" s="1" t="str">
        <f>IF(P11="","",IF((LEN(P11)-LEN(SUBSTITUTE(P11,"male","")))/LEN("male")&gt;1,"!",IF(RIGHT(P11,1)=")","",IF(RIGHT(P11,2)=") ","",IF(RIGHT(P11,2)=").","","!!")))))</f>
        <v/>
      </c>
      <c r="O11" s="104"/>
      <c r="P11" s="163" t="s">
        <v>738</v>
      </c>
      <c r="Q11" s="105">
        <f>IF(U11="","",Q$3)</f>
        <v>42153</v>
      </c>
      <c r="R11" s="106" t="str">
        <f>IF(U11="","",Q$1)</f>
        <v>Stubb I</v>
      </c>
      <c r="S11" s="107">
        <f>IF(U11="","",Q$2)</f>
        <v>41814</v>
      </c>
      <c r="T11" s="107">
        <f>IF(U11="","",Q$3)</f>
        <v>42153</v>
      </c>
      <c r="U11" s="108" t="str">
        <f>IF(AB11="","",IF(ISNUMBER(SEARCH(":",AB11)),MID(AB11,FIND(":",AB11)+2,FIND("(",AB11)-FIND(":",AB11)-3),LEFT(AB11,FIND("(",AB11)-2)))</f>
        <v xml:space="preserve">Alexander Stubb </v>
      </c>
      <c r="V11" s="109" t="str">
        <f>IF(AB11="","",MID(AB11,FIND("(",AB11)+1,4))</f>
        <v>1968</v>
      </c>
      <c r="W11" s="110" t="str">
        <f>IF(ISNUMBER(SEARCH("*female*",AB11)),"female",IF(ISNUMBER(SEARCH("*male*",AB11)),"male",""))</f>
        <v>male</v>
      </c>
      <c r="X11" s="111" t="s">
        <v>310</v>
      </c>
      <c r="Y11" s="112" t="str">
        <f>IF(U11="","",(MID(U11,(SEARCH("^^",SUBSTITUTE(U11," ","^^",LEN(U11)-LEN(SUBSTITUTE(U11," ","")))))+1,99)&amp;"_"&amp;LEFT(U11,FIND(" ",U11)-1)&amp;"_"&amp;V11))</f>
        <v>_Alexander_1968</v>
      </c>
      <c r="AA11" s="104"/>
      <c r="AB11" s="104" t="s">
        <v>873</v>
      </c>
      <c r="AC11" s="105">
        <f>IF(AG11="","",AC$3)</f>
        <v>43622</v>
      </c>
      <c r="AD11" s="106" t="str">
        <f>IF(AG11="","",AC$1)</f>
        <v>Sipilä I</v>
      </c>
      <c r="AE11" s="107">
        <f>IF(AG11="","",AC$2)</f>
        <v>42153</v>
      </c>
      <c r="AF11" s="107">
        <f>IF(AG11="","",AC$3)</f>
        <v>43622</v>
      </c>
      <c r="AG11" s="108" t="str">
        <f>IF(AN11="","",IF(ISNUMBER(SEARCH(":",AN11)),MID(AN11,FIND(":",AN11)+2,FIND("(",AN11)-FIND(":",AN11)-3),LEFT(AN11,FIND("(",AN11)-2)))</f>
        <v>Juha Sipilä</v>
      </c>
      <c r="AH11" s="109" t="str">
        <f>IF(AN11="","",MID(AN11,FIND("(",AN11)+1,4))</f>
        <v>1961</v>
      </c>
      <c r="AI11" s="110" t="str">
        <f>IF(ISNUMBER(SEARCH("*female*",AN11)),"female",IF(ISNUMBER(SEARCH("*male*",AN11)),"male",""))</f>
        <v>male</v>
      </c>
      <c r="AJ11" s="111" t="str">
        <f>IF(AN11="","",IF(ISERROR(MID(AN11,FIND("male,",AN11)+6,(FIND(")",AN11)-(FIND("male,",AN11)+6))))=TRUE,"missing/error",MID(AN11,FIND("male,",AN11)+6,(FIND(")",AN11)-(FIND("male,",AN11)+6)))))</f>
        <v>fi_kesk01</v>
      </c>
      <c r="AK11" s="112" t="str">
        <f>IF(AG11="","",(MID(AG11,(SEARCH("^^",SUBSTITUTE(AG11," ","^^",LEN(AG11)-LEN(SUBSTITUTE(AG11," ","")))))+1,99)&amp;"_"&amp;LEFT(AG11,FIND(" ",AG11)-1)&amp;"_"&amp;AH11))</f>
        <v>Sipilä_Juha_1961</v>
      </c>
      <c r="AM11" s="104"/>
      <c r="AN11" s="104" t="s">
        <v>943</v>
      </c>
      <c r="AO11" s="105">
        <f>IF(AS11="","",AO$3)</f>
        <v>43809</v>
      </c>
      <c r="AP11" s="106" t="str">
        <f>IF(AS11="","",AO$1)</f>
        <v>Rinne I</v>
      </c>
      <c r="AQ11" s="107">
        <f>IF(AS11="","",AO$2)</f>
        <v>43622</v>
      </c>
      <c r="AR11" s="107">
        <f>IF(AS11="","",AO$3)</f>
        <v>43809</v>
      </c>
      <c r="AS11" s="108" t="str">
        <f>IF(AZ11="","",IF(ISNUMBER(SEARCH(":",AZ11)),MID(AZ11,FIND(":",AZ11)+2,FIND("(",AZ11)-FIND(":",AZ11)-3),LEFT(AZ11,FIND("(",AZ11)-2)))</f>
        <v>Antti Rinne</v>
      </c>
      <c r="AT11" s="109" t="str">
        <f>IF(AZ11="","",MID(AZ11,FIND("(",AZ11)+1,4))</f>
        <v>1962</v>
      </c>
      <c r="AU11" s="110" t="str">
        <f>IF(ISNUMBER(SEARCH("*female*",AZ11)),"female",IF(ISNUMBER(SEARCH("*male*",AZ11)),"male",""))</f>
        <v>male</v>
      </c>
      <c r="AV11" s="111" t="str">
        <f>IF(AZ11="","",IF(ISERROR(MID(AZ11,FIND("male,",AZ11)+6,(FIND(")",AZ11)-(FIND("male,",AZ11)+6))))=TRUE,"missing/error",MID(AZ11,FIND("male,",AZ11)+6,(FIND(")",AZ11)-(FIND("male,",AZ11)+6)))))</f>
        <v>fi_sdp01</v>
      </c>
      <c r="AW11" s="112" t="str">
        <f>IF(AS11="","",(MID(AS11,(SEARCH("^^",SUBSTITUTE(AS11," ","^^",LEN(AS11)-LEN(SUBSTITUTE(AS11," ","")))))+1,99)&amp;"_"&amp;LEFT(AS11,FIND(" ",AS11)-1)&amp;"_"&amp;AT11))</f>
        <v>Rinne_Antti_1962</v>
      </c>
      <c r="AY11" s="104"/>
      <c r="AZ11" s="104" t="s">
        <v>1049</v>
      </c>
      <c r="BA11" s="105">
        <f>IF(BE11="","",BA$3)</f>
        <v>44926</v>
      </c>
      <c r="BB11" s="106" t="str">
        <f>IF(BE11="","",BA$1)</f>
        <v>Marin I</v>
      </c>
      <c r="BC11" s="107">
        <f>IF(BE11="","",BA$2)</f>
        <v>43809</v>
      </c>
      <c r="BD11" s="107">
        <f>IF(BE11="","",BA$3)</f>
        <v>44926</v>
      </c>
      <c r="BE11" s="108" t="str">
        <f>IF(BL11="","",IF(ISNUMBER(SEARCH(":",BL11)),MID(BL11,FIND(":",BL11)+2,FIND("(",BL11)-FIND(":",BL11)-3),LEFT(BL11,FIND("(",BL11)-2)))</f>
        <v>Sanna Marin</v>
      </c>
      <c r="BF11" s="109" t="str">
        <f>IF(BL11="","",MID(BL11,FIND("(",BL11)+1,4))</f>
        <v>1985</v>
      </c>
      <c r="BG11" s="110" t="str">
        <f>IF(ISNUMBER(SEARCH("*female*",BL11)),"female",IF(ISNUMBER(SEARCH("*male*",BL11)),"male",""))</f>
        <v>female</v>
      </c>
      <c r="BH11" s="111" t="str">
        <f>IF(BL11="","",IF(ISERROR(MID(BL11,FIND("male,",BL11)+6,(FIND(")",BL11)-(FIND("male,",BL11)+6))))=TRUE,"missing/error",MID(BL11,FIND("male,",BL11)+6,(FIND(")",BL11)-(FIND("male,",BL11)+6)))))</f>
        <v>fi_sdp01</v>
      </c>
      <c r="BI11" s="112" t="str">
        <f>IF(BE11="","",(MID(BE11,(SEARCH("^^",SUBSTITUTE(BE11," ","^^",LEN(BE11)-LEN(SUBSTITUTE(BE11," ","")))))+1,99)&amp;"_"&amp;LEFT(BE11,FIND(" ",BE11)-1)&amp;"_"&amp;BF11))</f>
        <v>Marin_Sanna_1985</v>
      </c>
      <c r="BK11" s="104"/>
      <c r="BL11" s="104" t="s">
        <v>1057</v>
      </c>
      <c r="BM11" s="105" t="str">
        <f>IF(BQ11="","",BM$3)</f>
        <v/>
      </c>
      <c r="BN11" s="106" t="str">
        <f>IF(BQ11="","",BM$1)</f>
        <v/>
      </c>
      <c r="BO11" s="107" t="str">
        <f>IF(BQ11="","",BM$2)</f>
        <v/>
      </c>
      <c r="BP11" s="107" t="str">
        <f>IF(BQ11="","",BM$3)</f>
        <v/>
      </c>
      <c r="BQ11" s="108" t="str">
        <f>IF(BX11="","",IF(ISNUMBER(SEARCH(":",BX11)),MID(BX11,FIND(":",BX11)+2,FIND("(",BX11)-FIND(":",BX11)-3),LEFT(BX11,FIND("(",BX11)-2)))</f>
        <v/>
      </c>
      <c r="BR11" s="109" t="str">
        <f>IF(BX11="","",MID(BX11,FIND("(",BX11)+1,4))</f>
        <v/>
      </c>
      <c r="BS11" s="110" t="str">
        <f>IF(ISNUMBER(SEARCH("*female*",BX11)),"female",IF(ISNUMBER(SEARCH("*male*",BX11)),"male",""))</f>
        <v/>
      </c>
      <c r="BT11" s="111" t="str">
        <f>IF(BX11="","",IF(ISERROR(MID(BX11,FIND("male,",BX11)+6,(FIND(")",BX11)-(FIND("male,",BX11)+6))))=TRUE,"missing/error",MID(BX11,FIND("male,",BX11)+6,(FIND(")",BX11)-(FIND("male,",BX11)+6)))))</f>
        <v/>
      </c>
      <c r="BU11" s="112" t="str">
        <f>IF(BQ11="","",(MID(BQ11,(SEARCH("^^",SUBSTITUTE(BQ11," ","^^",LEN(BQ11)-LEN(SUBSTITUTE(BQ11," ","")))))+1,99)&amp;"_"&amp;LEFT(BQ11,FIND(" ",BQ11)-1)&amp;"_"&amp;BR11))</f>
        <v/>
      </c>
      <c r="BW11" s="104"/>
      <c r="BX11" s="104"/>
      <c r="BY11" s="105" t="str">
        <f>IF(CC11="","",BY$3)</f>
        <v/>
      </c>
      <c r="BZ11" s="106" t="str">
        <f>IF(CC11="","",BY$1)</f>
        <v/>
      </c>
      <c r="CA11" s="107" t="str">
        <f>IF(CC11="","",BY$2)</f>
        <v/>
      </c>
      <c r="CB11" s="107" t="str">
        <f>IF(CC11="","",BY$3)</f>
        <v/>
      </c>
      <c r="CC11" s="108" t="str">
        <f>IF(CJ11="","",IF(ISNUMBER(SEARCH(":",CJ11)),MID(CJ11,FIND(":",CJ11)+2,FIND("(",CJ11)-FIND(":",CJ11)-3),LEFT(CJ11,FIND("(",CJ11)-2)))</f>
        <v/>
      </c>
      <c r="CD11" s="109" t="str">
        <f>IF(CJ11="","",MID(CJ11,FIND("(",CJ11)+1,4))</f>
        <v/>
      </c>
      <c r="CE11" s="110" t="str">
        <f>IF(ISNUMBER(SEARCH("*female*",CJ11)),"female",IF(ISNUMBER(SEARCH("*male*",CJ11)),"male",""))</f>
        <v/>
      </c>
      <c r="CF11" s="111" t="str">
        <f>IF(CJ11="","",IF(ISERROR(MID(CJ11,FIND("male,",CJ11)+6,(FIND(")",CJ11)-(FIND("male,",CJ11)+6))))=TRUE,"missing/error",MID(CJ11,FIND("male,",CJ11)+6,(FIND(")",CJ11)-(FIND("male,",CJ11)+6)))))</f>
        <v/>
      </c>
      <c r="CG11" s="112" t="str">
        <f>IF(CC11="","",(MID(CC11,(SEARCH("^^",SUBSTITUTE(CC11," ","^^",LEN(CC11)-LEN(SUBSTITUTE(CC11," ","")))))+1,99)&amp;"_"&amp;LEFT(CC11,FIND(" ",CC11)-1)&amp;"_"&amp;CD11))</f>
        <v/>
      </c>
      <c r="CI11" s="104"/>
      <c r="CJ11" s="104"/>
      <c r="CK11" s="105" t="str">
        <f>IF(CO11="","",CK$3)</f>
        <v/>
      </c>
      <c r="CL11" s="106" t="str">
        <f>IF(CO11="","",CK$1)</f>
        <v/>
      </c>
      <c r="CM11" s="107" t="str">
        <f>IF(CO11="","",CK$2)</f>
        <v/>
      </c>
      <c r="CN11" s="107" t="str">
        <f>IF(CO11="","",CK$3)</f>
        <v/>
      </c>
      <c r="CO11" s="108" t="str">
        <f>IF(CV11="","",IF(ISNUMBER(SEARCH(":",CV11)),MID(CV11,FIND(":",CV11)+2,FIND("(",CV11)-FIND(":",CV11)-3),LEFT(CV11,FIND("(",CV11)-2)))</f>
        <v/>
      </c>
      <c r="CP11" s="109" t="str">
        <f>IF(CV11="","",MID(CV11,FIND("(",CV11)+1,4))</f>
        <v/>
      </c>
      <c r="CQ11" s="110" t="str">
        <f>IF(ISNUMBER(SEARCH("*female*",CV11)),"female",IF(ISNUMBER(SEARCH("*male*",CV11)),"male",""))</f>
        <v/>
      </c>
      <c r="CR11" s="111" t="str">
        <f>IF(CV11="","",IF(ISERROR(MID(CV11,FIND("male,",CV11)+6,(FIND(")",CV11)-(FIND("male,",CV11)+6))))=TRUE,"missing/error",MID(CV11,FIND("male,",CV11)+6,(FIND(")",CV11)-(FIND("male,",CV11)+6)))))</f>
        <v/>
      </c>
      <c r="CS11" s="112" t="str">
        <f>IF(CO11="","",(MID(CO11,(SEARCH("^^",SUBSTITUTE(CO11," ","^^",LEN(CO11)-LEN(SUBSTITUTE(CO11," ","")))))+1,99)&amp;"_"&amp;LEFT(CO11,FIND(" ",CO11)-1)&amp;"_"&amp;CP11))</f>
        <v/>
      </c>
      <c r="CU11" s="104"/>
      <c r="CV11" s="104"/>
      <c r="CW11" s="105" t="str">
        <f>IF(DA11="","",CW$3)</f>
        <v/>
      </c>
      <c r="CX11" s="106" t="str">
        <f>IF(DA11="","",CW$1)</f>
        <v/>
      </c>
      <c r="CY11" s="107" t="str">
        <f>IF(DA11="","",CW$2)</f>
        <v/>
      </c>
      <c r="CZ11" s="107" t="str">
        <f>IF(DA11="","",CW$3)</f>
        <v/>
      </c>
      <c r="DA11" s="108" t="str">
        <f>IF(DH11="","",IF(ISNUMBER(SEARCH(":",DH11)),MID(DH11,FIND(":",DH11)+2,FIND("(",DH11)-FIND(":",DH11)-3),LEFT(DH11,FIND("(",DH11)-2)))</f>
        <v/>
      </c>
      <c r="DB11" s="109" t="str">
        <f>IF(DH11="","",MID(DH11,FIND("(",DH11)+1,4))</f>
        <v/>
      </c>
      <c r="DC11" s="110" t="str">
        <f>IF(ISNUMBER(SEARCH("*female*",DH11)),"female",IF(ISNUMBER(SEARCH("*male*",DH11)),"male",""))</f>
        <v/>
      </c>
      <c r="DD11" s="111" t="str">
        <f>IF(DH11="","",IF(ISERROR(MID(DH11,FIND("male,",DH11)+6,(FIND(")",DH11)-(FIND("male,",DH11)+6))))=TRUE,"missing/error",MID(DH11,FIND("male,",DH11)+6,(FIND(")",DH11)-(FIND("male,",DH11)+6)))))</f>
        <v/>
      </c>
      <c r="DE11" s="112" t="str">
        <f>IF(DA11="","",(MID(DA11,(SEARCH("^^",SUBSTITUTE(DA11," ","^^",LEN(DA11)-LEN(SUBSTITUTE(DA11," ","")))))+1,99)&amp;"_"&amp;LEFT(DA11,FIND(" ",DA11)-1)&amp;"_"&amp;DB11))</f>
        <v/>
      </c>
      <c r="DG11" s="104"/>
      <c r="DH11" s="104"/>
      <c r="DI11" s="105" t="str">
        <f>IF(DM11="","",DI$3)</f>
        <v/>
      </c>
      <c r="DJ11" s="106" t="str">
        <f>IF(DM11="","",DI$1)</f>
        <v/>
      </c>
      <c r="DK11" s="107" t="str">
        <f>IF(DM11="","",DI$2)</f>
        <v/>
      </c>
      <c r="DL11" s="107" t="str">
        <f>IF(DM11="","",DI$3)</f>
        <v/>
      </c>
      <c r="DM11" s="108" t="str">
        <f>IF(DT11="","",IF(ISNUMBER(SEARCH(":",DT11)),MID(DT11,FIND(":",DT11)+2,FIND("(",DT11)-FIND(":",DT11)-3),LEFT(DT11,FIND("(",DT11)-2)))</f>
        <v/>
      </c>
      <c r="DN11" s="109" t="str">
        <f>IF(DT11="","",MID(DT11,FIND("(",DT11)+1,4))</f>
        <v/>
      </c>
      <c r="DO11" s="110" t="str">
        <f>IF(ISNUMBER(SEARCH("*female*",DT11)),"female",IF(ISNUMBER(SEARCH("*male*",DT11)),"male",""))</f>
        <v/>
      </c>
      <c r="DP11" s="111" t="str">
        <f>IF(DT11="","",IF(ISERROR(MID(DT11,FIND("male,",DT11)+6,(FIND(")",DT11)-(FIND("male,",DT11)+6))))=TRUE,"missing/error",MID(DT11,FIND("male,",DT11)+6,(FIND(")",DT11)-(FIND("male,",DT11)+6)))))</f>
        <v/>
      </c>
      <c r="DQ11" s="112" t="str">
        <f>IF(DM11="","",(MID(DM11,(SEARCH("^^",SUBSTITUTE(DM11," ","^^",LEN(DM11)-LEN(SUBSTITUTE(DM11," ","")))))+1,99)&amp;"_"&amp;LEFT(DM11,FIND(" ",DM11)-1)&amp;"_"&amp;DN11))</f>
        <v/>
      </c>
      <c r="DS11" s="104"/>
      <c r="DT11" s="104"/>
      <c r="DU11" s="105" t="str">
        <f>IF(DY11="","",DU$3)</f>
        <v/>
      </c>
      <c r="DV11" s="106" t="str">
        <f>IF(DY11="","",DU$1)</f>
        <v/>
      </c>
      <c r="DW11" s="107" t="str">
        <f>IF(DY11="","",DU$2)</f>
        <v/>
      </c>
      <c r="DX11" s="107" t="str">
        <f>IF(DY11="","",DU$3)</f>
        <v/>
      </c>
      <c r="DY11" s="108" t="str">
        <f>IF(EF11="","",IF(ISNUMBER(SEARCH(":",EF11)),MID(EF11,FIND(":",EF11)+2,FIND("(",EF11)-FIND(":",EF11)-3),LEFT(EF11,FIND("(",EF11)-2)))</f>
        <v/>
      </c>
      <c r="DZ11" s="109" t="str">
        <f>IF(EF11="","",MID(EF11,FIND("(",EF11)+1,4))</f>
        <v/>
      </c>
      <c r="EA11" s="110" t="str">
        <f>IF(ISNUMBER(SEARCH("*female*",EF11)),"female",IF(ISNUMBER(SEARCH("*male*",EF11)),"male",""))</f>
        <v/>
      </c>
      <c r="EB11" s="111" t="str">
        <f>IF(EF11="","",IF(ISERROR(MID(EF11,FIND("male,",EF11)+6,(FIND(")",EF11)-(FIND("male,",EF11)+6))))=TRUE,"missing/error",MID(EF11,FIND("male,",EF11)+6,(FIND(")",EF11)-(FIND("male,",EF11)+6)))))</f>
        <v/>
      </c>
      <c r="EC11" s="112" t="str">
        <f>IF(DY11="","",(MID(DY11,(SEARCH("^^",SUBSTITUTE(DY11," ","^^",LEN(DY11)-LEN(SUBSTITUTE(DY11," ","")))))+1,99)&amp;"_"&amp;LEFT(DY11,FIND(" ",DY11)-1)&amp;"_"&amp;DZ11))</f>
        <v/>
      </c>
      <c r="EE11" s="104"/>
      <c r="EF11" s="104"/>
      <c r="EG11" s="105" t="str">
        <f>IF(EK11="","",EG$3)</f>
        <v/>
      </c>
      <c r="EH11" s="106" t="str">
        <f>IF(EK11="","",EG$1)</f>
        <v/>
      </c>
      <c r="EI11" s="107" t="str">
        <f>IF(EK11="","",EG$2)</f>
        <v/>
      </c>
      <c r="EJ11" s="107" t="str">
        <f>IF(EK11="","",EG$3)</f>
        <v/>
      </c>
      <c r="EK11" s="108" t="str">
        <f>IF(ER11="","",IF(ISNUMBER(SEARCH(":",ER11)),MID(ER11,FIND(":",ER11)+2,FIND("(",ER11)-FIND(":",ER11)-3),LEFT(ER11,FIND("(",ER11)-2)))</f>
        <v/>
      </c>
      <c r="EL11" s="109" t="str">
        <f>IF(ER11="","",MID(ER11,FIND("(",ER11)+1,4))</f>
        <v/>
      </c>
      <c r="EM11" s="110" t="str">
        <f>IF(ISNUMBER(SEARCH("*female*",ER11)),"female",IF(ISNUMBER(SEARCH("*male*",ER11)),"male",""))</f>
        <v/>
      </c>
      <c r="EN11" s="111" t="str">
        <f>IF(ER11="","",IF(ISERROR(MID(ER11,FIND("male,",ER11)+6,(FIND(")",ER11)-(FIND("male,",ER11)+6))))=TRUE,"missing/error",MID(ER11,FIND("male,",ER11)+6,(FIND(")",ER11)-(FIND("male,",ER11)+6)))))</f>
        <v/>
      </c>
      <c r="EO11" s="112" t="str">
        <f>IF(EK11="","",(MID(EK11,(SEARCH("^^",SUBSTITUTE(EK11," ","^^",LEN(EK11)-LEN(SUBSTITUTE(EK11," ","")))))+1,99)&amp;"_"&amp;LEFT(EK11,FIND(" ",EK11)-1)&amp;"_"&amp;EL11))</f>
        <v/>
      </c>
      <c r="EQ11" s="104"/>
      <c r="ER11" s="104"/>
      <c r="ES11" s="105" t="str">
        <f>IF(EW11="","",ES$3)</f>
        <v/>
      </c>
      <c r="ET11" s="106" t="str">
        <f>IF(EW11="","",ES$1)</f>
        <v/>
      </c>
      <c r="EU11" s="107" t="str">
        <f>IF(EW11="","",ES$2)</f>
        <v/>
      </c>
      <c r="EV11" s="107" t="str">
        <f>IF(EW11="","",ES$3)</f>
        <v/>
      </c>
      <c r="EW11" s="108" t="str">
        <f>IF(FD11="","",IF(ISNUMBER(SEARCH(":",FD11)),MID(FD11,FIND(":",FD11)+2,FIND("(",FD11)-FIND(":",FD11)-3),LEFT(FD11,FIND("(",FD11)-2)))</f>
        <v/>
      </c>
      <c r="EX11" s="109" t="str">
        <f>IF(FD11="","",MID(FD11,FIND("(",FD11)+1,4))</f>
        <v/>
      </c>
      <c r="EY11" s="110" t="str">
        <f>IF(ISNUMBER(SEARCH("*female*",FD11)),"female",IF(ISNUMBER(SEARCH("*male*",FD11)),"male",""))</f>
        <v/>
      </c>
      <c r="EZ11" s="111" t="str">
        <f>IF(FD11="","",IF(ISERROR(MID(FD11,FIND("male,",FD11)+6,(FIND(")",FD11)-(FIND("male,",FD11)+6))))=TRUE,"missing/error",MID(FD11,FIND("male,",FD11)+6,(FIND(")",FD11)-(FIND("male,",FD11)+6)))))</f>
        <v/>
      </c>
      <c r="FA11" s="112" t="str">
        <f>IF(EW11="","",(MID(EW11,(SEARCH("^^",SUBSTITUTE(EW11," ","^^",LEN(EW11)-LEN(SUBSTITUTE(EW11," ","")))))+1,99)&amp;"_"&amp;LEFT(EW11,FIND(" ",EW11)-1)&amp;"_"&amp;EX11))</f>
        <v/>
      </c>
      <c r="FC11" s="104"/>
      <c r="FD11" s="104"/>
      <c r="FE11" s="105" t="str">
        <f>IF(FI11="","",FE$3)</f>
        <v/>
      </c>
      <c r="FF11" s="106" t="str">
        <f>IF(FI11="","",FE$1)</f>
        <v/>
      </c>
      <c r="FG11" s="107" t="str">
        <f>IF(FI11="","",FE$2)</f>
        <v/>
      </c>
      <c r="FH11" s="107" t="str">
        <f>IF(FI11="","",FE$3)</f>
        <v/>
      </c>
      <c r="FI11" s="108" t="str">
        <f>IF(FP11="","",IF(ISNUMBER(SEARCH(":",FP11)),MID(FP11,FIND(":",FP11)+2,FIND("(",FP11)-FIND(":",FP11)-3),LEFT(FP11,FIND("(",FP11)-2)))</f>
        <v/>
      </c>
      <c r="FJ11" s="109" t="str">
        <f>IF(FP11="","",MID(FP11,FIND("(",FP11)+1,4))</f>
        <v/>
      </c>
      <c r="FK11" s="110" t="str">
        <f>IF(ISNUMBER(SEARCH("*female*",FP11)),"female",IF(ISNUMBER(SEARCH("*male*",FP11)),"male",""))</f>
        <v/>
      </c>
      <c r="FL11" s="111" t="str">
        <f>IF(FP11="","",IF(ISERROR(MID(FP11,FIND("male,",FP11)+6,(FIND(")",FP11)-(FIND("male,",FP11)+6))))=TRUE,"missing/error",MID(FP11,FIND("male,",FP11)+6,(FIND(")",FP11)-(FIND("male,",FP11)+6)))))</f>
        <v/>
      </c>
      <c r="FM11" s="112" t="str">
        <f>IF(FI11="","",(MID(FI11,(SEARCH("^^",SUBSTITUTE(FI11," ","^^",LEN(FI11)-LEN(SUBSTITUTE(FI11," ","")))))+1,99)&amp;"_"&amp;LEFT(FI11,FIND(" ",FI11)-1)&amp;"_"&amp;FJ11))</f>
        <v/>
      </c>
      <c r="FO11" s="104"/>
      <c r="FP11" s="104"/>
      <c r="FQ11" s="105" t="str">
        <f>IF(FU11="","",#REF!)</f>
        <v/>
      </c>
      <c r="FR11" s="106" t="str">
        <f>IF(FU11="","",FQ$1)</f>
        <v/>
      </c>
      <c r="FS11" s="107" t="str">
        <f>IF(FU11="","",FQ$2)</f>
        <v/>
      </c>
      <c r="FT11" s="107" t="str">
        <f>IF(FU11="","",FQ$3)</f>
        <v/>
      </c>
      <c r="FU11" s="108" t="str">
        <f>IF(GB11="","",IF(ISNUMBER(SEARCH(":",GB11)),MID(GB11,FIND(":",GB11)+2,FIND("(",GB11)-FIND(":",GB11)-3),LEFT(GB11,FIND("(",GB11)-2)))</f>
        <v/>
      </c>
      <c r="FV11" s="109" t="str">
        <f>IF(GB11="","",MID(GB11,FIND("(",GB11)+1,4))</f>
        <v/>
      </c>
      <c r="FW11" s="110" t="str">
        <f>IF(ISNUMBER(SEARCH("*female*",GB11)),"female",IF(ISNUMBER(SEARCH("*male*",GB11)),"male",""))</f>
        <v/>
      </c>
      <c r="FX11" s="111" t="str">
        <f>IF(GB11="","",IF(ISERROR(MID(GB11,FIND("male,",GB11)+6,(FIND(")",GB11)-(FIND("male,",GB11)+6))))=TRUE,"missing/error",MID(GB11,FIND("male,",GB11)+6,(FIND(")",GB11)-(FIND("male,",GB11)+6)))))</f>
        <v/>
      </c>
      <c r="FY11" s="112" t="str">
        <f>IF(FU11="","",(MID(FU11,(SEARCH("^^",SUBSTITUTE(FU11," ","^^",LEN(FU11)-LEN(SUBSTITUTE(FU11," ","")))))+1,99)&amp;"_"&amp;LEFT(FU11,FIND(" ",FU11)-1)&amp;"_"&amp;FV11))</f>
        <v/>
      </c>
      <c r="GA11" s="104"/>
      <c r="GB11" s="104"/>
      <c r="GC11" s="105" t="str">
        <f>IF(GG11="","",GC$3)</f>
        <v/>
      </c>
      <c r="GD11" s="106" t="str">
        <f>IF(GG11="","",GC$1)</f>
        <v/>
      </c>
      <c r="GE11" s="107" t="str">
        <f>IF(GG11="","",GC$2)</f>
        <v/>
      </c>
      <c r="GF11" s="107" t="str">
        <f>IF(GG11="","",GC$3)</f>
        <v/>
      </c>
      <c r="GG11" s="108" t="str">
        <f>IF(GN11="","",IF(ISNUMBER(SEARCH(":",GN11)),MID(GN11,FIND(":",GN11)+2,FIND("(",GN11)-FIND(":",GN11)-3),LEFT(GN11,FIND("(",GN11)-2)))</f>
        <v/>
      </c>
      <c r="GH11" s="109" t="str">
        <f>IF(GN11="","",MID(GN11,FIND("(",GN11)+1,4))</f>
        <v/>
      </c>
      <c r="GI11" s="110" t="str">
        <f>IF(ISNUMBER(SEARCH("*female*",GN11)),"female",IF(ISNUMBER(SEARCH("*male*",GN11)),"male",""))</f>
        <v/>
      </c>
      <c r="GJ11" s="111" t="str">
        <f>IF(GN11="","",IF(ISERROR(MID(GN11,FIND("male,",GN11)+6,(FIND(")",GN11)-(FIND("male,",GN11)+6))))=TRUE,"missing/error",MID(GN11,FIND("male,",GN11)+6,(FIND(")",GN11)-(FIND("male,",GN11)+6)))))</f>
        <v/>
      </c>
      <c r="GK11" s="112" t="str">
        <f>IF(GG11="","",(MID(GG11,(SEARCH("^^",SUBSTITUTE(GG11," ","^^",LEN(GG11)-LEN(SUBSTITUTE(GG11," ","")))))+1,99)&amp;"_"&amp;LEFT(GG11,FIND(" ",GG11)-1)&amp;"_"&amp;GH11))</f>
        <v/>
      </c>
      <c r="GM11" s="104"/>
      <c r="GN11" s="104" t="s">
        <v>287</v>
      </c>
      <c r="GO11" s="105" t="str">
        <f>IF(GS11="","",GO$3)</f>
        <v/>
      </c>
      <c r="GP11" s="106" t="str">
        <f>IF(GS11="","",GO$1)</f>
        <v/>
      </c>
      <c r="GQ11" s="107" t="str">
        <f>IF(GS11="","",GO$2)</f>
        <v/>
      </c>
      <c r="GR11" s="107" t="str">
        <f>IF(GS11="","",GO$3)</f>
        <v/>
      </c>
      <c r="GS11" s="108" t="str">
        <f>IF(GZ11="","",IF(ISNUMBER(SEARCH(":",GZ11)),MID(GZ11,FIND(":",GZ11)+2,FIND("(",GZ11)-FIND(":",GZ11)-3),LEFT(GZ11,FIND("(",GZ11)-2)))</f>
        <v/>
      </c>
      <c r="GT11" s="109" t="str">
        <f>IF(GZ11="","",MID(GZ11,FIND("(",GZ11)+1,4))</f>
        <v/>
      </c>
      <c r="GU11" s="110" t="str">
        <f>IF(ISNUMBER(SEARCH("*female*",GZ11)),"female",IF(ISNUMBER(SEARCH("*male*",GZ11)),"male",""))</f>
        <v/>
      </c>
      <c r="GV11" s="111" t="str">
        <f>IF(GZ11="","",IF(ISERROR(MID(GZ11,FIND("male,",GZ11)+6,(FIND(")",GZ11)-(FIND("male,",GZ11)+6))))=TRUE,"missing/error",MID(GZ11,FIND("male,",GZ11)+6,(FIND(")",GZ11)-(FIND("male,",GZ11)+6)))))</f>
        <v/>
      </c>
      <c r="GW11" s="112" t="str">
        <f>IF(GS11="","",(MID(GS11,(SEARCH("^^",SUBSTITUTE(GS11," ","^^",LEN(GS11)-LEN(SUBSTITUTE(GS11," ","")))))+1,99)&amp;"_"&amp;LEFT(GS11,FIND(" ",GS11)-1)&amp;"_"&amp;GT11))</f>
        <v/>
      </c>
      <c r="GY11" s="104"/>
      <c r="GZ11" s="104"/>
      <c r="HA11" s="105" t="str">
        <f>IF(HE11="","",HA$3)</f>
        <v/>
      </c>
      <c r="HB11" s="106" t="str">
        <f>IF(HE11="","",HA$1)</f>
        <v/>
      </c>
      <c r="HC11" s="107" t="str">
        <f>IF(HE11="","",HA$2)</f>
        <v/>
      </c>
      <c r="HD11" s="107" t="str">
        <f>IF(HE11="","",HA$3)</f>
        <v/>
      </c>
      <c r="HE11" s="108" t="str">
        <f>IF(HL11="","",IF(ISNUMBER(SEARCH(":",HL11)),MID(HL11,FIND(":",HL11)+2,FIND("(",HL11)-FIND(":",HL11)-3),LEFT(HL11,FIND("(",HL11)-2)))</f>
        <v/>
      </c>
      <c r="HF11" s="109" t="str">
        <f>IF(HL11="","",MID(HL11,FIND("(",HL11)+1,4))</f>
        <v/>
      </c>
      <c r="HG11" s="110" t="str">
        <f>IF(ISNUMBER(SEARCH("*female*",HL11)),"female",IF(ISNUMBER(SEARCH("*male*",HL11)),"male",""))</f>
        <v/>
      </c>
      <c r="HH11" s="111" t="str">
        <f>IF(HL11="","",IF(ISERROR(MID(HL11,FIND("male,",HL11)+6,(FIND(")",HL11)-(FIND("male,",HL11)+6))))=TRUE,"missing/error",MID(HL11,FIND("male,",HL11)+6,(FIND(")",HL11)-(FIND("male,",HL11)+6)))))</f>
        <v/>
      </c>
      <c r="HI11" s="112" t="str">
        <f>IF(HE11="","",(MID(HE11,(SEARCH("^^",SUBSTITUTE(HE11," ","^^",LEN(HE11)-LEN(SUBSTITUTE(HE11," ","")))))+1,99)&amp;"_"&amp;LEFT(HE11,FIND(" ",HE11)-1)&amp;"_"&amp;HF11))</f>
        <v/>
      </c>
      <c r="HK11" s="104"/>
      <c r="HL11" s="104" t="s">
        <v>287</v>
      </c>
      <c r="HM11" s="105" t="str">
        <f>IF(HQ11="","",HM$3)</f>
        <v/>
      </c>
      <c r="HN11" s="106" t="str">
        <f>IF(HQ11="","",HM$1)</f>
        <v/>
      </c>
      <c r="HO11" s="107" t="str">
        <f>IF(HQ11="","",HM$2)</f>
        <v/>
      </c>
      <c r="HP11" s="107" t="str">
        <f>IF(HQ11="","",HM$3)</f>
        <v/>
      </c>
      <c r="HQ11" s="108" t="str">
        <f>IF(HX11="","",IF(ISNUMBER(SEARCH(":",HX11)),MID(HX11,FIND(":",HX11)+2,FIND("(",HX11)-FIND(":",HX11)-3),LEFT(HX11,FIND("(",HX11)-2)))</f>
        <v/>
      </c>
      <c r="HR11" s="109" t="str">
        <f>IF(HX11="","",MID(HX11,FIND("(",HX11)+1,4))</f>
        <v/>
      </c>
      <c r="HS11" s="110" t="str">
        <f>IF(ISNUMBER(SEARCH("*female*",HX11)),"female",IF(ISNUMBER(SEARCH("*male*",HX11)),"male",""))</f>
        <v/>
      </c>
      <c r="HT11" s="111" t="str">
        <f>IF(HX11="","",IF(ISERROR(MID(HX11,FIND("male,",HX11)+6,(FIND(")",HX11)-(FIND("male,",HX11)+6))))=TRUE,"missing/error",MID(HX11,FIND("male,",HX11)+6,(FIND(")",HX11)-(FIND("male,",HX11)+6)))))</f>
        <v/>
      </c>
      <c r="HU11" s="112" t="str">
        <f>IF(HQ11="","",(MID(HQ11,(SEARCH("^^",SUBSTITUTE(HQ11," ","^^",LEN(HQ11)-LEN(SUBSTITUTE(HQ11," ","")))))+1,99)&amp;"_"&amp;LEFT(HQ11,FIND(" ",HQ11)-1)&amp;"_"&amp;HR11))</f>
        <v/>
      </c>
      <c r="HW11" s="104"/>
      <c r="HX11" s="104"/>
      <c r="HY11" s="105" t="str">
        <f>IF(IC11="","",HY$3)</f>
        <v/>
      </c>
      <c r="HZ11" s="106" t="str">
        <f>IF(IC11="","",HY$1)</f>
        <v/>
      </c>
      <c r="IA11" s="107" t="str">
        <f>IF(IC11="","",HY$2)</f>
        <v/>
      </c>
      <c r="IB11" s="107" t="str">
        <f>IF(IC11="","",HY$3)</f>
        <v/>
      </c>
      <c r="IC11" s="108" t="str">
        <f>IF(IJ11="","",IF(ISNUMBER(SEARCH(":",IJ11)),MID(IJ11,FIND(":",IJ11)+2,FIND("(",IJ11)-FIND(":",IJ11)-3),LEFT(IJ11,FIND("(",IJ11)-2)))</f>
        <v/>
      </c>
      <c r="ID11" s="109" t="str">
        <f>IF(IJ11="","",MID(IJ11,FIND("(",IJ11)+1,4))</f>
        <v/>
      </c>
      <c r="IE11" s="110" t="str">
        <f>IF(ISNUMBER(SEARCH("*female*",IJ11)),"female",IF(ISNUMBER(SEARCH("*male*",IJ11)),"male",""))</f>
        <v/>
      </c>
      <c r="IF11" s="111" t="str">
        <f>IF(IJ11="","",IF(ISERROR(MID(IJ11,FIND("male,",IJ11)+6,(FIND(")",IJ11)-(FIND("male,",IJ11)+6))))=TRUE,"missing/error",MID(IJ11,FIND("male,",IJ11)+6,(FIND(")",IJ11)-(FIND("male,",IJ11)+6)))))</f>
        <v/>
      </c>
      <c r="IG11" s="112" t="str">
        <f>IF(IC11="","",(MID(IC11,(SEARCH("^^",SUBSTITUTE(IC11," ","^^",LEN(IC11)-LEN(SUBSTITUTE(IC11," ","")))))+1,99)&amp;"_"&amp;LEFT(IC11,FIND(" ",IC11)-1)&amp;"_"&amp;ID11))</f>
        <v/>
      </c>
      <c r="II11" s="104"/>
      <c r="IJ11" s="104"/>
      <c r="IK11" s="105" t="str">
        <f>IF(IO11="","",IK$3)</f>
        <v/>
      </c>
      <c r="IL11" s="106" t="str">
        <f>IF(IO11="","",IK$1)</f>
        <v/>
      </c>
      <c r="IM11" s="107" t="str">
        <f>IF(IO11="","",IK$2)</f>
        <v/>
      </c>
      <c r="IN11" s="107" t="str">
        <f>IF(IO11="","",IK$3)</f>
        <v/>
      </c>
      <c r="IO11" s="108" t="str">
        <f>IF(IV11="","",IF(ISNUMBER(SEARCH(":",IV11)),MID(IV11,FIND(":",IV11)+2,FIND("(",IV11)-FIND(":",IV11)-3),LEFT(IV11,FIND("(",IV11)-2)))</f>
        <v/>
      </c>
      <c r="IP11" s="109" t="str">
        <f>IF(IV11="","",MID(IV11,FIND("(",IV11)+1,4))</f>
        <v/>
      </c>
      <c r="IQ11" s="110" t="str">
        <f>IF(ISNUMBER(SEARCH("*female*",IV11)),"female",IF(ISNUMBER(SEARCH("*male*",IV11)),"male",""))</f>
        <v/>
      </c>
      <c r="IR11" s="111" t="str">
        <f>IF(IV11="","",IF(ISERROR(MID(IV11,FIND("male,",IV11)+6,(FIND(")",IV11)-(FIND("male,",IV11)+6))))=TRUE,"missing/error",MID(IV11,FIND("male,",IV11)+6,(FIND(")",IV11)-(FIND("male,",IV11)+6)))))</f>
        <v/>
      </c>
      <c r="IS11" s="112" t="str">
        <f>IF(IO11="","",(MID(IO11,(SEARCH("^^",SUBSTITUTE(IO11," ","^^",LEN(IO11)-LEN(SUBSTITUTE(IO11," ","")))))+1,99)&amp;"_"&amp;LEFT(IO11,FIND(" ",IO11)-1)&amp;"_"&amp;IP11))</f>
        <v/>
      </c>
      <c r="IU11" s="104"/>
      <c r="IV11" s="104"/>
      <c r="IW11" s="105" t="str">
        <f>IF(JA11="","",IW$3)</f>
        <v/>
      </c>
      <c r="IX11" s="106" t="str">
        <f>IF(JA11="","",IW$1)</f>
        <v/>
      </c>
      <c r="IY11" s="107" t="str">
        <f>IF(JA11="","",IW$2)</f>
        <v/>
      </c>
      <c r="IZ11" s="107" t="str">
        <f>IF(JA11="","",IW$3)</f>
        <v/>
      </c>
      <c r="JA11" s="108" t="str">
        <f>IF(JH11="","",IF(ISNUMBER(SEARCH(":",JH11)),MID(JH11,FIND(":",JH11)+2,FIND("(",JH11)-FIND(":",JH11)-3),LEFT(JH11,FIND("(",JH11)-2)))</f>
        <v/>
      </c>
      <c r="JB11" s="109" t="str">
        <f>IF(JH11="","",MID(JH11,FIND("(",JH11)+1,4))</f>
        <v/>
      </c>
      <c r="JC11" s="110" t="str">
        <f>IF(ISNUMBER(SEARCH("*female*",JH11)),"female",IF(ISNUMBER(SEARCH("*male*",JH11)),"male",""))</f>
        <v/>
      </c>
      <c r="JD11" s="111" t="str">
        <f>IF(JH11="","",IF(ISERROR(MID(JH11,FIND("male,",JH11)+6,(FIND(")",JH11)-(FIND("male,",JH11)+6))))=TRUE,"missing/error",MID(JH11,FIND("male,",JH11)+6,(FIND(")",JH11)-(FIND("male,",JH11)+6)))))</f>
        <v/>
      </c>
      <c r="JE11" s="112" t="str">
        <f>IF(JA11="","",(MID(JA11,(SEARCH("^^",SUBSTITUTE(JA11," ","^^",LEN(JA11)-LEN(SUBSTITUTE(JA11," ","")))))+1,99)&amp;"_"&amp;LEFT(JA11,FIND(" ",JA11)-1)&amp;"_"&amp;JB11))</f>
        <v/>
      </c>
      <c r="JG11" s="104"/>
      <c r="JH11" s="104"/>
      <c r="JI11" s="105" t="str">
        <f>IF(JM11="","",JI$3)</f>
        <v/>
      </c>
      <c r="JJ11" s="106" t="str">
        <f>IF(JM11="","",JI$1)</f>
        <v/>
      </c>
      <c r="JK11" s="107" t="str">
        <f>IF(JM11="","",JI$2)</f>
        <v/>
      </c>
      <c r="JL11" s="107" t="str">
        <f>IF(JM11="","",JI$3)</f>
        <v/>
      </c>
      <c r="JM11" s="108" t="str">
        <f>IF(JT11="","",IF(ISNUMBER(SEARCH(":",JT11)),MID(JT11,FIND(":",JT11)+2,FIND("(",JT11)-FIND(":",JT11)-3),LEFT(JT11,FIND("(",JT11)-2)))</f>
        <v/>
      </c>
      <c r="JN11" s="109" t="str">
        <f>IF(JT11="","",MID(JT11,FIND("(",JT11)+1,4))</f>
        <v/>
      </c>
      <c r="JO11" s="110" t="str">
        <f>IF(ISNUMBER(SEARCH("*female*",JT11)),"female",IF(ISNUMBER(SEARCH("*male*",JT11)),"male",""))</f>
        <v/>
      </c>
      <c r="JP11" s="111" t="str">
        <f>IF(JT11="","",IF(ISERROR(MID(JT11,FIND("male,",JT11)+6,(FIND(")",JT11)-(FIND("male,",JT11)+6))))=TRUE,"missing/error",MID(JT11,FIND("male,",JT11)+6,(FIND(")",JT11)-(FIND("male,",JT11)+6)))))</f>
        <v/>
      </c>
      <c r="JQ11" s="112" t="str">
        <f>IF(JM11="","",(MID(JM11,(SEARCH("^^",SUBSTITUTE(JM11," ","^^",LEN(JM11)-LEN(SUBSTITUTE(JM11," ","")))))+1,99)&amp;"_"&amp;LEFT(JM11,FIND(" ",JM11)-1)&amp;"_"&amp;JN11))</f>
        <v/>
      </c>
      <c r="JS11" s="104"/>
      <c r="JT11" s="104"/>
      <c r="JU11" s="105" t="str">
        <f>IF(JY11="","",JU$3)</f>
        <v/>
      </c>
      <c r="JV11" s="106" t="str">
        <f>IF(JY11="","",JU$1)</f>
        <v/>
      </c>
      <c r="JW11" s="107" t="str">
        <f>IF(JY11="","",JU$2)</f>
        <v/>
      </c>
      <c r="JX11" s="107" t="str">
        <f>IF(JY11="","",JU$3)</f>
        <v/>
      </c>
      <c r="JY11" s="108" t="str">
        <f>IF(KF11="","",IF(ISNUMBER(SEARCH(":",KF11)),MID(KF11,FIND(":",KF11)+2,FIND("(",KF11)-FIND(":",KF11)-3),LEFT(KF11,FIND("(",KF11)-2)))</f>
        <v/>
      </c>
      <c r="JZ11" s="109" t="str">
        <f>IF(KF11="","",MID(KF11,FIND("(",KF11)+1,4))</f>
        <v/>
      </c>
      <c r="KA11" s="110" t="str">
        <f>IF(ISNUMBER(SEARCH("*female*",KF11)),"female",IF(ISNUMBER(SEARCH("*male*",KF11)),"male",""))</f>
        <v/>
      </c>
      <c r="KB11" s="111" t="str">
        <f>IF(KF11="","",IF(ISERROR(MID(KF11,FIND("male,",KF11)+6,(FIND(")",KF11)-(FIND("male,",KF11)+6))))=TRUE,"missing/error",MID(KF11,FIND("male,",KF11)+6,(FIND(")",KF11)-(FIND("male,",KF11)+6)))))</f>
        <v/>
      </c>
      <c r="KC11" s="112" t="str">
        <f>IF(JY11="","",(MID(JY11,(SEARCH("^^",SUBSTITUTE(JY11," ","^^",LEN(JY11)-LEN(SUBSTITUTE(JY11," ","")))))+1,99)&amp;"_"&amp;LEFT(JY11,FIND(" ",JY11)-1)&amp;"_"&amp;JZ11))</f>
        <v/>
      </c>
      <c r="KE11" s="104"/>
      <c r="KF11" s="104"/>
    </row>
    <row r="12" spans="1:292" ht="13.5" customHeight="1">
      <c r="A12" s="20"/>
      <c r="B12" s="104" t="s">
        <v>636</v>
      </c>
      <c r="C12" s="1" t="s">
        <v>637</v>
      </c>
      <c r="D12" s="163" t="s">
        <v>703</v>
      </c>
      <c r="E12" s="105" t="str">
        <f t="shared" ref="E12:E123" si="0">IF(I12="","",E$3)</f>
        <v/>
      </c>
      <c r="F12" s="106" t="str">
        <f t="shared" ref="F12:F123" si="1">IF(I12="","",E$1)</f>
        <v/>
      </c>
      <c r="G12" s="107" t="str">
        <f t="shared" ref="G12:G123" si="2">IF(I12="","",E$2)</f>
        <v/>
      </c>
      <c r="H12" s="107" t="str">
        <f t="shared" ref="H12:H123" si="3">IF(I12="","",E$3)</f>
        <v/>
      </c>
      <c r="I12" s="108" t="str">
        <f t="shared" ref="I12:I123" si="4">IF(P12="","",IF(ISNUMBER(SEARCH(":",P12)),MID(P12,FIND(":",P12)+2,FIND("(",P12)-FIND(":",P12)-3),LEFT(P12,FIND("(",P12)-2)))</f>
        <v/>
      </c>
      <c r="J12" s="109" t="str">
        <f t="shared" ref="J12:J123" si="5">IF(P12="","",MID(P12,FIND("(",P12)+1,4))</f>
        <v/>
      </c>
      <c r="K12" s="110" t="str">
        <f t="shared" ref="K12:K123" si="6">IF(ISNUMBER(SEARCH("*female*",P12)),"female",IF(ISNUMBER(SEARCH("*male*",P12)),"male",""))</f>
        <v/>
      </c>
      <c r="L12" s="111" t="str">
        <f t="shared" ref="L12:L123" si="7">IF(P12="","",IF(ISERROR(MID(P12,FIND("male,",P12)+6,(FIND(")",P12)-(FIND("male,",P12)+6))))=TRUE,"missing/error",MID(P12,FIND("male,",P12)+6,(FIND(")",P12)-(FIND("male,",P12)+6)))))</f>
        <v/>
      </c>
      <c r="M12" s="112" t="str">
        <f t="shared" ref="M12:M123" si="8">IF(I12="","",(MID(I12,(SEARCH("^^",SUBSTITUTE(I12," ","^^",LEN(I12)-LEN(SUBSTITUTE(I12," ","")))))+1,99)&amp;"_"&amp;LEFT(I12,FIND(" ",I12)-1)&amp;"_"&amp;J12))</f>
        <v/>
      </c>
      <c r="O12" s="104"/>
      <c r="P12" s="163"/>
      <c r="Q12" s="105" t="str">
        <f t="shared" ref="Q12:Q123" si="9">IF(U12="","",Q$3)</f>
        <v/>
      </c>
      <c r="R12" s="106" t="str">
        <f t="shared" ref="R12:R123" si="10">IF(U12="","",Q$1)</f>
        <v/>
      </c>
      <c r="S12" s="107" t="str">
        <f t="shared" ref="S12:S123" si="11">IF(U12="","",Q$2)</f>
        <v/>
      </c>
      <c r="T12" s="107" t="str">
        <f t="shared" ref="T12:T123" si="12">IF(U12="","",Q$3)</f>
        <v/>
      </c>
      <c r="U12" s="108" t="str">
        <f t="shared" ref="U12:U123" si="13">IF(AB12="","",IF(ISNUMBER(SEARCH(":",AB12)),MID(AB12,FIND(":",AB12)+2,FIND("(",AB12)-FIND(":",AB12)-3),LEFT(AB12,FIND("(",AB12)-2)))</f>
        <v/>
      </c>
      <c r="V12" s="109" t="str">
        <f t="shared" ref="V12:V123" si="14">IF(AB12="","",MID(AB12,FIND("(",AB12)+1,4))</f>
        <v/>
      </c>
      <c r="W12" s="110" t="str">
        <f t="shared" ref="W12:W123" si="15">IF(ISNUMBER(SEARCH("*female*",AB12)),"female",IF(ISNUMBER(SEARCH("*male*",AB12)),"male",""))</f>
        <v/>
      </c>
      <c r="X12" s="111" t="s">
        <v>287</v>
      </c>
      <c r="Y12" s="112" t="str">
        <f t="shared" ref="Y12:Y123" si="16">IF(U12="","",(MID(U12,(SEARCH("^^",SUBSTITUTE(U12," ","^^",LEN(U12)-LEN(SUBSTITUTE(U12," ","")))))+1,99)&amp;"_"&amp;LEFT(U12,FIND(" ",U12)-1)&amp;"_"&amp;V12))</f>
        <v/>
      </c>
      <c r="AA12" s="104"/>
      <c r="AB12" s="104"/>
      <c r="AC12" s="105" t="str">
        <f t="shared" ref="AC12:AC123" si="17">IF(AG12="","",AC$3)</f>
        <v/>
      </c>
      <c r="AD12" s="106" t="str">
        <f t="shared" ref="AD12:AD123" si="18">IF(AG12="","",AC$1)</f>
        <v/>
      </c>
      <c r="AE12" s="107" t="str">
        <f t="shared" ref="AE12:AE123" si="19">IF(AG12="","",AC$2)</f>
        <v/>
      </c>
      <c r="AF12" s="107" t="str">
        <f t="shared" ref="AF12:AF123" si="20">IF(AG12="","",AC$3)</f>
        <v/>
      </c>
      <c r="AG12" s="108" t="str">
        <f t="shared" ref="AG12:AG123" si="21">IF(AN12="","",IF(ISNUMBER(SEARCH(":",AN12)),MID(AN12,FIND(":",AN12)+2,FIND("(",AN12)-FIND(":",AN12)-3),LEFT(AN12,FIND("(",AN12)-2)))</f>
        <v/>
      </c>
      <c r="AH12" s="109" t="str">
        <f t="shared" ref="AH12:AH123" si="22">IF(AN12="","",MID(AN12,FIND("(",AN12)+1,4))</f>
        <v/>
      </c>
      <c r="AI12" s="110" t="str">
        <f t="shared" ref="AI12:AI123" si="23">IF(ISNUMBER(SEARCH("*female*",AN12)),"female",IF(ISNUMBER(SEARCH("*male*",AN12)),"male",""))</f>
        <v/>
      </c>
      <c r="AJ12" s="111" t="str">
        <f t="shared" ref="AJ12:AJ123" si="24">IF(AN12="","",IF(ISERROR(MID(AN12,FIND("male,",AN12)+6,(FIND(")",AN12)-(FIND("male,",AN12)+6))))=TRUE,"missing/error",MID(AN12,FIND("male,",AN12)+6,(FIND(")",AN12)-(FIND("male,",AN12)+6)))))</f>
        <v/>
      </c>
      <c r="AK12" s="112" t="str">
        <f t="shared" ref="AK12:AK123" si="25">IF(AG12="","",(MID(AG12,(SEARCH("^^",SUBSTITUTE(AG12," ","^^",LEN(AG12)-LEN(SUBSTITUTE(AG12," ","")))))+1,99)&amp;"_"&amp;LEFT(AG12,FIND(" ",AG12)-1)&amp;"_"&amp;AH12))</f>
        <v/>
      </c>
      <c r="AM12" s="104"/>
      <c r="AN12" s="104"/>
      <c r="AO12" s="105" t="str">
        <f t="shared" ref="AO12:AO123" si="26">IF(AS12="","",AO$3)</f>
        <v/>
      </c>
      <c r="AP12" s="106" t="str">
        <f t="shared" ref="AP12:AP123" si="27">IF(AS12="","",AO$1)</f>
        <v/>
      </c>
      <c r="AQ12" s="107" t="str">
        <f t="shared" ref="AQ12:AQ123" si="28">IF(AS12="","",AO$2)</f>
        <v/>
      </c>
      <c r="AR12" s="107" t="str">
        <f t="shared" ref="AR12:AR123" si="29">IF(AS12="","",AO$3)</f>
        <v/>
      </c>
      <c r="AS12" s="108" t="str">
        <f t="shared" ref="AS12:AS123" si="30">IF(AZ12="","",IF(ISNUMBER(SEARCH(":",AZ12)),MID(AZ12,FIND(":",AZ12)+2,FIND("(",AZ12)-FIND(":",AZ12)-3),LEFT(AZ12,FIND("(",AZ12)-2)))</f>
        <v/>
      </c>
      <c r="AT12" s="109" t="str">
        <f t="shared" ref="AT12:AT123" si="31">IF(AZ12="","",MID(AZ12,FIND("(",AZ12)+1,4))</f>
        <v/>
      </c>
      <c r="AU12" s="110" t="str">
        <f t="shared" ref="AU12:AU123" si="32">IF(ISNUMBER(SEARCH("*female*",AZ12)),"female",IF(ISNUMBER(SEARCH("*male*",AZ12)),"male",""))</f>
        <v/>
      </c>
      <c r="AV12" s="111" t="str">
        <f t="shared" ref="AV12:AV123" si="33">IF(AZ12="","",IF(ISERROR(MID(AZ12,FIND("male,",AZ12)+6,(FIND(")",AZ12)-(FIND("male,",AZ12)+6))))=TRUE,"missing/error",MID(AZ12,FIND("male,",AZ12)+6,(FIND(")",AZ12)-(FIND("male,",AZ12)+6)))))</f>
        <v/>
      </c>
      <c r="AW12" s="112" t="str">
        <f t="shared" ref="AW12:AW123" si="34">IF(AS12="","",(MID(AS12,(SEARCH("^^",SUBSTITUTE(AS12," ","^^",LEN(AS12)-LEN(SUBSTITUTE(AS12," ","")))))+1,99)&amp;"_"&amp;LEFT(AS12,FIND(" ",AS12)-1)&amp;"_"&amp;AT12))</f>
        <v/>
      </c>
      <c r="AY12" s="104"/>
      <c r="AZ12" s="104"/>
      <c r="BA12" s="105" t="str">
        <f t="shared" ref="BA12:BA123" si="35">IF(BE12="","",BA$3)</f>
        <v/>
      </c>
      <c r="BB12" s="106" t="str">
        <f t="shared" ref="BB12:BB123" si="36">IF(BE12="","",BA$1)</f>
        <v/>
      </c>
      <c r="BC12" s="107" t="str">
        <f t="shared" ref="BC12:BC123" si="37">IF(BE12="","",BA$2)</f>
        <v/>
      </c>
      <c r="BD12" s="107" t="str">
        <f t="shared" ref="BD12:BD123" si="38">IF(BE12="","",BA$3)</f>
        <v/>
      </c>
      <c r="BE12" s="108" t="str">
        <f t="shared" ref="BE12:BE123" si="39">IF(BL12="","",IF(ISNUMBER(SEARCH(":",BL12)),MID(BL12,FIND(":",BL12)+2,FIND("(",BL12)-FIND(":",BL12)-3),LEFT(BL12,FIND("(",BL12)-2)))</f>
        <v/>
      </c>
      <c r="BF12" s="109" t="str">
        <f t="shared" ref="BF12:BF123" si="40">IF(BL12="","",MID(BL12,FIND("(",BL12)+1,4))</f>
        <v/>
      </c>
      <c r="BG12" s="110" t="str">
        <f t="shared" ref="BG12:BG123" si="41">IF(ISNUMBER(SEARCH("*female*",BL12)),"female",IF(ISNUMBER(SEARCH("*male*",BL12)),"male",""))</f>
        <v/>
      </c>
      <c r="BH12" s="111" t="str">
        <f t="shared" ref="BH12:BH123" si="42">IF(BL12="","",IF(ISERROR(MID(BL12,FIND("male,",BL12)+6,(FIND(")",BL12)-(FIND("male,",BL12)+6))))=TRUE,"missing/error",MID(BL12,FIND("male,",BL12)+6,(FIND(")",BL12)-(FIND("male,",BL12)+6)))))</f>
        <v/>
      </c>
      <c r="BI12" s="112" t="str">
        <f t="shared" ref="BI12:BI123" si="43">IF(BE12="","",(MID(BE12,(SEARCH("^^",SUBSTITUTE(BE12," ","^^",LEN(BE12)-LEN(SUBSTITUTE(BE12," ","")))))+1,99)&amp;"_"&amp;LEFT(BE12,FIND(" ",BE12)-1)&amp;"_"&amp;BF12))</f>
        <v/>
      </c>
      <c r="BK12" s="104"/>
      <c r="BL12" s="104"/>
      <c r="BM12" s="105" t="str">
        <f t="shared" ref="BM12:BM123" si="44">IF(BQ12="","",BM$3)</f>
        <v/>
      </c>
      <c r="BN12" s="106" t="str">
        <f t="shared" ref="BN12:BN123" si="45">IF(BQ12="","",BM$1)</f>
        <v/>
      </c>
      <c r="BO12" s="107" t="str">
        <f t="shared" ref="BO12:BO123" si="46">IF(BQ12="","",BM$2)</f>
        <v/>
      </c>
      <c r="BP12" s="107" t="str">
        <f t="shared" ref="BP12:BP123" si="47">IF(BQ12="","",BM$3)</f>
        <v/>
      </c>
      <c r="BQ12" s="108" t="str">
        <f t="shared" ref="BQ12:BQ123" si="48">IF(BX12="","",IF(ISNUMBER(SEARCH(":",BX12)),MID(BX12,FIND(":",BX12)+2,FIND("(",BX12)-FIND(":",BX12)-3),LEFT(BX12,FIND("(",BX12)-2)))</f>
        <v/>
      </c>
      <c r="BR12" s="109" t="str">
        <f t="shared" ref="BR12:BR123" si="49">IF(BX12="","",MID(BX12,FIND("(",BX12)+1,4))</f>
        <v/>
      </c>
      <c r="BS12" s="110" t="str">
        <f t="shared" ref="BS12:BS123" si="50">IF(ISNUMBER(SEARCH("*female*",BX12)),"female",IF(ISNUMBER(SEARCH("*male*",BX12)),"male",""))</f>
        <v/>
      </c>
      <c r="BT12" s="111" t="str">
        <f t="shared" ref="BT12:BT123" si="51">IF(BX12="","",IF(ISERROR(MID(BX12,FIND("male,",BX12)+6,(FIND(")",BX12)-(FIND("male,",BX12)+6))))=TRUE,"missing/error",MID(BX12,FIND("male,",BX12)+6,(FIND(")",BX12)-(FIND("male,",BX12)+6)))))</f>
        <v/>
      </c>
      <c r="BU12" s="112" t="str">
        <f t="shared" ref="BU12:BU123" si="52">IF(BQ12="","",(MID(BQ12,(SEARCH("^^",SUBSTITUTE(BQ12," ","^^",LEN(BQ12)-LEN(SUBSTITUTE(BQ12," ","")))))+1,99)&amp;"_"&amp;LEFT(BQ12,FIND(" ",BQ12)-1)&amp;"_"&amp;BR12))</f>
        <v/>
      </c>
      <c r="BW12" s="104"/>
      <c r="BX12" s="104"/>
      <c r="BY12" s="105" t="str">
        <f t="shared" ref="BY12:BY123" si="53">IF(CC12="","",BY$3)</f>
        <v/>
      </c>
      <c r="BZ12" s="106" t="str">
        <f t="shared" ref="BZ12:BZ123" si="54">IF(CC12="","",BY$1)</f>
        <v/>
      </c>
      <c r="CA12" s="107" t="str">
        <f t="shared" ref="CA12:CA123" si="55">IF(CC12="","",BY$2)</f>
        <v/>
      </c>
      <c r="CB12" s="107" t="str">
        <f t="shared" ref="CB12:CB123" si="56">IF(CC12="","",BY$3)</f>
        <v/>
      </c>
      <c r="CC12" s="108" t="str">
        <f t="shared" ref="CC12:CC123" si="57">IF(CJ12="","",IF(ISNUMBER(SEARCH(":",CJ12)),MID(CJ12,FIND(":",CJ12)+2,FIND("(",CJ12)-FIND(":",CJ12)-3),LEFT(CJ12,FIND("(",CJ12)-2)))</f>
        <v/>
      </c>
      <c r="CD12" s="109" t="str">
        <f t="shared" ref="CD12:CD123" si="58">IF(CJ12="","",MID(CJ12,FIND("(",CJ12)+1,4))</f>
        <v/>
      </c>
      <c r="CE12" s="110" t="str">
        <f t="shared" ref="CE12:CE123" si="59">IF(ISNUMBER(SEARCH("*female*",CJ12)),"female",IF(ISNUMBER(SEARCH("*male*",CJ12)),"male",""))</f>
        <v/>
      </c>
      <c r="CF12" s="111" t="str">
        <f t="shared" ref="CF12:CF123" si="60">IF(CJ12="","",IF(ISERROR(MID(CJ12,FIND("male,",CJ12)+6,(FIND(")",CJ12)-(FIND("male,",CJ12)+6))))=TRUE,"missing/error",MID(CJ12,FIND("male,",CJ12)+6,(FIND(")",CJ12)-(FIND("male,",CJ12)+6)))))</f>
        <v/>
      </c>
      <c r="CG12" s="112" t="str">
        <f t="shared" ref="CG12:CG123" si="61">IF(CC12="","",(MID(CC12,(SEARCH("^^",SUBSTITUTE(CC12," ","^^",LEN(CC12)-LEN(SUBSTITUTE(CC12," ","")))))+1,99)&amp;"_"&amp;LEFT(CC12,FIND(" ",CC12)-1)&amp;"_"&amp;CD12))</f>
        <v/>
      </c>
      <c r="CI12" s="104"/>
      <c r="CJ12" s="104"/>
      <c r="CK12" s="105" t="str">
        <f t="shared" ref="CK12:CK123" si="62">IF(CO12="","",CK$3)</f>
        <v/>
      </c>
      <c r="CL12" s="106" t="str">
        <f t="shared" ref="CL12:CL123" si="63">IF(CO12="","",CK$1)</f>
        <v/>
      </c>
      <c r="CM12" s="107" t="str">
        <f t="shared" ref="CM12:CM123" si="64">IF(CO12="","",CK$2)</f>
        <v/>
      </c>
      <c r="CN12" s="107" t="str">
        <f t="shared" ref="CN12:CN123" si="65">IF(CO12="","",CK$3)</f>
        <v/>
      </c>
      <c r="CO12" s="108" t="str">
        <f t="shared" ref="CO12:CO123" si="66">IF(CV12="","",IF(ISNUMBER(SEARCH(":",CV12)),MID(CV12,FIND(":",CV12)+2,FIND("(",CV12)-FIND(":",CV12)-3),LEFT(CV12,FIND("(",CV12)-2)))</f>
        <v/>
      </c>
      <c r="CP12" s="109" t="str">
        <f t="shared" ref="CP12:CP123" si="67">IF(CV12="","",MID(CV12,FIND("(",CV12)+1,4))</f>
        <v/>
      </c>
      <c r="CQ12" s="110" t="str">
        <f t="shared" ref="CQ12:CQ123" si="68">IF(ISNUMBER(SEARCH("*female*",CV12)),"female",IF(ISNUMBER(SEARCH("*male*",CV12)),"male",""))</f>
        <v/>
      </c>
      <c r="CR12" s="111" t="str">
        <f t="shared" ref="CR12:CR123" si="69">IF(CV12="","",IF(ISERROR(MID(CV12,FIND("male,",CV12)+6,(FIND(")",CV12)-(FIND("male,",CV12)+6))))=TRUE,"missing/error",MID(CV12,FIND("male,",CV12)+6,(FIND(")",CV12)-(FIND("male,",CV12)+6)))))</f>
        <v/>
      </c>
      <c r="CS12" s="112" t="str">
        <f t="shared" ref="CS12:CS123" si="70">IF(CO12="","",(MID(CO12,(SEARCH("^^",SUBSTITUTE(CO12," ","^^",LEN(CO12)-LEN(SUBSTITUTE(CO12," ","")))))+1,99)&amp;"_"&amp;LEFT(CO12,FIND(" ",CO12)-1)&amp;"_"&amp;CP12))</f>
        <v/>
      </c>
      <c r="CU12" s="104"/>
      <c r="CV12" s="104"/>
      <c r="CW12" s="105" t="str">
        <f t="shared" ref="CW12:CW123" si="71">IF(DA12="","",CW$3)</f>
        <v/>
      </c>
      <c r="CX12" s="106" t="str">
        <f t="shared" ref="CX12:CX123" si="72">IF(DA12="","",CW$1)</f>
        <v/>
      </c>
      <c r="CY12" s="107" t="str">
        <f t="shared" ref="CY12:CY123" si="73">IF(DA12="","",CW$2)</f>
        <v/>
      </c>
      <c r="CZ12" s="107" t="str">
        <f t="shared" ref="CZ12:CZ123" si="74">IF(DA12="","",CW$3)</f>
        <v/>
      </c>
      <c r="DA12" s="108" t="str">
        <f t="shared" ref="DA12:DA123" si="75">IF(DH12="","",IF(ISNUMBER(SEARCH(":",DH12)),MID(DH12,FIND(":",DH12)+2,FIND("(",DH12)-FIND(":",DH12)-3),LEFT(DH12,FIND("(",DH12)-2)))</f>
        <v/>
      </c>
      <c r="DB12" s="109" t="str">
        <f t="shared" ref="DB12:DB123" si="76">IF(DH12="","",MID(DH12,FIND("(",DH12)+1,4))</f>
        <v/>
      </c>
      <c r="DC12" s="110" t="str">
        <f t="shared" ref="DC12:DC123" si="77">IF(ISNUMBER(SEARCH("*female*",DH12)),"female",IF(ISNUMBER(SEARCH("*male*",DH12)),"male",""))</f>
        <v/>
      </c>
      <c r="DD12" s="111" t="str">
        <f t="shared" ref="DD12:DD123" si="78">IF(DH12="","",IF(ISERROR(MID(DH12,FIND("male,",DH12)+6,(FIND(")",DH12)-(FIND("male,",DH12)+6))))=TRUE,"missing/error",MID(DH12,FIND("male,",DH12)+6,(FIND(")",DH12)-(FIND("male,",DH12)+6)))))</f>
        <v/>
      </c>
      <c r="DE12" s="112" t="str">
        <f t="shared" ref="DE12:DE123" si="79">IF(DA12="","",(MID(DA12,(SEARCH("^^",SUBSTITUTE(DA12," ","^^",LEN(DA12)-LEN(SUBSTITUTE(DA12," ","")))))+1,99)&amp;"_"&amp;LEFT(DA12,FIND(" ",DA12)-1)&amp;"_"&amp;DB12))</f>
        <v/>
      </c>
      <c r="DG12" s="104"/>
      <c r="DH12" s="104"/>
      <c r="DI12" s="105" t="str">
        <f t="shared" ref="DI12:DI123" si="80">IF(DM12="","",DI$3)</f>
        <v/>
      </c>
      <c r="DJ12" s="106" t="str">
        <f t="shared" ref="DJ12:DJ123" si="81">IF(DM12="","",DI$1)</f>
        <v/>
      </c>
      <c r="DK12" s="107" t="str">
        <f t="shared" ref="DK12:DK123" si="82">IF(DM12="","",DI$2)</f>
        <v/>
      </c>
      <c r="DL12" s="107" t="str">
        <f t="shared" ref="DL12:DL123" si="83">IF(DM12="","",DI$3)</f>
        <v/>
      </c>
      <c r="DM12" s="108" t="str">
        <f t="shared" ref="DM12:DM123" si="84">IF(DT12="","",IF(ISNUMBER(SEARCH(":",DT12)),MID(DT12,FIND(":",DT12)+2,FIND("(",DT12)-FIND(":",DT12)-3),LEFT(DT12,FIND("(",DT12)-2)))</f>
        <v/>
      </c>
      <c r="DN12" s="109" t="str">
        <f t="shared" ref="DN12:DN123" si="85">IF(DT12="","",MID(DT12,FIND("(",DT12)+1,4))</f>
        <v/>
      </c>
      <c r="DO12" s="110" t="str">
        <f t="shared" ref="DO12:DO123" si="86">IF(ISNUMBER(SEARCH("*female*",DT12)),"female",IF(ISNUMBER(SEARCH("*male*",DT12)),"male",""))</f>
        <v/>
      </c>
      <c r="DP12" s="111" t="str">
        <f t="shared" ref="DP12:DP123" si="87">IF(DT12="","",IF(ISERROR(MID(DT12,FIND("male,",DT12)+6,(FIND(")",DT12)-(FIND("male,",DT12)+6))))=TRUE,"missing/error",MID(DT12,FIND("male,",DT12)+6,(FIND(")",DT12)-(FIND("male,",DT12)+6)))))</f>
        <v/>
      </c>
      <c r="DQ12" s="112" t="str">
        <f t="shared" ref="DQ12:DQ123" si="88">IF(DM12="","",(MID(DM12,(SEARCH("^^",SUBSTITUTE(DM12," ","^^",LEN(DM12)-LEN(SUBSTITUTE(DM12," ","")))))+1,99)&amp;"_"&amp;LEFT(DM12,FIND(" ",DM12)-1)&amp;"_"&amp;DN12))</f>
        <v/>
      </c>
      <c r="DS12" s="104"/>
      <c r="DT12" s="104"/>
      <c r="DU12" s="105" t="str">
        <f t="shared" ref="DU12:DU123" si="89">IF(DY12="","",DU$3)</f>
        <v/>
      </c>
      <c r="DV12" s="106" t="str">
        <f t="shared" ref="DV12:DV123" si="90">IF(DY12="","",DU$1)</f>
        <v/>
      </c>
      <c r="DW12" s="107" t="str">
        <f t="shared" ref="DW12:DW123" si="91">IF(DY12="","",DU$2)</f>
        <v/>
      </c>
      <c r="DX12" s="107" t="str">
        <f t="shared" ref="DX12:DX123" si="92">IF(DY12="","",DU$3)</f>
        <v/>
      </c>
      <c r="DY12" s="108" t="str">
        <f t="shared" ref="DY12:DY123" si="93">IF(EF12="","",IF(ISNUMBER(SEARCH(":",EF12)),MID(EF12,FIND(":",EF12)+2,FIND("(",EF12)-FIND(":",EF12)-3),LEFT(EF12,FIND("(",EF12)-2)))</f>
        <v/>
      </c>
      <c r="DZ12" s="109" t="str">
        <f t="shared" ref="DZ12:DZ123" si="94">IF(EF12="","",MID(EF12,FIND("(",EF12)+1,4))</f>
        <v/>
      </c>
      <c r="EA12" s="110" t="str">
        <f t="shared" ref="EA12:EA123" si="95">IF(ISNUMBER(SEARCH("*female*",EF12)),"female",IF(ISNUMBER(SEARCH("*male*",EF12)),"male",""))</f>
        <v/>
      </c>
      <c r="EB12" s="111" t="str">
        <f t="shared" ref="EB12:EB123" si="96">IF(EF12="","",IF(ISERROR(MID(EF12,FIND("male,",EF12)+6,(FIND(")",EF12)-(FIND("male,",EF12)+6))))=TRUE,"missing/error",MID(EF12,FIND("male,",EF12)+6,(FIND(")",EF12)-(FIND("male,",EF12)+6)))))</f>
        <v/>
      </c>
      <c r="EC12" s="112" t="str">
        <f t="shared" ref="EC12:EC123" si="97">IF(DY12="","",(MID(DY12,(SEARCH("^^",SUBSTITUTE(DY12," ","^^",LEN(DY12)-LEN(SUBSTITUTE(DY12," ","")))))+1,99)&amp;"_"&amp;LEFT(DY12,FIND(" ",DY12)-1)&amp;"_"&amp;DZ12))</f>
        <v/>
      </c>
      <c r="EE12" s="104"/>
      <c r="EF12" s="104"/>
      <c r="EG12" s="105" t="str">
        <f t="shared" ref="EG12:EG123" si="98">IF(EK12="","",EG$3)</f>
        <v/>
      </c>
      <c r="EH12" s="106" t="str">
        <f t="shared" ref="EH12:EH123" si="99">IF(EK12="","",EG$1)</f>
        <v/>
      </c>
      <c r="EI12" s="107" t="str">
        <f t="shared" ref="EI12:EI123" si="100">IF(EK12="","",EG$2)</f>
        <v/>
      </c>
      <c r="EJ12" s="107" t="str">
        <f t="shared" ref="EJ12:EJ123" si="101">IF(EK12="","",EG$3)</f>
        <v/>
      </c>
      <c r="EK12" s="108" t="str">
        <f t="shared" ref="EK12:EK123" si="102">IF(ER12="","",IF(ISNUMBER(SEARCH(":",ER12)),MID(ER12,FIND(":",ER12)+2,FIND("(",ER12)-FIND(":",ER12)-3),LEFT(ER12,FIND("(",ER12)-2)))</f>
        <v/>
      </c>
      <c r="EL12" s="109" t="str">
        <f t="shared" ref="EL12:EL123" si="103">IF(ER12="","",MID(ER12,FIND("(",ER12)+1,4))</f>
        <v/>
      </c>
      <c r="EM12" s="110" t="str">
        <f t="shared" ref="EM12:EM123" si="104">IF(ISNUMBER(SEARCH("*female*",ER12)),"female",IF(ISNUMBER(SEARCH("*male*",ER12)),"male",""))</f>
        <v/>
      </c>
      <c r="EN12" s="111" t="str">
        <f t="shared" ref="EN12:EN123" si="105">IF(ER12="","",IF(ISERROR(MID(ER12,FIND("male,",ER12)+6,(FIND(")",ER12)-(FIND("male,",ER12)+6))))=TRUE,"missing/error",MID(ER12,FIND("male,",ER12)+6,(FIND(")",ER12)-(FIND("male,",ER12)+6)))))</f>
        <v/>
      </c>
      <c r="EO12" s="112" t="str">
        <f t="shared" ref="EO12:EO123" si="106">IF(EK12="","",(MID(EK12,(SEARCH("^^",SUBSTITUTE(EK12," ","^^",LEN(EK12)-LEN(SUBSTITUTE(EK12," ","")))))+1,99)&amp;"_"&amp;LEFT(EK12,FIND(" ",EK12)-1)&amp;"_"&amp;EL12))</f>
        <v/>
      </c>
      <c r="EQ12" s="104"/>
      <c r="ER12" s="104"/>
      <c r="ES12" s="105" t="str">
        <f t="shared" ref="ES12:ES123" si="107">IF(EW12="","",ES$3)</f>
        <v/>
      </c>
      <c r="ET12" s="106" t="str">
        <f t="shared" ref="ET12:ET123" si="108">IF(EW12="","",ES$1)</f>
        <v/>
      </c>
      <c r="EU12" s="107" t="str">
        <f t="shared" ref="EU12:EU123" si="109">IF(EW12="","",ES$2)</f>
        <v/>
      </c>
      <c r="EV12" s="107" t="str">
        <f t="shared" ref="EV12:EV123" si="110">IF(EW12="","",ES$3)</f>
        <v/>
      </c>
      <c r="EW12" s="108" t="str">
        <f t="shared" ref="EW12:EW123" si="111">IF(FD12="","",IF(ISNUMBER(SEARCH(":",FD12)),MID(FD12,FIND(":",FD12)+2,FIND("(",FD12)-FIND(":",FD12)-3),LEFT(FD12,FIND("(",FD12)-2)))</f>
        <v/>
      </c>
      <c r="EX12" s="109" t="str">
        <f t="shared" ref="EX12:EX123" si="112">IF(FD12="","",MID(FD12,FIND("(",FD12)+1,4))</f>
        <v/>
      </c>
      <c r="EY12" s="110" t="str">
        <f t="shared" ref="EY12:EY123" si="113">IF(ISNUMBER(SEARCH("*female*",FD12)),"female",IF(ISNUMBER(SEARCH("*male*",FD12)),"male",""))</f>
        <v/>
      </c>
      <c r="EZ12" s="111" t="str">
        <f t="shared" ref="EZ12:EZ123" si="114">IF(FD12="","",IF(ISERROR(MID(FD12,FIND("male,",FD12)+6,(FIND(")",FD12)-(FIND("male,",FD12)+6))))=TRUE,"missing/error",MID(FD12,FIND("male,",FD12)+6,(FIND(")",FD12)-(FIND("male,",FD12)+6)))))</f>
        <v/>
      </c>
      <c r="FA12" s="112" t="str">
        <f t="shared" ref="FA12:FA123" si="115">IF(EW12="","",(MID(EW12,(SEARCH("^^",SUBSTITUTE(EW12," ","^^",LEN(EW12)-LEN(SUBSTITUTE(EW12," ","")))))+1,99)&amp;"_"&amp;LEFT(EW12,FIND(" ",EW12)-1)&amp;"_"&amp;EX12))</f>
        <v/>
      </c>
      <c r="FC12" s="104"/>
      <c r="FD12" s="104"/>
      <c r="FE12" s="105" t="str">
        <f t="shared" ref="FE12:FE123" si="116">IF(FI12="","",FE$3)</f>
        <v/>
      </c>
      <c r="FF12" s="106" t="str">
        <f t="shared" ref="FF12:FF123" si="117">IF(FI12="","",FE$1)</f>
        <v/>
      </c>
      <c r="FG12" s="107" t="str">
        <f t="shared" ref="FG12:FG123" si="118">IF(FI12="","",FE$2)</f>
        <v/>
      </c>
      <c r="FH12" s="107" t="str">
        <f t="shared" ref="FH12:FH123" si="119">IF(FI12="","",FE$3)</f>
        <v/>
      </c>
      <c r="FI12" s="108" t="str">
        <f t="shared" ref="FI12:FI123" si="120">IF(FP12="","",IF(ISNUMBER(SEARCH(":",FP12)),MID(FP12,FIND(":",FP12)+2,FIND("(",FP12)-FIND(":",FP12)-3),LEFT(FP12,FIND("(",FP12)-2)))</f>
        <v/>
      </c>
      <c r="FJ12" s="109" t="str">
        <f t="shared" ref="FJ12:FJ123" si="121">IF(FP12="","",MID(FP12,FIND("(",FP12)+1,4))</f>
        <v/>
      </c>
      <c r="FK12" s="110" t="str">
        <f t="shared" ref="FK12:FK123" si="122">IF(ISNUMBER(SEARCH("*female*",FP12)),"female",IF(ISNUMBER(SEARCH("*male*",FP12)),"male",""))</f>
        <v/>
      </c>
      <c r="FL12" s="111" t="str">
        <f t="shared" ref="FL12:FL123" si="123">IF(FP12="","",IF(ISERROR(MID(FP12,FIND("male,",FP12)+6,(FIND(")",FP12)-(FIND("male,",FP12)+6))))=TRUE,"missing/error",MID(FP12,FIND("male,",FP12)+6,(FIND(")",FP12)-(FIND("male,",FP12)+6)))))</f>
        <v/>
      </c>
      <c r="FM12" s="112" t="str">
        <f t="shared" ref="FM12:FM123" si="124">IF(FI12="","",(MID(FI12,(SEARCH("^^",SUBSTITUTE(FI12," ","^^",LEN(FI12)-LEN(SUBSTITUTE(FI12," ","")))))+1,99)&amp;"_"&amp;LEFT(FI12,FIND(" ",FI12)-1)&amp;"_"&amp;FJ12))</f>
        <v/>
      </c>
      <c r="FO12" s="104"/>
      <c r="FP12" s="104"/>
      <c r="FQ12" s="105" t="str">
        <f>IF(FU12="","",#REF!)</f>
        <v/>
      </c>
      <c r="FR12" s="106" t="str">
        <f t="shared" ref="FR12:FR123" si="125">IF(FU12="","",FQ$1)</f>
        <v/>
      </c>
      <c r="FS12" s="107" t="str">
        <f t="shared" ref="FS12:FS123" si="126">IF(FU12="","",FQ$2)</f>
        <v/>
      </c>
      <c r="FT12" s="107" t="str">
        <f t="shared" ref="FT12:FT123" si="127">IF(FU12="","",FQ$3)</f>
        <v/>
      </c>
      <c r="FU12" s="108" t="str">
        <f t="shared" ref="FU12:FU123" si="128">IF(GB12="","",IF(ISNUMBER(SEARCH(":",GB12)),MID(GB12,FIND(":",GB12)+2,FIND("(",GB12)-FIND(":",GB12)-3),LEFT(GB12,FIND("(",GB12)-2)))</f>
        <v/>
      </c>
      <c r="FV12" s="109" t="str">
        <f t="shared" ref="FV12:FV123" si="129">IF(GB12="","",MID(GB12,FIND("(",GB12)+1,4))</f>
        <v/>
      </c>
      <c r="FW12" s="110" t="str">
        <f t="shared" ref="FW12:FW123" si="130">IF(ISNUMBER(SEARCH("*female*",GB12)),"female",IF(ISNUMBER(SEARCH("*male*",GB12)),"male",""))</f>
        <v/>
      </c>
      <c r="FX12" s="111" t="str">
        <f t="shared" ref="FX12:FX123" si="131">IF(GB12="","",IF(ISERROR(MID(GB12,FIND("male,",GB12)+6,(FIND(")",GB12)-(FIND("male,",GB12)+6))))=TRUE,"missing/error",MID(GB12,FIND("male,",GB12)+6,(FIND(")",GB12)-(FIND("male,",GB12)+6)))))</f>
        <v/>
      </c>
      <c r="FY12" s="112" t="str">
        <f t="shared" ref="FY12:FY123" si="132">IF(FU12="","",(MID(FU12,(SEARCH("^^",SUBSTITUTE(FU12," ","^^",LEN(FU12)-LEN(SUBSTITUTE(FU12," ","")))))+1,99)&amp;"_"&amp;LEFT(FU12,FIND(" ",FU12)-1)&amp;"_"&amp;FV12))</f>
        <v/>
      </c>
      <c r="GA12" s="104"/>
      <c r="GB12" s="104"/>
      <c r="GC12" s="105" t="str">
        <f t="shared" ref="GC12:GC123" si="133">IF(GG12="","",GC$3)</f>
        <v/>
      </c>
      <c r="GD12" s="106" t="str">
        <f t="shared" ref="GD12:GD123" si="134">IF(GG12="","",GC$1)</f>
        <v/>
      </c>
      <c r="GE12" s="107" t="str">
        <f t="shared" ref="GE12:GE123" si="135">IF(GG12="","",GC$2)</f>
        <v/>
      </c>
      <c r="GF12" s="107" t="str">
        <f t="shared" ref="GF12:GF123" si="136">IF(GG12="","",GC$3)</f>
        <v/>
      </c>
      <c r="GG12" s="108" t="str">
        <f t="shared" ref="GG12:GG123" si="137">IF(GN12="","",IF(ISNUMBER(SEARCH(":",GN12)),MID(GN12,FIND(":",GN12)+2,FIND("(",GN12)-FIND(":",GN12)-3),LEFT(GN12,FIND("(",GN12)-2)))</f>
        <v/>
      </c>
      <c r="GH12" s="109" t="str">
        <f t="shared" ref="GH12:GH123" si="138">IF(GN12="","",MID(GN12,FIND("(",GN12)+1,4))</f>
        <v/>
      </c>
      <c r="GI12" s="110" t="str">
        <f t="shared" ref="GI12:GI123" si="139">IF(ISNUMBER(SEARCH("*female*",GN12)),"female",IF(ISNUMBER(SEARCH("*male*",GN12)),"male",""))</f>
        <v/>
      </c>
      <c r="GJ12" s="111" t="str">
        <f t="shared" ref="GJ12:GJ123" si="140">IF(GN12="","",IF(ISERROR(MID(GN12,FIND("male,",GN12)+6,(FIND(")",GN12)-(FIND("male,",GN12)+6))))=TRUE,"missing/error",MID(GN12,FIND("male,",GN12)+6,(FIND(")",GN12)-(FIND("male,",GN12)+6)))))</f>
        <v/>
      </c>
      <c r="GK12" s="112" t="str">
        <f t="shared" ref="GK12:GK123" si="141">IF(GG12="","",(MID(GG12,(SEARCH("^^",SUBSTITUTE(GG12," ","^^",LEN(GG12)-LEN(SUBSTITUTE(GG12," ","")))))+1,99)&amp;"_"&amp;LEFT(GG12,FIND(" ",GG12)-1)&amp;"_"&amp;GH12))</f>
        <v/>
      </c>
      <c r="GM12" s="104"/>
      <c r="GN12" s="104" t="s">
        <v>287</v>
      </c>
      <c r="GO12" s="105" t="str">
        <f t="shared" ref="GO12:GO123" si="142">IF(GS12="","",GO$3)</f>
        <v/>
      </c>
      <c r="GP12" s="106" t="str">
        <f t="shared" ref="GP12:GP123" si="143">IF(GS12="","",GO$1)</f>
        <v/>
      </c>
      <c r="GQ12" s="107" t="str">
        <f t="shared" ref="GQ12:GQ123" si="144">IF(GS12="","",GO$2)</f>
        <v/>
      </c>
      <c r="GR12" s="107" t="str">
        <f t="shared" ref="GR12:GR123" si="145">IF(GS12="","",GO$3)</f>
        <v/>
      </c>
      <c r="GS12" s="108" t="str">
        <f t="shared" ref="GS12:GS123" si="146">IF(GZ12="","",IF(ISNUMBER(SEARCH(":",GZ12)),MID(GZ12,FIND(":",GZ12)+2,FIND("(",GZ12)-FIND(":",GZ12)-3),LEFT(GZ12,FIND("(",GZ12)-2)))</f>
        <v/>
      </c>
      <c r="GT12" s="109" t="str">
        <f t="shared" ref="GT12:GT123" si="147">IF(GZ12="","",MID(GZ12,FIND("(",GZ12)+1,4))</f>
        <v/>
      </c>
      <c r="GU12" s="110" t="str">
        <f t="shared" ref="GU12:GU123" si="148">IF(ISNUMBER(SEARCH("*female*",GZ12)),"female",IF(ISNUMBER(SEARCH("*male*",GZ12)),"male",""))</f>
        <v/>
      </c>
      <c r="GV12" s="111" t="str">
        <f t="shared" ref="GV12:GV123" si="149">IF(GZ12="","",IF(ISERROR(MID(GZ12,FIND("male,",GZ12)+6,(FIND(")",GZ12)-(FIND("male,",GZ12)+6))))=TRUE,"missing/error",MID(GZ12,FIND("male,",GZ12)+6,(FIND(")",GZ12)-(FIND("male,",GZ12)+6)))))</f>
        <v/>
      </c>
      <c r="GW12" s="112" t="str">
        <f t="shared" ref="GW12:GW123" si="150">IF(GS12="","",(MID(GS12,(SEARCH("^^",SUBSTITUTE(GS12," ","^^",LEN(GS12)-LEN(SUBSTITUTE(GS12," ","")))))+1,99)&amp;"_"&amp;LEFT(GS12,FIND(" ",GS12)-1)&amp;"_"&amp;GT12))</f>
        <v/>
      </c>
      <c r="GY12" s="104"/>
      <c r="GZ12" s="104"/>
      <c r="HA12" s="105" t="str">
        <f t="shared" ref="HA12:HA123" si="151">IF(HE12="","",HA$3)</f>
        <v/>
      </c>
      <c r="HB12" s="106" t="str">
        <f t="shared" ref="HB12:HB123" si="152">IF(HE12="","",HA$1)</f>
        <v/>
      </c>
      <c r="HC12" s="107" t="str">
        <f t="shared" ref="HC12:HC123" si="153">IF(HE12="","",HA$2)</f>
        <v/>
      </c>
      <c r="HD12" s="107" t="str">
        <f t="shared" ref="HD12:HD123" si="154">IF(HE12="","",HA$3)</f>
        <v/>
      </c>
      <c r="HE12" s="108" t="str">
        <f t="shared" ref="HE12:HE123" si="155">IF(HL12="","",IF(ISNUMBER(SEARCH(":",HL12)),MID(HL12,FIND(":",HL12)+2,FIND("(",HL12)-FIND(":",HL12)-3),LEFT(HL12,FIND("(",HL12)-2)))</f>
        <v/>
      </c>
      <c r="HF12" s="109" t="str">
        <f t="shared" ref="HF12:HF123" si="156">IF(HL12="","",MID(HL12,FIND("(",HL12)+1,4))</f>
        <v/>
      </c>
      <c r="HG12" s="110" t="str">
        <f t="shared" ref="HG12:HG123" si="157">IF(ISNUMBER(SEARCH("*female*",HL12)),"female",IF(ISNUMBER(SEARCH("*male*",HL12)),"male",""))</f>
        <v/>
      </c>
      <c r="HH12" s="111" t="str">
        <f t="shared" ref="HH12:HH123" si="158">IF(HL12="","",IF(ISERROR(MID(HL12,FIND("male,",HL12)+6,(FIND(")",HL12)-(FIND("male,",HL12)+6))))=TRUE,"missing/error",MID(HL12,FIND("male,",HL12)+6,(FIND(")",HL12)-(FIND("male,",HL12)+6)))))</f>
        <v/>
      </c>
      <c r="HI12" s="112" t="str">
        <f t="shared" ref="HI12:HI123" si="159">IF(HE12="","",(MID(HE12,(SEARCH("^^",SUBSTITUTE(HE12," ","^^",LEN(HE12)-LEN(SUBSTITUTE(HE12," ","")))))+1,99)&amp;"_"&amp;LEFT(HE12,FIND(" ",HE12)-1)&amp;"_"&amp;HF12))</f>
        <v/>
      </c>
      <c r="HK12" s="104"/>
      <c r="HL12" s="104" t="s">
        <v>287</v>
      </c>
      <c r="HM12" s="105" t="str">
        <f t="shared" ref="HM12:HM123" si="160">IF(HQ12="","",HM$3)</f>
        <v/>
      </c>
      <c r="HN12" s="106" t="str">
        <f t="shared" ref="HN12:HN123" si="161">IF(HQ12="","",HM$1)</f>
        <v/>
      </c>
      <c r="HO12" s="107" t="str">
        <f t="shared" ref="HO12:HO123" si="162">IF(HQ12="","",HM$2)</f>
        <v/>
      </c>
      <c r="HP12" s="107" t="str">
        <f t="shared" ref="HP12:HP123" si="163">IF(HQ12="","",HM$3)</f>
        <v/>
      </c>
      <c r="HQ12" s="108" t="str">
        <f t="shared" ref="HQ12:HQ123" si="164">IF(HX12="","",IF(ISNUMBER(SEARCH(":",HX12)),MID(HX12,FIND(":",HX12)+2,FIND("(",HX12)-FIND(":",HX12)-3),LEFT(HX12,FIND("(",HX12)-2)))</f>
        <v/>
      </c>
      <c r="HR12" s="109" t="str">
        <f t="shared" ref="HR12:HR123" si="165">IF(HX12="","",MID(HX12,FIND("(",HX12)+1,4))</f>
        <v/>
      </c>
      <c r="HS12" s="110" t="str">
        <f t="shared" ref="HS12:HS123" si="166">IF(ISNUMBER(SEARCH("*female*",HX12)),"female",IF(ISNUMBER(SEARCH("*male*",HX12)),"male",""))</f>
        <v/>
      </c>
      <c r="HT12" s="111" t="str">
        <f t="shared" ref="HT12:HT123" si="167">IF(HX12="","",IF(ISERROR(MID(HX12,FIND("male,",HX12)+6,(FIND(")",HX12)-(FIND("male,",HX12)+6))))=TRUE,"missing/error",MID(HX12,FIND("male,",HX12)+6,(FIND(")",HX12)-(FIND("male,",HX12)+6)))))</f>
        <v/>
      </c>
      <c r="HU12" s="112" t="str">
        <f t="shared" ref="HU12:HU123" si="168">IF(HQ12="","",(MID(HQ12,(SEARCH("^^",SUBSTITUTE(HQ12," ","^^",LEN(HQ12)-LEN(SUBSTITUTE(HQ12," ","")))))+1,99)&amp;"_"&amp;LEFT(HQ12,FIND(" ",HQ12)-1)&amp;"_"&amp;HR12))</f>
        <v/>
      </c>
      <c r="HW12" s="104"/>
      <c r="HX12" s="104"/>
      <c r="HY12" s="105" t="str">
        <f t="shared" ref="HY12:HY123" si="169">IF(IC12="","",HY$3)</f>
        <v/>
      </c>
      <c r="HZ12" s="106" t="str">
        <f t="shared" ref="HZ12:HZ123" si="170">IF(IC12="","",HY$1)</f>
        <v/>
      </c>
      <c r="IA12" s="107" t="str">
        <f t="shared" ref="IA12:IA123" si="171">IF(IC12="","",HY$2)</f>
        <v/>
      </c>
      <c r="IB12" s="107" t="str">
        <f t="shared" ref="IB12:IB123" si="172">IF(IC12="","",HY$3)</f>
        <v/>
      </c>
      <c r="IC12" s="108" t="str">
        <f t="shared" ref="IC12:IC123" si="173">IF(IJ12="","",IF(ISNUMBER(SEARCH(":",IJ12)),MID(IJ12,FIND(":",IJ12)+2,FIND("(",IJ12)-FIND(":",IJ12)-3),LEFT(IJ12,FIND("(",IJ12)-2)))</f>
        <v/>
      </c>
      <c r="ID12" s="109" t="str">
        <f t="shared" ref="ID12:ID123" si="174">IF(IJ12="","",MID(IJ12,FIND("(",IJ12)+1,4))</f>
        <v/>
      </c>
      <c r="IE12" s="110" t="str">
        <f t="shared" ref="IE12:IE123" si="175">IF(ISNUMBER(SEARCH("*female*",IJ12)),"female",IF(ISNUMBER(SEARCH("*male*",IJ12)),"male",""))</f>
        <v/>
      </c>
      <c r="IF12" s="111" t="str">
        <f t="shared" ref="IF12:IF123" si="176">IF(IJ12="","",IF(ISERROR(MID(IJ12,FIND("male,",IJ12)+6,(FIND(")",IJ12)-(FIND("male,",IJ12)+6))))=TRUE,"missing/error",MID(IJ12,FIND("male,",IJ12)+6,(FIND(")",IJ12)-(FIND("male,",IJ12)+6)))))</f>
        <v/>
      </c>
      <c r="IG12" s="112" t="str">
        <f t="shared" ref="IG12:IG123" si="177">IF(IC12="","",(MID(IC12,(SEARCH("^^",SUBSTITUTE(IC12," ","^^",LEN(IC12)-LEN(SUBSTITUTE(IC12," ","")))))+1,99)&amp;"_"&amp;LEFT(IC12,FIND(" ",IC12)-1)&amp;"_"&amp;ID12))</f>
        <v/>
      </c>
      <c r="II12" s="104"/>
      <c r="IJ12" s="104"/>
      <c r="IK12" s="105" t="str">
        <f t="shared" ref="IK12:IK123" si="178">IF(IO12="","",IK$3)</f>
        <v/>
      </c>
      <c r="IL12" s="106" t="str">
        <f t="shared" ref="IL12:IL123" si="179">IF(IO12="","",IK$1)</f>
        <v/>
      </c>
      <c r="IM12" s="107" t="str">
        <f t="shared" ref="IM12:IM123" si="180">IF(IO12="","",IK$2)</f>
        <v/>
      </c>
      <c r="IN12" s="107" t="str">
        <f t="shared" ref="IN12:IN123" si="181">IF(IO12="","",IK$3)</f>
        <v/>
      </c>
      <c r="IO12" s="108" t="str">
        <f t="shared" ref="IO12:IO123" si="182">IF(IV12="","",IF(ISNUMBER(SEARCH(":",IV12)),MID(IV12,FIND(":",IV12)+2,FIND("(",IV12)-FIND(":",IV12)-3),LEFT(IV12,FIND("(",IV12)-2)))</f>
        <v/>
      </c>
      <c r="IP12" s="109" t="str">
        <f t="shared" ref="IP12:IP123" si="183">IF(IV12="","",MID(IV12,FIND("(",IV12)+1,4))</f>
        <v/>
      </c>
      <c r="IQ12" s="110" t="str">
        <f t="shared" ref="IQ12:IQ123" si="184">IF(ISNUMBER(SEARCH("*female*",IV12)),"female",IF(ISNUMBER(SEARCH("*male*",IV12)),"male",""))</f>
        <v/>
      </c>
      <c r="IR12" s="111" t="str">
        <f t="shared" ref="IR12:IR123" si="185">IF(IV12="","",IF(ISERROR(MID(IV12,FIND("male,",IV12)+6,(FIND(")",IV12)-(FIND("male,",IV12)+6))))=TRUE,"missing/error",MID(IV12,FIND("male,",IV12)+6,(FIND(")",IV12)-(FIND("male,",IV12)+6)))))</f>
        <v/>
      </c>
      <c r="IS12" s="112" t="str">
        <f t="shared" ref="IS12:IS123" si="186">IF(IO12="","",(MID(IO12,(SEARCH("^^",SUBSTITUTE(IO12," ","^^",LEN(IO12)-LEN(SUBSTITUTE(IO12," ","")))))+1,99)&amp;"_"&amp;LEFT(IO12,FIND(" ",IO12)-1)&amp;"_"&amp;IP12))</f>
        <v/>
      </c>
      <c r="IU12" s="104"/>
      <c r="IV12" s="104"/>
      <c r="IW12" s="105" t="str">
        <f t="shared" ref="IW12:IW123" si="187">IF(JA12="","",IW$3)</f>
        <v/>
      </c>
      <c r="IX12" s="106" t="str">
        <f t="shared" ref="IX12:IX123" si="188">IF(JA12="","",IW$1)</f>
        <v/>
      </c>
      <c r="IY12" s="107" t="str">
        <f t="shared" ref="IY12:IY123" si="189">IF(JA12="","",IW$2)</f>
        <v/>
      </c>
      <c r="IZ12" s="107" t="str">
        <f t="shared" ref="IZ12:IZ123" si="190">IF(JA12="","",IW$3)</f>
        <v/>
      </c>
      <c r="JA12" s="108" t="str">
        <f t="shared" ref="JA12:JA123" si="191">IF(JH12="","",IF(ISNUMBER(SEARCH(":",JH12)),MID(JH12,FIND(":",JH12)+2,FIND("(",JH12)-FIND(":",JH12)-3),LEFT(JH12,FIND("(",JH12)-2)))</f>
        <v/>
      </c>
      <c r="JB12" s="109" t="str">
        <f t="shared" ref="JB12:JB123" si="192">IF(JH12="","",MID(JH12,FIND("(",JH12)+1,4))</f>
        <v/>
      </c>
      <c r="JC12" s="110" t="str">
        <f t="shared" ref="JC12:JC123" si="193">IF(ISNUMBER(SEARCH("*female*",JH12)),"female",IF(ISNUMBER(SEARCH("*male*",JH12)),"male",""))</f>
        <v/>
      </c>
      <c r="JD12" s="111" t="str">
        <f t="shared" ref="JD12:JD123" si="194">IF(JH12="","",IF(ISERROR(MID(JH12,FIND("male,",JH12)+6,(FIND(")",JH12)-(FIND("male,",JH12)+6))))=TRUE,"missing/error",MID(JH12,FIND("male,",JH12)+6,(FIND(")",JH12)-(FIND("male,",JH12)+6)))))</f>
        <v/>
      </c>
      <c r="JE12" s="112" t="str">
        <f t="shared" ref="JE12:JE123" si="195">IF(JA12="","",(MID(JA12,(SEARCH("^^",SUBSTITUTE(JA12," ","^^",LEN(JA12)-LEN(SUBSTITUTE(JA12," ","")))))+1,99)&amp;"_"&amp;LEFT(JA12,FIND(" ",JA12)-1)&amp;"_"&amp;JB12))</f>
        <v/>
      </c>
      <c r="JG12" s="104"/>
      <c r="JH12" s="104"/>
      <c r="JI12" s="105" t="str">
        <f t="shared" ref="JI12:JI123" si="196">IF(JM12="","",JI$3)</f>
        <v/>
      </c>
      <c r="JJ12" s="106" t="str">
        <f t="shared" ref="JJ12:JJ123" si="197">IF(JM12="","",JI$1)</f>
        <v/>
      </c>
      <c r="JK12" s="107" t="str">
        <f t="shared" ref="JK12:JK123" si="198">IF(JM12="","",JI$2)</f>
        <v/>
      </c>
      <c r="JL12" s="107" t="str">
        <f t="shared" ref="JL12:JL123" si="199">IF(JM12="","",JI$3)</f>
        <v/>
      </c>
      <c r="JM12" s="108" t="str">
        <f t="shared" ref="JM12:JM123" si="200">IF(JT12="","",IF(ISNUMBER(SEARCH(":",JT12)),MID(JT12,FIND(":",JT12)+2,FIND("(",JT12)-FIND(":",JT12)-3),LEFT(JT12,FIND("(",JT12)-2)))</f>
        <v/>
      </c>
      <c r="JN12" s="109" t="str">
        <f t="shared" ref="JN12:JN123" si="201">IF(JT12="","",MID(JT12,FIND("(",JT12)+1,4))</f>
        <v/>
      </c>
      <c r="JO12" s="110" t="str">
        <f t="shared" ref="JO12:JO123" si="202">IF(ISNUMBER(SEARCH("*female*",JT12)),"female",IF(ISNUMBER(SEARCH("*male*",JT12)),"male",""))</f>
        <v/>
      </c>
      <c r="JP12" s="111" t="str">
        <f t="shared" ref="JP12:JP123" si="203">IF(JT12="","",IF(ISERROR(MID(JT12,FIND("male,",JT12)+6,(FIND(")",JT12)-(FIND("male,",JT12)+6))))=TRUE,"missing/error",MID(JT12,FIND("male,",JT12)+6,(FIND(")",JT12)-(FIND("male,",JT12)+6)))))</f>
        <v/>
      </c>
      <c r="JQ12" s="112" t="str">
        <f t="shared" ref="JQ12:JQ123" si="204">IF(JM12="","",(MID(JM12,(SEARCH("^^",SUBSTITUTE(JM12," ","^^",LEN(JM12)-LEN(SUBSTITUTE(JM12," ","")))))+1,99)&amp;"_"&amp;LEFT(JM12,FIND(" ",JM12)-1)&amp;"_"&amp;JN12))</f>
        <v/>
      </c>
      <c r="JS12" s="104"/>
      <c r="JT12" s="104"/>
      <c r="JU12" s="105" t="str">
        <f t="shared" ref="JU12:JU123" si="205">IF(JY12="","",JU$3)</f>
        <v/>
      </c>
      <c r="JV12" s="106" t="str">
        <f t="shared" ref="JV12:JV123" si="206">IF(JY12="","",JU$1)</f>
        <v/>
      </c>
      <c r="JW12" s="107" t="str">
        <f t="shared" ref="JW12:JW123" si="207">IF(JY12="","",JU$2)</f>
        <v/>
      </c>
      <c r="JX12" s="107" t="str">
        <f t="shared" ref="JX12:JX123" si="208">IF(JY12="","",JU$3)</f>
        <v/>
      </c>
      <c r="JY12" s="108" t="str">
        <f t="shared" ref="JY12:JY123" si="209">IF(KF12="","",IF(ISNUMBER(SEARCH(":",KF12)),MID(KF12,FIND(":",KF12)+2,FIND("(",KF12)-FIND(":",KF12)-3),LEFT(KF12,FIND("(",KF12)-2)))</f>
        <v/>
      </c>
      <c r="JZ12" s="109" t="str">
        <f t="shared" ref="JZ12:JZ123" si="210">IF(KF12="","",MID(KF12,FIND("(",KF12)+1,4))</f>
        <v/>
      </c>
      <c r="KA12" s="110" t="str">
        <f t="shared" ref="KA12:KA123" si="211">IF(ISNUMBER(SEARCH("*female*",KF12)),"female",IF(ISNUMBER(SEARCH("*male*",KF12)),"male",""))</f>
        <v/>
      </c>
      <c r="KB12" s="111" t="str">
        <f t="shared" ref="KB12:KB123" si="212">IF(KF12="","",IF(ISERROR(MID(KF12,FIND("male,",KF12)+6,(FIND(")",KF12)-(FIND("male,",KF12)+6))))=TRUE,"missing/error",MID(KF12,FIND("male,",KF12)+6,(FIND(")",KF12)-(FIND("male,",KF12)+6)))))</f>
        <v/>
      </c>
      <c r="KC12" s="112" t="str">
        <f t="shared" ref="KC12:KC123" si="213">IF(JY12="","",(MID(JY12,(SEARCH("^^",SUBSTITUTE(JY12," ","^^",LEN(JY12)-LEN(SUBSTITUTE(JY12," ","")))))+1,99)&amp;"_"&amp;LEFT(JY12,FIND(" ",JY12)-1)&amp;"_"&amp;JZ12))</f>
        <v/>
      </c>
      <c r="KE12" s="104"/>
      <c r="KF12" s="104"/>
    </row>
    <row r="13" spans="1:292" ht="13.5" customHeight="1">
      <c r="A13" s="20"/>
      <c r="B13" s="104" t="s">
        <v>1042</v>
      </c>
      <c r="C13" s="1" t="s">
        <v>637</v>
      </c>
      <c r="D13" s="163" t="s">
        <v>703</v>
      </c>
      <c r="E13" s="105"/>
      <c r="F13" s="106"/>
      <c r="G13" s="107"/>
      <c r="H13" s="107"/>
      <c r="I13" s="108"/>
      <c r="J13" s="109"/>
      <c r="K13" s="110"/>
      <c r="L13" s="111"/>
      <c r="M13" s="112"/>
      <c r="O13" s="104"/>
      <c r="P13" s="163"/>
      <c r="Q13" s="105"/>
      <c r="R13" s="106"/>
      <c r="S13" s="107"/>
      <c r="T13" s="107"/>
      <c r="U13" s="108"/>
      <c r="V13" s="109"/>
      <c r="W13" s="110"/>
      <c r="X13" s="111"/>
      <c r="Y13" s="112"/>
      <c r="AA13" s="104"/>
      <c r="AB13" s="104"/>
      <c r="AC13" s="105">
        <f>IF(AG13="","",AC$3)</f>
        <v>43622</v>
      </c>
      <c r="AD13" s="106" t="str">
        <f>IF(AG13="","",AC$1)</f>
        <v>Sipilä I</v>
      </c>
      <c r="AE13" s="107">
        <f>IF(AG13="","",AC$2)</f>
        <v>42153</v>
      </c>
      <c r="AF13" s="107">
        <v>42914</v>
      </c>
      <c r="AG13" s="108" t="str">
        <f>IF(AN13="","",IF(ISNUMBER(SEARCH(":",AN13)),MID(AN13,FIND(":",AN13)+2,FIND("(",AN13)-FIND(":",AN13)-3),LEFT(AN13,FIND("(",AN13)-2)))</f>
        <v>Timo Soini</v>
      </c>
      <c r="AH13" s="109" t="str">
        <f>IF(AN13="","",MID(AN13,FIND("(",AN13)+1,4))</f>
        <v>1962</v>
      </c>
      <c r="AI13" s="110" t="str">
        <f>IF(ISNUMBER(SEARCH("*female*",AN13)),"female",IF(ISNUMBER(SEARCH("*male*",AN13)),"male",""))</f>
        <v>male</v>
      </c>
      <c r="AJ13" s="111" t="str">
        <f>IF(AN13="","",IF(ISERROR(MID(AN13,FIND("male,",AN13)+6,(FIND(")",AN13)-(FIND("male,",AN13)+6))))=TRUE,"missing/error",MID(AN13,FIND("male,",AN13)+6,(FIND(")",AN13)-(FIND("male,",AN13)+6)))))</f>
        <v>fi_ps01</v>
      </c>
      <c r="AK13" s="112" t="str">
        <f>IF(AG13="","",(MID(AG13,(SEARCH("^^",SUBSTITUTE(AG13," ","^^",LEN(AG13)-LEN(SUBSTITUTE(AG13," ","")))))+1,99)&amp;"_"&amp;LEFT(AG13,FIND(" ",AG13)-1)&amp;"_"&amp;AH13))</f>
        <v>Soini_Timo_1962</v>
      </c>
      <c r="AM13" s="104"/>
      <c r="AN13" s="104" t="s">
        <v>949</v>
      </c>
      <c r="AO13" s="105">
        <f t="shared" ref="AO13" si="214">IF(AS13="","",AO$3)</f>
        <v>43809</v>
      </c>
      <c r="AP13" s="106" t="str">
        <f t="shared" ref="AP13" si="215">IF(AS13="","",AO$1)</f>
        <v>Rinne I</v>
      </c>
      <c r="AQ13" s="107">
        <f t="shared" ref="AQ13" si="216">IF(AS13="","",AO$2)</f>
        <v>43622</v>
      </c>
      <c r="AR13" s="107">
        <f t="shared" ref="AR13" si="217">IF(AS13="","",AO$3)</f>
        <v>43809</v>
      </c>
      <c r="AS13" s="108" t="str">
        <f t="shared" ref="AS13" si="218">IF(AZ13="","",IF(ISNUMBER(SEARCH(":",AZ13)),MID(AZ13,FIND(":",AZ13)+2,FIND("(",AZ13)-FIND(":",AZ13)-3),LEFT(AZ13,FIND("(",AZ13)-2)))</f>
        <v>Mika Lintilä</v>
      </c>
      <c r="AT13" s="109" t="str">
        <f t="shared" ref="AT13" si="219">IF(AZ13="","",MID(AZ13,FIND("(",AZ13)+1,4))</f>
        <v>1966</v>
      </c>
      <c r="AU13" s="110" t="str">
        <f t="shared" ref="AU13" si="220">IF(ISNUMBER(SEARCH("*female*",AZ13)),"female",IF(ISNUMBER(SEARCH("*male*",AZ13)),"male",""))</f>
        <v>male</v>
      </c>
      <c r="AV13" s="111" t="str">
        <f t="shared" ref="AV13" si="221">IF(AZ13="","",IF(ISERROR(MID(AZ13,FIND("male,",AZ13)+6,(FIND(")",AZ13)-(FIND("male,",AZ13)+6))))=TRUE,"missing/error",MID(AZ13,FIND("male,",AZ13)+6,(FIND(")",AZ13)-(FIND("male,",AZ13)+6)))))</f>
        <v>fi_kesk01</v>
      </c>
      <c r="AW13" s="112" t="str">
        <f t="shared" ref="AW13" si="222">IF(AS13="","",(MID(AS13,(SEARCH("^^",SUBSTITUTE(AS13," ","^^",LEN(AS13)-LEN(SUBSTITUTE(AS13," ","")))))+1,99)&amp;"_"&amp;LEFT(AS13,FIND(" ",AS13)-1)&amp;"_"&amp;AT13))</f>
        <v>Lintilä_Mika_1966</v>
      </c>
      <c r="AY13" s="104"/>
      <c r="AZ13" s="104" t="s">
        <v>1036</v>
      </c>
      <c r="BA13" s="105">
        <f>IF(BE13="","",BA$3)</f>
        <v>44926</v>
      </c>
      <c r="BB13" s="106" t="str">
        <f>IF(BE13="","",BA$1)</f>
        <v>Marin I</v>
      </c>
      <c r="BC13" s="107">
        <f>IF(BE13="","",BA$2)</f>
        <v>43809</v>
      </c>
      <c r="BD13" s="107">
        <v>43991</v>
      </c>
      <c r="BE13" s="108" t="str">
        <f>IF(BL13="","",IF(ISNUMBER(SEARCH(":",BL13)),MID(BL13,FIND(":",BL13)+2,FIND("(",BL13)-FIND(":",BL13)-3),LEFT(BL13,FIND("(",BL13)-2)))</f>
        <v>Katri Kulmuni</v>
      </c>
      <c r="BF13" s="109" t="str">
        <f>IF(BL13="","",MID(BL13,FIND("(",BL13)+1,4))</f>
        <v>1987</v>
      </c>
      <c r="BG13" s="110" t="str">
        <f>IF(ISNUMBER(SEARCH("*female*",BL13)),"female",IF(ISNUMBER(SEARCH("*male*",BL13)),"male",""))</f>
        <v>female</v>
      </c>
      <c r="BH13" s="111" t="str">
        <f>IF(BL13="","",IF(ISERROR(MID(BL13,FIND("male,",BL13)+6,(FIND(")",BL13)-(FIND("male,",BL13)+6))))=TRUE,"missing/error",MID(BL13,FIND("male,",BL13)+6,(FIND(")",BL13)-(FIND("male,",BL13)+6)))))</f>
        <v>fi_kesk01</v>
      </c>
      <c r="BI13" s="112" t="str">
        <f>IF(BE13="","",(MID(BE13,(SEARCH("^^",SUBSTITUTE(BE13," ","^^",LEN(BE13)-LEN(SUBSTITUTE(BE13," ","")))))+1,99)&amp;"_"&amp;LEFT(BE13,FIND(" ",BE13)-1)&amp;"_"&amp;BF13))</f>
        <v>Kulmuni_Katri_1987</v>
      </c>
      <c r="BK13" s="104"/>
      <c r="BL13" s="104" t="s">
        <v>1065</v>
      </c>
      <c r="BM13" s="105"/>
      <c r="BN13" s="106"/>
      <c r="BO13" s="107"/>
      <c r="BP13" s="107"/>
      <c r="BQ13" s="108"/>
      <c r="BR13" s="109"/>
      <c r="BS13" s="110"/>
      <c r="BT13" s="111"/>
      <c r="BU13" s="112"/>
      <c r="BW13" s="104"/>
      <c r="BX13" s="104"/>
      <c r="BY13" s="105"/>
      <c r="BZ13" s="106"/>
      <c r="CA13" s="107"/>
      <c r="CB13" s="107"/>
      <c r="CC13" s="108"/>
      <c r="CD13" s="109"/>
      <c r="CE13" s="110"/>
      <c r="CF13" s="111"/>
      <c r="CG13" s="112"/>
      <c r="CI13" s="104"/>
      <c r="CJ13" s="104"/>
      <c r="CK13" s="105"/>
      <c r="CL13" s="106"/>
      <c r="CM13" s="107"/>
      <c r="CN13" s="107"/>
      <c r="CO13" s="108"/>
      <c r="CP13" s="109"/>
      <c r="CQ13" s="110"/>
      <c r="CR13" s="111"/>
      <c r="CS13" s="112"/>
      <c r="CU13" s="104"/>
      <c r="CV13" s="104"/>
      <c r="CW13" s="105"/>
      <c r="CX13" s="106"/>
      <c r="CY13" s="107"/>
      <c r="CZ13" s="107"/>
      <c r="DA13" s="108"/>
      <c r="DB13" s="109"/>
      <c r="DC13" s="110"/>
      <c r="DD13" s="111"/>
      <c r="DE13" s="112"/>
      <c r="DG13" s="104"/>
      <c r="DH13" s="104"/>
      <c r="DI13" s="105"/>
      <c r="DJ13" s="106"/>
      <c r="DK13" s="107"/>
      <c r="DL13" s="107"/>
      <c r="DM13" s="108"/>
      <c r="DN13" s="109"/>
      <c r="DO13" s="110"/>
      <c r="DP13" s="111"/>
      <c r="DQ13" s="112"/>
      <c r="DS13" s="104"/>
      <c r="DT13" s="104"/>
      <c r="DU13" s="105"/>
      <c r="DV13" s="106"/>
      <c r="DW13" s="107"/>
      <c r="DX13" s="107"/>
      <c r="DY13" s="108"/>
      <c r="DZ13" s="109"/>
      <c r="EA13" s="110"/>
      <c r="EB13" s="111"/>
      <c r="EC13" s="112"/>
      <c r="EE13" s="104"/>
      <c r="EF13" s="104"/>
      <c r="EG13" s="105"/>
      <c r="EH13" s="106"/>
      <c r="EI13" s="107"/>
      <c r="EJ13" s="107"/>
      <c r="EK13" s="108"/>
      <c r="EL13" s="109"/>
      <c r="EM13" s="110"/>
      <c r="EN13" s="111"/>
      <c r="EO13" s="112"/>
      <c r="EQ13" s="104"/>
      <c r="ER13" s="104"/>
      <c r="ES13" s="105"/>
      <c r="ET13" s="106"/>
      <c r="EU13" s="107"/>
      <c r="EV13" s="107"/>
      <c r="EW13" s="108"/>
      <c r="EX13" s="109"/>
      <c r="EY13" s="110"/>
      <c r="EZ13" s="111"/>
      <c r="FA13" s="112"/>
      <c r="FC13" s="104"/>
      <c r="FD13" s="104"/>
      <c r="FE13" s="105"/>
      <c r="FF13" s="106"/>
      <c r="FG13" s="107"/>
      <c r="FH13" s="107"/>
      <c r="FI13" s="108"/>
      <c r="FJ13" s="109"/>
      <c r="FK13" s="110"/>
      <c r="FL13" s="111"/>
      <c r="FM13" s="112"/>
      <c r="FO13" s="104"/>
      <c r="FP13" s="104"/>
      <c r="FQ13" s="105"/>
      <c r="FR13" s="106"/>
      <c r="FS13" s="107"/>
      <c r="FT13" s="107"/>
      <c r="FU13" s="108"/>
      <c r="FV13" s="109"/>
      <c r="FW13" s="110"/>
      <c r="FX13" s="111"/>
      <c r="FY13" s="112"/>
      <c r="GA13" s="104"/>
      <c r="GB13" s="104"/>
      <c r="GC13" s="105"/>
      <c r="GD13" s="106"/>
      <c r="GE13" s="107"/>
      <c r="GF13" s="107"/>
      <c r="GG13" s="108"/>
      <c r="GH13" s="109"/>
      <c r="GI13" s="110"/>
      <c r="GJ13" s="111"/>
      <c r="GK13" s="112"/>
      <c r="GM13" s="104"/>
      <c r="GN13" s="104"/>
      <c r="GO13" s="105"/>
      <c r="GP13" s="106"/>
      <c r="GQ13" s="107"/>
      <c r="GR13" s="107"/>
      <c r="GS13" s="108"/>
      <c r="GT13" s="109"/>
      <c r="GU13" s="110"/>
      <c r="GV13" s="111"/>
      <c r="GW13" s="112"/>
      <c r="GY13" s="104"/>
      <c r="GZ13" s="104"/>
      <c r="HA13" s="105"/>
      <c r="HB13" s="106"/>
      <c r="HC13" s="107"/>
      <c r="HD13" s="107"/>
      <c r="HE13" s="108"/>
      <c r="HF13" s="109"/>
      <c r="HG13" s="110"/>
      <c r="HH13" s="111"/>
      <c r="HI13" s="112"/>
      <c r="HK13" s="104"/>
      <c r="HL13" s="104"/>
      <c r="HM13" s="105"/>
      <c r="HN13" s="106"/>
      <c r="HO13" s="107"/>
      <c r="HP13" s="107"/>
      <c r="HQ13" s="108"/>
      <c r="HR13" s="109"/>
      <c r="HS13" s="110"/>
      <c r="HT13" s="111"/>
      <c r="HU13" s="112"/>
      <c r="HW13" s="104"/>
      <c r="HX13" s="104"/>
      <c r="HY13" s="105"/>
      <c r="HZ13" s="106"/>
      <c r="IA13" s="107"/>
      <c r="IB13" s="107"/>
      <c r="IC13" s="108"/>
      <c r="ID13" s="109"/>
      <c r="IE13" s="110"/>
      <c r="IF13" s="111"/>
      <c r="IG13" s="112"/>
      <c r="II13" s="104"/>
      <c r="IJ13" s="104"/>
      <c r="IK13" s="105"/>
      <c r="IL13" s="106"/>
      <c r="IM13" s="107"/>
      <c r="IN13" s="107"/>
      <c r="IO13" s="108"/>
      <c r="IP13" s="109"/>
      <c r="IQ13" s="110"/>
      <c r="IR13" s="111"/>
      <c r="IS13" s="112"/>
      <c r="IU13" s="104"/>
      <c r="IV13" s="104"/>
      <c r="IW13" s="105"/>
      <c r="IX13" s="106"/>
      <c r="IY13" s="107"/>
      <c r="IZ13" s="107"/>
      <c r="JA13" s="108"/>
      <c r="JB13" s="109"/>
      <c r="JC13" s="110"/>
      <c r="JD13" s="111"/>
      <c r="JE13" s="112"/>
      <c r="JG13" s="104"/>
      <c r="JH13" s="104"/>
      <c r="JI13" s="105"/>
      <c r="JJ13" s="106"/>
      <c r="JK13" s="107"/>
      <c r="JL13" s="107"/>
      <c r="JM13" s="108"/>
      <c r="JN13" s="109"/>
      <c r="JO13" s="110"/>
      <c r="JP13" s="111"/>
      <c r="JQ13" s="112"/>
      <c r="JS13" s="104"/>
      <c r="JT13" s="104"/>
      <c r="JU13" s="105"/>
      <c r="JV13" s="106"/>
      <c r="JW13" s="107"/>
      <c r="JX13" s="107"/>
      <c r="JY13" s="108"/>
      <c r="JZ13" s="109"/>
      <c r="KA13" s="110"/>
      <c r="KB13" s="111"/>
      <c r="KC13" s="112"/>
      <c r="KE13" s="104"/>
      <c r="KF13" s="104"/>
    </row>
    <row r="14" spans="1:292" ht="13.5" customHeight="1">
      <c r="A14" s="20"/>
      <c r="B14" s="104" t="s">
        <v>1042</v>
      </c>
      <c r="C14" s="1" t="s">
        <v>637</v>
      </c>
      <c r="D14" s="163" t="s">
        <v>703</v>
      </c>
      <c r="E14" s="105"/>
      <c r="F14" s="106"/>
      <c r="G14" s="107"/>
      <c r="H14" s="107"/>
      <c r="I14" s="108"/>
      <c r="J14" s="109"/>
      <c r="K14" s="110"/>
      <c r="L14" s="111"/>
      <c r="M14" s="112"/>
      <c r="O14" s="104"/>
      <c r="P14" s="163"/>
      <c r="Q14" s="105"/>
      <c r="R14" s="106"/>
      <c r="S14" s="107"/>
      <c r="T14" s="107"/>
      <c r="U14" s="108"/>
      <c r="V14" s="109"/>
      <c r="W14" s="110"/>
      <c r="X14" s="111"/>
      <c r="Y14" s="112"/>
      <c r="AA14" s="104"/>
      <c r="AB14" s="104"/>
      <c r="AC14" s="105">
        <f>IF(AG14="","",AC$3)</f>
        <v>43622</v>
      </c>
      <c r="AD14" s="106" t="str">
        <f>IF(AG14="","",AC$1)</f>
        <v>Sipilä I</v>
      </c>
      <c r="AE14" s="107">
        <v>42914</v>
      </c>
      <c r="AF14" s="107">
        <f>IF(AG14="","",AC$3)</f>
        <v>43622</v>
      </c>
      <c r="AG14" s="108" t="str">
        <f>IF(AN14="","",IF(ISNUMBER(SEARCH(":",AN14)),MID(AN14,FIND(":",AN14)+2,FIND("(",AN14)-FIND(":",AN14)-3),LEFT(AN14,FIND("(",AN14)-2)))</f>
        <v>Petteri Orpo</v>
      </c>
      <c r="AH14" s="109" t="str">
        <f>IF(AN14="","",MID(AN14,FIND("(",AN14)+1,4))</f>
        <v>1969</v>
      </c>
      <c r="AI14" s="110" t="str">
        <f>IF(ISNUMBER(SEARCH("*female*",AN14)),"female",IF(ISNUMBER(SEARCH("*male*",AN14)),"male",""))</f>
        <v>male</v>
      </c>
      <c r="AJ14" s="111" t="str">
        <f>IF(AN14="","",IF(ISERROR(MID(AN14,FIND("male,",AN14)+6,(FIND(")",AN14)-(FIND("male,",AN14)+6))))=TRUE,"missing/error",MID(AN14,FIND("male,",AN14)+6,(FIND(")",AN14)-(FIND("male,",AN14)+6)))))</f>
        <v>fi_kok01</v>
      </c>
      <c r="AK14" s="112" t="str">
        <f>IF(AG14="","",(MID(AG14,(SEARCH("^^",SUBSTITUTE(AG14," ","^^",LEN(AG14)-LEN(SUBSTITUTE(AG14," ","")))))+1,99)&amp;"_"&amp;LEFT(AG14,FIND(" ",AG14)-1)&amp;"_"&amp;AH14))</f>
        <v>Orpo_Petteri_1969</v>
      </c>
      <c r="AM14" s="104"/>
      <c r="AN14" s="104" t="s">
        <v>929</v>
      </c>
      <c r="AO14" s="105"/>
      <c r="AP14" s="106"/>
      <c r="AQ14" s="107"/>
      <c r="AR14" s="107"/>
      <c r="AS14" s="108"/>
      <c r="AT14" s="109"/>
      <c r="AU14" s="110"/>
      <c r="AV14" s="111"/>
      <c r="AW14" s="112"/>
      <c r="AY14" s="104"/>
      <c r="AZ14" s="104"/>
      <c r="BA14" s="105"/>
      <c r="BB14" s="106" t="str">
        <f>IF(BE14="","",BA$1)</f>
        <v>Marin I</v>
      </c>
      <c r="BC14" s="107">
        <v>43991</v>
      </c>
      <c r="BD14" s="107">
        <v>44084</v>
      </c>
      <c r="BE14" s="108" t="str">
        <f>IF(BL14="","",IF(ISNUMBER(SEARCH(":",BL14)),MID(BL14,FIND(":",BL14)+2,FIND("(",BL14)-FIND(":",BL14)-3),LEFT(BL14,FIND("(",BL14)-2)))</f>
        <v>Matti Vanhanen</v>
      </c>
      <c r="BF14" s="109" t="str">
        <f>IF(BL14="","",MID(BL14,FIND("(",BL14)+1,4))</f>
        <v>1955</v>
      </c>
      <c r="BG14" s="110" t="str">
        <f>IF(ISNUMBER(SEARCH("*female*",BL14)),"female",IF(ISNUMBER(SEARCH("*male*",BL14)),"male",""))</f>
        <v>male</v>
      </c>
      <c r="BH14" s="111" t="str">
        <f>IF(BL14="","",IF(ISERROR(MID(BL14,FIND("male,",BL14)+6,(FIND(")",BL14)-(FIND("male,",BL14)+6))))=TRUE,"missing/error",MID(BL14,FIND("male,",BL14)+6,(FIND(")",BL14)-(FIND("male,",BL14)+6)))))</f>
        <v>fi_kesk01</v>
      </c>
      <c r="BI14" s="112" t="str">
        <f>IF(BE14="","",(MID(BE14,(SEARCH("^^",SUBSTITUTE(BE14," ","^^",LEN(BE14)-LEN(SUBSTITUTE(BE14," ","")))))+1,99)&amp;"_"&amp;LEFT(BE14,FIND(" ",BE14)-1)&amp;"_"&amp;BF14))</f>
        <v>Vanhanen_Matti_1955</v>
      </c>
      <c r="BK14" s="104"/>
      <c r="BL14" s="104" t="s">
        <v>1077</v>
      </c>
      <c r="BM14" s="105"/>
      <c r="BN14" s="106"/>
      <c r="BO14" s="107"/>
      <c r="BP14" s="107"/>
      <c r="BQ14" s="108"/>
      <c r="BR14" s="109"/>
      <c r="BS14" s="110"/>
      <c r="BT14" s="111"/>
      <c r="BU14" s="112"/>
      <c r="BW14" s="104"/>
      <c r="BX14" s="104"/>
      <c r="BY14" s="105"/>
      <c r="BZ14" s="106"/>
      <c r="CA14" s="107"/>
      <c r="CB14" s="107"/>
      <c r="CC14" s="108"/>
      <c r="CD14" s="109"/>
      <c r="CE14" s="110"/>
      <c r="CF14" s="111"/>
      <c r="CG14" s="112"/>
      <c r="CI14" s="104"/>
      <c r="CJ14" s="104"/>
      <c r="CK14" s="105"/>
      <c r="CL14" s="106"/>
      <c r="CM14" s="107"/>
      <c r="CN14" s="107"/>
      <c r="CO14" s="108"/>
      <c r="CP14" s="109"/>
      <c r="CQ14" s="110"/>
      <c r="CR14" s="111"/>
      <c r="CS14" s="112"/>
      <c r="CU14" s="104"/>
      <c r="CV14" s="104"/>
      <c r="CW14" s="105"/>
      <c r="CX14" s="106"/>
      <c r="CY14" s="107"/>
      <c r="CZ14" s="107"/>
      <c r="DA14" s="108"/>
      <c r="DB14" s="109"/>
      <c r="DC14" s="110"/>
      <c r="DD14" s="111"/>
      <c r="DE14" s="112"/>
      <c r="DG14" s="104"/>
      <c r="DH14" s="104"/>
      <c r="DI14" s="105"/>
      <c r="DJ14" s="106"/>
      <c r="DK14" s="107"/>
      <c r="DL14" s="107"/>
      <c r="DM14" s="108"/>
      <c r="DN14" s="109"/>
      <c r="DO14" s="110"/>
      <c r="DP14" s="111"/>
      <c r="DQ14" s="112"/>
      <c r="DS14" s="104"/>
      <c r="DT14" s="104"/>
      <c r="DU14" s="105"/>
      <c r="DV14" s="106"/>
      <c r="DW14" s="107"/>
      <c r="DX14" s="107"/>
      <c r="DY14" s="108"/>
      <c r="DZ14" s="109"/>
      <c r="EA14" s="110"/>
      <c r="EB14" s="111"/>
      <c r="EC14" s="112"/>
      <c r="EE14" s="104"/>
      <c r="EF14" s="104"/>
      <c r="EG14" s="105"/>
      <c r="EH14" s="106"/>
      <c r="EI14" s="107"/>
      <c r="EJ14" s="107"/>
      <c r="EK14" s="108"/>
      <c r="EL14" s="109"/>
      <c r="EM14" s="110"/>
      <c r="EN14" s="111"/>
      <c r="EO14" s="112"/>
      <c r="EQ14" s="104"/>
      <c r="ER14" s="104"/>
      <c r="ES14" s="105"/>
      <c r="ET14" s="106"/>
      <c r="EU14" s="107"/>
      <c r="EV14" s="107"/>
      <c r="EW14" s="108"/>
      <c r="EX14" s="109"/>
      <c r="EY14" s="110"/>
      <c r="EZ14" s="111"/>
      <c r="FA14" s="112"/>
      <c r="FC14" s="104"/>
      <c r="FD14" s="104"/>
      <c r="FE14" s="105"/>
      <c r="FF14" s="106"/>
      <c r="FG14" s="107"/>
      <c r="FH14" s="107"/>
      <c r="FI14" s="108"/>
      <c r="FJ14" s="109"/>
      <c r="FK14" s="110"/>
      <c r="FL14" s="111"/>
      <c r="FM14" s="112"/>
      <c r="FO14" s="104"/>
      <c r="FP14" s="104"/>
      <c r="FQ14" s="105"/>
      <c r="FR14" s="106"/>
      <c r="FS14" s="107"/>
      <c r="FT14" s="107"/>
      <c r="FU14" s="108"/>
      <c r="FV14" s="109"/>
      <c r="FW14" s="110"/>
      <c r="FX14" s="111"/>
      <c r="FY14" s="112"/>
      <c r="GA14" s="104"/>
      <c r="GB14" s="104"/>
      <c r="GC14" s="105"/>
      <c r="GD14" s="106"/>
      <c r="GE14" s="107"/>
      <c r="GF14" s="107"/>
      <c r="GG14" s="108"/>
      <c r="GH14" s="109"/>
      <c r="GI14" s="110"/>
      <c r="GJ14" s="111"/>
      <c r="GK14" s="112"/>
      <c r="GM14" s="104"/>
      <c r="GN14" s="104"/>
      <c r="GO14" s="105"/>
      <c r="GP14" s="106"/>
      <c r="GQ14" s="107"/>
      <c r="GR14" s="107"/>
      <c r="GS14" s="108"/>
      <c r="GT14" s="109"/>
      <c r="GU14" s="110"/>
      <c r="GV14" s="111"/>
      <c r="GW14" s="112"/>
      <c r="GY14" s="104"/>
      <c r="GZ14" s="104"/>
      <c r="HA14" s="105"/>
      <c r="HB14" s="106"/>
      <c r="HC14" s="107"/>
      <c r="HD14" s="107"/>
      <c r="HE14" s="108"/>
      <c r="HF14" s="109"/>
      <c r="HG14" s="110"/>
      <c r="HH14" s="111"/>
      <c r="HI14" s="112"/>
      <c r="HK14" s="104"/>
      <c r="HL14" s="104"/>
      <c r="HM14" s="105"/>
      <c r="HN14" s="106"/>
      <c r="HO14" s="107"/>
      <c r="HP14" s="107"/>
      <c r="HQ14" s="108"/>
      <c r="HR14" s="109"/>
      <c r="HS14" s="110"/>
      <c r="HT14" s="111"/>
      <c r="HU14" s="112"/>
      <c r="HW14" s="104"/>
      <c r="HX14" s="104"/>
      <c r="HY14" s="105"/>
      <c r="HZ14" s="106"/>
      <c r="IA14" s="107"/>
      <c r="IB14" s="107"/>
      <c r="IC14" s="108"/>
      <c r="ID14" s="109"/>
      <c r="IE14" s="110"/>
      <c r="IF14" s="111"/>
      <c r="IG14" s="112"/>
      <c r="II14" s="104"/>
      <c r="IJ14" s="104"/>
      <c r="IK14" s="105"/>
      <c r="IL14" s="106"/>
      <c r="IM14" s="107"/>
      <c r="IN14" s="107"/>
      <c r="IO14" s="108"/>
      <c r="IP14" s="109"/>
      <c r="IQ14" s="110"/>
      <c r="IR14" s="111"/>
      <c r="IS14" s="112"/>
      <c r="IU14" s="104"/>
      <c r="IV14" s="104"/>
      <c r="IW14" s="105"/>
      <c r="IX14" s="106"/>
      <c r="IY14" s="107"/>
      <c r="IZ14" s="107"/>
      <c r="JA14" s="108"/>
      <c r="JB14" s="109"/>
      <c r="JC14" s="110"/>
      <c r="JD14" s="111"/>
      <c r="JE14" s="112"/>
      <c r="JG14" s="104"/>
      <c r="JH14" s="104"/>
      <c r="JI14" s="105"/>
      <c r="JJ14" s="106"/>
      <c r="JK14" s="107"/>
      <c r="JL14" s="107"/>
      <c r="JM14" s="108"/>
      <c r="JN14" s="109"/>
      <c r="JO14" s="110"/>
      <c r="JP14" s="111"/>
      <c r="JQ14" s="112"/>
      <c r="JS14" s="104"/>
      <c r="JT14" s="104"/>
      <c r="JU14" s="105"/>
      <c r="JV14" s="106"/>
      <c r="JW14" s="107"/>
      <c r="JX14" s="107"/>
      <c r="JY14" s="108"/>
      <c r="JZ14" s="109"/>
      <c r="KA14" s="110"/>
      <c r="KB14" s="111"/>
      <c r="KC14" s="112"/>
      <c r="KE14" s="104"/>
      <c r="KF14" s="104"/>
    </row>
    <row r="15" spans="1:292" ht="13.5" customHeight="1">
      <c r="A15" s="20"/>
      <c r="B15" s="104" t="s">
        <v>1042</v>
      </c>
      <c r="C15" s="1" t="s">
        <v>637</v>
      </c>
      <c r="D15" s="163" t="s">
        <v>703</v>
      </c>
      <c r="E15" s="105"/>
      <c r="F15" s="106"/>
      <c r="G15" s="107"/>
      <c r="H15" s="107"/>
      <c r="I15" s="108"/>
      <c r="J15" s="109"/>
      <c r="K15" s="110"/>
      <c r="L15" s="111"/>
      <c r="M15" s="112"/>
      <c r="O15" s="104"/>
      <c r="P15" s="163"/>
      <c r="Q15" s="105"/>
      <c r="R15" s="106"/>
      <c r="S15" s="107"/>
      <c r="T15" s="107"/>
      <c r="U15" s="108"/>
      <c r="V15" s="109"/>
      <c r="W15" s="110"/>
      <c r="X15" s="111"/>
      <c r="Y15" s="112"/>
      <c r="AA15" s="104"/>
      <c r="AB15" s="104"/>
      <c r="AC15" s="105"/>
      <c r="AD15" s="106"/>
      <c r="AE15" s="107"/>
      <c r="AF15" s="107"/>
      <c r="AG15" s="108"/>
      <c r="AH15" s="109"/>
      <c r="AI15" s="110"/>
      <c r="AJ15" s="111"/>
      <c r="AK15" s="112"/>
      <c r="AM15" s="104"/>
      <c r="AN15" s="104"/>
      <c r="AO15" s="105"/>
      <c r="AP15" s="106"/>
      <c r="AQ15" s="107"/>
      <c r="AR15" s="107"/>
      <c r="AS15" s="108"/>
      <c r="AT15" s="109"/>
      <c r="AU15" s="110"/>
      <c r="AV15" s="111"/>
      <c r="AW15" s="112"/>
      <c r="AY15" s="104"/>
      <c r="AZ15" s="104"/>
      <c r="BA15" s="105"/>
      <c r="BB15" s="106" t="str">
        <f>IF(BE15="","",BA$1)</f>
        <v>Marin I</v>
      </c>
      <c r="BC15" s="107">
        <v>44084</v>
      </c>
      <c r="BD15" s="107">
        <f t="shared" ref="BD15" si="223">IF(BE15="","",BA$3)</f>
        <v>44926</v>
      </c>
      <c r="BE15" s="108" t="str">
        <f>IF(BL15="","",IF(ISNUMBER(SEARCH(":",BL15)),MID(BL15,FIND(":",BL15)+2,FIND("(",BL15)-FIND(":",BL15)-3),LEFT(BL15,FIND("(",BL15)-2)))</f>
        <v>Annika Saarikko</v>
      </c>
      <c r="BF15" s="109" t="str">
        <f>IF(BL15="","",MID(BL15,FIND("(",BL15)+1,4))</f>
        <v>1983</v>
      </c>
      <c r="BG15" s="110" t="str">
        <f>IF(ISNUMBER(SEARCH("*female*",BL15)),"female",IF(ISNUMBER(SEARCH("*male*",BL15)),"male",""))</f>
        <v>female</v>
      </c>
      <c r="BH15" s="111" t="str">
        <f>IF(BL15="","",IF(ISERROR(MID(BL15,FIND("male,",BL15)+6,(FIND(")",BL15)-(FIND("male,",BL15)+6))))=TRUE,"missing/error",MID(BL15,FIND("male,",BL15)+6,(FIND(")",BL15)-(FIND("male,",BL15)+6)))))</f>
        <v>fi_kesk01</v>
      </c>
      <c r="BI15" s="112" t="str">
        <f>IF(BE15="","",(MID(BE15,(SEARCH("^^",SUBSTITUTE(BE15," ","^^",LEN(BE15)-LEN(SUBSTITUTE(BE15," ","")))))+1,99)&amp;"_"&amp;LEFT(BE15,FIND(" ",BE15)-1)&amp;"_"&amp;BF15))</f>
        <v>Saarikko_Annika_1983</v>
      </c>
      <c r="BK15" s="104"/>
      <c r="BL15" s="104" t="s">
        <v>1043</v>
      </c>
      <c r="BM15" s="105"/>
      <c r="BN15" s="106"/>
      <c r="BO15" s="107"/>
      <c r="BP15" s="107"/>
      <c r="BQ15" s="108"/>
      <c r="BR15" s="109"/>
      <c r="BS15" s="110"/>
      <c r="BT15" s="111"/>
      <c r="BU15" s="112"/>
      <c r="BW15" s="104"/>
      <c r="BX15" s="104"/>
      <c r="BY15" s="105"/>
      <c r="BZ15" s="106"/>
      <c r="CA15" s="107"/>
      <c r="CB15" s="107"/>
      <c r="CC15" s="108"/>
      <c r="CD15" s="109"/>
      <c r="CE15" s="110"/>
      <c r="CF15" s="111"/>
      <c r="CG15" s="112"/>
      <c r="CI15" s="104"/>
      <c r="CJ15" s="104"/>
      <c r="CK15" s="105"/>
      <c r="CL15" s="106"/>
      <c r="CM15" s="107"/>
      <c r="CN15" s="107"/>
      <c r="CO15" s="108"/>
      <c r="CP15" s="109"/>
      <c r="CQ15" s="110"/>
      <c r="CR15" s="111"/>
      <c r="CS15" s="112"/>
      <c r="CU15" s="104"/>
      <c r="CV15" s="104"/>
      <c r="CW15" s="105"/>
      <c r="CX15" s="106"/>
      <c r="CY15" s="107"/>
      <c r="CZ15" s="107"/>
      <c r="DA15" s="108"/>
      <c r="DB15" s="109"/>
      <c r="DC15" s="110"/>
      <c r="DD15" s="111"/>
      <c r="DE15" s="112"/>
      <c r="DG15" s="104"/>
      <c r="DH15" s="104"/>
      <c r="DI15" s="105"/>
      <c r="DJ15" s="106"/>
      <c r="DK15" s="107"/>
      <c r="DL15" s="107"/>
      <c r="DM15" s="108"/>
      <c r="DN15" s="109"/>
      <c r="DO15" s="110"/>
      <c r="DP15" s="111"/>
      <c r="DQ15" s="112"/>
      <c r="DS15" s="104"/>
      <c r="DT15" s="104"/>
      <c r="DU15" s="105"/>
      <c r="DV15" s="106"/>
      <c r="DW15" s="107"/>
      <c r="DX15" s="107"/>
      <c r="DY15" s="108"/>
      <c r="DZ15" s="109"/>
      <c r="EA15" s="110"/>
      <c r="EB15" s="111"/>
      <c r="EC15" s="112"/>
      <c r="EE15" s="104"/>
      <c r="EF15" s="104"/>
      <c r="EG15" s="105"/>
      <c r="EH15" s="106"/>
      <c r="EI15" s="107"/>
      <c r="EJ15" s="107"/>
      <c r="EK15" s="108"/>
      <c r="EL15" s="109"/>
      <c r="EM15" s="110"/>
      <c r="EN15" s="111"/>
      <c r="EO15" s="112"/>
      <c r="EQ15" s="104"/>
      <c r="ER15" s="104"/>
      <c r="ES15" s="105"/>
      <c r="ET15" s="106"/>
      <c r="EU15" s="107"/>
      <c r="EV15" s="107"/>
      <c r="EW15" s="108"/>
      <c r="EX15" s="109"/>
      <c r="EY15" s="110"/>
      <c r="EZ15" s="111"/>
      <c r="FA15" s="112"/>
      <c r="FC15" s="104"/>
      <c r="FD15" s="104"/>
      <c r="FE15" s="105"/>
      <c r="FF15" s="106"/>
      <c r="FG15" s="107"/>
      <c r="FH15" s="107"/>
      <c r="FI15" s="108"/>
      <c r="FJ15" s="109"/>
      <c r="FK15" s="110"/>
      <c r="FL15" s="111"/>
      <c r="FM15" s="112"/>
      <c r="FO15" s="104"/>
      <c r="FP15" s="104"/>
      <c r="FQ15" s="105"/>
      <c r="FR15" s="106"/>
      <c r="FS15" s="107"/>
      <c r="FT15" s="107"/>
      <c r="FU15" s="108"/>
      <c r="FV15" s="109"/>
      <c r="FW15" s="110"/>
      <c r="FX15" s="111"/>
      <c r="FY15" s="112"/>
      <c r="GA15" s="104"/>
      <c r="GB15" s="104"/>
      <c r="GC15" s="105"/>
      <c r="GD15" s="106"/>
      <c r="GE15" s="107"/>
      <c r="GF15" s="107"/>
      <c r="GG15" s="108"/>
      <c r="GH15" s="109"/>
      <c r="GI15" s="110"/>
      <c r="GJ15" s="111"/>
      <c r="GK15" s="112"/>
      <c r="GM15" s="104"/>
      <c r="GN15" s="104"/>
      <c r="GO15" s="105"/>
      <c r="GP15" s="106"/>
      <c r="GQ15" s="107"/>
      <c r="GR15" s="107"/>
      <c r="GS15" s="108"/>
      <c r="GT15" s="109"/>
      <c r="GU15" s="110"/>
      <c r="GV15" s="111"/>
      <c r="GW15" s="112"/>
      <c r="GY15" s="104"/>
      <c r="GZ15" s="104"/>
      <c r="HA15" s="105"/>
      <c r="HB15" s="106"/>
      <c r="HC15" s="107"/>
      <c r="HD15" s="107"/>
      <c r="HE15" s="108"/>
      <c r="HF15" s="109"/>
      <c r="HG15" s="110"/>
      <c r="HH15" s="111"/>
      <c r="HI15" s="112"/>
      <c r="HK15" s="104"/>
      <c r="HL15" s="104"/>
      <c r="HM15" s="105"/>
      <c r="HN15" s="106"/>
      <c r="HO15" s="107"/>
      <c r="HP15" s="107"/>
      <c r="HQ15" s="108"/>
      <c r="HR15" s="109"/>
      <c r="HS15" s="110"/>
      <c r="HT15" s="111"/>
      <c r="HU15" s="112"/>
      <c r="HW15" s="104"/>
      <c r="HX15" s="104"/>
      <c r="HY15" s="105"/>
      <c r="HZ15" s="106"/>
      <c r="IA15" s="107"/>
      <c r="IB15" s="107"/>
      <c r="IC15" s="108"/>
      <c r="ID15" s="109"/>
      <c r="IE15" s="110"/>
      <c r="IF15" s="111"/>
      <c r="IG15" s="112"/>
      <c r="II15" s="104"/>
      <c r="IJ15" s="104"/>
      <c r="IK15" s="105"/>
      <c r="IL15" s="106"/>
      <c r="IM15" s="107"/>
      <c r="IN15" s="107"/>
      <c r="IO15" s="108"/>
      <c r="IP15" s="109"/>
      <c r="IQ15" s="110"/>
      <c r="IR15" s="111"/>
      <c r="IS15" s="112"/>
      <c r="IU15" s="104"/>
      <c r="IV15" s="104"/>
      <c r="IW15" s="105"/>
      <c r="IX15" s="106"/>
      <c r="IY15" s="107"/>
      <c r="IZ15" s="107"/>
      <c r="JA15" s="108"/>
      <c r="JB15" s="109"/>
      <c r="JC15" s="110"/>
      <c r="JD15" s="111"/>
      <c r="JE15" s="112"/>
      <c r="JG15" s="104"/>
      <c r="JH15" s="104"/>
      <c r="JI15" s="105"/>
      <c r="JJ15" s="106"/>
      <c r="JK15" s="107"/>
      <c r="JL15" s="107"/>
      <c r="JM15" s="108"/>
      <c r="JN15" s="109"/>
      <c r="JO15" s="110"/>
      <c r="JP15" s="111"/>
      <c r="JQ15" s="112"/>
      <c r="JS15" s="104"/>
      <c r="JT15" s="104"/>
      <c r="JU15" s="105"/>
      <c r="JV15" s="106"/>
      <c r="JW15" s="107"/>
      <c r="JX15" s="107"/>
      <c r="JY15" s="108"/>
      <c r="JZ15" s="109"/>
      <c r="KA15" s="110"/>
      <c r="KB15" s="111"/>
      <c r="KC15" s="112"/>
      <c r="KE15" s="104"/>
      <c r="KF15" s="104"/>
    </row>
    <row r="16" spans="1:292" ht="13.5" customHeight="1">
      <c r="A16" s="113"/>
      <c r="B16" s="104" t="s">
        <v>638</v>
      </c>
      <c r="C16" s="1" t="s">
        <v>639</v>
      </c>
      <c r="D16" s="163" t="s">
        <v>704</v>
      </c>
      <c r="E16" s="105">
        <f t="shared" si="0"/>
        <v>41814</v>
      </c>
      <c r="F16" s="106" t="str">
        <f t="shared" si="1"/>
        <v>Katainen I</v>
      </c>
      <c r="G16" s="107">
        <f t="shared" si="2"/>
        <v>40716</v>
      </c>
      <c r="H16" s="107">
        <f t="shared" si="3"/>
        <v>41814</v>
      </c>
      <c r="I16" s="108" t="str">
        <f t="shared" si="4"/>
        <v>Erkki Tuomioja</v>
      </c>
      <c r="J16" s="109" t="str">
        <f t="shared" si="5"/>
        <v>1946</v>
      </c>
      <c r="K16" s="110" t="str">
        <f t="shared" si="6"/>
        <v>male</v>
      </c>
      <c r="L16" s="111" t="str">
        <f>IF(P16="","",IF(ISERROR(MID(P16,FIND("male,",P16)+6,(FIND(")",P16)-(FIND("male,",P16)+6))))=TRUE,"missing/error",MID(P16,FIND("male,",P16)+6,(FIND(")",P16)-(FIND("male,",P16)+6)))))</f>
        <v>fi_sdp01</v>
      </c>
      <c r="M16" s="112" t="str">
        <f t="shared" si="8"/>
        <v>Tuomioja_Erkki_1946</v>
      </c>
      <c r="O16" s="104"/>
      <c r="P16" s="163" t="s">
        <v>739</v>
      </c>
      <c r="Q16" s="105">
        <f t="shared" si="9"/>
        <v>42153</v>
      </c>
      <c r="R16" s="106" t="str">
        <f t="shared" si="10"/>
        <v>Stubb I</v>
      </c>
      <c r="S16" s="107">
        <f t="shared" si="11"/>
        <v>41814</v>
      </c>
      <c r="T16" s="107">
        <f t="shared" si="12"/>
        <v>42153</v>
      </c>
      <c r="U16" s="108" t="str">
        <f t="shared" si="13"/>
        <v>Erkki Tuomioja</v>
      </c>
      <c r="V16" s="109" t="str">
        <f t="shared" si="14"/>
        <v>1946</v>
      </c>
      <c r="W16" s="110" t="str">
        <f t="shared" si="15"/>
        <v>male</v>
      </c>
      <c r="X16" s="111" t="s">
        <v>288</v>
      </c>
      <c r="Y16" s="112" t="str">
        <f t="shared" si="16"/>
        <v>Tuomioja_Erkki_1946</v>
      </c>
      <c r="AA16" s="104"/>
      <c r="AB16" s="104" t="s">
        <v>896</v>
      </c>
      <c r="AC16" s="105">
        <f t="shared" si="17"/>
        <v>43622</v>
      </c>
      <c r="AD16" s="106" t="str">
        <f t="shared" si="18"/>
        <v>Sipilä I</v>
      </c>
      <c r="AE16" s="107">
        <f t="shared" si="19"/>
        <v>42153</v>
      </c>
      <c r="AF16" s="107">
        <f t="shared" si="20"/>
        <v>43622</v>
      </c>
      <c r="AG16" s="108" t="str">
        <f t="shared" si="21"/>
        <v>Timo Soini</v>
      </c>
      <c r="AH16" s="109" t="str">
        <f t="shared" si="22"/>
        <v>1962</v>
      </c>
      <c r="AI16" s="110" t="str">
        <f t="shared" si="23"/>
        <v>male</v>
      </c>
      <c r="AJ16" s="111" t="str">
        <f t="shared" si="24"/>
        <v>fi_ps01</v>
      </c>
      <c r="AK16" s="112" t="str">
        <f t="shared" si="25"/>
        <v>Soini_Timo_1962</v>
      </c>
      <c r="AM16" s="104"/>
      <c r="AN16" s="104" t="s">
        <v>949</v>
      </c>
      <c r="AO16" s="105">
        <f t="shared" si="26"/>
        <v>43809</v>
      </c>
      <c r="AP16" s="106" t="str">
        <f t="shared" si="27"/>
        <v>Rinne I</v>
      </c>
      <c r="AQ16" s="107">
        <f t="shared" si="28"/>
        <v>43622</v>
      </c>
      <c r="AR16" s="107">
        <f t="shared" si="29"/>
        <v>43809</v>
      </c>
      <c r="AS16" s="108" t="str">
        <f t="shared" si="30"/>
        <v>Pekka Haavisto</v>
      </c>
      <c r="AT16" s="109" t="str">
        <f t="shared" si="31"/>
        <v>1958</v>
      </c>
      <c r="AU16" s="110" t="str">
        <f t="shared" si="32"/>
        <v>male</v>
      </c>
      <c r="AV16" s="111" t="str">
        <f t="shared" si="33"/>
        <v>fi_vihr01</v>
      </c>
      <c r="AW16" s="112" t="str">
        <f t="shared" si="34"/>
        <v>Haavisto_Pekka_1958</v>
      </c>
      <c r="AY16" s="104"/>
      <c r="AZ16" s="104" t="s">
        <v>1051</v>
      </c>
      <c r="BA16" s="105">
        <f t="shared" si="35"/>
        <v>44926</v>
      </c>
      <c r="BB16" s="106" t="str">
        <f t="shared" si="36"/>
        <v>Marin I</v>
      </c>
      <c r="BC16" s="107">
        <f t="shared" si="37"/>
        <v>43809</v>
      </c>
      <c r="BD16" s="107">
        <f t="shared" si="38"/>
        <v>44926</v>
      </c>
      <c r="BE16" s="108" t="str">
        <f t="shared" si="39"/>
        <v>Pekka Haavisto</v>
      </c>
      <c r="BF16" s="109" t="str">
        <f t="shared" si="40"/>
        <v>1958</v>
      </c>
      <c r="BG16" s="110" t="str">
        <f t="shared" si="41"/>
        <v>male</v>
      </c>
      <c r="BH16" s="111" t="str">
        <f t="shared" si="42"/>
        <v>fi_vihr01</v>
      </c>
      <c r="BI16" s="112" t="str">
        <f t="shared" si="43"/>
        <v>Haavisto_Pekka_1958</v>
      </c>
      <c r="BK16" s="104"/>
      <c r="BL16" s="104" t="s">
        <v>1051</v>
      </c>
      <c r="BM16" s="105" t="str">
        <f t="shared" si="44"/>
        <v/>
      </c>
      <c r="BN16" s="106" t="str">
        <f t="shared" si="45"/>
        <v/>
      </c>
      <c r="BO16" s="107" t="str">
        <f t="shared" si="46"/>
        <v/>
      </c>
      <c r="BP16" s="107" t="str">
        <f t="shared" si="47"/>
        <v/>
      </c>
      <c r="BQ16" s="108" t="str">
        <f t="shared" si="48"/>
        <v/>
      </c>
      <c r="BR16" s="109" t="str">
        <f t="shared" si="49"/>
        <v/>
      </c>
      <c r="BS16" s="110" t="str">
        <f t="shared" si="50"/>
        <v/>
      </c>
      <c r="BT16" s="111" t="str">
        <f t="shared" si="51"/>
        <v/>
      </c>
      <c r="BU16" s="112" t="str">
        <f t="shared" si="52"/>
        <v/>
      </c>
      <c r="BW16" s="104"/>
      <c r="BX16" s="104"/>
      <c r="BY16" s="105" t="str">
        <f t="shared" si="53"/>
        <v/>
      </c>
      <c r="BZ16" s="106" t="str">
        <f t="shared" si="54"/>
        <v/>
      </c>
      <c r="CA16" s="107" t="str">
        <f t="shared" si="55"/>
        <v/>
      </c>
      <c r="CB16" s="107" t="str">
        <f t="shared" si="56"/>
        <v/>
      </c>
      <c r="CC16" s="108" t="str">
        <f t="shared" si="57"/>
        <v/>
      </c>
      <c r="CD16" s="109" t="str">
        <f t="shared" si="58"/>
        <v/>
      </c>
      <c r="CE16" s="110" t="str">
        <f t="shared" si="59"/>
        <v/>
      </c>
      <c r="CF16" s="111" t="str">
        <f t="shared" si="60"/>
        <v/>
      </c>
      <c r="CG16" s="112" t="str">
        <f t="shared" si="61"/>
        <v/>
      </c>
      <c r="CI16" s="104"/>
      <c r="CJ16" s="104"/>
      <c r="CK16" s="105" t="str">
        <f t="shared" si="62"/>
        <v/>
      </c>
      <c r="CL16" s="106" t="str">
        <f t="shared" si="63"/>
        <v/>
      </c>
      <c r="CM16" s="107" t="str">
        <f t="shared" si="64"/>
        <v/>
      </c>
      <c r="CN16" s="107" t="str">
        <f t="shared" si="65"/>
        <v/>
      </c>
      <c r="CO16" s="108" t="str">
        <f t="shared" si="66"/>
        <v/>
      </c>
      <c r="CP16" s="109" t="str">
        <f t="shared" si="67"/>
        <v/>
      </c>
      <c r="CQ16" s="110" t="str">
        <f t="shared" si="68"/>
        <v/>
      </c>
      <c r="CR16" s="111" t="str">
        <f t="shared" si="69"/>
        <v/>
      </c>
      <c r="CS16" s="112" t="str">
        <f t="shared" si="70"/>
        <v/>
      </c>
      <c r="CU16" s="104"/>
      <c r="CV16" s="104"/>
      <c r="CW16" s="105" t="str">
        <f t="shared" si="71"/>
        <v/>
      </c>
      <c r="CX16" s="106" t="str">
        <f t="shared" si="72"/>
        <v/>
      </c>
      <c r="CY16" s="107" t="str">
        <f t="shared" si="73"/>
        <v/>
      </c>
      <c r="CZ16" s="107" t="str">
        <f t="shared" si="74"/>
        <v/>
      </c>
      <c r="DA16" s="108" t="str">
        <f t="shared" si="75"/>
        <v/>
      </c>
      <c r="DB16" s="109" t="str">
        <f t="shared" si="76"/>
        <v/>
      </c>
      <c r="DC16" s="110" t="str">
        <f t="shared" si="77"/>
        <v/>
      </c>
      <c r="DD16" s="111" t="str">
        <f t="shared" si="78"/>
        <v/>
      </c>
      <c r="DE16" s="112" t="str">
        <f t="shared" si="79"/>
        <v/>
      </c>
      <c r="DG16" s="104"/>
      <c r="DH16" s="104"/>
      <c r="DI16" s="105" t="str">
        <f t="shared" si="80"/>
        <v/>
      </c>
      <c r="DJ16" s="106" t="str">
        <f t="shared" si="81"/>
        <v/>
      </c>
      <c r="DK16" s="107" t="str">
        <f t="shared" si="82"/>
        <v/>
      </c>
      <c r="DL16" s="107" t="str">
        <f t="shared" si="83"/>
        <v/>
      </c>
      <c r="DM16" s="108" t="str">
        <f t="shared" si="84"/>
        <v/>
      </c>
      <c r="DN16" s="109" t="str">
        <f t="shared" si="85"/>
        <v/>
      </c>
      <c r="DO16" s="110" t="str">
        <f t="shared" si="86"/>
        <v/>
      </c>
      <c r="DP16" s="111" t="str">
        <f t="shared" si="87"/>
        <v/>
      </c>
      <c r="DQ16" s="112" t="str">
        <f t="shared" si="88"/>
        <v/>
      </c>
      <c r="DS16" s="104"/>
      <c r="DT16" s="104"/>
      <c r="DU16" s="105" t="str">
        <f t="shared" si="89"/>
        <v/>
      </c>
      <c r="DV16" s="106" t="str">
        <f t="shared" si="90"/>
        <v/>
      </c>
      <c r="DW16" s="107" t="str">
        <f t="shared" si="91"/>
        <v/>
      </c>
      <c r="DX16" s="107" t="str">
        <f t="shared" si="92"/>
        <v/>
      </c>
      <c r="DY16" s="108" t="str">
        <f t="shared" si="93"/>
        <v/>
      </c>
      <c r="DZ16" s="109" t="str">
        <f t="shared" si="94"/>
        <v/>
      </c>
      <c r="EA16" s="110" t="str">
        <f t="shared" si="95"/>
        <v/>
      </c>
      <c r="EB16" s="111" t="str">
        <f t="shared" si="96"/>
        <v/>
      </c>
      <c r="EC16" s="112" t="str">
        <f t="shared" si="97"/>
        <v/>
      </c>
      <c r="EE16" s="104"/>
      <c r="EF16" s="104"/>
      <c r="EG16" s="105" t="str">
        <f t="shared" si="98"/>
        <v/>
      </c>
      <c r="EH16" s="106" t="str">
        <f t="shared" si="99"/>
        <v/>
      </c>
      <c r="EI16" s="107" t="str">
        <f t="shared" si="100"/>
        <v/>
      </c>
      <c r="EJ16" s="107" t="str">
        <f t="shared" si="101"/>
        <v/>
      </c>
      <c r="EK16" s="108" t="str">
        <f t="shared" si="102"/>
        <v/>
      </c>
      <c r="EL16" s="109" t="str">
        <f t="shared" si="103"/>
        <v/>
      </c>
      <c r="EM16" s="110" t="str">
        <f t="shared" si="104"/>
        <v/>
      </c>
      <c r="EN16" s="111" t="str">
        <f t="shared" si="105"/>
        <v/>
      </c>
      <c r="EO16" s="112" t="str">
        <f t="shared" si="106"/>
        <v/>
      </c>
      <c r="EQ16" s="104"/>
      <c r="ER16" s="104"/>
      <c r="ES16" s="105" t="str">
        <f t="shared" si="107"/>
        <v/>
      </c>
      <c r="ET16" s="106" t="str">
        <f t="shared" si="108"/>
        <v/>
      </c>
      <c r="EU16" s="107" t="str">
        <f t="shared" si="109"/>
        <v/>
      </c>
      <c r="EV16" s="107" t="str">
        <f t="shared" si="110"/>
        <v/>
      </c>
      <c r="EW16" s="108" t="str">
        <f t="shared" si="111"/>
        <v/>
      </c>
      <c r="EX16" s="109" t="str">
        <f t="shared" si="112"/>
        <v/>
      </c>
      <c r="EY16" s="110" t="str">
        <f t="shared" si="113"/>
        <v/>
      </c>
      <c r="EZ16" s="111" t="str">
        <f t="shared" si="114"/>
        <v/>
      </c>
      <c r="FA16" s="112" t="str">
        <f t="shared" si="115"/>
        <v/>
      </c>
      <c r="FC16" s="104"/>
      <c r="FD16" s="104"/>
      <c r="FE16" s="105" t="str">
        <f t="shared" si="116"/>
        <v/>
      </c>
      <c r="FF16" s="106" t="str">
        <f t="shared" si="117"/>
        <v/>
      </c>
      <c r="FG16" s="107" t="str">
        <f t="shared" si="118"/>
        <v/>
      </c>
      <c r="FH16" s="107" t="str">
        <f t="shared" si="119"/>
        <v/>
      </c>
      <c r="FI16" s="108" t="str">
        <f t="shared" si="120"/>
        <v/>
      </c>
      <c r="FJ16" s="109" t="str">
        <f t="shared" si="121"/>
        <v/>
      </c>
      <c r="FK16" s="110" t="str">
        <f t="shared" si="122"/>
        <v/>
      </c>
      <c r="FL16" s="111" t="str">
        <f t="shared" si="123"/>
        <v/>
      </c>
      <c r="FM16" s="112" t="str">
        <f t="shared" si="124"/>
        <v/>
      </c>
      <c r="FO16" s="104"/>
      <c r="FP16" s="104"/>
      <c r="FQ16" s="105" t="str">
        <f>IF(FU16="","",#REF!)</f>
        <v/>
      </c>
      <c r="FR16" s="106" t="str">
        <f t="shared" si="125"/>
        <v/>
      </c>
      <c r="FS16" s="107" t="str">
        <f t="shared" si="126"/>
        <v/>
      </c>
      <c r="FT16" s="107" t="str">
        <f t="shared" si="127"/>
        <v/>
      </c>
      <c r="FU16" s="108" t="str">
        <f t="shared" si="128"/>
        <v/>
      </c>
      <c r="FV16" s="109" t="str">
        <f t="shared" si="129"/>
        <v/>
      </c>
      <c r="FW16" s="110" t="str">
        <f t="shared" si="130"/>
        <v/>
      </c>
      <c r="FX16" s="111" t="str">
        <f t="shared" si="131"/>
        <v/>
      </c>
      <c r="FY16" s="112" t="str">
        <f t="shared" si="132"/>
        <v/>
      </c>
      <c r="GA16" s="104"/>
      <c r="GB16" s="104"/>
      <c r="GC16" s="105" t="str">
        <f t="shared" si="133"/>
        <v/>
      </c>
      <c r="GD16" s="106" t="str">
        <f t="shared" si="134"/>
        <v/>
      </c>
      <c r="GE16" s="107" t="str">
        <f t="shared" si="135"/>
        <v/>
      </c>
      <c r="GF16" s="107" t="str">
        <f t="shared" si="136"/>
        <v/>
      </c>
      <c r="GG16" s="108" t="str">
        <f t="shared" si="137"/>
        <v/>
      </c>
      <c r="GH16" s="109" t="str">
        <f t="shared" si="138"/>
        <v/>
      </c>
      <c r="GI16" s="110" t="str">
        <f t="shared" si="139"/>
        <v/>
      </c>
      <c r="GJ16" s="111" t="str">
        <f t="shared" si="140"/>
        <v/>
      </c>
      <c r="GK16" s="112" t="str">
        <f t="shared" si="141"/>
        <v/>
      </c>
      <c r="GM16" s="104"/>
      <c r="GN16" s="104" t="s">
        <v>287</v>
      </c>
      <c r="GO16" s="105" t="str">
        <f t="shared" si="142"/>
        <v/>
      </c>
      <c r="GP16" s="106" t="str">
        <f t="shared" si="143"/>
        <v/>
      </c>
      <c r="GQ16" s="107" t="str">
        <f t="shared" si="144"/>
        <v/>
      </c>
      <c r="GR16" s="107" t="str">
        <f t="shared" si="145"/>
        <v/>
      </c>
      <c r="GS16" s="108" t="str">
        <f t="shared" si="146"/>
        <v/>
      </c>
      <c r="GT16" s="109" t="str">
        <f t="shared" si="147"/>
        <v/>
      </c>
      <c r="GU16" s="110" t="str">
        <f t="shared" si="148"/>
        <v/>
      </c>
      <c r="GV16" s="111" t="str">
        <f t="shared" si="149"/>
        <v/>
      </c>
      <c r="GW16" s="112" t="str">
        <f t="shared" si="150"/>
        <v/>
      </c>
      <c r="GY16" s="104"/>
      <c r="GZ16" s="104"/>
      <c r="HA16" s="105" t="str">
        <f t="shared" si="151"/>
        <v/>
      </c>
      <c r="HB16" s="106" t="str">
        <f t="shared" si="152"/>
        <v/>
      </c>
      <c r="HC16" s="107" t="str">
        <f t="shared" si="153"/>
        <v/>
      </c>
      <c r="HD16" s="107" t="str">
        <f t="shared" si="154"/>
        <v/>
      </c>
      <c r="HE16" s="108" t="str">
        <f t="shared" si="155"/>
        <v/>
      </c>
      <c r="HF16" s="109" t="str">
        <f t="shared" si="156"/>
        <v/>
      </c>
      <c r="HG16" s="110" t="str">
        <f t="shared" si="157"/>
        <v/>
      </c>
      <c r="HH16" s="111" t="str">
        <f t="shared" si="158"/>
        <v/>
      </c>
      <c r="HI16" s="112" t="str">
        <f t="shared" si="159"/>
        <v/>
      </c>
      <c r="HK16" s="104"/>
      <c r="HL16" s="104" t="s">
        <v>287</v>
      </c>
      <c r="HM16" s="105" t="str">
        <f t="shared" si="160"/>
        <v/>
      </c>
      <c r="HN16" s="106" t="str">
        <f t="shared" si="161"/>
        <v/>
      </c>
      <c r="HO16" s="107" t="str">
        <f t="shared" si="162"/>
        <v/>
      </c>
      <c r="HP16" s="107" t="str">
        <f t="shared" si="163"/>
        <v/>
      </c>
      <c r="HQ16" s="108" t="str">
        <f t="shared" si="164"/>
        <v/>
      </c>
      <c r="HR16" s="109" t="str">
        <f t="shared" si="165"/>
        <v/>
      </c>
      <c r="HS16" s="110" t="str">
        <f t="shared" si="166"/>
        <v/>
      </c>
      <c r="HT16" s="111" t="str">
        <f t="shared" si="167"/>
        <v/>
      </c>
      <c r="HU16" s="112" t="str">
        <f t="shared" si="168"/>
        <v/>
      </c>
      <c r="HW16" s="104"/>
      <c r="HX16" s="104"/>
      <c r="HY16" s="105" t="str">
        <f t="shared" si="169"/>
        <v/>
      </c>
      <c r="HZ16" s="106" t="str">
        <f t="shared" si="170"/>
        <v/>
      </c>
      <c r="IA16" s="107" t="str">
        <f t="shared" si="171"/>
        <v/>
      </c>
      <c r="IB16" s="107" t="str">
        <f t="shared" si="172"/>
        <v/>
      </c>
      <c r="IC16" s="108" t="str">
        <f t="shared" si="173"/>
        <v/>
      </c>
      <c r="ID16" s="109" t="str">
        <f t="shared" si="174"/>
        <v/>
      </c>
      <c r="IE16" s="110" t="str">
        <f t="shared" si="175"/>
        <v/>
      </c>
      <c r="IF16" s="111" t="str">
        <f t="shared" si="176"/>
        <v/>
      </c>
      <c r="IG16" s="112" t="str">
        <f t="shared" si="177"/>
        <v/>
      </c>
      <c r="II16" s="104"/>
      <c r="IJ16" s="104"/>
      <c r="IK16" s="105" t="str">
        <f t="shared" si="178"/>
        <v/>
      </c>
      <c r="IL16" s="106" t="str">
        <f t="shared" si="179"/>
        <v/>
      </c>
      <c r="IM16" s="107" t="str">
        <f t="shared" si="180"/>
        <v/>
      </c>
      <c r="IN16" s="107" t="str">
        <f t="shared" si="181"/>
        <v/>
      </c>
      <c r="IO16" s="108" t="str">
        <f t="shared" si="182"/>
        <v/>
      </c>
      <c r="IP16" s="109" t="str">
        <f t="shared" si="183"/>
        <v/>
      </c>
      <c r="IQ16" s="110" t="str">
        <f t="shared" si="184"/>
        <v/>
      </c>
      <c r="IR16" s="111" t="str">
        <f t="shared" si="185"/>
        <v/>
      </c>
      <c r="IS16" s="112" t="str">
        <f t="shared" si="186"/>
        <v/>
      </c>
      <c r="IU16" s="104"/>
      <c r="IV16" s="104"/>
      <c r="IW16" s="105" t="str">
        <f t="shared" si="187"/>
        <v/>
      </c>
      <c r="IX16" s="106" t="str">
        <f t="shared" si="188"/>
        <v/>
      </c>
      <c r="IY16" s="107" t="str">
        <f t="shared" si="189"/>
        <v/>
      </c>
      <c r="IZ16" s="107" t="str">
        <f t="shared" si="190"/>
        <v/>
      </c>
      <c r="JA16" s="108" t="str">
        <f t="shared" si="191"/>
        <v/>
      </c>
      <c r="JB16" s="109" t="str">
        <f t="shared" si="192"/>
        <v/>
      </c>
      <c r="JC16" s="110" t="str">
        <f t="shared" si="193"/>
        <v/>
      </c>
      <c r="JD16" s="111" t="str">
        <f t="shared" si="194"/>
        <v/>
      </c>
      <c r="JE16" s="112" t="str">
        <f t="shared" si="195"/>
        <v/>
      </c>
      <c r="JG16" s="104"/>
      <c r="JH16" s="104"/>
      <c r="JI16" s="105" t="str">
        <f t="shared" si="196"/>
        <v/>
      </c>
      <c r="JJ16" s="106" t="str">
        <f t="shared" si="197"/>
        <v/>
      </c>
      <c r="JK16" s="107" t="str">
        <f t="shared" si="198"/>
        <v/>
      </c>
      <c r="JL16" s="107" t="str">
        <f t="shared" si="199"/>
        <v/>
      </c>
      <c r="JM16" s="108" t="str">
        <f t="shared" si="200"/>
        <v/>
      </c>
      <c r="JN16" s="109" t="str">
        <f t="shared" si="201"/>
        <v/>
      </c>
      <c r="JO16" s="110" t="str">
        <f t="shared" si="202"/>
        <v/>
      </c>
      <c r="JP16" s="111" t="str">
        <f t="shared" si="203"/>
        <v/>
      </c>
      <c r="JQ16" s="112" t="str">
        <f t="shared" si="204"/>
        <v/>
      </c>
      <c r="JS16" s="104"/>
      <c r="JT16" s="104"/>
      <c r="JU16" s="105" t="str">
        <f t="shared" si="205"/>
        <v/>
      </c>
      <c r="JV16" s="106" t="str">
        <f t="shared" si="206"/>
        <v/>
      </c>
      <c r="JW16" s="107" t="str">
        <f t="shared" si="207"/>
        <v/>
      </c>
      <c r="JX16" s="107" t="str">
        <f t="shared" si="208"/>
        <v/>
      </c>
      <c r="JY16" s="108" t="str">
        <f t="shared" si="209"/>
        <v/>
      </c>
      <c r="JZ16" s="109" t="str">
        <f t="shared" si="210"/>
        <v/>
      </c>
      <c r="KA16" s="110" t="str">
        <f t="shared" si="211"/>
        <v/>
      </c>
      <c r="KB16" s="111" t="str">
        <f t="shared" si="212"/>
        <v/>
      </c>
      <c r="KC16" s="112" t="str">
        <f t="shared" si="213"/>
        <v/>
      </c>
      <c r="KE16" s="104"/>
      <c r="KF16" s="104"/>
    </row>
    <row r="17" spans="1:292" ht="13.5" customHeight="1">
      <c r="A17" s="20"/>
      <c r="B17" s="104" t="s">
        <v>640</v>
      </c>
      <c r="C17" s="1" t="s">
        <v>641</v>
      </c>
      <c r="D17" s="163" t="s">
        <v>705</v>
      </c>
      <c r="E17" s="105" t="str">
        <f t="shared" si="0"/>
        <v/>
      </c>
      <c r="F17" s="106" t="str">
        <f t="shared" si="1"/>
        <v/>
      </c>
      <c r="G17" s="107" t="str">
        <f t="shared" si="2"/>
        <v/>
      </c>
      <c r="H17" s="107" t="str">
        <f t="shared" si="3"/>
        <v/>
      </c>
      <c r="I17" s="108" t="str">
        <f t="shared" si="4"/>
        <v/>
      </c>
      <c r="J17" s="109" t="str">
        <f t="shared" si="5"/>
        <v/>
      </c>
      <c r="K17" s="110" t="str">
        <f t="shared" si="6"/>
        <v/>
      </c>
      <c r="L17" s="111" t="str">
        <f t="shared" si="7"/>
        <v/>
      </c>
      <c r="M17" s="112" t="str">
        <f t="shared" si="8"/>
        <v/>
      </c>
      <c r="O17" s="104"/>
      <c r="P17" s="163"/>
      <c r="Q17" s="105" t="str">
        <f t="shared" si="9"/>
        <v/>
      </c>
      <c r="R17" s="106" t="str">
        <f t="shared" si="10"/>
        <v/>
      </c>
      <c r="S17" s="107" t="str">
        <f t="shared" si="11"/>
        <v/>
      </c>
      <c r="T17" s="107" t="str">
        <f t="shared" si="12"/>
        <v/>
      </c>
      <c r="U17" s="108" t="str">
        <f t="shared" si="13"/>
        <v/>
      </c>
      <c r="V17" s="109" t="str">
        <f t="shared" si="14"/>
        <v/>
      </c>
      <c r="W17" s="110" t="str">
        <f t="shared" si="15"/>
        <v/>
      </c>
      <c r="X17" s="111" t="s">
        <v>287</v>
      </c>
      <c r="Y17" s="112" t="str">
        <f t="shared" si="16"/>
        <v/>
      </c>
      <c r="AA17" s="104"/>
      <c r="AB17" s="104"/>
      <c r="AC17" s="105"/>
      <c r="AD17" s="106"/>
      <c r="AE17" s="107"/>
      <c r="AF17" s="107"/>
      <c r="AG17" s="108"/>
      <c r="AH17" s="109"/>
      <c r="AI17" s="110"/>
      <c r="AJ17" s="111"/>
      <c r="AK17" s="112"/>
      <c r="AM17" s="104"/>
      <c r="AN17" s="104"/>
      <c r="AO17" s="105" t="str">
        <f t="shared" si="26"/>
        <v/>
      </c>
      <c r="AP17" s="106" t="str">
        <f t="shared" si="27"/>
        <v/>
      </c>
      <c r="AQ17" s="107" t="str">
        <f t="shared" si="28"/>
        <v/>
      </c>
      <c r="AR17" s="107" t="str">
        <f t="shared" si="29"/>
        <v/>
      </c>
      <c r="AS17" s="108" t="str">
        <f t="shared" si="30"/>
        <v/>
      </c>
      <c r="AT17" s="109" t="str">
        <f t="shared" si="31"/>
        <v/>
      </c>
      <c r="AU17" s="110" t="str">
        <f t="shared" si="32"/>
        <v/>
      </c>
      <c r="AV17" s="111" t="str">
        <f t="shared" si="33"/>
        <v/>
      </c>
      <c r="AW17" s="112" t="str">
        <f t="shared" si="34"/>
        <v/>
      </c>
      <c r="AY17" s="104"/>
      <c r="AZ17" s="104"/>
      <c r="BA17" s="105" t="str">
        <f t="shared" si="35"/>
        <v/>
      </c>
      <c r="BB17" s="106" t="str">
        <f t="shared" si="36"/>
        <v/>
      </c>
      <c r="BC17" s="107" t="str">
        <f t="shared" si="37"/>
        <v/>
      </c>
      <c r="BD17" s="107" t="str">
        <f t="shared" si="38"/>
        <v/>
      </c>
      <c r="BE17" s="108" t="str">
        <f t="shared" si="39"/>
        <v/>
      </c>
      <c r="BF17" s="109" t="str">
        <f t="shared" si="40"/>
        <v/>
      </c>
      <c r="BG17" s="110" t="str">
        <f t="shared" si="41"/>
        <v/>
      </c>
      <c r="BH17" s="111" t="str">
        <f t="shared" si="42"/>
        <v/>
      </c>
      <c r="BI17" s="112" t="str">
        <f t="shared" si="43"/>
        <v/>
      </c>
      <c r="BK17" s="104"/>
      <c r="BL17" s="104"/>
      <c r="BM17" s="105" t="str">
        <f t="shared" si="44"/>
        <v/>
      </c>
      <c r="BN17" s="106" t="str">
        <f t="shared" si="45"/>
        <v/>
      </c>
      <c r="BO17" s="107" t="str">
        <f t="shared" si="46"/>
        <v/>
      </c>
      <c r="BP17" s="107" t="str">
        <f t="shared" si="47"/>
        <v/>
      </c>
      <c r="BQ17" s="108" t="str">
        <f t="shared" si="48"/>
        <v/>
      </c>
      <c r="BR17" s="109" t="str">
        <f t="shared" si="49"/>
        <v/>
      </c>
      <c r="BS17" s="110" t="str">
        <f t="shared" si="50"/>
        <v/>
      </c>
      <c r="BT17" s="111" t="str">
        <f t="shared" si="51"/>
        <v/>
      </c>
      <c r="BU17" s="112" t="str">
        <f t="shared" si="52"/>
        <v/>
      </c>
      <c r="BW17" s="104"/>
      <c r="BX17" s="104"/>
      <c r="BY17" s="105" t="str">
        <f t="shared" si="53"/>
        <v/>
      </c>
      <c r="BZ17" s="106" t="str">
        <f t="shared" si="54"/>
        <v/>
      </c>
      <c r="CA17" s="107" t="str">
        <f t="shared" si="55"/>
        <v/>
      </c>
      <c r="CB17" s="107" t="str">
        <f t="shared" si="56"/>
        <v/>
      </c>
      <c r="CC17" s="108" t="str">
        <f t="shared" si="57"/>
        <v/>
      </c>
      <c r="CD17" s="109" t="str">
        <f t="shared" si="58"/>
        <v/>
      </c>
      <c r="CE17" s="110" t="str">
        <f t="shared" si="59"/>
        <v/>
      </c>
      <c r="CF17" s="111" t="str">
        <f t="shared" si="60"/>
        <v/>
      </c>
      <c r="CG17" s="112" t="str">
        <f t="shared" si="61"/>
        <v/>
      </c>
      <c r="CI17" s="104"/>
      <c r="CJ17" s="104"/>
      <c r="CK17" s="105" t="str">
        <f t="shared" si="62"/>
        <v/>
      </c>
      <c r="CL17" s="106" t="str">
        <f t="shared" si="63"/>
        <v/>
      </c>
      <c r="CM17" s="107" t="str">
        <f t="shared" si="64"/>
        <v/>
      </c>
      <c r="CN17" s="107" t="str">
        <f t="shared" si="65"/>
        <v/>
      </c>
      <c r="CO17" s="108" t="str">
        <f t="shared" si="66"/>
        <v/>
      </c>
      <c r="CP17" s="109" t="str">
        <f t="shared" si="67"/>
        <v/>
      </c>
      <c r="CQ17" s="110" t="str">
        <f t="shared" si="68"/>
        <v/>
      </c>
      <c r="CR17" s="111" t="str">
        <f t="shared" si="69"/>
        <v/>
      </c>
      <c r="CS17" s="112" t="str">
        <f t="shared" si="70"/>
        <v/>
      </c>
      <c r="CU17" s="104"/>
      <c r="CV17" s="104"/>
      <c r="CW17" s="105" t="str">
        <f t="shared" si="71"/>
        <v/>
      </c>
      <c r="CX17" s="106" t="str">
        <f t="shared" si="72"/>
        <v/>
      </c>
      <c r="CY17" s="107" t="str">
        <f t="shared" si="73"/>
        <v/>
      </c>
      <c r="CZ17" s="107" t="str">
        <f t="shared" si="74"/>
        <v/>
      </c>
      <c r="DA17" s="108" t="str">
        <f t="shared" si="75"/>
        <v/>
      </c>
      <c r="DB17" s="109" t="str">
        <f t="shared" si="76"/>
        <v/>
      </c>
      <c r="DC17" s="110" t="str">
        <f t="shared" si="77"/>
        <v/>
      </c>
      <c r="DD17" s="111" t="str">
        <f t="shared" si="78"/>
        <v/>
      </c>
      <c r="DE17" s="112" t="str">
        <f t="shared" si="79"/>
        <v/>
      </c>
      <c r="DG17" s="104"/>
      <c r="DH17" s="104"/>
      <c r="DI17" s="105" t="str">
        <f t="shared" si="80"/>
        <v/>
      </c>
      <c r="DJ17" s="106" t="str">
        <f t="shared" si="81"/>
        <v/>
      </c>
      <c r="DK17" s="107" t="str">
        <f t="shared" si="82"/>
        <v/>
      </c>
      <c r="DL17" s="107" t="str">
        <f t="shared" si="83"/>
        <v/>
      </c>
      <c r="DM17" s="108" t="str">
        <f t="shared" si="84"/>
        <v/>
      </c>
      <c r="DN17" s="109" t="str">
        <f t="shared" si="85"/>
        <v/>
      </c>
      <c r="DO17" s="110" t="str">
        <f t="shared" si="86"/>
        <v/>
      </c>
      <c r="DP17" s="111" t="str">
        <f t="shared" si="87"/>
        <v/>
      </c>
      <c r="DQ17" s="112" t="str">
        <f t="shared" si="88"/>
        <v/>
      </c>
      <c r="DS17" s="104"/>
      <c r="DT17" s="104"/>
      <c r="DU17" s="105" t="str">
        <f t="shared" si="89"/>
        <v/>
      </c>
      <c r="DV17" s="106" t="str">
        <f t="shared" si="90"/>
        <v/>
      </c>
      <c r="DW17" s="107" t="str">
        <f t="shared" si="91"/>
        <v/>
      </c>
      <c r="DX17" s="107" t="str">
        <f t="shared" si="92"/>
        <v/>
      </c>
      <c r="DY17" s="108" t="str">
        <f t="shared" si="93"/>
        <v/>
      </c>
      <c r="DZ17" s="109" t="str">
        <f t="shared" si="94"/>
        <v/>
      </c>
      <c r="EA17" s="110" t="str">
        <f t="shared" si="95"/>
        <v/>
      </c>
      <c r="EB17" s="111" t="str">
        <f t="shared" si="96"/>
        <v/>
      </c>
      <c r="EC17" s="112" t="str">
        <f t="shared" si="97"/>
        <v/>
      </c>
      <c r="EE17" s="104"/>
      <c r="EF17" s="104"/>
      <c r="EG17" s="105" t="str">
        <f t="shared" si="98"/>
        <v/>
      </c>
      <c r="EH17" s="106" t="str">
        <f t="shared" si="99"/>
        <v/>
      </c>
      <c r="EI17" s="107" t="str">
        <f t="shared" si="100"/>
        <v/>
      </c>
      <c r="EJ17" s="107" t="str">
        <f t="shared" si="101"/>
        <v/>
      </c>
      <c r="EK17" s="108" t="str">
        <f t="shared" si="102"/>
        <v/>
      </c>
      <c r="EL17" s="109" t="str">
        <f t="shared" si="103"/>
        <v/>
      </c>
      <c r="EM17" s="110" t="str">
        <f t="shared" si="104"/>
        <v/>
      </c>
      <c r="EN17" s="111" t="str">
        <f t="shared" si="105"/>
        <v/>
      </c>
      <c r="EO17" s="112" t="str">
        <f t="shared" si="106"/>
        <v/>
      </c>
      <c r="EQ17" s="104"/>
      <c r="ER17" s="104"/>
      <c r="ES17" s="105" t="str">
        <f t="shared" si="107"/>
        <v/>
      </c>
      <c r="ET17" s="106" t="str">
        <f t="shared" si="108"/>
        <v/>
      </c>
      <c r="EU17" s="107" t="str">
        <f t="shared" si="109"/>
        <v/>
      </c>
      <c r="EV17" s="107" t="str">
        <f t="shared" si="110"/>
        <v/>
      </c>
      <c r="EW17" s="108" t="str">
        <f t="shared" si="111"/>
        <v/>
      </c>
      <c r="EX17" s="109" t="str">
        <f t="shared" si="112"/>
        <v/>
      </c>
      <c r="EY17" s="110" t="str">
        <f t="shared" si="113"/>
        <v/>
      </c>
      <c r="EZ17" s="111" t="str">
        <f t="shared" si="114"/>
        <v/>
      </c>
      <c r="FA17" s="112" t="str">
        <f t="shared" si="115"/>
        <v/>
      </c>
      <c r="FC17" s="104"/>
      <c r="FD17" s="104"/>
      <c r="FE17" s="105" t="str">
        <f t="shared" si="116"/>
        <v/>
      </c>
      <c r="FF17" s="106" t="str">
        <f t="shared" si="117"/>
        <v/>
      </c>
      <c r="FG17" s="107" t="str">
        <f t="shared" si="118"/>
        <v/>
      </c>
      <c r="FH17" s="107" t="str">
        <f t="shared" si="119"/>
        <v/>
      </c>
      <c r="FI17" s="108" t="str">
        <f t="shared" si="120"/>
        <v/>
      </c>
      <c r="FJ17" s="109" t="str">
        <f t="shared" si="121"/>
        <v/>
      </c>
      <c r="FK17" s="110" t="str">
        <f t="shared" si="122"/>
        <v/>
      </c>
      <c r="FL17" s="111" t="str">
        <f t="shared" si="123"/>
        <v/>
      </c>
      <c r="FM17" s="112" t="str">
        <f t="shared" si="124"/>
        <v/>
      </c>
      <c r="FO17" s="104"/>
      <c r="FP17" s="104"/>
      <c r="FQ17" s="105" t="str">
        <f>IF(FU17="","",#REF!)</f>
        <v/>
      </c>
      <c r="FR17" s="106" t="str">
        <f t="shared" si="125"/>
        <v/>
      </c>
      <c r="FS17" s="107" t="str">
        <f t="shared" si="126"/>
        <v/>
      </c>
      <c r="FT17" s="107" t="str">
        <f t="shared" si="127"/>
        <v/>
      </c>
      <c r="FU17" s="108" t="str">
        <f t="shared" si="128"/>
        <v/>
      </c>
      <c r="FV17" s="109" t="str">
        <f t="shared" si="129"/>
        <v/>
      </c>
      <c r="FW17" s="110" t="str">
        <f t="shared" si="130"/>
        <v/>
      </c>
      <c r="FX17" s="111" t="str">
        <f t="shared" si="131"/>
        <v/>
      </c>
      <c r="FY17" s="112" t="str">
        <f t="shared" si="132"/>
        <v/>
      </c>
      <c r="GA17" s="104"/>
      <c r="GB17" s="104"/>
      <c r="GC17" s="105" t="str">
        <f t="shared" si="133"/>
        <v/>
      </c>
      <c r="GD17" s="106" t="str">
        <f t="shared" si="134"/>
        <v/>
      </c>
      <c r="GE17" s="107" t="str">
        <f t="shared" si="135"/>
        <v/>
      </c>
      <c r="GF17" s="107" t="str">
        <f t="shared" si="136"/>
        <v/>
      </c>
      <c r="GG17" s="108" t="str">
        <f t="shared" si="137"/>
        <v/>
      </c>
      <c r="GH17" s="109" t="str">
        <f t="shared" si="138"/>
        <v/>
      </c>
      <c r="GI17" s="110" t="str">
        <f t="shared" si="139"/>
        <v/>
      </c>
      <c r="GJ17" s="111" t="str">
        <f t="shared" si="140"/>
        <v/>
      </c>
      <c r="GK17" s="112" t="str">
        <f t="shared" si="141"/>
        <v/>
      </c>
      <c r="GM17" s="104"/>
      <c r="GN17" s="104" t="s">
        <v>287</v>
      </c>
      <c r="GO17" s="105" t="str">
        <f t="shared" si="142"/>
        <v/>
      </c>
      <c r="GP17" s="106" t="str">
        <f t="shared" si="143"/>
        <v/>
      </c>
      <c r="GQ17" s="107" t="str">
        <f t="shared" si="144"/>
        <v/>
      </c>
      <c r="GR17" s="107" t="str">
        <f t="shared" si="145"/>
        <v/>
      </c>
      <c r="GS17" s="108" t="str">
        <f t="shared" si="146"/>
        <v/>
      </c>
      <c r="GT17" s="109" t="str">
        <f t="shared" si="147"/>
        <v/>
      </c>
      <c r="GU17" s="110" t="str">
        <f t="shared" si="148"/>
        <v/>
      </c>
      <c r="GV17" s="111" t="str">
        <f t="shared" si="149"/>
        <v/>
      </c>
      <c r="GW17" s="112" t="str">
        <f t="shared" si="150"/>
        <v/>
      </c>
      <c r="GY17" s="104"/>
      <c r="GZ17" s="104"/>
      <c r="HA17" s="105" t="str">
        <f t="shared" si="151"/>
        <v/>
      </c>
      <c r="HB17" s="106" t="str">
        <f t="shared" si="152"/>
        <v/>
      </c>
      <c r="HC17" s="107" t="str">
        <f t="shared" si="153"/>
        <v/>
      </c>
      <c r="HD17" s="107" t="str">
        <f t="shared" si="154"/>
        <v/>
      </c>
      <c r="HE17" s="108" t="str">
        <f t="shared" si="155"/>
        <v/>
      </c>
      <c r="HF17" s="109" t="str">
        <f t="shared" si="156"/>
        <v/>
      </c>
      <c r="HG17" s="110" t="str">
        <f t="shared" si="157"/>
        <v/>
      </c>
      <c r="HH17" s="111" t="str">
        <f t="shared" si="158"/>
        <v/>
      </c>
      <c r="HI17" s="112" t="str">
        <f t="shared" si="159"/>
        <v/>
      </c>
      <c r="HK17" s="104"/>
      <c r="HL17" s="104" t="s">
        <v>287</v>
      </c>
      <c r="HM17" s="105" t="str">
        <f t="shared" si="160"/>
        <v/>
      </c>
      <c r="HN17" s="106" t="str">
        <f t="shared" si="161"/>
        <v/>
      </c>
      <c r="HO17" s="107" t="str">
        <f t="shared" si="162"/>
        <v/>
      </c>
      <c r="HP17" s="107" t="str">
        <f t="shared" si="163"/>
        <v/>
      </c>
      <c r="HQ17" s="108" t="str">
        <f t="shared" si="164"/>
        <v/>
      </c>
      <c r="HR17" s="109" t="str">
        <f t="shared" si="165"/>
        <v/>
      </c>
      <c r="HS17" s="110" t="str">
        <f t="shared" si="166"/>
        <v/>
      </c>
      <c r="HT17" s="111" t="str">
        <f t="shared" si="167"/>
        <v/>
      </c>
      <c r="HU17" s="112" t="str">
        <f t="shared" si="168"/>
        <v/>
      </c>
      <c r="HW17" s="104"/>
      <c r="HX17" s="104"/>
      <c r="HY17" s="105" t="str">
        <f t="shared" si="169"/>
        <v/>
      </c>
      <c r="HZ17" s="106" t="str">
        <f t="shared" si="170"/>
        <v/>
      </c>
      <c r="IA17" s="107" t="str">
        <f t="shared" si="171"/>
        <v/>
      </c>
      <c r="IB17" s="107" t="str">
        <f t="shared" si="172"/>
        <v/>
      </c>
      <c r="IC17" s="108" t="str">
        <f t="shared" si="173"/>
        <v/>
      </c>
      <c r="ID17" s="109" t="str">
        <f t="shared" si="174"/>
        <v/>
      </c>
      <c r="IE17" s="110" t="str">
        <f t="shared" si="175"/>
        <v/>
      </c>
      <c r="IF17" s="111" t="str">
        <f t="shared" si="176"/>
        <v/>
      </c>
      <c r="IG17" s="112" t="str">
        <f t="shared" si="177"/>
        <v/>
      </c>
      <c r="II17" s="104"/>
      <c r="IJ17" s="104"/>
      <c r="IK17" s="105" t="str">
        <f t="shared" si="178"/>
        <v/>
      </c>
      <c r="IL17" s="106" t="str">
        <f t="shared" si="179"/>
        <v/>
      </c>
      <c r="IM17" s="107" t="str">
        <f t="shared" si="180"/>
        <v/>
      </c>
      <c r="IN17" s="107" t="str">
        <f t="shared" si="181"/>
        <v/>
      </c>
      <c r="IO17" s="108" t="str">
        <f t="shared" si="182"/>
        <v/>
      </c>
      <c r="IP17" s="109" t="str">
        <f t="shared" si="183"/>
        <v/>
      </c>
      <c r="IQ17" s="110" t="str">
        <f t="shared" si="184"/>
        <v/>
      </c>
      <c r="IR17" s="111" t="str">
        <f t="shared" si="185"/>
        <v/>
      </c>
      <c r="IS17" s="112" t="str">
        <f t="shared" si="186"/>
        <v/>
      </c>
      <c r="IU17" s="104"/>
      <c r="IV17" s="104"/>
      <c r="IW17" s="105" t="str">
        <f t="shared" si="187"/>
        <v/>
      </c>
      <c r="IX17" s="106" t="str">
        <f t="shared" si="188"/>
        <v/>
      </c>
      <c r="IY17" s="107" t="str">
        <f t="shared" si="189"/>
        <v/>
      </c>
      <c r="IZ17" s="107" t="str">
        <f t="shared" si="190"/>
        <v/>
      </c>
      <c r="JA17" s="108" t="str">
        <f t="shared" si="191"/>
        <v/>
      </c>
      <c r="JB17" s="109" t="str">
        <f t="shared" si="192"/>
        <v/>
      </c>
      <c r="JC17" s="110" t="str">
        <f t="shared" si="193"/>
        <v/>
      </c>
      <c r="JD17" s="111" t="str">
        <f t="shared" si="194"/>
        <v/>
      </c>
      <c r="JE17" s="112" t="str">
        <f t="shared" si="195"/>
        <v/>
      </c>
      <c r="JG17" s="104"/>
      <c r="JH17" s="104"/>
      <c r="JI17" s="105" t="str">
        <f t="shared" si="196"/>
        <v/>
      </c>
      <c r="JJ17" s="106" t="str">
        <f t="shared" si="197"/>
        <v/>
      </c>
      <c r="JK17" s="107" t="str">
        <f t="shared" si="198"/>
        <v/>
      </c>
      <c r="JL17" s="107" t="str">
        <f t="shared" si="199"/>
        <v/>
      </c>
      <c r="JM17" s="108" t="str">
        <f t="shared" si="200"/>
        <v/>
      </c>
      <c r="JN17" s="109" t="str">
        <f t="shared" si="201"/>
        <v/>
      </c>
      <c r="JO17" s="110" t="str">
        <f t="shared" si="202"/>
        <v/>
      </c>
      <c r="JP17" s="111" t="str">
        <f t="shared" si="203"/>
        <v/>
      </c>
      <c r="JQ17" s="112" t="str">
        <f t="shared" si="204"/>
        <v/>
      </c>
      <c r="JS17" s="104"/>
      <c r="JT17" s="104"/>
      <c r="JU17" s="105" t="str">
        <f t="shared" si="205"/>
        <v/>
      </c>
      <c r="JV17" s="106" t="str">
        <f t="shared" si="206"/>
        <v/>
      </c>
      <c r="JW17" s="107" t="str">
        <f t="shared" si="207"/>
        <v/>
      </c>
      <c r="JX17" s="107" t="str">
        <f t="shared" si="208"/>
        <v/>
      </c>
      <c r="JY17" s="108" t="str">
        <f t="shared" si="209"/>
        <v/>
      </c>
      <c r="JZ17" s="109" t="str">
        <f t="shared" si="210"/>
        <v/>
      </c>
      <c r="KA17" s="110" t="str">
        <f t="shared" si="211"/>
        <v/>
      </c>
      <c r="KB17" s="111" t="str">
        <f t="shared" si="212"/>
        <v/>
      </c>
      <c r="KC17" s="112" t="str">
        <f t="shared" si="213"/>
        <v/>
      </c>
      <c r="KE17" s="104"/>
      <c r="KF17" s="104"/>
    </row>
    <row r="18" spans="1:292" ht="13.5" customHeight="1">
      <c r="A18" s="20"/>
      <c r="B18" s="104" t="s">
        <v>925</v>
      </c>
      <c r="C18" s="1" t="s">
        <v>923</v>
      </c>
      <c r="D18" s="163" t="s">
        <v>924</v>
      </c>
      <c r="E18" s="105"/>
      <c r="F18" s="106"/>
      <c r="G18" s="107"/>
      <c r="H18" s="107"/>
      <c r="I18" s="108"/>
      <c r="J18" s="109"/>
      <c r="K18" s="110"/>
      <c r="L18" s="111"/>
      <c r="M18" s="112"/>
      <c r="O18" s="104"/>
      <c r="P18" s="163"/>
      <c r="Q18" s="105"/>
      <c r="R18" s="106"/>
      <c r="S18" s="107"/>
      <c r="T18" s="107"/>
      <c r="U18" s="108"/>
      <c r="V18" s="109"/>
      <c r="W18" s="110"/>
      <c r="X18" s="111"/>
      <c r="Y18" s="112"/>
      <c r="AA18" s="104"/>
      <c r="AB18" s="104"/>
      <c r="AC18" s="105">
        <f t="shared" ref="AC18" si="224">IF(AG18="","",AC$3)</f>
        <v>43622</v>
      </c>
      <c r="AD18" s="106" t="str">
        <f t="shared" ref="AD18" si="225">IF(AG18="","",AC$1)</f>
        <v>Sipilä I</v>
      </c>
      <c r="AE18" s="107">
        <f t="shared" ref="AE18" si="226">IF(AG18="","",AC$2)</f>
        <v>42153</v>
      </c>
      <c r="AF18" s="246">
        <v>42543</v>
      </c>
      <c r="AG18" s="108" t="str">
        <f t="shared" ref="AG18" si="227">IF(AN18="","",IF(ISNUMBER(SEARCH(":",AN18)),MID(AN18,FIND(":",AN18)+2,FIND("(",AN18)-FIND(":",AN18)-3),LEFT(AN18,FIND("(",AN18)-2)))</f>
        <v>Lenita Toivakka</v>
      </c>
      <c r="AH18" s="109" t="str">
        <f t="shared" ref="AH18" si="228">IF(AN18="","",MID(AN18,FIND("(",AN18)+1,4))</f>
        <v>1961</v>
      </c>
      <c r="AI18" s="110" t="str">
        <f t="shared" ref="AI18" si="229">IF(ISNUMBER(SEARCH("*female*",AN18)),"female",IF(ISNUMBER(SEARCH("*male*",AN18)),"male",""))</f>
        <v>female</v>
      </c>
      <c r="AJ18" s="111" t="str">
        <f t="shared" ref="AJ18" si="230">IF(AN18="","",IF(ISERROR(MID(AN18,FIND("male,",AN18)+6,(FIND(")",AN18)-(FIND("male,",AN18)+6))))=TRUE,"missing/error",MID(AN18,FIND("male,",AN18)+6,(FIND(")",AN18)-(FIND("male,",AN18)+6)))))</f>
        <v>fi_kok01</v>
      </c>
      <c r="AK18" s="112" t="str">
        <f t="shared" ref="AK18" si="231">IF(AG18="","",(MID(AG18,(SEARCH("^^",SUBSTITUTE(AG18," ","^^",LEN(AG18)-LEN(SUBSTITUTE(AG18," ","")))))+1,99)&amp;"_"&amp;LEFT(AG18,FIND(" ",AG18)-1)&amp;"_"&amp;AH18))</f>
        <v>Toivakka_Lenita_1961</v>
      </c>
      <c r="AM18" s="104"/>
      <c r="AN18" s="104" t="s">
        <v>1074</v>
      </c>
      <c r="AO18" s="105"/>
      <c r="AP18" s="106"/>
      <c r="AQ18" s="107"/>
      <c r="AR18" s="107"/>
      <c r="AS18" s="108"/>
      <c r="AT18" s="109"/>
      <c r="AU18" s="110"/>
      <c r="AV18" s="111"/>
      <c r="AW18" s="112"/>
      <c r="AY18" s="104"/>
      <c r="AZ18" s="104"/>
      <c r="BA18" s="105"/>
      <c r="BB18" s="106"/>
      <c r="BC18" s="107"/>
      <c r="BD18" s="107"/>
      <c r="BE18" s="108"/>
      <c r="BF18" s="109"/>
      <c r="BG18" s="110"/>
      <c r="BH18" s="111"/>
      <c r="BI18" s="112"/>
      <c r="BK18" s="104"/>
      <c r="BL18" s="104"/>
      <c r="BM18" s="105"/>
      <c r="BN18" s="106"/>
      <c r="BO18" s="107"/>
      <c r="BP18" s="107"/>
      <c r="BQ18" s="108"/>
      <c r="BR18" s="109"/>
      <c r="BS18" s="110"/>
      <c r="BT18" s="111"/>
      <c r="BU18" s="112"/>
      <c r="BW18" s="104"/>
      <c r="BX18" s="104"/>
      <c r="BY18" s="105"/>
      <c r="BZ18" s="106"/>
      <c r="CA18" s="107"/>
      <c r="CB18" s="107"/>
      <c r="CC18" s="108"/>
      <c r="CD18" s="109"/>
      <c r="CE18" s="110"/>
      <c r="CF18" s="111"/>
      <c r="CG18" s="112"/>
      <c r="CI18" s="104"/>
      <c r="CJ18" s="104"/>
      <c r="CK18" s="105"/>
      <c r="CL18" s="106"/>
      <c r="CM18" s="107"/>
      <c r="CN18" s="107"/>
      <c r="CO18" s="108"/>
      <c r="CP18" s="109"/>
      <c r="CQ18" s="110"/>
      <c r="CR18" s="111"/>
      <c r="CS18" s="112"/>
      <c r="CU18" s="104"/>
      <c r="CV18" s="104"/>
      <c r="CW18" s="105"/>
      <c r="CX18" s="106"/>
      <c r="CY18" s="107"/>
      <c r="CZ18" s="107"/>
      <c r="DA18" s="108"/>
      <c r="DB18" s="109"/>
      <c r="DC18" s="110"/>
      <c r="DD18" s="111"/>
      <c r="DE18" s="112"/>
      <c r="DG18" s="104"/>
      <c r="DH18" s="104"/>
      <c r="DI18" s="105"/>
      <c r="DJ18" s="106"/>
      <c r="DK18" s="107"/>
      <c r="DL18" s="107"/>
      <c r="DM18" s="108"/>
      <c r="DN18" s="109"/>
      <c r="DO18" s="110"/>
      <c r="DP18" s="111"/>
      <c r="DQ18" s="112"/>
      <c r="DS18" s="104"/>
      <c r="DT18" s="104"/>
      <c r="DU18" s="105"/>
      <c r="DV18" s="106"/>
      <c r="DW18" s="107"/>
      <c r="DX18" s="107"/>
      <c r="DY18" s="108"/>
      <c r="DZ18" s="109"/>
      <c r="EA18" s="110"/>
      <c r="EB18" s="111"/>
      <c r="EC18" s="112"/>
      <c r="EE18" s="104"/>
      <c r="EF18" s="104"/>
      <c r="EG18" s="105"/>
      <c r="EH18" s="106"/>
      <c r="EI18" s="107"/>
      <c r="EJ18" s="107"/>
      <c r="EK18" s="108"/>
      <c r="EL18" s="109"/>
      <c r="EM18" s="110"/>
      <c r="EN18" s="111"/>
      <c r="EO18" s="112"/>
      <c r="EQ18" s="104"/>
      <c r="ER18" s="104"/>
      <c r="ES18" s="105"/>
      <c r="ET18" s="106"/>
      <c r="EU18" s="107"/>
      <c r="EV18" s="107"/>
      <c r="EW18" s="108"/>
      <c r="EX18" s="109"/>
      <c r="EY18" s="110"/>
      <c r="EZ18" s="111"/>
      <c r="FA18" s="112"/>
      <c r="FC18" s="104"/>
      <c r="FD18" s="104"/>
      <c r="FE18" s="105"/>
      <c r="FF18" s="106"/>
      <c r="FG18" s="107"/>
      <c r="FH18" s="107"/>
      <c r="FI18" s="108"/>
      <c r="FJ18" s="109"/>
      <c r="FK18" s="110"/>
      <c r="FL18" s="111"/>
      <c r="FM18" s="112"/>
      <c r="FO18" s="104"/>
      <c r="FP18" s="104"/>
      <c r="FQ18" s="105"/>
      <c r="FR18" s="106"/>
      <c r="FS18" s="107"/>
      <c r="FT18" s="107"/>
      <c r="FU18" s="108"/>
      <c r="FV18" s="109"/>
      <c r="FW18" s="110"/>
      <c r="FX18" s="111"/>
      <c r="FY18" s="112"/>
      <c r="GA18" s="104"/>
      <c r="GB18" s="104"/>
      <c r="GC18" s="105"/>
      <c r="GD18" s="106"/>
      <c r="GE18" s="107"/>
      <c r="GF18" s="107"/>
      <c r="GG18" s="108"/>
      <c r="GH18" s="109"/>
      <c r="GI18" s="110"/>
      <c r="GJ18" s="111"/>
      <c r="GK18" s="112"/>
      <c r="GM18" s="104"/>
      <c r="GN18" s="104"/>
      <c r="GO18" s="105"/>
      <c r="GP18" s="106"/>
      <c r="GQ18" s="107"/>
      <c r="GR18" s="107"/>
      <c r="GS18" s="108"/>
      <c r="GT18" s="109"/>
      <c r="GU18" s="110"/>
      <c r="GV18" s="111"/>
      <c r="GW18" s="112"/>
      <c r="GY18" s="104"/>
      <c r="GZ18" s="104"/>
      <c r="HA18" s="105"/>
      <c r="HB18" s="106"/>
      <c r="HC18" s="107"/>
      <c r="HD18" s="107"/>
      <c r="HE18" s="108"/>
      <c r="HF18" s="109"/>
      <c r="HG18" s="110"/>
      <c r="HH18" s="111"/>
      <c r="HI18" s="112"/>
      <c r="HK18" s="104"/>
      <c r="HL18" s="104"/>
      <c r="HM18" s="105"/>
      <c r="HN18" s="106"/>
      <c r="HO18" s="107"/>
      <c r="HP18" s="107"/>
      <c r="HQ18" s="108"/>
      <c r="HR18" s="109"/>
      <c r="HS18" s="110"/>
      <c r="HT18" s="111"/>
      <c r="HU18" s="112"/>
      <c r="HW18" s="104"/>
      <c r="HX18" s="104"/>
      <c r="HY18" s="105"/>
      <c r="HZ18" s="106"/>
      <c r="IA18" s="107"/>
      <c r="IB18" s="107"/>
      <c r="IC18" s="108"/>
      <c r="ID18" s="109"/>
      <c r="IE18" s="110"/>
      <c r="IF18" s="111"/>
      <c r="IG18" s="112"/>
      <c r="II18" s="104"/>
      <c r="IJ18" s="104"/>
      <c r="IK18" s="105"/>
      <c r="IL18" s="106"/>
      <c r="IM18" s="107"/>
      <c r="IN18" s="107"/>
      <c r="IO18" s="108"/>
      <c r="IP18" s="109"/>
      <c r="IQ18" s="110"/>
      <c r="IR18" s="111"/>
      <c r="IS18" s="112"/>
      <c r="IU18" s="104"/>
      <c r="IV18" s="104"/>
      <c r="IW18" s="105"/>
      <c r="IX18" s="106"/>
      <c r="IY18" s="107"/>
      <c r="IZ18" s="107"/>
      <c r="JA18" s="108"/>
      <c r="JB18" s="109"/>
      <c r="JC18" s="110"/>
      <c r="JD18" s="111"/>
      <c r="JE18" s="112"/>
      <c r="JG18" s="104"/>
      <c r="JH18" s="104"/>
      <c r="JI18" s="105"/>
      <c r="JJ18" s="106"/>
      <c r="JK18" s="107"/>
      <c r="JL18" s="107"/>
      <c r="JM18" s="108"/>
      <c r="JN18" s="109"/>
      <c r="JO18" s="110"/>
      <c r="JP18" s="111"/>
      <c r="JQ18" s="112"/>
      <c r="JS18" s="104"/>
      <c r="JT18" s="104"/>
      <c r="JU18" s="105"/>
      <c r="JV18" s="106"/>
      <c r="JW18" s="107"/>
      <c r="JX18" s="107"/>
      <c r="JY18" s="108"/>
      <c r="JZ18" s="109"/>
      <c r="KA18" s="110"/>
      <c r="KB18" s="111"/>
      <c r="KC18" s="112"/>
      <c r="KE18" s="104"/>
      <c r="KF18" s="104"/>
    </row>
    <row r="19" spans="1:292" ht="13.5" customHeight="1">
      <c r="A19" s="20"/>
      <c r="B19" s="104" t="s">
        <v>925</v>
      </c>
      <c r="C19" s="1" t="s">
        <v>923</v>
      </c>
      <c r="D19" s="163" t="s">
        <v>924</v>
      </c>
      <c r="E19" s="105"/>
      <c r="F19" s="106"/>
      <c r="G19" s="107"/>
      <c r="H19" s="107"/>
      <c r="I19" s="108"/>
      <c r="J19" s="109"/>
      <c r="K19" s="110"/>
      <c r="L19" s="111"/>
      <c r="M19" s="112"/>
      <c r="O19" s="104"/>
      <c r="P19" s="163"/>
      <c r="Q19" s="105"/>
      <c r="R19" s="106"/>
      <c r="S19" s="107"/>
      <c r="T19" s="107"/>
      <c r="U19" s="108"/>
      <c r="V19" s="109"/>
      <c r="W19" s="110"/>
      <c r="X19" s="111"/>
      <c r="Y19" s="112"/>
      <c r="AA19" s="104"/>
      <c r="AB19" s="104"/>
      <c r="AC19" s="105">
        <f t="shared" ref="AC19:AC20" si="232">IF(AG19="","",AC$3)</f>
        <v>43622</v>
      </c>
      <c r="AD19" s="106" t="str">
        <f t="shared" ref="AD19:AD20" si="233">IF(AG19="","",AC$1)</f>
        <v>Sipilä I</v>
      </c>
      <c r="AE19" s="246">
        <v>42543</v>
      </c>
      <c r="AF19" s="107">
        <v>43143</v>
      </c>
      <c r="AG19" s="108" t="str">
        <f t="shared" ref="AG19" si="234">IF(AN19="","",IF(ISNUMBER(SEARCH(":",AN19)),MID(AN19,FIND(":",AN19)+2,FIND("(",AN19)-FIND(":",AN19)-3),LEFT(AN19,FIND("(",AN19)-2)))</f>
        <v>Kai Mykkänen</v>
      </c>
      <c r="AH19" s="109" t="str">
        <f t="shared" ref="AH19" si="235">IF(AN19="","",MID(AN19,FIND("(",AN19)+1,4))</f>
        <v>1979</v>
      </c>
      <c r="AI19" s="110" t="str">
        <f t="shared" ref="AI19" si="236">IF(ISNUMBER(SEARCH("*female*",AN19)),"female",IF(ISNUMBER(SEARCH("*male*",AN19)),"male",""))</f>
        <v>male</v>
      </c>
      <c r="AJ19" s="111" t="str">
        <f t="shared" ref="AJ19" si="237">IF(AN19="","",IF(ISERROR(MID(AN19,FIND("male,",AN19)+6,(FIND(")",AN19)-(FIND("male,",AN19)+6))))=TRUE,"missing/error",MID(AN19,FIND("male,",AN19)+6,(FIND(")",AN19)-(FIND("male,",AN19)+6)))))</f>
        <v>fi_kok01</v>
      </c>
      <c r="AK19" s="112" t="str">
        <f t="shared" ref="AK19" si="238">IF(AG19="","",(MID(AG19,(SEARCH("^^",SUBSTITUTE(AG19," ","^^",LEN(AG19)-LEN(SUBSTITUTE(AG19," ","")))))+1,99)&amp;"_"&amp;LEFT(AG19,FIND(" ",AG19)-1)&amp;"_"&amp;AH19))</f>
        <v>Mykkänen_Kai_1979</v>
      </c>
      <c r="AM19" s="104" t="s">
        <v>1041</v>
      </c>
      <c r="AN19" s="104" t="s">
        <v>1046</v>
      </c>
      <c r="AO19" s="105"/>
      <c r="AP19" s="106"/>
      <c r="AQ19" s="107"/>
      <c r="AR19" s="107"/>
      <c r="AS19" s="108"/>
      <c r="AT19" s="109"/>
      <c r="AU19" s="110"/>
      <c r="AV19" s="111"/>
      <c r="AW19" s="112"/>
      <c r="AY19" s="104"/>
      <c r="AZ19" s="104"/>
      <c r="BA19" s="105"/>
      <c r="BB19" s="106"/>
      <c r="BC19" s="107"/>
      <c r="BD19" s="107"/>
      <c r="BE19" s="108"/>
      <c r="BF19" s="109"/>
      <c r="BG19" s="110"/>
      <c r="BH19" s="111"/>
      <c r="BI19" s="112"/>
      <c r="BK19" s="104"/>
      <c r="BL19" s="104"/>
      <c r="BM19" s="105"/>
      <c r="BN19" s="106"/>
      <c r="BO19" s="107"/>
      <c r="BP19" s="107"/>
      <c r="BQ19" s="108"/>
      <c r="BR19" s="109"/>
      <c r="BS19" s="110"/>
      <c r="BT19" s="111"/>
      <c r="BU19" s="112"/>
      <c r="BW19" s="104"/>
      <c r="BX19" s="104"/>
      <c r="BY19" s="105"/>
      <c r="BZ19" s="106"/>
      <c r="CA19" s="107"/>
      <c r="CB19" s="107"/>
      <c r="CC19" s="108"/>
      <c r="CD19" s="109"/>
      <c r="CE19" s="110"/>
      <c r="CF19" s="111"/>
      <c r="CG19" s="112"/>
      <c r="CI19" s="104"/>
      <c r="CJ19" s="104"/>
      <c r="CK19" s="105"/>
      <c r="CL19" s="106"/>
      <c r="CM19" s="107"/>
      <c r="CN19" s="107"/>
      <c r="CO19" s="108"/>
      <c r="CP19" s="109"/>
      <c r="CQ19" s="110"/>
      <c r="CR19" s="111"/>
      <c r="CS19" s="112"/>
      <c r="CU19" s="104"/>
      <c r="CV19" s="104"/>
      <c r="CW19" s="105"/>
      <c r="CX19" s="106"/>
      <c r="CY19" s="107"/>
      <c r="CZ19" s="107"/>
      <c r="DA19" s="108"/>
      <c r="DB19" s="109"/>
      <c r="DC19" s="110"/>
      <c r="DD19" s="111"/>
      <c r="DE19" s="112"/>
      <c r="DG19" s="104"/>
      <c r="DH19" s="104"/>
      <c r="DI19" s="105"/>
      <c r="DJ19" s="106"/>
      <c r="DK19" s="107"/>
      <c r="DL19" s="107"/>
      <c r="DM19" s="108"/>
      <c r="DN19" s="109"/>
      <c r="DO19" s="110"/>
      <c r="DP19" s="111"/>
      <c r="DQ19" s="112"/>
      <c r="DS19" s="104"/>
      <c r="DT19" s="104"/>
      <c r="DU19" s="105"/>
      <c r="DV19" s="106"/>
      <c r="DW19" s="107"/>
      <c r="DX19" s="107"/>
      <c r="DY19" s="108"/>
      <c r="DZ19" s="109"/>
      <c r="EA19" s="110"/>
      <c r="EB19" s="111"/>
      <c r="EC19" s="112"/>
      <c r="EE19" s="104"/>
      <c r="EF19" s="104"/>
      <c r="EG19" s="105"/>
      <c r="EH19" s="106"/>
      <c r="EI19" s="107"/>
      <c r="EJ19" s="107"/>
      <c r="EK19" s="108"/>
      <c r="EL19" s="109"/>
      <c r="EM19" s="110"/>
      <c r="EN19" s="111"/>
      <c r="EO19" s="112"/>
      <c r="EQ19" s="104"/>
      <c r="ER19" s="104"/>
      <c r="ES19" s="105"/>
      <c r="ET19" s="106"/>
      <c r="EU19" s="107"/>
      <c r="EV19" s="107"/>
      <c r="EW19" s="108"/>
      <c r="EX19" s="109"/>
      <c r="EY19" s="110"/>
      <c r="EZ19" s="111"/>
      <c r="FA19" s="112"/>
      <c r="FC19" s="104"/>
      <c r="FD19" s="104"/>
      <c r="FE19" s="105"/>
      <c r="FF19" s="106"/>
      <c r="FG19" s="107"/>
      <c r="FH19" s="107"/>
      <c r="FI19" s="108"/>
      <c r="FJ19" s="109"/>
      <c r="FK19" s="110"/>
      <c r="FL19" s="111"/>
      <c r="FM19" s="112"/>
      <c r="FO19" s="104"/>
      <c r="FP19" s="104"/>
      <c r="FQ19" s="105"/>
      <c r="FR19" s="106"/>
      <c r="FS19" s="107"/>
      <c r="FT19" s="107"/>
      <c r="FU19" s="108"/>
      <c r="FV19" s="109"/>
      <c r="FW19" s="110"/>
      <c r="FX19" s="111"/>
      <c r="FY19" s="112"/>
      <c r="GA19" s="104"/>
      <c r="GB19" s="104"/>
      <c r="GC19" s="105"/>
      <c r="GD19" s="106"/>
      <c r="GE19" s="107"/>
      <c r="GF19" s="107"/>
      <c r="GG19" s="108"/>
      <c r="GH19" s="109"/>
      <c r="GI19" s="110"/>
      <c r="GJ19" s="111"/>
      <c r="GK19" s="112"/>
      <c r="GM19" s="104"/>
      <c r="GN19" s="104"/>
      <c r="GO19" s="105"/>
      <c r="GP19" s="106"/>
      <c r="GQ19" s="107"/>
      <c r="GR19" s="107"/>
      <c r="GS19" s="108"/>
      <c r="GT19" s="109"/>
      <c r="GU19" s="110"/>
      <c r="GV19" s="111"/>
      <c r="GW19" s="112"/>
      <c r="GY19" s="104"/>
      <c r="GZ19" s="104"/>
      <c r="HA19" s="105"/>
      <c r="HB19" s="106"/>
      <c r="HC19" s="107"/>
      <c r="HD19" s="107"/>
      <c r="HE19" s="108"/>
      <c r="HF19" s="109"/>
      <c r="HG19" s="110"/>
      <c r="HH19" s="111"/>
      <c r="HI19" s="112"/>
      <c r="HK19" s="104"/>
      <c r="HL19" s="104"/>
      <c r="HM19" s="105"/>
      <c r="HN19" s="106"/>
      <c r="HO19" s="107"/>
      <c r="HP19" s="107"/>
      <c r="HQ19" s="108"/>
      <c r="HR19" s="109"/>
      <c r="HS19" s="110"/>
      <c r="HT19" s="111"/>
      <c r="HU19" s="112"/>
      <c r="HW19" s="104"/>
      <c r="HX19" s="104"/>
      <c r="HY19" s="105"/>
      <c r="HZ19" s="106"/>
      <c r="IA19" s="107"/>
      <c r="IB19" s="107"/>
      <c r="IC19" s="108"/>
      <c r="ID19" s="109"/>
      <c r="IE19" s="110"/>
      <c r="IF19" s="111"/>
      <c r="IG19" s="112"/>
      <c r="II19" s="104"/>
      <c r="IJ19" s="104"/>
      <c r="IK19" s="105"/>
      <c r="IL19" s="106"/>
      <c r="IM19" s="107"/>
      <c r="IN19" s="107"/>
      <c r="IO19" s="108"/>
      <c r="IP19" s="109"/>
      <c r="IQ19" s="110"/>
      <c r="IR19" s="111"/>
      <c r="IS19" s="112"/>
      <c r="IU19" s="104"/>
      <c r="IV19" s="104"/>
      <c r="IW19" s="105"/>
      <c r="IX19" s="106"/>
      <c r="IY19" s="107"/>
      <c r="IZ19" s="107"/>
      <c r="JA19" s="108"/>
      <c r="JB19" s="109"/>
      <c r="JC19" s="110"/>
      <c r="JD19" s="111"/>
      <c r="JE19" s="112"/>
      <c r="JG19" s="104"/>
      <c r="JH19" s="104"/>
      <c r="JI19" s="105"/>
      <c r="JJ19" s="106"/>
      <c r="JK19" s="107"/>
      <c r="JL19" s="107"/>
      <c r="JM19" s="108"/>
      <c r="JN19" s="109"/>
      <c r="JO19" s="110"/>
      <c r="JP19" s="111"/>
      <c r="JQ19" s="112"/>
      <c r="JS19" s="104"/>
      <c r="JT19" s="104"/>
      <c r="JU19" s="105"/>
      <c r="JV19" s="106"/>
      <c r="JW19" s="107"/>
      <c r="JX19" s="107"/>
      <c r="JY19" s="108"/>
      <c r="JZ19" s="109"/>
      <c r="KA19" s="110"/>
      <c r="KB19" s="111"/>
      <c r="KC19" s="112"/>
      <c r="KE19" s="104"/>
      <c r="KF19" s="104"/>
    </row>
    <row r="20" spans="1:292" ht="13.5" customHeight="1">
      <c r="A20" s="20"/>
      <c r="B20" s="104" t="s">
        <v>925</v>
      </c>
      <c r="C20" s="1" t="s">
        <v>923</v>
      </c>
      <c r="D20" s="163" t="s">
        <v>924</v>
      </c>
      <c r="E20" s="105"/>
      <c r="F20" s="106"/>
      <c r="G20" s="107"/>
      <c r="H20" s="107"/>
      <c r="I20" s="108"/>
      <c r="J20" s="109"/>
      <c r="K20" s="110"/>
      <c r="L20" s="111"/>
      <c r="M20" s="112"/>
      <c r="O20" s="104"/>
      <c r="P20" s="163"/>
      <c r="Q20" s="105"/>
      <c r="R20" s="106"/>
      <c r="S20" s="107"/>
      <c r="T20" s="107"/>
      <c r="U20" s="108"/>
      <c r="V20" s="109"/>
      <c r="W20" s="110"/>
      <c r="X20" s="111"/>
      <c r="Y20" s="112"/>
      <c r="AA20" s="104"/>
      <c r="AB20" s="104"/>
      <c r="AC20" s="105">
        <f t="shared" si="232"/>
        <v>43622</v>
      </c>
      <c r="AD20" s="106" t="str">
        <f t="shared" si="233"/>
        <v>Sipilä I</v>
      </c>
      <c r="AE20" s="107">
        <v>43143</v>
      </c>
      <c r="AF20" s="107">
        <f t="shared" ref="AF20" si="239">IF(AG20="","",AC$3)</f>
        <v>43622</v>
      </c>
      <c r="AG20" s="108" t="str">
        <f t="shared" ref="AG20" si="240">IF(AN20="","",IF(ISNUMBER(SEARCH(":",AN20)),MID(AN20,FIND(":",AN20)+2,FIND("(",AN20)-FIND(":",AN20)-3),LEFT(AN20,FIND("(",AN20)-2)))</f>
        <v>Anne-Mari Virolainen</v>
      </c>
      <c r="AH20" s="109" t="str">
        <f t="shared" ref="AH20" si="241">IF(AN20="","",MID(AN20,FIND("(",AN20)+1,4))</f>
        <v>1965</v>
      </c>
      <c r="AI20" s="110" t="str">
        <f t="shared" ref="AI20" si="242">IF(ISNUMBER(SEARCH("*female*",AN20)),"female",IF(ISNUMBER(SEARCH("*male*",AN20)),"male",""))</f>
        <v>female</v>
      </c>
      <c r="AJ20" s="111" t="str">
        <f t="shared" ref="AJ20" si="243">IF(AN20="","",IF(ISERROR(MID(AN20,FIND("male,",AN20)+6,(FIND(")",AN20)-(FIND("male,",AN20)+6))))=TRUE,"missing/error",MID(AN20,FIND("male,",AN20)+6,(FIND(")",AN20)-(FIND("male,",AN20)+6)))))</f>
        <v>fi_kok01</v>
      </c>
      <c r="AK20" s="112" t="str">
        <f t="shared" ref="AK20" si="244">IF(AG20="","",(MID(AG20,(SEARCH("^^",SUBSTITUTE(AG20," ","^^",LEN(AG20)-LEN(SUBSTITUTE(AG20," ","")))))+1,99)&amp;"_"&amp;LEFT(AG20,FIND(" ",AG20)-1)&amp;"_"&amp;AH20))</f>
        <v>Virolainen_Anne-Mari_1965</v>
      </c>
      <c r="AM20" s="104"/>
      <c r="AN20" s="104" t="s">
        <v>1047</v>
      </c>
      <c r="AO20" s="105"/>
      <c r="AP20" s="106"/>
      <c r="AQ20" s="107"/>
      <c r="AR20" s="107"/>
      <c r="AS20" s="108"/>
      <c r="AT20" s="109"/>
      <c r="AU20" s="110"/>
      <c r="AV20" s="111"/>
      <c r="AW20" s="112"/>
      <c r="AY20" s="104"/>
      <c r="AZ20" s="104"/>
      <c r="BA20" s="105"/>
      <c r="BB20" s="106"/>
      <c r="BC20" s="107"/>
      <c r="BD20" s="107"/>
      <c r="BE20" s="108"/>
      <c r="BF20" s="109"/>
      <c r="BG20" s="110"/>
      <c r="BH20" s="111"/>
      <c r="BI20" s="112"/>
      <c r="BK20" s="104"/>
      <c r="BL20" s="104"/>
      <c r="BM20" s="105"/>
      <c r="BN20" s="106"/>
      <c r="BO20" s="107"/>
      <c r="BP20" s="107"/>
      <c r="BQ20" s="108"/>
      <c r="BR20" s="109"/>
      <c r="BS20" s="110"/>
      <c r="BT20" s="111"/>
      <c r="BU20" s="112"/>
      <c r="BW20" s="104"/>
      <c r="BX20" s="104"/>
      <c r="BY20" s="105"/>
      <c r="BZ20" s="106"/>
      <c r="CA20" s="107"/>
      <c r="CB20" s="107"/>
      <c r="CC20" s="108"/>
      <c r="CD20" s="109"/>
      <c r="CE20" s="110"/>
      <c r="CF20" s="111"/>
      <c r="CG20" s="112"/>
      <c r="CI20" s="104"/>
      <c r="CJ20" s="104"/>
      <c r="CK20" s="105"/>
      <c r="CL20" s="106"/>
      <c r="CM20" s="107"/>
      <c r="CN20" s="107"/>
      <c r="CO20" s="108"/>
      <c r="CP20" s="109"/>
      <c r="CQ20" s="110"/>
      <c r="CR20" s="111"/>
      <c r="CS20" s="112"/>
      <c r="CU20" s="104"/>
      <c r="CV20" s="104"/>
      <c r="CW20" s="105"/>
      <c r="CX20" s="106"/>
      <c r="CY20" s="107"/>
      <c r="CZ20" s="107"/>
      <c r="DA20" s="108"/>
      <c r="DB20" s="109"/>
      <c r="DC20" s="110"/>
      <c r="DD20" s="111"/>
      <c r="DE20" s="112"/>
      <c r="DG20" s="104"/>
      <c r="DH20" s="104"/>
      <c r="DI20" s="105"/>
      <c r="DJ20" s="106"/>
      <c r="DK20" s="107"/>
      <c r="DL20" s="107"/>
      <c r="DM20" s="108"/>
      <c r="DN20" s="109"/>
      <c r="DO20" s="110"/>
      <c r="DP20" s="111"/>
      <c r="DQ20" s="112"/>
      <c r="DS20" s="104"/>
      <c r="DT20" s="104"/>
      <c r="DU20" s="105"/>
      <c r="DV20" s="106"/>
      <c r="DW20" s="107"/>
      <c r="DX20" s="107"/>
      <c r="DY20" s="108"/>
      <c r="DZ20" s="109"/>
      <c r="EA20" s="110"/>
      <c r="EB20" s="111"/>
      <c r="EC20" s="112"/>
      <c r="EE20" s="104"/>
      <c r="EF20" s="104"/>
      <c r="EG20" s="105"/>
      <c r="EH20" s="106"/>
      <c r="EI20" s="107"/>
      <c r="EJ20" s="107"/>
      <c r="EK20" s="108"/>
      <c r="EL20" s="109"/>
      <c r="EM20" s="110"/>
      <c r="EN20" s="111"/>
      <c r="EO20" s="112"/>
      <c r="EQ20" s="104"/>
      <c r="ER20" s="104"/>
      <c r="ES20" s="105"/>
      <c r="ET20" s="106"/>
      <c r="EU20" s="107"/>
      <c r="EV20" s="107"/>
      <c r="EW20" s="108"/>
      <c r="EX20" s="109"/>
      <c r="EY20" s="110"/>
      <c r="EZ20" s="111"/>
      <c r="FA20" s="112"/>
      <c r="FC20" s="104"/>
      <c r="FD20" s="104"/>
      <c r="FE20" s="105"/>
      <c r="FF20" s="106"/>
      <c r="FG20" s="107"/>
      <c r="FH20" s="107"/>
      <c r="FI20" s="108"/>
      <c r="FJ20" s="109"/>
      <c r="FK20" s="110"/>
      <c r="FL20" s="111"/>
      <c r="FM20" s="112"/>
      <c r="FO20" s="104"/>
      <c r="FP20" s="104"/>
      <c r="FQ20" s="105"/>
      <c r="FR20" s="106"/>
      <c r="FS20" s="107"/>
      <c r="FT20" s="107"/>
      <c r="FU20" s="108"/>
      <c r="FV20" s="109"/>
      <c r="FW20" s="110"/>
      <c r="FX20" s="111"/>
      <c r="FY20" s="112"/>
      <c r="GA20" s="104"/>
      <c r="GB20" s="104"/>
      <c r="GC20" s="105"/>
      <c r="GD20" s="106"/>
      <c r="GE20" s="107"/>
      <c r="GF20" s="107"/>
      <c r="GG20" s="108"/>
      <c r="GH20" s="109"/>
      <c r="GI20" s="110"/>
      <c r="GJ20" s="111"/>
      <c r="GK20" s="112"/>
      <c r="GM20" s="104"/>
      <c r="GN20" s="104"/>
      <c r="GO20" s="105"/>
      <c r="GP20" s="106"/>
      <c r="GQ20" s="107"/>
      <c r="GR20" s="107"/>
      <c r="GS20" s="108"/>
      <c r="GT20" s="109"/>
      <c r="GU20" s="110"/>
      <c r="GV20" s="111"/>
      <c r="GW20" s="112"/>
      <c r="GY20" s="104"/>
      <c r="GZ20" s="104"/>
      <c r="HA20" s="105"/>
      <c r="HB20" s="106"/>
      <c r="HC20" s="107"/>
      <c r="HD20" s="107"/>
      <c r="HE20" s="108"/>
      <c r="HF20" s="109"/>
      <c r="HG20" s="110"/>
      <c r="HH20" s="111"/>
      <c r="HI20" s="112"/>
      <c r="HK20" s="104"/>
      <c r="HL20" s="104"/>
      <c r="HM20" s="105"/>
      <c r="HN20" s="106"/>
      <c r="HO20" s="107"/>
      <c r="HP20" s="107"/>
      <c r="HQ20" s="108"/>
      <c r="HR20" s="109"/>
      <c r="HS20" s="110"/>
      <c r="HT20" s="111"/>
      <c r="HU20" s="112"/>
      <c r="HW20" s="104"/>
      <c r="HX20" s="104"/>
      <c r="HY20" s="105"/>
      <c r="HZ20" s="106"/>
      <c r="IA20" s="107"/>
      <c r="IB20" s="107"/>
      <c r="IC20" s="108"/>
      <c r="ID20" s="109"/>
      <c r="IE20" s="110"/>
      <c r="IF20" s="111"/>
      <c r="IG20" s="112"/>
      <c r="II20" s="104"/>
      <c r="IJ20" s="104"/>
      <c r="IK20" s="105"/>
      <c r="IL20" s="106"/>
      <c r="IM20" s="107"/>
      <c r="IN20" s="107"/>
      <c r="IO20" s="108"/>
      <c r="IP20" s="109"/>
      <c r="IQ20" s="110"/>
      <c r="IR20" s="111"/>
      <c r="IS20" s="112"/>
      <c r="IU20" s="104"/>
      <c r="IV20" s="104"/>
      <c r="IW20" s="105"/>
      <c r="IX20" s="106"/>
      <c r="IY20" s="107"/>
      <c r="IZ20" s="107"/>
      <c r="JA20" s="108"/>
      <c r="JB20" s="109"/>
      <c r="JC20" s="110"/>
      <c r="JD20" s="111"/>
      <c r="JE20" s="112"/>
      <c r="JG20" s="104"/>
      <c r="JH20" s="104"/>
      <c r="JI20" s="105"/>
      <c r="JJ20" s="106"/>
      <c r="JK20" s="107"/>
      <c r="JL20" s="107"/>
      <c r="JM20" s="108"/>
      <c r="JN20" s="109"/>
      <c r="JO20" s="110"/>
      <c r="JP20" s="111"/>
      <c r="JQ20" s="112"/>
      <c r="JS20" s="104"/>
      <c r="JT20" s="104"/>
      <c r="JU20" s="105"/>
      <c r="JV20" s="106"/>
      <c r="JW20" s="107"/>
      <c r="JX20" s="107"/>
      <c r="JY20" s="108"/>
      <c r="JZ20" s="109"/>
      <c r="KA20" s="110"/>
      <c r="KB20" s="111"/>
      <c r="KC20" s="112"/>
      <c r="KE20" s="104"/>
      <c r="KF20" s="104"/>
    </row>
    <row r="21" spans="1:292" ht="13.5" customHeight="1">
      <c r="A21" s="20"/>
      <c r="B21" s="104" t="s">
        <v>695</v>
      </c>
      <c r="C21" s="1" t="s">
        <v>696</v>
      </c>
      <c r="D21" s="163" t="s">
        <v>735</v>
      </c>
      <c r="E21" s="105" t="str">
        <f>IF(I21="","",E$3)</f>
        <v/>
      </c>
      <c r="F21" s="106" t="str">
        <f>IF(I21="","",E$1)</f>
        <v/>
      </c>
      <c r="G21" s="107" t="str">
        <f>IF(I21="","",E$2)</f>
        <v/>
      </c>
      <c r="H21" s="107" t="str">
        <f>IF(I21="","",E$3)</f>
        <v/>
      </c>
      <c r="I21" s="108" t="str">
        <f>IF(P21="","",IF(ISNUMBER(SEARCH(":",P21)),MID(P21,FIND(":",P21)+2,FIND("(",P21)-FIND(":",P21)-3),LEFT(P21,FIND("(",P21)-2)))</f>
        <v/>
      </c>
      <c r="J21" s="109" t="str">
        <f>IF(P21="","",MID(P21,FIND("(",P21)+1,4))</f>
        <v/>
      </c>
      <c r="K21" s="110" t="str">
        <f>IF(ISNUMBER(SEARCH("*female*",P21)),"female",IF(ISNUMBER(SEARCH("*male*",P21)),"male",""))</f>
        <v/>
      </c>
      <c r="L21" s="111" t="str">
        <f>IF(P21="","",IF(ISERROR(MID(P21,FIND("male,",P21)+6,(FIND(")",P21)-(FIND("male,",P21)+6))))=TRUE,"missing/error",MID(P21,FIND("male,",P21)+6,(FIND(")",P21)-(FIND("male,",P21)+6)))))</f>
        <v/>
      </c>
      <c r="M21" s="112" t="str">
        <f>IF(I21="","",(MID(I21,(SEARCH("^^",SUBSTITUTE(I21," ","^^",LEN(I21)-LEN(SUBSTITUTE(I21," ","")))))+1,99)&amp;"_"&amp;LEFT(I21,FIND(" ",I21)-1)&amp;"_"&amp;J21))</f>
        <v/>
      </c>
      <c r="O21" s="104"/>
      <c r="P21" s="163"/>
      <c r="Q21" s="105" t="str">
        <f>IF(U21="","",Q$3)</f>
        <v/>
      </c>
      <c r="R21" s="106" t="str">
        <f>IF(U21="","",Q$1)</f>
        <v/>
      </c>
      <c r="S21" s="107" t="str">
        <f>IF(U21="","",Q$2)</f>
        <v/>
      </c>
      <c r="T21" s="107" t="str">
        <f>IF(U21="","",Q$3)</f>
        <v/>
      </c>
      <c r="U21" s="108" t="str">
        <f>IF(AB21="","",IF(ISNUMBER(SEARCH(":",AB21)),MID(AB21,FIND(":",AB21)+2,FIND("(",AB21)-FIND(":",AB21)-3),LEFT(AB21,FIND("(",AB21)-2)))</f>
        <v/>
      </c>
      <c r="V21" s="109" t="str">
        <f>IF(AB21="","",MID(AB21,FIND("(",AB21)+1,4))</f>
        <v/>
      </c>
      <c r="W21" s="110" t="str">
        <f>IF(ISNUMBER(SEARCH("*female*",AB21)),"female",IF(ISNUMBER(SEARCH("*male*",AB21)),"male",""))</f>
        <v/>
      </c>
      <c r="X21" s="111" t="s">
        <v>287</v>
      </c>
      <c r="Y21" s="112" t="str">
        <f>IF(U21="","",(MID(U21,(SEARCH("^^",SUBSTITUTE(U21," ","^^",LEN(U21)-LEN(SUBSTITUTE(U21," ","")))))+1,99)&amp;"_"&amp;LEFT(U21,FIND(" ",U21)-1)&amp;"_"&amp;V21))</f>
        <v/>
      </c>
      <c r="AA21" s="104"/>
      <c r="AB21" s="104"/>
      <c r="AC21" s="105"/>
      <c r="AD21" s="106"/>
      <c r="AE21" s="107"/>
      <c r="AF21" s="107"/>
      <c r="AG21" s="108"/>
      <c r="AH21" s="109"/>
      <c r="AI21" s="110"/>
      <c r="AJ21" s="111"/>
      <c r="AK21" s="112"/>
      <c r="AM21" s="104"/>
      <c r="AN21" s="104"/>
      <c r="AO21" s="105"/>
      <c r="AP21" s="106"/>
      <c r="AQ21" s="107"/>
      <c r="AR21" s="107"/>
      <c r="AS21" s="108"/>
      <c r="AT21" s="109"/>
      <c r="AU21" s="110"/>
      <c r="AV21" s="111"/>
      <c r="AW21" s="112"/>
      <c r="AY21" s="104"/>
      <c r="AZ21" s="104"/>
      <c r="BA21" s="105"/>
      <c r="BB21" s="106"/>
      <c r="BC21" s="107"/>
      <c r="BD21" s="107"/>
      <c r="BE21" s="108"/>
      <c r="BF21" s="109"/>
      <c r="BG21" s="110"/>
      <c r="BH21" s="111"/>
      <c r="BI21" s="112"/>
      <c r="BK21" s="104"/>
      <c r="BL21" s="104"/>
      <c r="BM21" s="105"/>
      <c r="BN21" s="106"/>
      <c r="BO21" s="107"/>
      <c r="BP21" s="107"/>
      <c r="BQ21" s="108"/>
      <c r="BR21" s="109"/>
      <c r="BS21" s="110"/>
      <c r="BT21" s="111"/>
      <c r="BU21" s="112"/>
      <c r="BW21" s="104"/>
      <c r="BX21" s="104"/>
      <c r="BY21" s="105"/>
      <c r="BZ21" s="106"/>
      <c r="CA21" s="107"/>
      <c r="CB21" s="107"/>
      <c r="CC21" s="108"/>
      <c r="CD21" s="109"/>
      <c r="CE21" s="110"/>
      <c r="CF21" s="111"/>
      <c r="CG21" s="112"/>
      <c r="CI21" s="104"/>
      <c r="CJ21" s="104"/>
      <c r="CK21" s="105"/>
      <c r="CL21" s="106"/>
      <c r="CM21" s="107"/>
      <c r="CN21" s="107"/>
      <c r="CO21" s="108"/>
      <c r="CP21" s="109"/>
      <c r="CQ21" s="110"/>
      <c r="CR21" s="111"/>
      <c r="CS21" s="112"/>
      <c r="CU21" s="104"/>
      <c r="CV21" s="104"/>
      <c r="CW21" s="105"/>
      <c r="CX21" s="106"/>
      <c r="CY21" s="107"/>
      <c r="CZ21" s="107"/>
      <c r="DA21" s="108"/>
      <c r="DB21" s="109"/>
      <c r="DC21" s="110"/>
      <c r="DD21" s="111"/>
      <c r="DE21" s="112"/>
      <c r="DG21" s="104"/>
      <c r="DH21" s="104"/>
      <c r="DI21" s="105"/>
      <c r="DJ21" s="106"/>
      <c r="DK21" s="107"/>
      <c r="DL21" s="107"/>
      <c r="DM21" s="108"/>
      <c r="DN21" s="109"/>
      <c r="DO21" s="110"/>
      <c r="DP21" s="111"/>
      <c r="DQ21" s="112"/>
      <c r="DS21" s="104"/>
      <c r="DT21" s="104"/>
      <c r="DU21" s="105"/>
      <c r="DV21" s="106"/>
      <c r="DW21" s="107"/>
      <c r="DX21" s="107"/>
      <c r="DY21" s="108"/>
      <c r="DZ21" s="109"/>
      <c r="EA21" s="110"/>
      <c r="EB21" s="111"/>
      <c r="EC21" s="112"/>
      <c r="EE21" s="104"/>
      <c r="EF21" s="104"/>
      <c r="EG21" s="105"/>
      <c r="EH21" s="106"/>
      <c r="EI21" s="107"/>
      <c r="EJ21" s="107"/>
      <c r="EK21" s="108"/>
      <c r="EL21" s="109"/>
      <c r="EM21" s="110"/>
      <c r="EN21" s="111"/>
      <c r="EO21" s="112"/>
      <c r="EQ21" s="104"/>
      <c r="ER21" s="104"/>
      <c r="ES21" s="105"/>
      <c r="ET21" s="106"/>
      <c r="EU21" s="107"/>
      <c r="EV21" s="107"/>
      <c r="EW21" s="108"/>
      <c r="EX21" s="109"/>
      <c r="EY21" s="110"/>
      <c r="EZ21" s="111"/>
      <c r="FA21" s="112"/>
      <c r="FC21" s="104"/>
      <c r="FD21" s="104"/>
      <c r="FE21" s="105"/>
      <c r="FF21" s="106"/>
      <c r="FG21" s="107"/>
      <c r="FH21" s="107"/>
      <c r="FI21" s="108"/>
      <c r="FJ21" s="109"/>
      <c r="FK21" s="110"/>
      <c r="FL21" s="111"/>
      <c r="FM21" s="112"/>
      <c r="FO21" s="104"/>
      <c r="FP21" s="104"/>
      <c r="FQ21" s="105"/>
      <c r="FR21" s="106"/>
      <c r="FS21" s="107"/>
      <c r="FT21" s="107"/>
      <c r="FU21" s="108"/>
      <c r="FV21" s="109"/>
      <c r="FW21" s="110"/>
      <c r="FX21" s="111"/>
      <c r="FY21" s="112"/>
      <c r="GA21" s="104"/>
      <c r="GB21" s="104"/>
      <c r="GC21" s="105"/>
      <c r="GD21" s="106"/>
      <c r="GE21" s="107"/>
      <c r="GF21" s="107"/>
      <c r="GG21" s="108"/>
      <c r="GH21" s="109"/>
      <c r="GI21" s="110"/>
      <c r="GJ21" s="111"/>
      <c r="GK21" s="112"/>
      <c r="GM21" s="104"/>
      <c r="GN21" s="104"/>
      <c r="GO21" s="105"/>
      <c r="GP21" s="106"/>
      <c r="GQ21" s="107"/>
      <c r="GR21" s="107"/>
      <c r="GS21" s="108"/>
      <c r="GT21" s="109"/>
      <c r="GU21" s="110"/>
      <c r="GV21" s="111"/>
      <c r="GW21" s="112"/>
      <c r="GY21" s="104"/>
      <c r="GZ21" s="104"/>
      <c r="HA21" s="105"/>
      <c r="HB21" s="106"/>
      <c r="HC21" s="107"/>
      <c r="HD21" s="107"/>
      <c r="HE21" s="108"/>
      <c r="HF21" s="109"/>
      <c r="HG21" s="110"/>
      <c r="HH21" s="111"/>
      <c r="HI21" s="112"/>
      <c r="HK21" s="104"/>
      <c r="HL21" s="104"/>
      <c r="HM21" s="105"/>
      <c r="HN21" s="106"/>
      <c r="HO21" s="107"/>
      <c r="HP21" s="107"/>
      <c r="HQ21" s="108"/>
      <c r="HR21" s="109"/>
      <c r="HS21" s="110"/>
      <c r="HT21" s="111"/>
      <c r="HU21" s="112"/>
      <c r="HW21" s="104"/>
      <c r="HX21" s="104"/>
      <c r="HY21" s="105"/>
      <c r="HZ21" s="106"/>
      <c r="IA21" s="107"/>
      <c r="IB21" s="107"/>
      <c r="IC21" s="108"/>
      <c r="ID21" s="109"/>
      <c r="IE21" s="110"/>
      <c r="IF21" s="111"/>
      <c r="IG21" s="112"/>
      <c r="II21" s="104"/>
      <c r="IJ21" s="104"/>
      <c r="IK21" s="105"/>
      <c r="IL21" s="106"/>
      <c r="IM21" s="107"/>
      <c r="IN21" s="107"/>
      <c r="IO21" s="108"/>
      <c r="IP21" s="109"/>
      <c r="IQ21" s="110"/>
      <c r="IR21" s="111"/>
      <c r="IS21" s="112"/>
      <c r="IU21" s="104"/>
      <c r="IV21" s="104"/>
      <c r="IW21" s="105"/>
      <c r="IX21" s="106"/>
      <c r="IY21" s="107"/>
      <c r="IZ21" s="107"/>
      <c r="JA21" s="108"/>
      <c r="JB21" s="109"/>
      <c r="JC21" s="110"/>
      <c r="JD21" s="111"/>
      <c r="JE21" s="112"/>
      <c r="JG21" s="104"/>
      <c r="JH21" s="104"/>
      <c r="JI21" s="105"/>
      <c r="JJ21" s="106"/>
      <c r="JK21" s="107"/>
      <c r="JL21" s="107"/>
      <c r="JM21" s="108"/>
      <c r="JN21" s="109"/>
      <c r="JO21" s="110"/>
      <c r="JP21" s="111"/>
      <c r="JQ21" s="112"/>
      <c r="JS21" s="104"/>
      <c r="JT21" s="104"/>
      <c r="JU21" s="105"/>
      <c r="JV21" s="106"/>
      <c r="JW21" s="107"/>
      <c r="JX21" s="107"/>
      <c r="JY21" s="108"/>
      <c r="JZ21" s="109"/>
      <c r="KA21" s="110"/>
      <c r="KB21" s="111"/>
      <c r="KC21" s="112"/>
      <c r="KE21" s="104"/>
      <c r="KF21" s="104"/>
    </row>
    <row r="22" spans="1:292" ht="13.5" customHeight="1">
      <c r="A22" s="20"/>
      <c r="B22" s="104" t="s">
        <v>934</v>
      </c>
      <c r="C22" s="1" t="s">
        <v>935</v>
      </c>
      <c r="D22" s="163" t="s">
        <v>936</v>
      </c>
      <c r="E22" s="105"/>
      <c r="F22" s="106"/>
      <c r="G22" s="107"/>
      <c r="H22" s="107"/>
      <c r="I22" s="108"/>
      <c r="J22" s="109"/>
      <c r="K22" s="110"/>
      <c r="L22" s="111"/>
      <c r="M22" s="112"/>
      <c r="O22" s="104"/>
      <c r="P22" s="163"/>
      <c r="Q22" s="105"/>
      <c r="R22" s="106"/>
      <c r="S22" s="107"/>
      <c r="T22" s="107"/>
      <c r="U22" s="108"/>
      <c r="V22" s="109"/>
      <c r="W22" s="110"/>
      <c r="X22" s="111"/>
      <c r="Y22" s="112"/>
      <c r="AA22" s="104"/>
      <c r="AB22" s="104"/>
      <c r="AC22" s="105">
        <f>IF(AG22="","",AC$3)</f>
        <v>43622</v>
      </c>
      <c r="AD22" s="106" t="str">
        <f>IF(AG22="","",AC$1)</f>
        <v>Sipilä I</v>
      </c>
      <c r="AE22" s="107">
        <f>IF(AG22="","",AC$2)</f>
        <v>42153</v>
      </c>
      <c r="AF22" s="107">
        <f>IF(AG22="","",AC$3)</f>
        <v>43622</v>
      </c>
      <c r="AG22" s="108" t="str">
        <f>IF(AN22="","",IF(ISNUMBER(SEARCH(":",AN22)),MID(AN22,FIND(":",AN22)+2,FIND("(",AN22)-FIND(":",AN22)-3),LEFT(AN22,FIND("(",AN22)-2)))</f>
        <v>Kimmo Tiilikainen</v>
      </c>
      <c r="AH22" s="109" t="str">
        <f>IF(AN22="","",MID(AN22,FIND("(",AN22)+1,4))</f>
        <v>1966</v>
      </c>
      <c r="AI22" s="110" t="str">
        <f>IF(ISNUMBER(SEARCH("*female*",AN22)),"female",IF(ISNUMBER(SEARCH("*male*",AN22)),"male",""))</f>
        <v>male</v>
      </c>
      <c r="AJ22" s="111" t="str">
        <f>IF(AN22="","",IF(ISERROR(MID(AN22,FIND("male,",AN22)+6,(FIND(")",AN22)-(FIND("male,",AN22)+6))))=TRUE,"missing/error",MID(AN22,FIND("male,",AN22)+6,(FIND(")",AN22)-(FIND("male,",AN22)+6)))))</f>
        <v>fi_kesk01</v>
      </c>
      <c r="AK22" s="112" t="str">
        <f>IF(AG22="","",(MID(AG22,(SEARCH("^^",SUBSTITUTE(AG22," ","^^",LEN(AG22)-LEN(SUBSTITUTE(AG22," ","")))))+1,99)&amp;"_"&amp;LEFT(AG22,FIND(" ",AG22)-1)&amp;"_"&amp;AH22))</f>
        <v>Tiilikainen_Kimmo_1966</v>
      </c>
      <c r="AM22" s="104"/>
      <c r="AN22" s="104" t="s">
        <v>945</v>
      </c>
      <c r="AO22" s="105"/>
      <c r="AP22" s="106"/>
      <c r="AQ22" s="107"/>
      <c r="AR22" s="107"/>
      <c r="AS22" s="108"/>
      <c r="AT22" s="109"/>
      <c r="AU22" s="110"/>
      <c r="AV22" s="111"/>
      <c r="AW22" s="112"/>
      <c r="AY22" s="104"/>
      <c r="AZ22" s="104"/>
      <c r="BA22" s="105"/>
      <c r="BB22" s="106"/>
      <c r="BC22" s="107"/>
      <c r="BD22" s="107"/>
      <c r="BE22" s="108"/>
      <c r="BF22" s="109"/>
      <c r="BG22" s="110"/>
      <c r="BH22" s="111"/>
      <c r="BI22" s="112"/>
      <c r="BK22" s="104"/>
      <c r="BL22" s="104"/>
      <c r="BM22" s="105"/>
      <c r="BN22" s="106"/>
      <c r="BO22" s="107"/>
      <c r="BP22" s="107"/>
      <c r="BQ22" s="108"/>
      <c r="BR22" s="109"/>
      <c r="BS22" s="110"/>
      <c r="BT22" s="111"/>
      <c r="BU22" s="112"/>
      <c r="BW22" s="104"/>
      <c r="BX22" s="104"/>
      <c r="BY22" s="105"/>
      <c r="BZ22" s="106"/>
      <c r="CA22" s="107"/>
      <c r="CB22" s="107"/>
      <c r="CC22" s="108"/>
      <c r="CD22" s="109"/>
      <c r="CE22" s="110"/>
      <c r="CF22" s="111"/>
      <c r="CG22" s="112"/>
      <c r="CI22" s="104"/>
      <c r="CJ22" s="104"/>
      <c r="CK22" s="105"/>
      <c r="CL22" s="106"/>
      <c r="CM22" s="107"/>
      <c r="CN22" s="107"/>
      <c r="CO22" s="108"/>
      <c r="CP22" s="109"/>
      <c r="CQ22" s="110"/>
      <c r="CR22" s="111"/>
      <c r="CS22" s="112"/>
      <c r="CU22" s="104"/>
      <c r="CV22" s="104"/>
      <c r="CW22" s="105"/>
      <c r="CX22" s="106"/>
      <c r="CY22" s="107"/>
      <c r="CZ22" s="107"/>
      <c r="DA22" s="108"/>
      <c r="DB22" s="109"/>
      <c r="DC22" s="110"/>
      <c r="DD22" s="111"/>
      <c r="DE22" s="112"/>
      <c r="DG22" s="104"/>
      <c r="DH22" s="104"/>
      <c r="DI22" s="105"/>
      <c r="DJ22" s="106"/>
      <c r="DK22" s="107"/>
      <c r="DL22" s="107"/>
      <c r="DM22" s="108"/>
      <c r="DN22" s="109"/>
      <c r="DO22" s="110"/>
      <c r="DP22" s="111"/>
      <c r="DQ22" s="112"/>
      <c r="DS22" s="104"/>
      <c r="DT22" s="104"/>
      <c r="DU22" s="105"/>
      <c r="DV22" s="106"/>
      <c r="DW22" s="107"/>
      <c r="DX22" s="107"/>
      <c r="DY22" s="108"/>
      <c r="DZ22" s="109"/>
      <c r="EA22" s="110"/>
      <c r="EB22" s="111"/>
      <c r="EC22" s="112"/>
      <c r="EE22" s="104"/>
      <c r="EF22" s="104"/>
      <c r="EG22" s="105"/>
      <c r="EH22" s="106"/>
      <c r="EI22" s="107"/>
      <c r="EJ22" s="107"/>
      <c r="EK22" s="108"/>
      <c r="EL22" s="109"/>
      <c r="EM22" s="110"/>
      <c r="EN22" s="111"/>
      <c r="EO22" s="112"/>
      <c r="EQ22" s="104"/>
      <c r="ER22" s="104"/>
      <c r="ES22" s="105"/>
      <c r="ET22" s="106"/>
      <c r="EU22" s="107"/>
      <c r="EV22" s="107"/>
      <c r="EW22" s="108"/>
      <c r="EX22" s="109"/>
      <c r="EY22" s="110"/>
      <c r="EZ22" s="111"/>
      <c r="FA22" s="112"/>
      <c r="FC22" s="104"/>
      <c r="FD22" s="104"/>
      <c r="FE22" s="105"/>
      <c r="FF22" s="106"/>
      <c r="FG22" s="107"/>
      <c r="FH22" s="107"/>
      <c r="FI22" s="108"/>
      <c r="FJ22" s="109"/>
      <c r="FK22" s="110"/>
      <c r="FL22" s="111"/>
      <c r="FM22" s="112"/>
      <c r="FO22" s="104"/>
      <c r="FP22" s="104"/>
      <c r="FQ22" s="105"/>
      <c r="FR22" s="106"/>
      <c r="FS22" s="107"/>
      <c r="FT22" s="107"/>
      <c r="FU22" s="108"/>
      <c r="FV22" s="109"/>
      <c r="FW22" s="110"/>
      <c r="FX22" s="111"/>
      <c r="FY22" s="112"/>
      <c r="GA22" s="104"/>
      <c r="GB22" s="104"/>
      <c r="GC22" s="105"/>
      <c r="GD22" s="106"/>
      <c r="GE22" s="107"/>
      <c r="GF22" s="107"/>
      <c r="GG22" s="108"/>
      <c r="GH22" s="109"/>
      <c r="GI22" s="110"/>
      <c r="GJ22" s="111"/>
      <c r="GK22" s="112"/>
      <c r="GM22" s="104"/>
      <c r="GN22" s="104"/>
      <c r="GO22" s="105"/>
      <c r="GP22" s="106"/>
      <c r="GQ22" s="107"/>
      <c r="GR22" s="107"/>
      <c r="GS22" s="108"/>
      <c r="GT22" s="109"/>
      <c r="GU22" s="110"/>
      <c r="GV22" s="111"/>
      <c r="GW22" s="112"/>
      <c r="GY22" s="104"/>
      <c r="GZ22" s="104"/>
      <c r="HA22" s="105"/>
      <c r="HB22" s="106"/>
      <c r="HC22" s="107"/>
      <c r="HD22" s="107"/>
      <c r="HE22" s="108"/>
      <c r="HF22" s="109"/>
      <c r="HG22" s="110"/>
      <c r="HH22" s="111"/>
      <c r="HI22" s="112"/>
      <c r="HK22" s="104"/>
      <c r="HL22" s="104"/>
      <c r="HM22" s="105"/>
      <c r="HN22" s="106"/>
      <c r="HO22" s="107"/>
      <c r="HP22" s="107"/>
      <c r="HQ22" s="108"/>
      <c r="HR22" s="109"/>
      <c r="HS22" s="110"/>
      <c r="HT22" s="111"/>
      <c r="HU22" s="112"/>
      <c r="HW22" s="104"/>
      <c r="HX22" s="104"/>
      <c r="HY22" s="105"/>
      <c r="HZ22" s="106"/>
      <c r="IA22" s="107"/>
      <c r="IB22" s="107"/>
      <c r="IC22" s="108"/>
      <c r="ID22" s="109"/>
      <c r="IE22" s="110"/>
      <c r="IF22" s="111"/>
      <c r="IG22" s="112"/>
      <c r="II22" s="104"/>
      <c r="IJ22" s="104"/>
      <c r="IK22" s="105"/>
      <c r="IL22" s="106"/>
      <c r="IM22" s="107"/>
      <c r="IN22" s="107"/>
      <c r="IO22" s="108"/>
      <c r="IP22" s="109"/>
      <c r="IQ22" s="110"/>
      <c r="IR22" s="111"/>
      <c r="IS22" s="112"/>
      <c r="IU22" s="104"/>
      <c r="IV22" s="104"/>
      <c r="IW22" s="105"/>
      <c r="IX22" s="106"/>
      <c r="IY22" s="107"/>
      <c r="IZ22" s="107"/>
      <c r="JA22" s="108"/>
      <c r="JB22" s="109"/>
      <c r="JC22" s="110"/>
      <c r="JD22" s="111"/>
      <c r="JE22" s="112"/>
      <c r="JG22" s="104"/>
      <c r="JH22" s="104"/>
      <c r="JI22" s="105"/>
      <c r="JJ22" s="106"/>
      <c r="JK22" s="107"/>
      <c r="JL22" s="107"/>
      <c r="JM22" s="108"/>
      <c r="JN22" s="109"/>
      <c r="JO22" s="110"/>
      <c r="JP22" s="111"/>
      <c r="JQ22" s="112"/>
      <c r="JS22" s="104"/>
      <c r="JT22" s="104"/>
      <c r="JU22" s="105"/>
      <c r="JV22" s="106"/>
      <c r="JW22" s="107"/>
      <c r="JX22" s="107"/>
      <c r="JY22" s="108"/>
      <c r="JZ22" s="109"/>
      <c r="KA22" s="110"/>
      <c r="KB22" s="111"/>
      <c r="KC22" s="112"/>
      <c r="KE22" s="104"/>
      <c r="KF22" s="104"/>
    </row>
    <row r="23" spans="1:292" ht="13.5" customHeight="1">
      <c r="A23" s="20"/>
      <c r="B23" s="104" t="s">
        <v>678</v>
      </c>
      <c r="C23" s="1" t="s">
        <v>679</v>
      </c>
      <c r="D23" s="163" t="s">
        <v>680</v>
      </c>
      <c r="E23" s="105">
        <f>IF(I23="","",E$3)</f>
        <v>41814</v>
      </c>
      <c r="F23" s="106" t="str">
        <f>IF(I23="","",E$1)</f>
        <v>Katainen I</v>
      </c>
      <c r="G23" s="107">
        <f>IF(I23="","",E$2)</f>
        <v>40716</v>
      </c>
      <c r="H23" s="107">
        <f>IF(I23="","",E$3)</f>
        <v>41814</v>
      </c>
      <c r="I23" s="108" t="str">
        <f>IF(P23="","",IF(ISNUMBER(SEARCH(":",P23)),MID(P23,FIND(":",P23)+2,FIND("(",P23)-FIND(":",P23)-3),LEFT(P23,FIND("(",P23)-2)))</f>
        <v>Jari Koskinen</v>
      </c>
      <c r="J23" s="109" t="str">
        <f>IF(P23="","",MID(P23,FIND("(",P23)+1,4))</f>
        <v>1960</v>
      </c>
      <c r="K23" s="110" t="str">
        <f>IF(ISNUMBER(SEARCH("*female*",P23)),"female",IF(ISNUMBER(SEARCH("*male*",P23)),"male",""))</f>
        <v>male</v>
      </c>
      <c r="L23" s="111" t="str">
        <f>IF(P23="","",IF(ISERROR(MID(P23,FIND("male,",P23)+6,(FIND(")",P23)-(FIND("male,",P23)+6))))=TRUE,"missing/error",MID(P23,FIND("male,",P23)+6,(FIND(")",P23)-(FIND("male,",P23)+6)))))</f>
        <v>fi_kok01</v>
      </c>
      <c r="M23" s="112" t="str">
        <f>IF(I23="","",(MID(I23,(SEARCH("^^",SUBSTITUTE(I23," ","^^",LEN(I23)-LEN(SUBSTITUTE(I23," ","")))))+1,99)&amp;"_"&amp;LEFT(I23,FIND(" ",I23)-1)&amp;"_"&amp;J23))</f>
        <v>Koskinen_Jari_1960</v>
      </c>
      <c r="O23" s="104"/>
      <c r="P23" s="163" t="s">
        <v>749</v>
      </c>
      <c r="Q23" s="105">
        <f>IF(U23="","",Q$3)</f>
        <v>42153</v>
      </c>
      <c r="R23" s="106" t="str">
        <f>IF(U23="","",Q$1)</f>
        <v>Stubb I</v>
      </c>
      <c r="S23" s="107">
        <f>IF(U23="","",Q$2)</f>
        <v>41814</v>
      </c>
      <c r="T23" s="107">
        <f>IF(U23="","",Q$3)</f>
        <v>42153</v>
      </c>
      <c r="U23" s="108" t="str">
        <f>IF(AB23="","",IF(ISNUMBER(SEARCH(":",AB23)),MID(AB23,FIND(":",AB23)+2,FIND("(",AB23)-FIND(":",AB23)-3),LEFT(AB23,FIND("(",AB23)-2)))</f>
        <v>Petteri Orpo</v>
      </c>
      <c r="V23" s="109" t="str">
        <f>IF(AB23="","",MID(AB23,FIND("(",AB23)+1,4))</f>
        <v>1969</v>
      </c>
      <c r="W23" s="110" t="str">
        <f>IF(ISNUMBER(SEARCH("*female*",AB23)),"female",IF(ISNUMBER(SEARCH("*male*",AB23)),"male",""))</f>
        <v>male</v>
      </c>
      <c r="X23" s="111" t="s">
        <v>310</v>
      </c>
      <c r="Y23" s="112" t="str">
        <f>IF(U23="","",(MID(U23,(SEARCH("^^",SUBSTITUTE(U23," ","^^",LEN(U23)-LEN(SUBSTITUTE(U23," ","")))))+1,99)&amp;"_"&amp;LEFT(U23,FIND(" ",U23)-1)&amp;"_"&amp;V23))</f>
        <v>Orpo_Petteri_1969</v>
      </c>
      <c r="AA23" s="104"/>
      <c r="AB23" s="104" t="s">
        <v>879</v>
      </c>
      <c r="AC23" s="105">
        <f>IF(AG23="","",AC$3)</f>
        <v>43622</v>
      </c>
      <c r="AD23" s="106" t="str">
        <f>IF(AG23="","",AC$1)</f>
        <v>Sipilä I</v>
      </c>
      <c r="AE23" s="107">
        <f>IF(AG23="","",AC$2)</f>
        <v>42153</v>
      </c>
      <c r="AF23" s="107">
        <v>42860</v>
      </c>
      <c r="AG23" s="108" t="str">
        <f>IF(AN23="","",IF(ISNUMBER(SEARCH(":",AN23)),MID(AN23,FIND(":",AN23)+2,FIND("(",AN23)-FIND(":",AN23)-3),LEFT(AN23,FIND("(",AN23)-2)))</f>
        <v>Kimmo Tiilikainen</v>
      </c>
      <c r="AH23" s="109" t="str">
        <f>IF(AN23="","",MID(AN23,FIND("(",AN23)+1,4))</f>
        <v>1966</v>
      </c>
      <c r="AI23" s="110" t="str">
        <f>IF(ISNUMBER(SEARCH("*female*",AN23)),"female",IF(ISNUMBER(SEARCH("*male*",AN23)),"male",""))</f>
        <v>male</v>
      </c>
      <c r="AJ23" s="111" t="str">
        <f>IF(AN23="","",IF(ISERROR(MID(AN23,FIND("male,",AN23)+6,(FIND(")",AN23)-(FIND("male,",AN23)+6))))=TRUE,"missing/error",MID(AN23,FIND("male,",AN23)+6,(FIND(")",AN23)-(FIND("male,",AN23)+6)))))</f>
        <v>fi_kesk01</v>
      </c>
      <c r="AK23" s="112" t="str">
        <f>IF(AG23="","",(MID(AG23,(SEARCH("^^",SUBSTITUTE(AG23," ","^^",LEN(AG23)-LEN(SUBSTITUTE(AG23," ","")))))+1,99)&amp;"_"&amp;LEFT(AG23,FIND(" ",AG23)-1)&amp;"_"&amp;AH23))</f>
        <v>Tiilikainen_Kimmo_1966</v>
      </c>
      <c r="AM23" s="104"/>
      <c r="AN23" s="104" t="s">
        <v>945</v>
      </c>
      <c r="AO23" s="105">
        <f>IF(AS23="","",AO$3)</f>
        <v>43809</v>
      </c>
      <c r="AP23" s="106" t="str">
        <f>IF(AS23="","",AO$1)</f>
        <v>Rinne I</v>
      </c>
      <c r="AQ23" s="107">
        <f>IF(AS23="","",AO$2)</f>
        <v>43622</v>
      </c>
      <c r="AR23" s="107">
        <f>IF(AS23="","",AO$3)</f>
        <v>43809</v>
      </c>
      <c r="AS23" s="108" t="str">
        <f>IF(AZ23="","",IF(ISNUMBER(SEARCH(":",AZ23)),MID(AZ23,FIND(":",AZ23)+2,FIND("(",AZ23)-FIND(":",AZ23)-3),LEFT(AZ23,FIND("(",AZ23)-2)))</f>
        <v>Jari Leppä</v>
      </c>
      <c r="AT23" s="109" t="str">
        <f>IF(AZ23="","",MID(AZ23,FIND("(",AZ23)+1,4))</f>
        <v>1959</v>
      </c>
      <c r="AU23" s="110" t="str">
        <f>IF(ISNUMBER(SEARCH("*female*",AZ23)),"female",IF(ISNUMBER(SEARCH("*male*",AZ23)),"male",""))</f>
        <v>male</v>
      </c>
      <c r="AV23" s="111" t="str">
        <f>IF(AZ23="","",IF(ISERROR(MID(AZ23,FIND("male,",AZ23)+6,(FIND(")",AZ23)-(FIND("male,",AZ23)+6))))=TRUE,"missing/error",MID(AZ23,FIND("male,",AZ23)+6,(FIND(")",AZ23)-(FIND("male,",AZ23)+6)))))</f>
        <v>fi_kesk01</v>
      </c>
      <c r="AW23" s="112" t="str">
        <f>IF(AS23="","",(MID(AS23,(SEARCH("^^",SUBSTITUTE(AS23," ","^^",LEN(AS23)-LEN(SUBSTITUTE(AS23," ","")))))+1,99)&amp;"_"&amp;LEFT(AS23,FIND(" ",AS23)-1)&amp;"_"&amp;AT23))</f>
        <v>Leppä_Jari_1959</v>
      </c>
      <c r="AY23" s="104"/>
      <c r="AZ23" s="104" t="s">
        <v>1038</v>
      </c>
      <c r="BA23" s="105">
        <f>IF(BE23="","",BA$3)</f>
        <v>44926</v>
      </c>
      <c r="BB23" s="106" t="str">
        <f>IF(BE23="","",BA$1)</f>
        <v>Marin I</v>
      </c>
      <c r="BC23" s="107">
        <f>IF(BE23="","",BA$2)</f>
        <v>43809</v>
      </c>
      <c r="BD23" s="107">
        <v>44680</v>
      </c>
      <c r="BE23" s="108" t="str">
        <f>IF(BL23="","",IF(ISNUMBER(SEARCH(":",BL23)),MID(BL23,FIND(":",BL23)+2,FIND("(",BL23)-FIND(":",BL23)-3),LEFT(BL23,FIND("(",BL23)-2)))</f>
        <v>Jari Leppä</v>
      </c>
      <c r="BF23" s="109" t="str">
        <f>IF(BL23="","",MID(BL23,FIND("(",BL23)+1,4))</f>
        <v>1959</v>
      </c>
      <c r="BG23" s="110" t="str">
        <f>IF(ISNUMBER(SEARCH("*female*",BL23)),"female",IF(ISNUMBER(SEARCH("*male*",BL23)),"male",""))</f>
        <v>male</v>
      </c>
      <c r="BH23" s="111" t="str">
        <f>IF(BL23="","",IF(ISERROR(MID(BL23,FIND("male,",BL23)+6,(FIND(")",BL23)-(FIND("male,",BL23)+6))))=TRUE,"missing/error",MID(BL23,FIND("male,",BL23)+6,(FIND(")",BL23)-(FIND("male,",BL23)+6)))))</f>
        <v>fi_kesk01</v>
      </c>
      <c r="BI23" s="112" t="str">
        <f>IF(BE23="","",(MID(BE23,(SEARCH("^^",SUBSTITUTE(BE23," ","^^",LEN(BE23)-LEN(SUBSTITUTE(BE23," ","")))))+1,99)&amp;"_"&amp;LEFT(BE23,FIND(" ",BE23)-1)&amp;"_"&amp;BF23))</f>
        <v>Leppä_Jari_1959</v>
      </c>
      <c r="BK23" s="104" t="s">
        <v>1134</v>
      </c>
      <c r="BL23" s="104" t="s">
        <v>1038</v>
      </c>
      <c r="BM23" s="105" t="str">
        <f>IF(BQ23="","",BM$3)</f>
        <v/>
      </c>
      <c r="BN23" s="106" t="str">
        <f>IF(BQ23="","",BM$1)</f>
        <v/>
      </c>
      <c r="BO23" s="107" t="str">
        <f>IF(BQ23="","",BM$2)</f>
        <v/>
      </c>
      <c r="BP23" s="107" t="str">
        <f>IF(BQ23="","",BM$3)</f>
        <v/>
      </c>
      <c r="BQ23" s="108" t="str">
        <f>IF(BX23="","",IF(ISNUMBER(SEARCH(":",BX23)),MID(BX23,FIND(":",BX23)+2,FIND("(",BX23)-FIND(":",BX23)-3),LEFT(BX23,FIND("(",BX23)-2)))</f>
        <v/>
      </c>
      <c r="BR23" s="109" t="str">
        <f>IF(BX23="","",MID(BX23,FIND("(",BX23)+1,4))</f>
        <v/>
      </c>
      <c r="BS23" s="110" t="str">
        <f>IF(ISNUMBER(SEARCH("*female*",BX23)),"female",IF(ISNUMBER(SEARCH("*male*",BX23)),"male",""))</f>
        <v/>
      </c>
      <c r="BT23" s="111" t="str">
        <f>IF(BX23="","",IF(ISERROR(MID(BX23,FIND("male,",BX23)+6,(FIND(")",BX23)-(FIND("male,",BX23)+6))))=TRUE,"missing/error",MID(BX23,FIND("male,",BX23)+6,(FIND(")",BX23)-(FIND("male,",BX23)+6)))))</f>
        <v/>
      </c>
      <c r="BU23" s="112" t="str">
        <f>IF(BQ23="","",(MID(BQ23,(SEARCH("^^",SUBSTITUTE(BQ23," ","^^",LEN(BQ23)-LEN(SUBSTITUTE(BQ23," ","")))))+1,99)&amp;"_"&amp;LEFT(BQ23,FIND(" ",BQ23)-1)&amp;"_"&amp;BR23))</f>
        <v/>
      </c>
      <c r="BW23" s="104"/>
      <c r="BX23" s="104"/>
      <c r="BY23" s="105" t="str">
        <f>IF(CC23="","",BY$3)</f>
        <v/>
      </c>
      <c r="BZ23" s="106" t="str">
        <f>IF(CC23="","",BY$1)</f>
        <v/>
      </c>
      <c r="CA23" s="107" t="str">
        <f>IF(CC23="","",BY$2)</f>
        <v/>
      </c>
      <c r="CB23" s="107" t="str">
        <f>IF(CC23="","",BY$3)</f>
        <v/>
      </c>
      <c r="CC23" s="108" t="str">
        <f>IF(CJ23="","",IF(ISNUMBER(SEARCH(":",CJ23)),MID(CJ23,FIND(":",CJ23)+2,FIND("(",CJ23)-FIND(":",CJ23)-3),LEFT(CJ23,FIND("(",CJ23)-2)))</f>
        <v/>
      </c>
      <c r="CD23" s="109" t="str">
        <f>IF(CJ23="","",MID(CJ23,FIND("(",CJ23)+1,4))</f>
        <v/>
      </c>
      <c r="CE23" s="110" t="str">
        <f>IF(ISNUMBER(SEARCH("*female*",CJ23)),"female",IF(ISNUMBER(SEARCH("*male*",CJ23)),"male",""))</f>
        <v/>
      </c>
      <c r="CF23" s="111" t="str">
        <f>IF(CJ23="","",IF(ISERROR(MID(CJ23,FIND("male,",CJ23)+6,(FIND(")",CJ23)-(FIND("male,",CJ23)+6))))=TRUE,"missing/error",MID(CJ23,FIND("male,",CJ23)+6,(FIND(")",CJ23)-(FIND("male,",CJ23)+6)))))</f>
        <v/>
      </c>
      <c r="CG23" s="112" t="str">
        <f>IF(CC23="","",(MID(CC23,(SEARCH("^^",SUBSTITUTE(CC23," ","^^",LEN(CC23)-LEN(SUBSTITUTE(CC23," ","")))))+1,99)&amp;"_"&amp;LEFT(CC23,FIND(" ",CC23)-1)&amp;"_"&amp;CD23))</f>
        <v/>
      </c>
      <c r="CI23" s="104"/>
      <c r="CJ23" s="104"/>
      <c r="CK23" s="105" t="str">
        <f>IF(CO23="","",CK$3)</f>
        <v/>
      </c>
      <c r="CL23" s="106" t="str">
        <f>IF(CO23="","",CK$1)</f>
        <v/>
      </c>
      <c r="CM23" s="107" t="str">
        <f>IF(CO23="","",CK$2)</f>
        <v/>
      </c>
      <c r="CN23" s="107" t="str">
        <f>IF(CO23="","",CK$3)</f>
        <v/>
      </c>
      <c r="CO23" s="108" t="str">
        <f>IF(CV23="","",IF(ISNUMBER(SEARCH(":",CV23)),MID(CV23,FIND(":",CV23)+2,FIND("(",CV23)-FIND(":",CV23)-3),LEFT(CV23,FIND("(",CV23)-2)))</f>
        <v/>
      </c>
      <c r="CP23" s="109" t="str">
        <f>IF(CV23="","",MID(CV23,FIND("(",CV23)+1,4))</f>
        <v/>
      </c>
      <c r="CQ23" s="110" t="str">
        <f>IF(ISNUMBER(SEARCH("*female*",CV23)),"female",IF(ISNUMBER(SEARCH("*male*",CV23)),"male",""))</f>
        <v/>
      </c>
      <c r="CR23" s="111" t="str">
        <f>IF(CV23="","",IF(ISERROR(MID(CV23,FIND("male,",CV23)+6,(FIND(")",CV23)-(FIND("male,",CV23)+6))))=TRUE,"missing/error",MID(CV23,FIND("male,",CV23)+6,(FIND(")",CV23)-(FIND("male,",CV23)+6)))))</f>
        <v/>
      </c>
      <c r="CS23" s="112" t="str">
        <f>IF(CO23="","",(MID(CO23,(SEARCH("^^",SUBSTITUTE(CO23," ","^^",LEN(CO23)-LEN(SUBSTITUTE(CO23," ","")))))+1,99)&amp;"_"&amp;LEFT(CO23,FIND(" ",CO23)-1)&amp;"_"&amp;CP23))</f>
        <v/>
      </c>
      <c r="CU23" s="104"/>
      <c r="CV23" s="104"/>
      <c r="CW23" s="105" t="str">
        <f>IF(DA23="","",CW$3)</f>
        <v/>
      </c>
      <c r="CX23" s="106" t="str">
        <f>IF(DA23="","",CW$1)</f>
        <v/>
      </c>
      <c r="CY23" s="107" t="str">
        <f>IF(DA23="","",CW$2)</f>
        <v/>
      </c>
      <c r="CZ23" s="107" t="str">
        <f>IF(DA23="","",CW$3)</f>
        <v/>
      </c>
      <c r="DA23" s="108" t="str">
        <f>IF(DH23="","",IF(ISNUMBER(SEARCH(":",DH23)),MID(DH23,FIND(":",DH23)+2,FIND("(",DH23)-FIND(":",DH23)-3),LEFT(DH23,FIND("(",DH23)-2)))</f>
        <v/>
      </c>
      <c r="DB23" s="109" t="str">
        <f>IF(DH23="","",MID(DH23,FIND("(",DH23)+1,4))</f>
        <v/>
      </c>
      <c r="DC23" s="110" t="str">
        <f>IF(ISNUMBER(SEARCH("*female*",DH23)),"female",IF(ISNUMBER(SEARCH("*male*",DH23)),"male",""))</f>
        <v/>
      </c>
      <c r="DD23" s="111" t="str">
        <f>IF(DH23="","",IF(ISERROR(MID(DH23,FIND("male,",DH23)+6,(FIND(")",DH23)-(FIND("male,",DH23)+6))))=TRUE,"missing/error",MID(DH23,FIND("male,",DH23)+6,(FIND(")",DH23)-(FIND("male,",DH23)+6)))))</f>
        <v/>
      </c>
      <c r="DE23" s="112" t="str">
        <f>IF(DA23="","",(MID(DA23,(SEARCH("^^",SUBSTITUTE(DA23," ","^^",LEN(DA23)-LEN(SUBSTITUTE(DA23," ","")))))+1,99)&amp;"_"&amp;LEFT(DA23,FIND(" ",DA23)-1)&amp;"_"&amp;DB23))</f>
        <v/>
      </c>
      <c r="DG23" s="104"/>
      <c r="DH23" s="104"/>
      <c r="DI23" s="105" t="str">
        <f>IF(DM23="","",DI$3)</f>
        <v/>
      </c>
      <c r="DJ23" s="106" t="str">
        <f>IF(DM23="","",DI$1)</f>
        <v/>
      </c>
      <c r="DK23" s="107" t="str">
        <f>IF(DM23="","",DI$2)</f>
        <v/>
      </c>
      <c r="DL23" s="107" t="str">
        <f>IF(DM23="","",DI$3)</f>
        <v/>
      </c>
      <c r="DM23" s="108" t="str">
        <f>IF(DT23="","",IF(ISNUMBER(SEARCH(":",DT23)),MID(DT23,FIND(":",DT23)+2,FIND("(",DT23)-FIND(":",DT23)-3),LEFT(DT23,FIND("(",DT23)-2)))</f>
        <v/>
      </c>
      <c r="DN23" s="109" t="str">
        <f>IF(DT23="","",MID(DT23,FIND("(",DT23)+1,4))</f>
        <v/>
      </c>
      <c r="DO23" s="110" t="str">
        <f>IF(ISNUMBER(SEARCH("*female*",DT23)),"female",IF(ISNUMBER(SEARCH("*male*",DT23)),"male",""))</f>
        <v/>
      </c>
      <c r="DP23" s="111" t="str">
        <f>IF(DT23="","",IF(ISERROR(MID(DT23,FIND("male,",DT23)+6,(FIND(")",DT23)-(FIND("male,",DT23)+6))))=TRUE,"missing/error",MID(DT23,FIND("male,",DT23)+6,(FIND(")",DT23)-(FIND("male,",DT23)+6)))))</f>
        <v/>
      </c>
      <c r="DQ23" s="112" t="str">
        <f>IF(DM23="","",(MID(DM23,(SEARCH("^^",SUBSTITUTE(DM23," ","^^",LEN(DM23)-LEN(SUBSTITUTE(DM23," ","")))))+1,99)&amp;"_"&amp;LEFT(DM23,FIND(" ",DM23)-1)&amp;"_"&amp;DN23))</f>
        <v/>
      </c>
      <c r="DS23" s="104"/>
      <c r="DT23" s="104"/>
      <c r="DU23" s="105" t="str">
        <f>IF(DY23="","",DU$3)</f>
        <v/>
      </c>
      <c r="DV23" s="106" t="str">
        <f>IF(DY23="","",DU$1)</f>
        <v/>
      </c>
      <c r="DW23" s="107" t="str">
        <f>IF(DY23="","",DU$2)</f>
        <v/>
      </c>
      <c r="DX23" s="107" t="str">
        <f>IF(DY23="","",DU$3)</f>
        <v/>
      </c>
      <c r="DY23" s="108" t="str">
        <f>IF(EF23="","",IF(ISNUMBER(SEARCH(":",EF23)),MID(EF23,FIND(":",EF23)+2,FIND("(",EF23)-FIND(":",EF23)-3),LEFT(EF23,FIND("(",EF23)-2)))</f>
        <v/>
      </c>
      <c r="DZ23" s="109" t="str">
        <f>IF(EF23="","",MID(EF23,FIND("(",EF23)+1,4))</f>
        <v/>
      </c>
      <c r="EA23" s="110" t="str">
        <f>IF(ISNUMBER(SEARCH("*female*",EF23)),"female",IF(ISNUMBER(SEARCH("*male*",EF23)),"male",""))</f>
        <v/>
      </c>
      <c r="EB23" s="111" t="str">
        <f>IF(EF23="","",IF(ISERROR(MID(EF23,FIND("male,",EF23)+6,(FIND(")",EF23)-(FIND("male,",EF23)+6))))=TRUE,"missing/error",MID(EF23,FIND("male,",EF23)+6,(FIND(")",EF23)-(FIND("male,",EF23)+6)))))</f>
        <v/>
      </c>
      <c r="EC23" s="112" t="str">
        <f>IF(DY23="","",(MID(DY23,(SEARCH("^^",SUBSTITUTE(DY23," ","^^",LEN(DY23)-LEN(SUBSTITUTE(DY23," ","")))))+1,99)&amp;"_"&amp;LEFT(DY23,FIND(" ",DY23)-1)&amp;"_"&amp;DZ23))</f>
        <v/>
      </c>
      <c r="EE23" s="104"/>
      <c r="EF23" s="104"/>
      <c r="EG23" s="105" t="str">
        <f>IF(EK23="","",EG$3)</f>
        <v/>
      </c>
      <c r="EH23" s="106" t="str">
        <f>IF(EK23="","",EG$1)</f>
        <v/>
      </c>
      <c r="EI23" s="107" t="str">
        <f>IF(EK23="","",EG$2)</f>
        <v/>
      </c>
      <c r="EJ23" s="107" t="str">
        <f>IF(EK23="","",EG$3)</f>
        <v/>
      </c>
      <c r="EK23" s="108" t="str">
        <f>IF(ER23="","",IF(ISNUMBER(SEARCH(":",ER23)),MID(ER23,FIND(":",ER23)+2,FIND("(",ER23)-FIND(":",ER23)-3),LEFT(ER23,FIND("(",ER23)-2)))</f>
        <v/>
      </c>
      <c r="EL23" s="109" t="str">
        <f>IF(ER23="","",MID(ER23,FIND("(",ER23)+1,4))</f>
        <v/>
      </c>
      <c r="EM23" s="110" t="str">
        <f>IF(ISNUMBER(SEARCH("*female*",ER23)),"female",IF(ISNUMBER(SEARCH("*male*",ER23)),"male",""))</f>
        <v/>
      </c>
      <c r="EN23" s="111" t="str">
        <f>IF(ER23="","",IF(ISERROR(MID(ER23,FIND("male,",ER23)+6,(FIND(")",ER23)-(FIND("male,",ER23)+6))))=TRUE,"missing/error",MID(ER23,FIND("male,",ER23)+6,(FIND(")",ER23)-(FIND("male,",ER23)+6)))))</f>
        <v/>
      </c>
      <c r="EO23" s="112" t="str">
        <f>IF(EK23="","",(MID(EK23,(SEARCH("^^",SUBSTITUTE(EK23," ","^^",LEN(EK23)-LEN(SUBSTITUTE(EK23," ","")))))+1,99)&amp;"_"&amp;LEFT(EK23,FIND(" ",EK23)-1)&amp;"_"&amp;EL23))</f>
        <v/>
      </c>
      <c r="EQ23" s="104"/>
      <c r="ER23" s="104"/>
      <c r="ES23" s="105" t="str">
        <f>IF(EW23="","",ES$3)</f>
        <v/>
      </c>
      <c r="ET23" s="106" t="str">
        <f>IF(EW23="","",ES$1)</f>
        <v/>
      </c>
      <c r="EU23" s="107" t="str">
        <f>IF(EW23="","",ES$2)</f>
        <v/>
      </c>
      <c r="EV23" s="107" t="str">
        <f>IF(EW23="","",ES$3)</f>
        <v/>
      </c>
      <c r="EW23" s="108" t="str">
        <f>IF(FD23="","",IF(ISNUMBER(SEARCH(":",FD23)),MID(FD23,FIND(":",FD23)+2,FIND("(",FD23)-FIND(":",FD23)-3),LEFT(FD23,FIND("(",FD23)-2)))</f>
        <v/>
      </c>
      <c r="EX23" s="109" t="str">
        <f>IF(FD23="","",MID(FD23,FIND("(",FD23)+1,4))</f>
        <v/>
      </c>
      <c r="EY23" s="110" t="str">
        <f>IF(ISNUMBER(SEARCH("*female*",FD23)),"female",IF(ISNUMBER(SEARCH("*male*",FD23)),"male",""))</f>
        <v/>
      </c>
      <c r="EZ23" s="111" t="str">
        <f>IF(FD23="","",IF(ISERROR(MID(FD23,FIND("male,",FD23)+6,(FIND(")",FD23)-(FIND("male,",FD23)+6))))=TRUE,"missing/error",MID(FD23,FIND("male,",FD23)+6,(FIND(")",FD23)-(FIND("male,",FD23)+6)))))</f>
        <v/>
      </c>
      <c r="FA23" s="112" t="str">
        <f>IF(EW23="","",(MID(EW23,(SEARCH("^^",SUBSTITUTE(EW23," ","^^",LEN(EW23)-LEN(SUBSTITUTE(EW23," ","")))))+1,99)&amp;"_"&amp;LEFT(EW23,FIND(" ",EW23)-1)&amp;"_"&amp;EX23))</f>
        <v/>
      </c>
      <c r="FC23" s="104"/>
      <c r="FD23" s="104"/>
      <c r="FE23" s="105" t="str">
        <f>IF(FI23="","",FE$3)</f>
        <v/>
      </c>
      <c r="FF23" s="106" t="str">
        <f>IF(FI23="","",FE$1)</f>
        <v/>
      </c>
      <c r="FG23" s="107" t="str">
        <f>IF(FI23="","",FE$2)</f>
        <v/>
      </c>
      <c r="FH23" s="107" t="str">
        <f>IF(FI23="","",FE$3)</f>
        <v/>
      </c>
      <c r="FI23" s="108" t="str">
        <f>IF(FP23="","",IF(ISNUMBER(SEARCH(":",FP23)),MID(FP23,FIND(":",FP23)+2,FIND("(",FP23)-FIND(":",FP23)-3),LEFT(FP23,FIND("(",FP23)-2)))</f>
        <v/>
      </c>
      <c r="FJ23" s="109" t="str">
        <f>IF(FP23="","",MID(FP23,FIND("(",FP23)+1,4))</f>
        <v/>
      </c>
      <c r="FK23" s="110" t="str">
        <f>IF(ISNUMBER(SEARCH("*female*",FP23)),"female",IF(ISNUMBER(SEARCH("*male*",FP23)),"male",""))</f>
        <v/>
      </c>
      <c r="FL23" s="111" t="str">
        <f>IF(FP23="","",IF(ISERROR(MID(FP23,FIND("male,",FP23)+6,(FIND(")",FP23)-(FIND("male,",FP23)+6))))=TRUE,"missing/error",MID(FP23,FIND("male,",FP23)+6,(FIND(")",FP23)-(FIND("male,",FP23)+6)))))</f>
        <v/>
      </c>
      <c r="FM23" s="112" t="str">
        <f>IF(FI23="","",(MID(FI23,(SEARCH("^^",SUBSTITUTE(FI23," ","^^",LEN(FI23)-LEN(SUBSTITUTE(FI23," ","")))))+1,99)&amp;"_"&amp;LEFT(FI23,FIND(" ",FI23)-1)&amp;"_"&amp;FJ23))</f>
        <v/>
      </c>
      <c r="FO23" s="104"/>
      <c r="FP23" s="104"/>
      <c r="FQ23" s="105" t="str">
        <f>IF(FU23="","",#REF!)</f>
        <v/>
      </c>
      <c r="FR23" s="106" t="str">
        <f>IF(FU23="","",FQ$1)</f>
        <v/>
      </c>
      <c r="FS23" s="107" t="str">
        <f>IF(FU23="","",FQ$2)</f>
        <v/>
      </c>
      <c r="FT23" s="107" t="str">
        <f>IF(FU23="","",FQ$3)</f>
        <v/>
      </c>
      <c r="FU23" s="108" t="str">
        <f>IF(GB23="","",IF(ISNUMBER(SEARCH(":",GB23)),MID(GB23,FIND(":",GB23)+2,FIND("(",GB23)-FIND(":",GB23)-3),LEFT(GB23,FIND("(",GB23)-2)))</f>
        <v/>
      </c>
      <c r="FV23" s="109" t="str">
        <f>IF(GB23="","",MID(GB23,FIND("(",GB23)+1,4))</f>
        <v/>
      </c>
      <c r="FW23" s="110" t="str">
        <f>IF(ISNUMBER(SEARCH("*female*",GB23)),"female",IF(ISNUMBER(SEARCH("*male*",GB23)),"male",""))</f>
        <v/>
      </c>
      <c r="FX23" s="111" t="str">
        <f>IF(GB23="","",IF(ISERROR(MID(GB23,FIND("male,",GB23)+6,(FIND(")",GB23)-(FIND("male,",GB23)+6))))=TRUE,"missing/error",MID(GB23,FIND("male,",GB23)+6,(FIND(")",GB23)-(FIND("male,",GB23)+6)))))</f>
        <v/>
      </c>
      <c r="FY23" s="112" t="str">
        <f>IF(FU23="","",(MID(FU23,(SEARCH("^^",SUBSTITUTE(FU23," ","^^",LEN(FU23)-LEN(SUBSTITUTE(FU23," ","")))))+1,99)&amp;"_"&amp;LEFT(FU23,FIND(" ",FU23)-1)&amp;"_"&amp;FV23))</f>
        <v/>
      </c>
      <c r="GA23" s="104"/>
      <c r="GB23" s="104"/>
      <c r="GC23" s="105" t="str">
        <f>IF(GG23="","",GC$3)</f>
        <v/>
      </c>
      <c r="GD23" s="106" t="str">
        <f>IF(GG23="","",GC$1)</f>
        <v/>
      </c>
      <c r="GE23" s="107" t="str">
        <f>IF(GG23="","",GC$2)</f>
        <v/>
      </c>
      <c r="GF23" s="107" t="str">
        <f>IF(GG23="","",GC$3)</f>
        <v/>
      </c>
      <c r="GG23" s="108" t="str">
        <f>IF(GN23="","",IF(ISNUMBER(SEARCH(":",GN23)),MID(GN23,FIND(":",GN23)+2,FIND("(",GN23)-FIND(":",GN23)-3),LEFT(GN23,FIND("(",GN23)-2)))</f>
        <v/>
      </c>
      <c r="GH23" s="109" t="str">
        <f>IF(GN23="","",MID(GN23,FIND("(",GN23)+1,4))</f>
        <v/>
      </c>
      <c r="GI23" s="110" t="str">
        <f>IF(ISNUMBER(SEARCH("*female*",GN23)),"female",IF(ISNUMBER(SEARCH("*male*",GN23)),"male",""))</f>
        <v/>
      </c>
      <c r="GJ23" s="111" t="str">
        <f>IF(GN23="","",IF(ISERROR(MID(GN23,FIND("male,",GN23)+6,(FIND(")",GN23)-(FIND("male,",GN23)+6))))=TRUE,"missing/error",MID(GN23,FIND("male,",GN23)+6,(FIND(")",GN23)-(FIND("male,",GN23)+6)))))</f>
        <v/>
      </c>
      <c r="GK23" s="112" t="str">
        <f>IF(GG23="","",(MID(GG23,(SEARCH("^^",SUBSTITUTE(GG23," ","^^",LEN(GG23)-LEN(SUBSTITUTE(GG23," ","")))))+1,99)&amp;"_"&amp;LEFT(GG23,FIND(" ",GG23)-1)&amp;"_"&amp;GH23))</f>
        <v/>
      </c>
      <c r="GM23" s="104"/>
      <c r="GN23" s="104"/>
      <c r="GO23" s="105" t="str">
        <f>IF(GS23="","",GO$3)</f>
        <v/>
      </c>
      <c r="GP23" s="106" t="str">
        <f>IF(GS23="","",GO$1)</f>
        <v/>
      </c>
      <c r="GQ23" s="107" t="str">
        <f>IF(GS23="","",GO$2)</f>
        <v/>
      </c>
      <c r="GR23" s="107" t="str">
        <f>IF(GS23="","",GO$3)</f>
        <v/>
      </c>
      <c r="GS23" s="108" t="str">
        <f>IF(GZ23="","",IF(ISNUMBER(SEARCH(":",GZ23)),MID(GZ23,FIND(":",GZ23)+2,FIND("(",GZ23)-FIND(":",GZ23)-3),LEFT(GZ23,FIND("(",GZ23)-2)))</f>
        <v/>
      </c>
      <c r="GT23" s="109" t="str">
        <f>IF(GZ23="","",MID(GZ23,FIND("(",GZ23)+1,4))</f>
        <v/>
      </c>
      <c r="GU23" s="110" t="str">
        <f>IF(ISNUMBER(SEARCH("*female*",GZ23)),"female",IF(ISNUMBER(SEARCH("*male*",GZ23)),"male",""))</f>
        <v/>
      </c>
      <c r="GV23" s="111" t="str">
        <f>IF(GZ23="","",IF(ISERROR(MID(GZ23,FIND("male,",GZ23)+6,(FIND(")",GZ23)-(FIND("male,",GZ23)+6))))=TRUE,"missing/error",MID(GZ23,FIND("male,",GZ23)+6,(FIND(")",GZ23)-(FIND("male,",GZ23)+6)))))</f>
        <v/>
      </c>
      <c r="GW23" s="112" t="str">
        <f>IF(GS23="","",(MID(GS23,(SEARCH("^^",SUBSTITUTE(GS23," ","^^",LEN(GS23)-LEN(SUBSTITUTE(GS23," ","")))))+1,99)&amp;"_"&amp;LEFT(GS23,FIND(" ",GS23)-1)&amp;"_"&amp;GT23))</f>
        <v/>
      </c>
      <c r="GY23" s="104"/>
      <c r="GZ23" s="104"/>
      <c r="HA23" s="105" t="str">
        <f>IF(HE23="","",HA$3)</f>
        <v/>
      </c>
      <c r="HB23" s="106" t="str">
        <f>IF(HE23="","",HA$1)</f>
        <v/>
      </c>
      <c r="HC23" s="107" t="str">
        <f>IF(HE23="","",HA$2)</f>
        <v/>
      </c>
      <c r="HD23" s="107" t="str">
        <f>IF(HE23="","",HA$3)</f>
        <v/>
      </c>
      <c r="HE23" s="108" t="str">
        <f>IF(HL23="","",IF(ISNUMBER(SEARCH(":",HL23)),MID(HL23,FIND(":",HL23)+2,FIND("(",HL23)-FIND(":",HL23)-3),LEFT(HL23,FIND("(",HL23)-2)))</f>
        <v/>
      </c>
      <c r="HF23" s="109" t="str">
        <f>IF(HL23="","",MID(HL23,FIND("(",HL23)+1,4))</f>
        <v/>
      </c>
      <c r="HG23" s="110" t="str">
        <f>IF(ISNUMBER(SEARCH("*female*",HL23)),"female",IF(ISNUMBER(SEARCH("*male*",HL23)),"male",""))</f>
        <v/>
      </c>
      <c r="HH23" s="111" t="str">
        <f>IF(HL23="","",IF(ISERROR(MID(HL23,FIND("male,",HL23)+6,(FIND(")",HL23)-(FIND("male,",HL23)+6))))=TRUE,"missing/error",MID(HL23,FIND("male,",HL23)+6,(FIND(")",HL23)-(FIND("male,",HL23)+6)))))</f>
        <v/>
      </c>
      <c r="HI23" s="112" t="str">
        <f>IF(HE23="","",(MID(HE23,(SEARCH("^^",SUBSTITUTE(HE23," ","^^",LEN(HE23)-LEN(SUBSTITUTE(HE23," ","")))))+1,99)&amp;"_"&amp;LEFT(HE23,FIND(" ",HE23)-1)&amp;"_"&amp;HF23))</f>
        <v/>
      </c>
      <c r="HK23" s="104"/>
      <c r="HL23" s="104" t="s">
        <v>287</v>
      </c>
      <c r="HM23" s="105" t="str">
        <f>IF(HQ23="","",HM$3)</f>
        <v/>
      </c>
      <c r="HN23" s="106" t="str">
        <f>IF(HQ23="","",HM$1)</f>
        <v/>
      </c>
      <c r="HO23" s="107" t="str">
        <f>IF(HQ23="","",HM$2)</f>
        <v/>
      </c>
      <c r="HP23" s="107" t="str">
        <f>IF(HQ23="","",HM$3)</f>
        <v/>
      </c>
      <c r="HQ23" s="108" t="str">
        <f>IF(HX23="","",IF(ISNUMBER(SEARCH(":",HX23)),MID(HX23,FIND(":",HX23)+2,FIND("(",HX23)-FIND(":",HX23)-3),LEFT(HX23,FIND("(",HX23)-2)))</f>
        <v/>
      </c>
      <c r="HR23" s="109" t="str">
        <f>IF(HX23="","",MID(HX23,FIND("(",HX23)+1,4))</f>
        <v/>
      </c>
      <c r="HS23" s="110" t="str">
        <f>IF(ISNUMBER(SEARCH("*female*",HX23)),"female",IF(ISNUMBER(SEARCH("*male*",HX23)),"male",""))</f>
        <v/>
      </c>
      <c r="HT23" s="111" t="str">
        <f>IF(HX23="","",IF(ISERROR(MID(HX23,FIND("male,",HX23)+6,(FIND(")",HX23)-(FIND("male,",HX23)+6))))=TRUE,"missing/error",MID(HX23,FIND("male,",HX23)+6,(FIND(")",HX23)-(FIND("male,",HX23)+6)))))</f>
        <v/>
      </c>
      <c r="HU23" s="112" t="str">
        <f>IF(HQ23="","",(MID(HQ23,(SEARCH("^^",SUBSTITUTE(HQ23," ","^^",LEN(HQ23)-LEN(SUBSTITUTE(HQ23," ","")))))+1,99)&amp;"_"&amp;LEFT(HQ23,FIND(" ",HQ23)-1)&amp;"_"&amp;HR23))</f>
        <v/>
      </c>
      <c r="HW23" s="104"/>
      <c r="HX23" s="104"/>
      <c r="HY23" s="105" t="str">
        <f>IF(IC23="","",HY$3)</f>
        <v/>
      </c>
      <c r="HZ23" s="106" t="str">
        <f>IF(IC23="","",HY$1)</f>
        <v/>
      </c>
      <c r="IA23" s="107" t="str">
        <f>IF(IC23="","",HY$2)</f>
        <v/>
      </c>
      <c r="IB23" s="107" t="str">
        <f>IF(IC23="","",HY$3)</f>
        <v/>
      </c>
      <c r="IC23" s="108" t="str">
        <f>IF(IJ23="","",IF(ISNUMBER(SEARCH(":",IJ23)),MID(IJ23,FIND(":",IJ23)+2,FIND("(",IJ23)-FIND(":",IJ23)-3),LEFT(IJ23,FIND("(",IJ23)-2)))</f>
        <v/>
      </c>
      <c r="ID23" s="109" t="str">
        <f>IF(IJ23="","",MID(IJ23,FIND("(",IJ23)+1,4))</f>
        <v/>
      </c>
      <c r="IE23" s="110" t="str">
        <f>IF(ISNUMBER(SEARCH("*female*",IJ23)),"female",IF(ISNUMBER(SEARCH("*male*",IJ23)),"male",""))</f>
        <v/>
      </c>
      <c r="IF23" s="111" t="str">
        <f>IF(IJ23="","",IF(ISERROR(MID(IJ23,FIND("male,",IJ23)+6,(FIND(")",IJ23)-(FIND("male,",IJ23)+6))))=TRUE,"missing/error",MID(IJ23,FIND("male,",IJ23)+6,(FIND(")",IJ23)-(FIND("male,",IJ23)+6)))))</f>
        <v/>
      </c>
      <c r="IG23" s="112" t="str">
        <f>IF(IC23="","",(MID(IC23,(SEARCH("^^",SUBSTITUTE(IC23," ","^^",LEN(IC23)-LEN(SUBSTITUTE(IC23," ","")))))+1,99)&amp;"_"&amp;LEFT(IC23,FIND(" ",IC23)-1)&amp;"_"&amp;ID23))</f>
        <v/>
      </c>
      <c r="II23" s="104"/>
      <c r="IJ23" s="104"/>
      <c r="IK23" s="105" t="str">
        <f>IF(IO23="","",IK$3)</f>
        <v/>
      </c>
      <c r="IL23" s="106" t="str">
        <f>IF(IO23="","",IK$1)</f>
        <v/>
      </c>
      <c r="IM23" s="107" t="str">
        <f>IF(IO23="","",IK$2)</f>
        <v/>
      </c>
      <c r="IN23" s="107" t="str">
        <f>IF(IO23="","",IK$3)</f>
        <v/>
      </c>
      <c r="IO23" s="108" t="str">
        <f>IF(IV23="","",IF(ISNUMBER(SEARCH(":",IV23)),MID(IV23,FIND(":",IV23)+2,FIND("(",IV23)-FIND(":",IV23)-3),LEFT(IV23,FIND("(",IV23)-2)))</f>
        <v/>
      </c>
      <c r="IP23" s="109" t="str">
        <f>IF(IV23="","",MID(IV23,FIND("(",IV23)+1,4))</f>
        <v/>
      </c>
      <c r="IQ23" s="110" t="str">
        <f>IF(ISNUMBER(SEARCH("*female*",IV23)),"female",IF(ISNUMBER(SEARCH("*male*",IV23)),"male",""))</f>
        <v/>
      </c>
      <c r="IR23" s="111" t="str">
        <f>IF(IV23="","",IF(ISERROR(MID(IV23,FIND("male,",IV23)+6,(FIND(")",IV23)-(FIND("male,",IV23)+6))))=TRUE,"missing/error",MID(IV23,FIND("male,",IV23)+6,(FIND(")",IV23)-(FIND("male,",IV23)+6)))))</f>
        <v/>
      </c>
      <c r="IS23" s="112" t="str">
        <f>IF(IO23="","",(MID(IO23,(SEARCH("^^",SUBSTITUTE(IO23," ","^^",LEN(IO23)-LEN(SUBSTITUTE(IO23," ","")))))+1,99)&amp;"_"&amp;LEFT(IO23,FIND(" ",IO23)-1)&amp;"_"&amp;IP23))</f>
        <v/>
      </c>
      <c r="IU23" s="104"/>
      <c r="IV23" s="104"/>
      <c r="IW23" s="105" t="str">
        <f>IF(JA23="","",IW$3)</f>
        <v/>
      </c>
      <c r="IX23" s="106" t="str">
        <f>IF(JA23="","",IW$1)</f>
        <v/>
      </c>
      <c r="IY23" s="107" t="str">
        <f>IF(JA23="","",IW$2)</f>
        <v/>
      </c>
      <c r="IZ23" s="107" t="str">
        <f>IF(JA23="","",IW$3)</f>
        <v/>
      </c>
      <c r="JA23" s="108" t="str">
        <f>IF(JH23="","",IF(ISNUMBER(SEARCH(":",JH23)),MID(JH23,FIND(":",JH23)+2,FIND("(",JH23)-FIND(":",JH23)-3),LEFT(JH23,FIND("(",JH23)-2)))</f>
        <v/>
      </c>
      <c r="JB23" s="109" t="str">
        <f>IF(JH23="","",MID(JH23,FIND("(",JH23)+1,4))</f>
        <v/>
      </c>
      <c r="JC23" s="110" t="str">
        <f>IF(ISNUMBER(SEARCH("*female*",JH23)),"female",IF(ISNUMBER(SEARCH("*male*",JH23)),"male",""))</f>
        <v/>
      </c>
      <c r="JD23" s="111" t="str">
        <f>IF(JH23="","",IF(ISERROR(MID(JH23,FIND("male,",JH23)+6,(FIND(")",JH23)-(FIND("male,",JH23)+6))))=TRUE,"missing/error",MID(JH23,FIND("male,",JH23)+6,(FIND(")",JH23)-(FIND("male,",JH23)+6)))))</f>
        <v/>
      </c>
      <c r="JE23" s="112" t="str">
        <f>IF(JA23="","",(MID(JA23,(SEARCH("^^",SUBSTITUTE(JA23," ","^^",LEN(JA23)-LEN(SUBSTITUTE(JA23," ","")))))+1,99)&amp;"_"&amp;LEFT(JA23,FIND(" ",JA23)-1)&amp;"_"&amp;JB23))</f>
        <v/>
      </c>
      <c r="JG23" s="104"/>
      <c r="JH23" s="104"/>
      <c r="JI23" s="105" t="str">
        <f>IF(JM23="","",JI$3)</f>
        <v/>
      </c>
      <c r="JJ23" s="106" t="str">
        <f>IF(JM23="","",JI$1)</f>
        <v/>
      </c>
      <c r="JK23" s="107" t="str">
        <f>IF(JM23="","",JI$2)</f>
        <v/>
      </c>
      <c r="JL23" s="107" t="str">
        <f>IF(JM23="","",JI$3)</f>
        <v/>
      </c>
      <c r="JM23" s="108" t="str">
        <f>IF(JT23="","",IF(ISNUMBER(SEARCH(":",JT23)),MID(JT23,FIND(":",JT23)+2,FIND("(",JT23)-FIND(":",JT23)-3),LEFT(JT23,FIND("(",JT23)-2)))</f>
        <v/>
      </c>
      <c r="JN23" s="109" t="str">
        <f>IF(JT23="","",MID(JT23,FIND("(",JT23)+1,4))</f>
        <v/>
      </c>
      <c r="JO23" s="110" t="str">
        <f>IF(ISNUMBER(SEARCH("*female*",JT23)),"female",IF(ISNUMBER(SEARCH("*male*",JT23)),"male",""))</f>
        <v/>
      </c>
      <c r="JP23" s="111" t="str">
        <f>IF(JT23="","",IF(ISERROR(MID(JT23,FIND("male,",JT23)+6,(FIND(")",JT23)-(FIND("male,",JT23)+6))))=TRUE,"missing/error",MID(JT23,FIND("male,",JT23)+6,(FIND(")",JT23)-(FIND("male,",JT23)+6)))))</f>
        <v/>
      </c>
      <c r="JQ23" s="112" t="str">
        <f>IF(JM23="","",(MID(JM23,(SEARCH("^^",SUBSTITUTE(JM23," ","^^",LEN(JM23)-LEN(SUBSTITUTE(JM23," ","")))))+1,99)&amp;"_"&amp;LEFT(JM23,FIND(" ",JM23)-1)&amp;"_"&amp;JN23))</f>
        <v/>
      </c>
      <c r="JS23" s="104"/>
      <c r="JT23" s="104"/>
      <c r="JU23" s="105" t="str">
        <f>IF(JY23="","",JU$3)</f>
        <v/>
      </c>
      <c r="JV23" s="106" t="str">
        <f>IF(JY23="","",JU$1)</f>
        <v/>
      </c>
      <c r="JW23" s="107" t="str">
        <f>IF(JY23="","",JU$2)</f>
        <v/>
      </c>
      <c r="JX23" s="107" t="str">
        <f>IF(JY23="","",JU$3)</f>
        <v/>
      </c>
      <c r="JY23" s="108" t="str">
        <f>IF(KF23="","",IF(ISNUMBER(SEARCH(":",KF23)),MID(KF23,FIND(":",KF23)+2,FIND("(",KF23)-FIND(":",KF23)-3),LEFT(KF23,FIND("(",KF23)-2)))</f>
        <v/>
      </c>
      <c r="JZ23" s="109" t="str">
        <f>IF(KF23="","",MID(KF23,FIND("(",KF23)+1,4))</f>
        <v/>
      </c>
      <c r="KA23" s="110" t="str">
        <f>IF(ISNUMBER(SEARCH("*female*",KF23)),"female",IF(ISNUMBER(SEARCH("*male*",KF23)),"male",""))</f>
        <v/>
      </c>
      <c r="KB23" s="111" t="str">
        <f>IF(KF23="","",IF(ISERROR(MID(KF23,FIND("male,",KF23)+6,(FIND(")",KF23)-(FIND("male,",KF23)+6))))=TRUE,"missing/error",MID(KF23,FIND("male,",KF23)+6,(FIND(")",KF23)-(FIND("male,",KF23)+6)))))</f>
        <v/>
      </c>
      <c r="KC23" s="112" t="str">
        <f>IF(JY23="","",(MID(JY23,(SEARCH("^^",SUBSTITUTE(JY23," ","^^",LEN(JY23)-LEN(SUBSTITUTE(JY23," ","")))))+1,99)&amp;"_"&amp;LEFT(JY23,FIND(" ",JY23)-1)&amp;"_"&amp;JZ23))</f>
        <v/>
      </c>
      <c r="KE23" s="104"/>
      <c r="KF23" s="104"/>
    </row>
    <row r="24" spans="1:292" ht="13.5" customHeight="1">
      <c r="A24" s="20"/>
      <c r="B24" s="104" t="s">
        <v>678</v>
      </c>
      <c r="C24" s="1" t="s">
        <v>679</v>
      </c>
      <c r="D24" s="163" t="s">
        <v>680</v>
      </c>
      <c r="E24" s="105"/>
      <c r="F24" s="106"/>
      <c r="G24" s="107"/>
      <c r="H24" s="107"/>
      <c r="I24" s="108"/>
      <c r="J24" s="109"/>
      <c r="K24" s="110"/>
      <c r="L24" s="111"/>
      <c r="M24" s="112"/>
      <c r="O24" s="104"/>
      <c r="P24" s="163"/>
      <c r="Q24" s="105"/>
      <c r="R24" s="106"/>
      <c r="S24" s="107"/>
      <c r="T24" s="107"/>
      <c r="U24" s="108"/>
      <c r="V24" s="109"/>
      <c r="W24" s="110"/>
      <c r="X24" s="111"/>
      <c r="Y24" s="112"/>
      <c r="AA24" s="104"/>
      <c r="AB24" s="104"/>
      <c r="AC24" s="105">
        <f>IF(AG24="","",AC$3)</f>
        <v>43622</v>
      </c>
      <c r="AD24" s="106" t="str">
        <f>IF(AG24="","",AC$1)</f>
        <v>Sipilä I</v>
      </c>
      <c r="AE24" s="107">
        <v>42860</v>
      </c>
      <c r="AF24" s="107">
        <f>IF(AG24="","",AC$3)</f>
        <v>43622</v>
      </c>
      <c r="AG24" s="108" t="str">
        <f>IF(AN24="","",IF(ISNUMBER(SEARCH(":",AN24)),MID(AN24,FIND(":",AN24)+2,FIND("(",AN24)-FIND(":",AN24)-3),LEFT(AN24,FIND("(",AN24)-2)))</f>
        <v>Jari Leppä</v>
      </c>
      <c r="AH24" s="109" t="str">
        <f>IF(AN24="","",MID(AN24,FIND("(",AN24)+1,4))</f>
        <v>1959</v>
      </c>
      <c r="AI24" s="110" t="str">
        <f>IF(ISNUMBER(SEARCH("*female*",AN24)),"female",IF(ISNUMBER(SEARCH("*male*",AN24)),"male",""))</f>
        <v>male</v>
      </c>
      <c r="AJ24" s="111" t="str">
        <f>IF(AN24="","",IF(ISERROR(MID(AN24,FIND("male,",AN24)+6,(FIND(")",AN24)-(FIND("male,",AN24)+6))))=TRUE,"missing/error",MID(AN24,FIND("male,",AN24)+6,(FIND(")",AN24)-(FIND("male,",AN24)+6)))))</f>
        <v>fi_kesk01</v>
      </c>
      <c r="AK24" s="112" t="str">
        <f>IF(AG24="","",(MID(AG24,(SEARCH("^^",SUBSTITUTE(AG24," ","^^",LEN(AG24)-LEN(SUBSTITUTE(AG24," ","")))))+1,99)&amp;"_"&amp;LEFT(AG24,FIND(" ",AG24)-1)&amp;"_"&amp;AH24))</f>
        <v>Leppä_Jari_1959</v>
      </c>
      <c r="AM24" s="104"/>
      <c r="AN24" s="104" t="s">
        <v>1038</v>
      </c>
      <c r="AO24" s="105"/>
      <c r="AP24" s="106"/>
      <c r="AQ24" s="107"/>
      <c r="AR24" s="107"/>
      <c r="AS24" s="108"/>
      <c r="AT24" s="109"/>
      <c r="AU24" s="110"/>
      <c r="AV24" s="111"/>
      <c r="AW24" s="112"/>
      <c r="AY24" s="104"/>
      <c r="AZ24" s="104"/>
      <c r="BA24" s="105">
        <f t="shared" ref="BA24:BA29" si="245">IF(BE24="","",BA$3)</f>
        <v>44926</v>
      </c>
      <c r="BB24" s="106" t="str">
        <f t="shared" ref="BB24:BB29" si="246">IF(BE24="","",BA$1)</f>
        <v>Marin I</v>
      </c>
      <c r="BC24" s="107">
        <v>44680</v>
      </c>
      <c r="BD24" s="107">
        <f t="shared" ref="BD24:BD29" si="247">IF(BE24="","",BA$3)</f>
        <v>44926</v>
      </c>
      <c r="BE24" s="108" t="str">
        <f t="shared" ref="BE24:BE29" si="248">IF(BL24="","",IF(ISNUMBER(SEARCH(":",BL24)),MID(BL24,FIND(":",BL24)+2,FIND("(",BL24)-FIND(":",BL24)-3),LEFT(BL24,FIND("(",BL24)-2)))</f>
        <v>Antti Kurvinen</v>
      </c>
      <c r="BF24" s="109" t="str">
        <f t="shared" ref="BF24:BF29" si="249">IF(BL24="","",MID(BL24,FIND("(",BL24)+1,4))</f>
        <v>1986</v>
      </c>
      <c r="BG24" s="110" t="str">
        <f t="shared" ref="BG24:BG29" si="250">IF(ISNUMBER(SEARCH("*female*",BL24)),"female",IF(ISNUMBER(SEARCH("*male*",BL24)),"male",""))</f>
        <v>male</v>
      </c>
      <c r="BH24" s="111" t="str">
        <f t="shared" ref="BH24:BH29" si="251">IF(BL24="","",IF(ISERROR(MID(BL24,FIND("male,",BL24)+6,(FIND(")",BL24)-(FIND("male,",BL24)+6))))=TRUE,"missing/error",MID(BL24,FIND("male,",BL24)+6,(FIND(")",BL24)-(FIND("male,",BL24)+6)))))</f>
        <v>fi_kesk01</v>
      </c>
      <c r="BI24" s="112" t="str">
        <f t="shared" ref="BI24:BI29" si="252">IF(BE24="","",(MID(BE24,(SEARCH("^^",SUBSTITUTE(BE24," ","^^",LEN(BE24)-LEN(SUBSTITUTE(BE24," ","")))))+1,99)&amp;"_"&amp;LEFT(BE24,FIND(" ",BE24)-1)&amp;"_"&amp;BF24))</f>
        <v>Kurvinen_Antti_1986</v>
      </c>
      <c r="BK24" s="104"/>
      <c r="BL24" s="104" t="s">
        <v>1080</v>
      </c>
      <c r="BM24" s="105"/>
      <c r="BN24" s="106"/>
      <c r="BO24" s="107"/>
      <c r="BP24" s="107"/>
      <c r="BQ24" s="108"/>
      <c r="BR24" s="109"/>
      <c r="BS24" s="110"/>
      <c r="BT24" s="111"/>
      <c r="BU24" s="112"/>
      <c r="BW24" s="104"/>
      <c r="BX24" s="104"/>
      <c r="BY24" s="105"/>
      <c r="BZ24" s="106"/>
      <c r="CA24" s="107"/>
      <c r="CB24" s="107"/>
      <c r="CC24" s="108"/>
      <c r="CD24" s="109"/>
      <c r="CE24" s="110"/>
      <c r="CF24" s="111"/>
      <c r="CG24" s="112"/>
      <c r="CI24" s="104"/>
      <c r="CJ24" s="104"/>
      <c r="CK24" s="105"/>
      <c r="CL24" s="106"/>
      <c r="CM24" s="107"/>
      <c r="CN24" s="107"/>
      <c r="CO24" s="108"/>
      <c r="CP24" s="109"/>
      <c r="CQ24" s="110"/>
      <c r="CR24" s="111"/>
      <c r="CS24" s="112"/>
      <c r="CU24" s="104"/>
      <c r="CV24" s="104"/>
      <c r="CW24" s="105"/>
      <c r="CX24" s="106"/>
      <c r="CY24" s="107"/>
      <c r="CZ24" s="107"/>
      <c r="DA24" s="108"/>
      <c r="DB24" s="109"/>
      <c r="DC24" s="110"/>
      <c r="DD24" s="111"/>
      <c r="DE24" s="112"/>
      <c r="DG24" s="104"/>
      <c r="DH24" s="104"/>
      <c r="DI24" s="105"/>
      <c r="DJ24" s="106"/>
      <c r="DK24" s="107"/>
      <c r="DL24" s="107"/>
      <c r="DM24" s="108"/>
      <c r="DN24" s="109"/>
      <c r="DO24" s="110"/>
      <c r="DP24" s="111"/>
      <c r="DQ24" s="112"/>
      <c r="DS24" s="104"/>
      <c r="DT24" s="104"/>
      <c r="DU24" s="105"/>
      <c r="DV24" s="106"/>
      <c r="DW24" s="107"/>
      <c r="DX24" s="107"/>
      <c r="DY24" s="108"/>
      <c r="DZ24" s="109"/>
      <c r="EA24" s="110"/>
      <c r="EB24" s="111"/>
      <c r="EC24" s="112"/>
      <c r="EE24" s="104"/>
      <c r="EF24" s="104"/>
      <c r="EG24" s="105"/>
      <c r="EH24" s="106"/>
      <c r="EI24" s="107"/>
      <c r="EJ24" s="107"/>
      <c r="EK24" s="108"/>
      <c r="EL24" s="109"/>
      <c r="EM24" s="110"/>
      <c r="EN24" s="111"/>
      <c r="EO24" s="112"/>
      <c r="EQ24" s="104"/>
      <c r="ER24" s="104"/>
      <c r="ES24" s="105"/>
      <c r="ET24" s="106"/>
      <c r="EU24" s="107"/>
      <c r="EV24" s="107"/>
      <c r="EW24" s="108"/>
      <c r="EX24" s="109"/>
      <c r="EY24" s="110"/>
      <c r="EZ24" s="111"/>
      <c r="FA24" s="112"/>
      <c r="FC24" s="104"/>
      <c r="FD24" s="104"/>
      <c r="FE24" s="105"/>
      <c r="FF24" s="106"/>
      <c r="FG24" s="107"/>
      <c r="FH24" s="107"/>
      <c r="FI24" s="108"/>
      <c r="FJ24" s="109"/>
      <c r="FK24" s="110"/>
      <c r="FL24" s="111"/>
      <c r="FM24" s="112"/>
      <c r="FO24" s="104"/>
      <c r="FP24" s="104"/>
      <c r="FQ24" s="105"/>
      <c r="FR24" s="106"/>
      <c r="FS24" s="107"/>
      <c r="FT24" s="107"/>
      <c r="FU24" s="108"/>
      <c r="FV24" s="109"/>
      <c r="FW24" s="110"/>
      <c r="FX24" s="111"/>
      <c r="FY24" s="112"/>
      <c r="GA24" s="104"/>
      <c r="GB24" s="104"/>
      <c r="GC24" s="105"/>
      <c r="GD24" s="106"/>
      <c r="GE24" s="107"/>
      <c r="GF24" s="107"/>
      <c r="GG24" s="108"/>
      <c r="GH24" s="109"/>
      <c r="GI24" s="110"/>
      <c r="GJ24" s="111"/>
      <c r="GK24" s="112"/>
      <c r="GM24" s="104"/>
      <c r="GN24" s="104"/>
      <c r="GO24" s="105"/>
      <c r="GP24" s="106"/>
      <c r="GQ24" s="107"/>
      <c r="GR24" s="107"/>
      <c r="GS24" s="108"/>
      <c r="GT24" s="109"/>
      <c r="GU24" s="110"/>
      <c r="GV24" s="111"/>
      <c r="GW24" s="112"/>
      <c r="GY24" s="104"/>
      <c r="GZ24" s="104"/>
      <c r="HA24" s="105"/>
      <c r="HB24" s="106"/>
      <c r="HC24" s="107"/>
      <c r="HD24" s="107"/>
      <c r="HE24" s="108"/>
      <c r="HF24" s="109"/>
      <c r="HG24" s="110"/>
      <c r="HH24" s="111"/>
      <c r="HI24" s="112"/>
      <c r="HK24" s="104"/>
      <c r="HL24" s="104"/>
      <c r="HM24" s="105"/>
      <c r="HN24" s="106"/>
      <c r="HO24" s="107"/>
      <c r="HP24" s="107"/>
      <c r="HQ24" s="108"/>
      <c r="HR24" s="109"/>
      <c r="HS24" s="110"/>
      <c r="HT24" s="111"/>
      <c r="HU24" s="112"/>
      <c r="HW24" s="104"/>
      <c r="HX24" s="104"/>
      <c r="HY24" s="105"/>
      <c r="HZ24" s="106"/>
      <c r="IA24" s="107"/>
      <c r="IB24" s="107"/>
      <c r="IC24" s="108"/>
      <c r="ID24" s="109"/>
      <c r="IE24" s="110"/>
      <c r="IF24" s="111"/>
      <c r="IG24" s="112"/>
      <c r="II24" s="104"/>
      <c r="IJ24" s="104"/>
      <c r="IK24" s="105"/>
      <c r="IL24" s="106"/>
      <c r="IM24" s="107"/>
      <c r="IN24" s="107"/>
      <c r="IO24" s="108"/>
      <c r="IP24" s="109"/>
      <c r="IQ24" s="110"/>
      <c r="IR24" s="111"/>
      <c r="IS24" s="112"/>
      <c r="IU24" s="104"/>
      <c r="IV24" s="104"/>
      <c r="IW24" s="105"/>
      <c r="IX24" s="106"/>
      <c r="IY24" s="107"/>
      <c r="IZ24" s="107"/>
      <c r="JA24" s="108"/>
      <c r="JB24" s="109"/>
      <c r="JC24" s="110"/>
      <c r="JD24" s="111"/>
      <c r="JE24" s="112"/>
      <c r="JG24" s="104"/>
      <c r="JH24" s="104"/>
      <c r="JI24" s="105"/>
      <c r="JJ24" s="106"/>
      <c r="JK24" s="107"/>
      <c r="JL24" s="107"/>
      <c r="JM24" s="108"/>
      <c r="JN24" s="109"/>
      <c r="JO24" s="110"/>
      <c r="JP24" s="111"/>
      <c r="JQ24" s="112"/>
      <c r="JS24" s="104"/>
      <c r="JT24" s="104"/>
      <c r="JU24" s="105"/>
      <c r="JV24" s="106"/>
      <c r="JW24" s="107"/>
      <c r="JX24" s="107"/>
      <c r="JY24" s="108"/>
      <c r="JZ24" s="109"/>
      <c r="KA24" s="110"/>
      <c r="KB24" s="111"/>
      <c r="KC24" s="112"/>
      <c r="KE24" s="104"/>
      <c r="KF24" s="104"/>
    </row>
    <row r="25" spans="1:292" ht="13.5" customHeight="1">
      <c r="A25" s="20"/>
      <c r="B25" s="104" t="s">
        <v>684</v>
      </c>
      <c r="C25" s="1" t="s">
        <v>685</v>
      </c>
      <c r="D25" s="163" t="s">
        <v>728</v>
      </c>
      <c r="E25" s="105"/>
      <c r="F25" s="106"/>
      <c r="G25" s="107"/>
      <c r="H25" s="107"/>
      <c r="I25" s="108"/>
      <c r="J25" s="109"/>
      <c r="K25" s="110"/>
      <c r="L25" s="111"/>
      <c r="M25" s="112"/>
      <c r="O25" s="104"/>
      <c r="P25" s="163"/>
      <c r="Q25" s="105" t="str">
        <f>IF(U25="","",Q$3)</f>
        <v/>
      </c>
      <c r="R25" s="106" t="str">
        <f>IF(U25="","",Q$1)</f>
        <v/>
      </c>
      <c r="S25" s="107" t="str">
        <f>IF(U25="","",Q$2)</f>
        <v/>
      </c>
      <c r="T25" s="107" t="str">
        <f>IF(U25="","",Q$3)</f>
        <v/>
      </c>
      <c r="U25" s="108" t="str">
        <f>IF(AB25="","",IF(ISNUMBER(SEARCH(":",AB25)),MID(AB25,FIND(":",AB25)+2,FIND("(",AB25)-FIND(":",AB25)-3),LEFT(AB25,FIND("(",AB25)-2)))</f>
        <v/>
      </c>
      <c r="V25" s="109" t="str">
        <f>IF(AB25="","",MID(AB25,FIND("(",AB25)+1,4))</f>
        <v/>
      </c>
      <c r="W25" s="110" t="str">
        <f>IF(ISNUMBER(SEARCH("*female*",AB25)),"female",IF(ISNUMBER(SEARCH("*male*",AB25)),"male",""))</f>
        <v/>
      </c>
      <c r="X25" s="111" t="s">
        <v>287</v>
      </c>
      <c r="Y25" s="112" t="str">
        <f>IF(U25="","",(MID(U25,(SEARCH("^^",SUBSTITUTE(U25," ","^^",LEN(U25)-LEN(SUBSTITUTE(U25," ","")))))+1,99)&amp;"_"&amp;LEFT(U25,FIND(" ",U25)-1)&amp;"_"&amp;V25))</f>
        <v/>
      </c>
      <c r="AA25" s="104"/>
      <c r="AB25" s="104"/>
      <c r="AC25" s="105" t="str">
        <f>IF(AG25="","",AC$3)</f>
        <v/>
      </c>
      <c r="AD25" s="106" t="str">
        <f>IF(AG25="","",AC$1)</f>
        <v/>
      </c>
      <c r="AE25" s="107" t="str">
        <f>IF(AG25="","",AC$2)</f>
        <v/>
      </c>
      <c r="AF25" s="107" t="str">
        <f>IF(AG25="","",AC$3)</f>
        <v/>
      </c>
      <c r="AG25" s="108" t="str">
        <f>IF(AN25="","",IF(ISNUMBER(SEARCH(":",AN25)),MID(AN25,FIND(":",AN25)+2,FIND("(",AN25)-FIND(":",AN25)-3),LEFT(AN25,FIND("(",AN25)-2)))</f>
        <v/>
      </c>
      <c r="AH25" s="109" t="str">
        <f>IF(AN25="","",MID(AN25,FIND("(",AN25)+1,4))</f>
        <v/>
      </c>
      <c r="AI25" s="110" t="str">
        <f>IF(ISNUMBER(SEARCH("*female*",AN25)),"female",IF(ISNUMBER(SEARCH("*male*",AN25)),"male",""))</f>
        <v/>
      </c>
      <c r="AJ25" s="111" t="str">
        <f>IF(AN25="","",IF(ISERROR(MID(AN25,FIND("male,",AN25)+6,(FIND(")",AN25)-(FIND("male,",AN25)+6))))=TRUE,"missing/error",MID(AN25,FIND("male,",AN25)+6,(FIND(")",AN25)-(FIND("male,",AN25)+6)))))</f>
        <v/>
      </c>
      <c r="AK25" s="112" t="str">
        <f>IF(AG25="","",(MID(AG25,(SEARCH("^^",SUBSTITUTE(AG25," ","^^",LEN(AG25)-LEN(SUBSTITUTE(AG25," ","")))))+1,99)&amp;"_"&amp;LEFT(AG25,FIND(" ",AG25)-1)&amp;"_"&amp;AH25))</f>
        <v/>
      </c>
      <c r="AM25" s="104"/>
      <c r="AN25" s="104"/>
      <c r="AO25" s="105" t="str">
        <f>IF(AS25="","",AO$3)</f>
        <v/>
      </c>
      <c r="AP25" s="106" t="str">
        <f>IF(AS25="","",AO$1)</f>
        <v/>
      </c>
      <c r="AQ25" s="107" t="str">
        <f>IF(AS25="","",AO$2)</f>
        <v/>
      </c>
      <c r="AR25" s="107" t="str">
        <f>IF(AS25="","",AO$3)</f>
        <v/>
      </c>
      <c r="AS25" s="108" t="str">
        <f>IF(AZ25="","",IF(ISNUMBER(SEARCH(":",AZ25)),MID(AZ25,FIND(":",AZ25)+2,FIND("(",AZ25)-FIND(":",AZ25)-3),LEFT(AZ25,FIND("(",AZ25)-2)))</f>
        <v/>
      </c>
      <c r="AT25" s="109" t="str">
        <f>IF(AZ25="","",MID(AZ25,FIND("(",AZ25)+1,4))</f>
        <v/>
      </c>
      <c r="AU25" s="110" t="str">
        <f>IF(ISNUMBER(SEARCH("*female*",AZ25)),"female",IF(ISNUMBER(SEARCH("*male*",AZ25)),"male",""))</f>
        <v/>
      </c>
      <c r="AV25" s="111" t="str">
        <f>IF(AZ25="","",IF(ISERROR(MID(AZ25,FIND("male,",AZ25)+6,(FIND(")",AZ25)-(FIND("male,",AZ25)+6))))=TRUE,"missing/error",MID(AZ25,FIND("male,",AZ25)+6,(FIND(")",AZ25)-(FIND("male,",AZ25)+6)))))</f>
        <v/>
      </c>
      <c r="AW25" s="112" t="str">
        <f>IF(AS25="","",(MID(AS25,(SEARCH("^^",SUBSTITUTE(AS25," ","^^",LEN(AS25)-LEN(SUBSTITUTE(AS25," ","")))))+1,99)&amp;"_"&amp;LEFT(AS25,FIND(" ",AS25)-1)&amp;"_"&amp;AT25))</f>
        <v/>
      </c>
      <c r="AY25" s="104"/>
      <c r="AZ25" s="104"/>
      <c r="BA25" s="105" t="str">
        <f t="shared" si="245"/>
        <v/>
      </c>
      <c r="BB25" s="106" t="str">
        <f t="shared" si="246"/>
        <v/>
      </c>
      <c r="BC25" s="107" t="str">
        <f t="shared" ref="BC25:BC29" si="253">IF(BE25="","",BA$2)</f>
        <v/>
      </c>
      <c r="BD25" s="107" t="str">
        <f t="shared" si="247"/>
        <v/>
      </c>
      <c r="BE25" s="108" t="str">
        <f t="shared" si="248"/>
        <v/>
      </c>
      <c r="BF25" s="109" t="str">
        <f t="shared" si="249"/>
        <v/>
      </c>
      <c r="BG25" s="110" t="str">
        <f t="shared" si="250"/>
        <v/>
      </c>
      <c r="BH25" s="111" t="str">
        <f t="shared" si="251"/>
        <v/>
      </c>
      <c r="BI25" s="112" t="str">
        <f t="shared" si="252"/>
        <v/>
      </c>
      <c r="BK25" s="104"/>
      <c r="BL25" s="104"/>
      <c r="BM25" s="105" t="str">
        <f>IF(BQ25="","",BM$3)</f>
        <v/>
      </c>
      <c r="BN25" s="106" t="str">
        <f>IF(BQ25="","",BM$1)</f>
        <v/>
      </c>
      <c r="BO25" s="107" t="str">
        <f>IF(BQ25="","",BM$2)</f>
        <v/>
      </c>
      <c r="BP25" s="107" t="str">
        <f>IF(BQ25="","",BM$3)</f>
        <v/>
      </c>
      <c r="BQ25" s="108" t="str">
        <f>IF(BX25="","",IF(ISNUMBER(SEARCH(":",BX25)),MID(BX25,FIND(":",BX25)+2,FIND("(",BX25)-FIND(":",BX25)-3),LEFT(BX25,FIND("(",BX25)-2)))</f>
        <v/>
      </c>
      <c r="BR25" s="109" t="str">
        <f>IF(BX25="","",MID(BX25,FIND("(",BX25)+1,4))</f>
        <v/>
      </c>
      <c r="BS25" s="110" t="str">
        <f>IF(ISNUMBER(SEARCH("*female*",BX25)),"female",IF(ISNUMBER(SEARCH("*male*",BX25)),"male",""))</f>
        <v/>
      </c>
      <c r="BT25" s="111" t="str">
        <f>IF(BX25="","",IF(ISERROR(MID(BX25,FIND("male,",BX25)+6,(FIND(")",BX25)-(FIND("male,",BX25)+6))))=TRUE,"missing/error",MID(BX25,FIND("male,",BX25)+6,(FIND(")",BX25)-(FIND("male,",BX25)+6)))))</f>
        <v/>
      </c>
      <c r="BU25" s="112" t="str">
        <f>IF(BQ25="","",(MID(BQ25,(SEARCH("^^",SUBSTITUTE(BQ25," ","^^",LEN(BQ25)-LEN(SUBSTITUTE(BQ25," ","")))))+1,99)&amp;"_"&amp;LEFT(BQ25,FIND(" ",BQ25)-1)&amp;"_"&amp;BR25))</f>
        <v/>
      </c>
      <c r="BW25" s="104"/>
      <c r="BX25" s="104"/>
      <c r="BY25" s="105" t="str">
        <f>IF(CC25="","",BY$3)</f>
        <v/>
      </c>
      <c r="BZ25" s="106" t="str">
        <f>IF(CC25="","",BY$1)</f>
        <v/>
      </c>
      <c r="CA25" s="107" t="str">
        <f>IF(CC25="","",BY$2)</f>
        <v/>
      </c>
      <c r="CB25" s="107" t="str">
        <f>IF(CC25="","",BY$3)</f>
        <v/>
      </c>
      <c r="CC25" s="108" t="str">
        <f>IF(CJ25="","",IF(ISNUMBER(SEARCH(":",CJ25)),MID(CJ25,FIND(":",CJ25)+2,FIND("(",CJ25)-FIND(":",CJ25)-3),LEFT(CJ25,FIND("(",CJ25)-2)))</f>
        <v/>
      </c>
      <c r="CD25" s="109" t="str">
        <f>IF(CJ25="","",MID(CJ25,FIND("(",CJ25)+1,4))</f>
        <v/>
      </c>
      <c r="CE25" s="110" t="str">
        <f>IF(ISNUMBER(SEARCH("*female*",CJ25)),"female",IF(ISNUMBER(SEARCH("*male*",CJ25)),"male",""))</f>
        <v/>
      </c>
      <c r="CF25" s="111" t="str">
        <f>IF(CJ25="","",IF(ISERROR(MID(CJ25,FIND("male,",CJ25)+6,(FIND(")",CJ25)-(FIND("male,",CJ25)+6))))=TRUE,"missing/error",MID(CJ25,FIND("male,",CJ25)+6,(FIND(")",CJ25)-(FIND("male,",CJ25)+6)))))</f>
        <v/>
      </c>
      <c r="CG25" s="112" t="str">
        <f>IF(CC25="","",(MID(CC25,(SEARCH("^^",SUBSTITUTE(CC25," ","^^",LEN(CC25)-LEN(SUBSTITUTE(CC25," ","")))))+1,99)&amp;"_"&amp;LEFT(CC25,FIND(" ",CC25)-1)&amp;"_"&amp;CD25))</f>
        <v/>
      </c>
      <c r="CI25" s="104"/>
      <c r="CJ25" s="104"/>
      <c r="CK25" s="105" t="str">
        <f>IF(CO25="","",CK$3)</f>
        <v/>
      </c>
      <c r="CL25" s="106" t="str">
        <f>IF(CO25="","",CK$1)</f>
        <v/>
      </c>
      <c r="CM25" s="107" t="str">
        <f>IF(CO25="","",CK$2)</f>
        <v/>
      </c>
      <c r="CN25" s="107" t="str">
        <f>IF(CO25="","",CK$3)</f>
        <v/>
      </c>
      <c r="CO25" s="108" t="str">
        <f>IF(CV25="","",IF(ISNUMBER(SEARCH(":",CV25)),MID(CV25,FIND(":",CV25)+2,FIND("(",CV25)-FIND(":",CV25)-3),LEFT(CV25,FIND("(",CV25)-2)))</f>
        <v/>
      </c>
      <c r="CP25" s="109" t="str">
        <f>IF(CV25="","",MID(CV25,FIND("(",CV25)+1,4))</f>
        <v/>
      </c>
      <c r="CQ25" s="110" t="str">
        <f>IF(ISNUMBER(SEARCH("*female*",CV25)),"female",IF(ISNUMBER(SEARCH("*male*",CV25)),"male",""))</f>
        <v/>
      </c>
      <c r="CR25" s="111" t="str">
        <f>IF(CV25="","",IF(ISERROR(MID(CV25,FIND("male,",CV25)+6,(FIND(")",CV25)-(FIND("male,",CV25)+6))))=TRUE,"missing/error",MID(CV25,FIND("male,",CV25)+6,(FIND(")",CV25)-(FIND("male,",CV25)+6)))))</f>
        <v/>
      </c>
      <c r="CS25" s="112" t="str">
        <f>IF(CO25="","",(MID(CO25,(SEARCH("^^",SUBSTITUTE(CO25," ","^^",LEN(CO25)-LEN(SUBSTITUTE(CO25," ","")))))+1,99)&amp;"_"&amp;LEFT(CO25,FIND(" ",CO25)-1)&amp;"_"&amp;CP25))</f>
        <v/>
      </c>
      <c r="CU25" s="104"/>
      <c r="CV25" s="104"/>
      <c r="CW25" s="105" t="str">
        <f>IF(DA25="","",CW$3)</f>
        <v/>
      </c>
      <c r="CX25" s="106" t="str">
        <f>IF(DA25="","",CW$1)</f>
        <v/>
      </c>
      <c r="CY25" s="107" t="str">
        <f>IF(DA25="","",CW$2)</f>
        <v/>
      </c>
      <c r="CZ25" s="107" t="str">
        <f>IF(DA25="","",CW$3)</f>
        <v/>
      </c>
      <c r="DA25" s="108" t="str">
        <f>IF(DH25="","",IF(ISNUMBER(SEARCH(":",DH25)),MID(DH25,FIND(":",DH25)+2,FIND("(",DH25)-FIND(":",DH25)-3),LEFT(DH25,FIND("(",DH25)-2)))</f>
        <v/>
      </c>
      <c r="DB25" s="109" t="str">
        <f>IF(DH25="","",MID(DH25,FIND("(",DH25)+1,4))</f>
        <v/>
      </c>
      <c r="DC25" s="110" t="str">
        <f>IF(ISNUMBER(SEARCH("*female*",DH25)),"female",IF(ISNUMBER(SEARCH("*male*",DH25)),"male",""))</f>
        <v/>
      </c>
      <c r="DD25" s="111" t="str">
        <f>IF(DH25="","",IF(ISERROR(MID(DH25,FIND("male,",DH25)+6,(FIND(")",DH25)-(FIND("male,",DH25)+6))))=TRUE,"missing/error",MID(DH25,FIND("male,",DH25)+6,(FIND(")",DH25)-(FIND("male,",DH25)+6)))))</f>
        <v/>
      </c>
      <c r="DE25" s="112" t="str">
        <f>IF(DA25="","",(MID(DA25,(SEARCH("^^",SUBSTITUTE(DA25," ","^^",LEN(DA25)-LEN(SUBSTITUTE(DA25," ","")))))+1,99)&amp;"_"&amp;LEFT(DA25,FIND(" ",DA25)-1)&amp;"_"&amp;DB25))</f>
        <v/>
      </c>
      <c r="DG25" s="104"/>
      <c r="DH25" s="104"/>
      <c r="DI25" s="105" t="str">
        <f>IF(DM25="","",DI$3)</f>
        <v/>
      </c>
      <c r="DJ25" s="106" t="str">
        <f>IF(DM25="","",DI$1)</f>
        <v/>
      </c>
      <c r="DK25" s="107" t="str">
        <f>IF(DM25="","",DI$2)</f>
        <v/>
      </c>
      <c r="DL25" s="107" t="str">
        <f>IF(DM25="","",DI$3)</f>
        <v/>
      </c>
      <c r="DM25" s="108" t="str">
        <f>IF(DT25="","",IF(ISNUMBER(SEARCH(":",DT25)),MID(DT25,FIND(":",DT25)+2,FIND("(",DT25)-FIND(":",DT25)-3),LEFT(DT25,FIND("(",DT25)-2)))</f>
        <v/>
      </c>
      <c r="DN25" s="109" t="str">
        <f>IF(DT25="","",MID(DT25,FIND("(",DT25)+1,4))</f>
        <v/>
      </c>
      <c r="DO25" s="110" t="str">
        <f>IF(ISNUMBER(SEARCH("*female*",DT25)),"female",IF(ISNUMBER(SEARCH("*male*",DT25)),"male",""))</f>
        <v/>
      </c>
      <c r="DP25" s="111" t="str">
        <f>IF(DT25="","",IF(ISERROR(MID(DT25,FIND("male,",DT25)+6,(FIND(")",DT25)-(FIND("male,",DT25)+6))))=TRUE,"missing/error",MID(DT25,FIND("male,",DT25)+6,(FIND(")",DT25)-(FIND("male,",DT25)+6)))))</f>
        <v/>
      </c>
      <c r="DQ25" s="112" t="str">
        <f>IF(DM25="","",(MID(DM25,(SEARCH("^^",SUBSTITUTE(DM25," ","^^",LEN(DM25)-LEN(SUBSTITUTE(DM25," ","")))))+1,99)&amp;"_"&amp;LEFT(DM25,FIND(" ",DM25)-1)&amp;"_"&amp;DN25))</f>
        <v/>
      </c>
      <c r="DS25" s="104"/>
      <c r="DT25" s="104"/>
      <c r="DU25" s="105" t="str">
        <f>IF(DY25="","",DU$3)</f>
        <v/>
      </c>
      <c r="DV25" s="106" t="str">
        <f>IF(DY25="","",DU$1)</f>
        <v/>
      </c>
      <c r="DW25" s="107" t="str">
        <f>IF(DY25="","",DU$2)</f>
        <v/>
      </c>
      <c r="DX25" s="107" t="str">
        <f>IF(DY25="","",DU$3)</f>
        <v/>
      </c>
      <c r="DY25" s="108" t="str">
        <f>IF(EF25="","",IF(ISNUMBER(SEARCH(":",EF25)),MID(EF25,FIND(":",EF25)+2,FIND("(",EF25)-FIND(":",EF25)-3),LEFT(EF25,FIND("(",EF25)-2)))</f>
        <v/>
      </c>
      <c r="DZ25" s="109" t="str">
        <f>IF(EF25="","",MID(EF25,FIND("(",EF25)+1,4))</f>
        <v/>
      </c>
      <c r="EA25" s="110" t="str">
        <f>IF(ISNUMBER(SEARCH("*female*",EF25)),"female",IF(ISNUMBER(SEARCH("*male*",EF25)),"male",""))</f>
        <v/>
      </c>
      <c r="EB25" s="111" t="str">
        <f>IF(EF25="","",IF(ISERROR(MID(EF25,FIND("male,",EF25)+6,(FIND(")",EF25)-(FIND("male,",EF25)+6))))=TRUE,"missing/error",MID(EF25,FIND("male,",EF25)+6,(FIND(")",EF25)-(FIND("male,",EF25)+6)))))</f>
        <v/>
      </c>
      <c r="EC25" s="112" t="str">
        <f>IF(DY25="","",(MID(DY25,(SEARCH("^^",SUBSTITUTE(DY25," ","^^",LEN(DY25)-LEN(SUBSTITUTE(DY25," ","")))))+1,99)&amp;"_"&amp;LEFT(DY25,FIND(" ",DY25)-1)&amp;"_"&amp;DZ25))</f>
        <v/>
      </c>
      <c r="EE25" s="104"/>
      <c r="EF25" s="104"/>
      <c r="EG25" s="105" t="str">
        <f>IF(EK25="","",EG$3)</f>
        <v/>
      </c>
      <c r="EH25" s="106" t="str">
        <f>IF(EK25="","",EG$1)</f>
        <v/>
      </c>
      <c r="EI25" s="107" t="str">
        <f>IF(EK25="","",EG$2)</f>
        <v/>
      </c>
      <c r="EJ25" s="107" t="str">
        <f>IF(EK25="","",EG$3)</f>
        <v/>
      </c>
      <c r="EK25" s="108" t="str">
        <f>IF(ER25="","",IF(ISNUMBER(SEARCH(":",ER25)),MID(ER25,FIND(":",ER25)+2,FIND("(",ER25)-FIND(":",ER25)-3),LEFT(ER25,FIND("(",ER25)-2)))</f>
        <v/>
      </c>
      <c r="EL25" s="109" t="str">
        <f>IF(ER25="","",MID(ER25,FIND("(",ER25)+1,4))</f>
        <v/>
      </c>
      <c r="EM25" s="110" t="str">
        <f>IF(ISNUMBER(SEARCH("*female*",ER25)),"female",IF(ISNUMBER(SEARCH("*male*",ER25)),"male",""))</f>
        <v/>
      </c>
      <c r="EN25" s="111" t="str">
        <f>IF(ER25="","",IF(ISERROR(MID(ER25,FIND("male,",ER25)+6,(FIND(")",ER25)-(FIND("male,",ER25)+6))))=TRUE,"missing/error",MID(ER25,FIND("male,",ER25)+6,(FIND(")",ER25)-(FIND("male,",ER25)+6)))))</f>
        <v/>
      </c>
      <c r="EO25" s="112" t="str">
        <f>IF(EK25="","",(MID(EK25,(SEARCH("^^",SUBSTITUTE(EK25," ","^^",LEN(EK25)-LEN(SUBSTITUTE(EK25," ","")))))+1,99)&amp;"_"&amp;LEFT(EK25,FIND(" ",EK25)-1)&amp;"_"&amp;EL25))</f>
        <v/>
      </c>
      <c r="EQ25" s="104"/>
      <c r="ER25" s="104"/>
      <c r="ES25" s="105" t="str">
        <f>IF(EW25="","",ES$3)</f>
        <v/>
      </c>
      <c r="ET25" s="106" t="str">
        <f>IF(EW25="","",ES$1)</f>
        <v/>
      </c>
      <c r="EU25" s="107" t="str">
        <f>IF(EW25="","",ES$2)</f>
        <v/>
      </c>
      <c r="EV25" s="107" t="str">
        <f>IF(EW25="","",ES$3)</f>
        <v/>
      </c>
      <c r="EW25" s="108" t="str">
        <f>IF(FD25="","",IF(ISNUMBER(SEARCH(":",FD25)),MID(FD25,FIND(":",FD25)+2,FIND("(",FD25)-FIND(":",FD25)-3),LEFT(FD25,FIND("(",FD25)-2)))</f>
        <v/>
      </c>
      <c r="EX25" s="109" t="str">
        <f>IF(FD25="","",MID(FD25,FIND("(",FD25)+1,4))</f>
        <v/>
      </c>
      <c r="EY25" s="110" t="str">
        <f>IF(ISNUMBER(SEARCH("*female*",FD25)),"female",IF(ISNUMBER(SEARCH("*male*",FD25)),"male",""))</f>
        <v/>
      </c>
      <c r="EZ25" s="111" t="str">
        <f>IF(FD25="","",IF(ISERROR(MID(FD25,FIND("male,",FD25)+6,(FIND(")",FD25)-(FIND("male,",FD25)+6))))=TRUE,"missing/error",MID(FD25,FIND("male,",FD25)+6,(FIND(")",FD25)-(FIND("male,",FD25)+6)))))</f>
        <v/>
      </c>
      <c r="FA25" s="112" t="str">
        <f>IF(EW25="","",(MID(EW25,(SEARCH("^^",SUBSTITUTE(EW25," ","^^",LEN(EW25)-LEN(SUBSTITUTE(EW25," ","")))))+1,99)&amp;"_"&amp;LEFT(EW25,FIND(" ",EW25)-1)&amp;"_"&amp;EX25))</f>
        <v/>
      </c>
      <c r="FC25" s="104"/>
      <c r="FD25" s="104"/>
      <c r="FE25" s="105" t="str">
        <f>IF(FI25="","",FE$3)</f>
        <v/>
      </c>
      <c r="FF25" s="106" t="str">
        <f>IF(FI25="","",FE$1)</f>
        <v/>
      </c>
      <c r="FG25" s="107" t="str">
        <f>IF(FI25="","",FE$2)</f>
        <v/>
      </c>
      <c r="FH25" s="107" t="str">
        <f>IF(FI25="","",FE$3)</f>
        <v/>
      </c>
      <c r="FI25" s="108" t="str">
        <f>IF(FP25="","",IF(ISNUMBER(SEARCH(":",FP25)),MID(FP25,FIND(":",FP25)+2,FIND("(",FP25)-FIND(":",FP25)-3),LEFT(FP25,FIND("(",FP25)-2)))</f>
        <v/>
      </c>
      <c r="FJ25" s="109" t="str">
        <f>IF(FP25="","",MID(FP25,FIND("(",FP25)+1,4))</f>
        <v/>
      </c>
      <c r="FK25" s="110" t="str">
        <f>IF(ISNUMBER(SEARCH("*female*",FP25)),"female",IF(ISNUMBER(SEARCH("*male*",FP25)),"male",""))</f>
        <v/>
      </c>
      <c r="FL25" s="111" t="str">
        <f>IF(FP25="","",IF(ISERROR(MID(FP25,FIND("male,",FP25)+6,(FIND(")",FP25)-(FIND("male,",FP25)+6))))=TRUE,"missing/error",MID(FP25,FIND("male,",FP25)+6,(FIND(")",FP25)-(FIND("male,",FP25)+6)))))</f>
        <v/>
      </c>
      <c r="FM25" s="112" t="str">
        <f>IF(FI25="","",(MID(FI25,(SEARCH("^^",SUBSTITUTE(FI25," ","^^",LEN(FI25)-LEN(SUBSTITUTE(FI25," ","")))))+1,99)&amp;"_"&amp;LEFT(FI25,FIND(" ",FI25)-1)&amp;"_"&amp;FJ25))</f>
        <v/>
      </c>
      <c r="FO25" s="104"/>
      <c r="FP25" s="104"/>
      <c r="FQ25" s="105" t="str">
        <f>IF(FU25="","",#REF!)</f>
        <v/>
      </c>
      <c r="FR25" s="106" t="str">
        <f>IF(FU25="","",FQ$1)</f>
        <v/>
      </c>
      <c r="FS25" s="107" t="str">
        <f>IF(FU25="","",FQ$2)</f>
        <v/>
      </c>
      <c r="FT25" s="107" t="str">
        <f>IF(FU25="","",FQ$3)</f>
        <v/>
      </c>
      <c r="FU25" s="108" t="str">
        <f>IF(GB25="","",IF(ISNUMBER(SEARCH(":",GB25)),MID(GB25,FIND(":",GB25)+2,FIND("(",GB25)-FIND(":",GB25)-3),LEFT(GB25,FIND("(",GB25)-2)))</f>
        <v/>
      </c>
      <c r="FV25" s="109" t="str">
        <f>IF(GB25="","",MID(GB25,FIND("(",GB25)+1,4))</f>
        <v/>
      </c>
      <c r="FW25" s="110" t="str">
        <f>IF(ISNUMBER(SEARCH("*female*",GB25)),"female",IF(ISNUMBER(SEARCH("*male*",GB25)),"male",""))</f>
        <v/>
      </c>
      <c r="FX25" s="111" t="str">
        <f>IF(GB25="","",IF(ISERROR(MID(GB25,FIND("male,",GB25)+6,(FIND(")",GB25)-(FIND("male,",GB25)+6))))=TRUE,"missing/error",MID(GB25,FIND("male,",GB25)+6,(FIND(")",GB25)-(FIND("male,",GB25)+6)))))</f>
        <v/>
      </c>
      <c r="FY25" s="112" t="str">
        <f>IF(FU25="","",(MID(FU25,(SEARCH("^^",SUBSTITUTE(FU25," ","^^",LEN(FU25)-LEN(SUBSTITUTE(FU25," ","")))))+1,99)&amp;"_"&amp;LEFT(FU25,FIND(" ",FU25)-1)&amp;"_"&amp;FV25))</f>
        <v/>
      </c>
      <c r="GA25" s="104"/>
      <c r="GB25" s="104"/>
      <c r="GC25" s="105" t="str">
        <f>IF(GG25="","",GC$3)</f>
        <v/>
      </c>
      <c r="GD25" s="106" t="str">
        <f>IF(GG25="","",GC$1)</f>
        <v/>
      </c>
      <c r="GE25" s="107" t="str">
        <f>IF(GG25="","",GC$2)</f>
        <v/>
      </c>
      <c r="GF25" s="107" t="str">
        <f>IF(GG25="","",GC$3)</f>
        <v/>
      </c>
      <c r="GG25" s="108" t="str">
        <f>IF(GN25="","",IF(ISNUMBER(SEARCH(":",GN25)),MID(GN25,FIND(":",GN25)+2,FIND("(",GN25)-FIND(":",GN25)-3),LEFT(GN25,FIND("(",GN25)-2)))</f>
        <v/>
      </c>
      <c r="GH25" s="109" t="str">
        <f>IF(GN25="","",MID(GN25,FIND("(",GN25)+1,4))</f>
        <v/>
      </c>
      <c r="GI25" s="110" t="str">
        <f>IF(ISNUMBER(SEARCH("*female*",GN25)),"female",IF(ISNUMBER(SEARCH("*male*",GN25)),"male",""))</f>
        <v/>
      </c>
      <c r="GJ25" s="111" t="str">
        <f>IF(GN25="","",IF(ISERROR(MID(GN25,FIND("male,",GN25)+6,(FIND(")",GN25)-(FIND("male,",GN25)+6))))=TRUE,"missing/error",MID(GN25,FIND("male,",GN25)+6,(FIND(")",GN25)-(FIND("male,",GN25)+6)))))</f>
        <v/>
      </c>
      <c r="GK25" s="112" t="str">
        <f>IF(GG25="","",(MID(GG25,(SEARCH("^^",SUBSTITUTE(GG25," ","^^",LEN(GG25)-LEN(SUBSTITUTE(GG25," ","")))))+1,99)&amp;"_"&amp;LEFT(GG25,FIND(" ",GG25)-1)&amp;"_"&amp;GH25))</f>
        <v/>
      </c>
      <c r="GM25" s="104"/>
      <c r="GN25" s="104"/>
      <c r="GO25" s="105" t="str">
        <f>IF(GS25="","",GO$3)</f>
        <v/>
      </c>
      <c r="GP25" s="106" t="str">
        <f>IF(GS25="","",GO$1)</f>
        <v/>
      </c>
      <c r="GQ25" s="107" t="str">
        <f>IF(GS25="","",GO$2)</f>
        <v/>
      </c>
      <c r="GR25" s="107" t="str">
        <f>IF(GS25="","",GO$3)</f>
        <v/>
      </c>
      <c r="GS25" s="108" t="str">
        <f>IF(GZ25="","",IF(ISNUMBER(SEARCH(":",GZ25)),MID(GZ25,FIND(":",GZ25)+2,FIND("(",GZ25)-FIND(":",GZ25)-3),LEFT(GZ25,FIND("(",GZ25)-2)))</f>
        <v/>
      </c>
      <c r="GT25" s="109" t="str">
        <f>IF(GZ25="","",MID(GZ25,FIND("(",GZ25)+1,4))</f>
        <v/>
      </c>
      <c r="GU25" s="110" t="str">
        <f>IF(ISNUMBER(SEARCH("*female*",GZ25)),"female",IF(ISNUMBER(SEARCH("*male*",GZ25)),"male",""))</f>
        <v/>
      </c>
      <c r="GV25" s="111" t="str">
        <f>IF(GZ25="","",IF(ISERROR(MID(GZ25,FIND("male,",GZ25)+6,(FIND(")",GZ25)-(FIND("male,",GZ25)+6))))=TRUE,"missing/error",MID(GZ25,FIND("male,",GZ25)+6,(FIND(")",GZ25)-(FIND("male,",GZ25)+6)))))</f>
        <v/>
      </c>
      <c r="GW25" s="112" t="str">
        <f>IF(GS25="","",(MID(GS25,(SEARCH("^^",SUBSTITUTE(GS25," ","^^",LEN(GS25)-LEN(SUBSTITUTE(GS25," ","")))))+1,99)&amp;"_"&amp;LEFT(GS25,FIND(" ",GS25)-1)&amp;"_"&amp;GT25))</f>
        <v/>
      </c>
      <c r="GY25" s="104"/>
      <c r="GZ25" s="104"/>
      <c r="HA25" s="105" t="str">
        <f>IF(HE25="","",HA$3)</f>
        <v/>
      </c>
      <c r="HB25" s="106" t="str">
        <f>IF(HE25="","",HA$1)</f>
        <v/>
      </c>
      <c r="HC25" s="107" t="str">
        <f>IF(HE25="","",HA$2)</f>
        <v/>
      </c>
      <c r="HD25" s="107" t="str">
        <f>IF(HE25="","",HA$3)</f>
        <v/>
      </c>
      <c r="HE25" s="108" t="str">
        <f>IF(HL25="","",IF(ISNUMBER(SEARCH(":",HL25)),MID(HL25,FIND(":",HL25)+2,FIND("(",HL25)-FIND(":",HL25)-3),LEFT(HL25,FIND("(",HL25)-2)))</f>
        <v/>
      </c>
      <c r="HF25" s="109" t="str">
        <f>IF(HL25="","",MID(HL25,FIND("(",HL25)+1,4))</f>
        <v/>
      </c>
      <c r="HG25" s="110" t="str">
        <f>IF(ISNUMBER(SEARCH("*female*",HL25)),"female",IF(ISNUMBER(SEARCH("*male*",HL25)),"male",""))</f>
        <v/>
      </c>
      <c r="HH25" s="111" t="str">
        <f>IF(HL25="","",IF(ISERROR(MID(HL25,FIND("male,",HL25)+6,(FIND(")",HL25)-(FIND("male,",HL25)+6))))=TRUE,"missing/error",MID(HL25,FIND("male,",HL25)+6,(FIND(")",HL25)-(FIND("male,",HL25)+6)))))</f>
        <v/>
      </c>
      <c r="HI25" s="112" t="str">
        <f>IF(HE25="","",(MID(HE25,(SEARCH("^^",SUBSTITUTE(HE25," ","^^",LEN(HE25)-LEN(SUBSTITUTE(HE25," ","")))))+1,99)&amp;"_"&amp;LEFT(HE25,FIND(" ",HE25)-1)&amp;"_"&amp;HF25))</f>
        <v/>
      </c>
      <c r="HK25" s="104"/>
      <c r="HL25" s="104" t="s">
        <v>287</v>
      </c>
      <c r="HM25" s="105" t="str">
        <f>IF(HQ25="","",HM$3)</f>
        <v/>
      </c>
      <c r="HN25" s="106" t="str">
        <f>IF(HQ25="","",HM$1)</f>
        <v/>
      </c>
      <c r="HO25" s="107" t="str">
        <f>IF(HQ25="","",HM$2)</f>
        <v/>
      </c>
      <c r="HP25" s="107" t="str">
        <f>IF(HQ25="","",HM$3)</f>
        <v/>
      </c>
      <c r="HQ25" s="108" t="str">
        <f>IF(HX25="","",IF(ISNUMBER(SEARCH(":",HX25)),MID(HX25,FIND(":",HX25)+2,FIND("(",HX25)-FIND(":",HX25)-3),LEFT(HX25,FIND("(",HX25)-2)))</f>
        <v/>
      </c>
      <c r="HR25" s="109" t="str">
        <f>IF(HX25="","",MID(HX25,FIND("(",HX25)+1,4))</f>
        <v/>
      </c>
      <c r="HS25" s="110" t="str">
        <f>IF(ISNUMBER(SEARCH("*female*",HX25)),"female",IF(ISNUMBER(SEARCH("*male*",HX25)),"male",""))</f>
        <v/>
      </c>
      <c r="HT25" s="111" t="str">
        <f>IF(HX25="","",IF(ISERROR(MID(HX25,FIND("male,",HX25)+6,(FIND(")",HX25)-(FIND("male,",HX25)+6))))=TRUE,"missing/error",MID(HX25,FIND("male,",HX25)+6,(FIND(")",HX25)-(FIND("male,",HX25)+6)))))</f>
        <v/>
      </c>
      <c r="HU25" s="112" t="str">
        <f>IF(HQ25="","",(MID(HQ25,(SEARCH("^^",SUBSTITUTE(HQ25," ","^^",LEN(HQ25)-LEN(SUBSTITUTE(HQ25," ","")))))+1,99)&amp;"_"&amp;LEFT(HQ25,FIND(" ",HQ25)-1)&amp;"_"&amp;HR25))</f>
        <v/>
      </c>
      <c r="HW25" s="104"/>
      <c r="HX25" s="104"/>
      <c r="HY25" s="105" t="str">
        <f>IF(IC25="","",HY$3)</f>
        <v/>
      </c>
      <c r="HZ25" s="106" t="str">
        <f>IF(IC25="","",HY$1)</f>
        <v/>
      </c>
      <c r="IA25" s="107" t="str">
        <f>IF(IC25="","",HY$2)</f>
        <v/>
      </c>
      <c r="IB25" s="107" t="str">
        <f>IF(IC25="","",HY$3)</f>
        <v/>
      </c>
      <c r="IC25" s="108" t="str">
        <f>IF(IJ25="","",IF(ISNUMBER(SEARCH(":",IJ25)),MID(IJ25,FIND(":",IJ25)+2,FIND("(",IJ25)-FIND(":",IJ25)-3),LEFT(IJ25,FIND("(",IJ25)-2)))</f>
        <v/>
      </c>
      <c r="ID25" s="109" t="str">
        <f>IF(IJ25="","",MID(IJ25,FIND("(",IJ25)+1,4))</f>
        <v/>
      </c>
      <c r="IE25" s="110" t="str">
        <f>IF(ISNUMBER(SEARCH("*female*",IJ25)),"female",IF(ISNUMBER(SEARCH("*male*",IJ25)),"male",""))</f>
        <v/>
      </c>
      <c r="IF25" s="111" t="str">
        <f>IF(IJ25="","",IF(ISERROR(MID(IJ25,FIND("male,",IJ25)+6,(FIND(")",IJ25)-(FIND("male,",IJ25)+6))))=TRUE,"missing/error",MID(IJ25,FIND("male,",IJ25)+6,(FIND(")",IJ25)-(FIND("male,",IJ25)+6)))))</f>
        <v/>
      </c>
      <c r="IG25" s="112" t="str">
        <f>IF(IC25="","",(MID(IC25,(SEARCH("^^",SUBSTITUTE(IC25," ","^^",LEN(IC25)-LEN(SUBSTITUTE(IC25," ","")))))+1,99)&amp;"_"&amp;LEFT(IC25,FIND(" ",IC25)-1)&amp;"_"&amp;ID25))</f>
        <v/>
      </c>
      <c r="II25" s="104"/>
      <c r="IJ25" s="104"/>
      <c r="IK25" s="105" t="str">
        <f>IF(IO25="","",IK$3)</f>
        <v/>
      </c>
      <c r="IL25" s="106" t="str">
        <f>IF(IO25="","",IK$1)</f>
        <v/>
      </c>
      <c r="IM25" s="107" t="str">
        <f>IF(IO25="","",IK$2)</f>
        <v/>
      </c>
      <c r="IN25" s="107" t="str">
        <f>IF(IO25="","",IK$3)</f>
        <v/>
      </c>
      <c r="IO25" s="108" t="str">
        <f>IF(IV25="","",IF(ISNUMBER(SEARCH(":",IV25)),MID(IV25,FIND(":",IV25)+2,FIND("(",IV25)-FIND(":",IV25)-3),LEFT(IV25,FIND("(",IV25)-2)))</f>
        <v/>
      </c>
      <c r="IP25" s="109" t="str">
        <f>IF(IV25="","",MID(IV25,FIND("(",IV25)+1,4))</f>
        <v/>
      </c>
      <c r="IQ25" s="110" t="str">
        <f>IF(ISNUMBER(SEARCH("*female*",IV25)),"female",IF(ISNUMBER(SEARCH("*male*",IV25)),"male",""))</f>
        <v/>
      </c>
      <c r="IR25" s="111" t="str">
        <f>IF(IV25="","",IF(ISERROR(MID(IV25,FIND("male,",IV25)+6,(FIND(")",IV25)-(FIND("male,",IV25)+6))))=TRUE,"missing/error",MID(IV25,FIND("male,",IV25)+6,(FIND(")",IV25)-(FIND("male,",IV25)+6)))))</f>
        <v/>
      </c>
      <c r="IS25" s="112" t="str">
        <f>IF(IO25="","",(MID(IO25,(SEARCH("^^",SUBSTITUTE(IO25," ","^^",LEN(IO25)-LEN(SUBSTITUTE(IO25," ","")))))+1,99)&amp;"_"&amp;LEFT(IO25,FIND(" ",IO25)-1)&amp;"_"&amp;IP25))</f>
        <v/>
      </c>
      <c r="IU25" s="104"/>
      <c r="IV25" s="104"/>
      <c r="IW25" s="105" t="str">
        <f>IF(JA25="","",IW$3)</f>
        <v/>
      </c>
      <c r="IX25" s="106" t="str">
        <f>IF(JA25="","",IW$1)</f>
        <v/>
      </c>
      <c r="IY25" s="107" t="str">
        <f>IF(JA25="","",IW$2)</f>
        <v/>
      </c>
      <c r="IZ25" s="107" t="str">
        <f>IF(JA25="","",IW$3)</f>
        <v/>
      </c>
      <c r="JA25" s="108" t="str">
        <f>IF(JH25="","",IF(ISNUMBER(SEARCH(":",JH25)),MID(JH25,FIND(":",JH25)+2,FIND("(",JH25)-FIND(":",JH25)-3),LEFT(JH25,FIND("(",JH25)-2)))</f>
        <v/>
      </c>
      <c r="JB25" s="109" t="str">
        <f>IF(JH25="","",MID(JH25,FIND("(",JH25)+1,4))</f>
        <v/>
      </c>
      <c r="JC25" s="110" t="str">
        <f>IF(ISNUMBER(SEARCH("*female*",JH25)),"female",IF(ISNUMBER(SEARCH("*male*",JH25)),"male",""))</f>
        <v/>
      </c>
      <c r="JD25" s="111" t="str">
        <f>IF(JH25="","",IF(ISERROR(MID(JH25,FIND("male,",JH25)+6,(FIND(")",JH25)-(FIND("male,",JH25)+6))))=TRUE,"missing/error",MID(JH25,FIND("male,",JH25)+6,(FIND(")",JH25)-(FIND("male,",JH25)+6)))))</f>
        <v/>
      </c>
      <c r="JE25" s="112" t="str">
        <f>IF(JA25="","",(MID(JA25,(SEARCH("^^",SUBSTITUTE(JA25," ","^^",LEN(JA25)-LEN(SUBSTITUTE(JA25," ","")))))+1,99)&amp;"_"&amp;LEFT(JA25,FIND(" ",JA25)-1)&amp;"_"&amp;JB25))</f>
        <v/>
      </c>
      <c r="JG25" s="104"/>
      <c r="JH25" s="104"/>
      <c r="JI25" s="105" t="str">
        <f>IF(JM25="","",JI$3)</f>
        <v/>
      </c>
      <c r="JJ25" s="106" t="str">
        <f>IF(JM25="","",JI$1)</f>
        <v/>
      </c>
      <c r="JK25" s="107" t="str">
        <f>IF(JM25="","",JI$2)</f>
        <v/>
      </c>
      <c r="JL25" s="107" t="str">
        <f>IF(JM25="","",JI$3)</f>
        <v/>
      </c>
      <c r="JM25" s="108" t="str">
        <f>IF(JT25="","",IF(ISNUMBER(SEARCH(":",JT25)),MID(JT25,FIND(":",JT25)+2,FIND("(",JT25)-FIND(":",JT25)-3),LEFT(JT25,FIND("(",JT25)-2)))</f>
        <v/>
      </c>
      <c r="JN25" s="109" t="str">
        <f>IF(JT25="","",MID(JT25,FIND("(",JT25)+1,4))</f>
        <v/>
      </c>
      <c r="JO25" s="110" t="str">
        <f>IF(ISNUMBER(SEARCH("*female*",JT25)),"female",IF(ISNUMBER(SEARCH("*male*",JT25)),"male",""))</f>
        <v/>
      </c>
      <c r="JP25" s="111" t="str">
        <f>IF(JT25="","",IF(ISERROR(MID(JT25,FIND("male,",JT25)+6,(FIND(")",JT25)-(FIND("male,",JT25)+6))))=TRUE,"missing/error",MID(JT25,FIND("male,",JT25)+6,(FIND(")",JT25)-(FIND("male,",JT25)+6)))))</f>
        <v/>
      </c>
      <c r="JQ25" s="112" t="str">
        <f>IF(JM25="","",(MID(JM25,(SEARCH("^^",SUBSTITUTE(JM25," ","^^",LEN(JM25)-LEN(SUBSTITUTE(JM25," ","")))))+1,99)&amp;"_"&amp;LEFT(JM25,FIND(" ",JM25)-1)&amp;"_"&amp;JN25))</f>
        <v/>
      </c>
      <c r="JS25" s="104"/>
      <c r="JT25" s="104"/>
      <c r="JU25" s="105" t="str">
        <f>IF(JY25="","",JU$3)</f>
        <v/>
      </c>
      <c r="JV25" s="106" t="str">
        <f>IF(JY25="","",JU$1)</f>
        <v/>
      </c>
      <c r="JW25" s="107" t="str">
        <f>IF(JY25="","",JU$2)</f>
        <v/>
      </c>
      <c r="JX25" s="107" t="str">
        <f>IF(JY25="","",JU$3)</f>
        <v/>
      </c>
      <c r="JY25" s="108" t="str">
        <f>IF(KF25="","",IF(ISNUMBER(SEARCH(":",KF25)),MID(KF25,FIND(":",KF25)+2,FIND("(",KF25)-FIND(":",KF25)-3),LEFT(KF25,FIND("(",KF25)-2)))</f>
        <v/>
      </c>
      <c r="JZ25" s="109" t="str">
        <f>IF(KF25="","",MID(KF25,FIND("(",KF25)+1,4))</f>
        <v/>
      </c>
      <c r="KA25" s="110" t="str">
        <f>IF(ISNUMBER(SEARCH("*female*",KF25)),"female",IF(ISNUMBER(SEARCH("*male*",KF25)),"male",""))</f>
        <v/>
      </c>
      <c r="KB25" s="111" t="str">
        <f>IF(KF25="","",IF(ISERROR(MID(KF25,FIND("male,",KF25)+6,(FIND(")",KF25)-(FIND("male,",KF25)+6))))=TRUE,"missing/error",MID(KF25,FIND("male,",KF25)+6,(FIND(")",KF25)-(FIND("male,",KF25)+6)))))</f>
        <v/>
      </c>
      <c r="KC25" s="112" t="str">
        <f>IF(JY25="","",(MID(JY25,(SEARCH("^^",SUBSTITUTE(JY25," ","^^",LEN(JY25)-LEN(SUBSTITUTE(JY25," ","")))))+1,99)&amp;"_"&amp;LEFT(JY25,FIND(" ",JY25)-1)&amp;"_"&amp;JZ25))</f>
        <v/>
      </c>
      <c r="KE25" s="104"/>
      <c r="KF25" s="104"/>
    </row>
    <row r="26" spans="1:292" ht="13.5" customHeight="1">
      <c r="A26" s="20"/>
      <c r="B26" s="104" t="s">
        <v>686</v>
      </c>
      <c r="C26" s="1" t="s">
        <v>687</v>
      </c>
      <c r="D26" s="163" t="s">
        <v>732</v>
      </c>
      <c r="E26" s="105" t="str">
        <f t="shared" ref="E26:E32" si="254">IF(I26="","",E$3)</f>
        <v/>
      </c>
      <c r="F26" s="106" t="str">
        <f t="shared" ref="F26:F32" si="255">IF(I26="","",E$1)</f>
        <v/>
      </c>
      <c r="G26" s="107" t="str">
        <f>IF(I26="","",E$2)</f>
        <v/>
      </c>
      <c r="H26" s="107" t="str">
        <f>IF(I26="","",E$3)</f>
        <v/>
      </c>
      <c r="I26" s="108" t="str">
        <f t="shared" ref="I26:I32" si="256">IF(P26="","",IF(ISNUMBER(SEARCH(":",P26)),MID(P26,FIND(":",P26)+2,FIND("(",P26)-FIND(":",P26)-3),LEFT(P26,FIND("(",P26)-2)))</f>
        <v/>
      </c>
      <c r="J26" s="109" t="str">
        <f t="shared" ref="J26:J32" si="257">IF(P26="","",MID(P26,FIND("(",P26)+1,4))</f>
        <v/>
      </c>
      <c r="K26" s="110" t="str">
        <f t="shared" ref="K26:K32" si="258">IF(ISNUMBER(SEARCH("*female*",P26)),"female",IF(ISNUMBER(SEARCH("*male*",P26)),"male",""))</f>
        <v/>
      </c>
      <c r="L26" s="111" t="str">
        <f>IF(P26="","",IF(ISERROR(MID(P26,FIND("male,",P26)+6,(FIND(")",P26)-(FIND("male,",P26)+6))))=TRUE,"missing/error",MID(P26,FIND("male,",P26)+6,(FIND(")",P26)-(FIND("male,",P26)+6)))))</f>
        <v/>
      </c>
      <c r="M26" s="112" t="str">
        <f t="shared" ref="M26:M32" si="259">IF(I26="","",(MID(I26,(SEARCH("^^",SUBSTITUTE(I26," ","^^",LEN(I26)-LEN(SUBSTITUTE(I26," ","")))))+1,99)&amp;"_"&amp;LEFT(I26,FIND(" ",I26)-1)&amp;"_"&amp;J26))</f>
        <v/>
      </c>
      <c r="O26" s="104"/>
      <c r="P26" s="163"/>
      <c r="Q26" s="105" t="str">
        <f>IF(U26="","",Q$3)</f>
        <v/>
      </c>
      <c r="R26" s="106" t="str">
        <f>IF(U26="","",Q$1)</f>
        <v/>
      </c>
      <c r="S26" s="107" t="str">
        <f>IF(U26="","",Q$2)</f>
        <v/>
      </c>
      <c r="T26" s="107" t="str">
        <f>IF(U26="","",Q$3)</f>
        <v/>
      </c>
      <c r="U26" s="108" t="str">
        <f>IF(AB26="","",IF(ISNUMBER(SEARCH(":",AB26)),MID(AB26,FIND(":",AB26)+2,FIND("(",AB26)-FIND(":",AB26)-3),LEFT(AB26,FIND("(",AB26)-2)))</f>
        <v/>
      </c>
      <c r="V26" s="109" t="str">
        <f>IF(AB26="","",MID(AB26,FIND("(",AB26)+1,4))</f>
        <v/>
      </c>
      <c r="W26" s="110" t="str">
        <f>IF(ISNUMBER(SEARCH("*female*",AB26)),"female",IF(ISNUMBER(SEARCH("*male*",AB26)),"male",""))</f>
        <v/>
      </c>
      <c r="X26" s="111" t="s">
        <v>287</v>
      </c>
      <c r="Y26" s="112" t="str">
        <f>IF(U26="","",(MID(U26,(SEARCH("^^",SUBSTITUTE(U26," ","^^",LEN(U26)-LEN(SUBSTITUTE(U26," ","")))))+1,99)&amp;"_"&amp;LEFT(U26,FIND(" ",U26)-1)&amp;"_"&amp;V26))</f>
        <v/>
      </c>
      <c r="AA26" s="104"/>
      <c r="AB26" s="104"/>
      <c r="AC26" s="105" t="str">
        <f>IF(AG26="","",AC$3)</f>
        <v/>
      </c>
      <c r="AD26" s="106" t="str">
        <f>IF(AG26="","",AC$1)</f>
        <v/>
      </c>
      <c r="AE26" s="107" t="str">
        <f>IF(AG26="","",AC$2)</f>
        <v/>
      </c>
      <c r="AF26" s="107"/>
      <c r="AG26" s="108" t="str">
        <f>IF(AN26="","",IF(ISNUMBER(SEARCH(":",AN26)),MID(AN26,FIND(":",AN26)+2,FIND("(",AN26)-FIND(":",AN26)-3),LEFT(AN26,FIND("(",AN26)-2)))</f>
        <v/>
      </c>
      <c r="AH26" s="109" t="str">
        <f>IF(AN26="","",MID(AN26,FIND("(",AN26)+1,4))</f>
        <v/>
      </c>
      <c r="AI26" s="110" t="str">
        <f>IF(ISNUMBER(SEARCH("*female*",AN26)),"female",IF(ISNUMBER(SEARCH("*male*",AN26)),"male",""))</f>
        <v/>
      </c>
      <c r="AJ26" s="111" t="str">
        <f>IF(AN26="","",IF(ISERROR(MID(AN26,FIND("male,",AN26)+6,(FIND(")",AN26)-(FIND("male,",AN26)+6))))=TRUE,"missing/error",MID(AN26,FIND("male,",AN26)+6,(FIND(")",AN26)-(FIND("male,",AN26)+6)))))</f>
        <v/>
      </c>
      <c r="AK26" s="112" t="str">
        <f>IF(AG26="","",(MID(AG26,(SEARCH("^^",SUBSTITUTE(AG26," ","^^",LEN(AG26)-LEN(SUBSTITUTE(AG26," ","")))))+1,99)&amp;"_"&amp;LEFT(AG26,FIND(" ",AG26)-1)&amp;"_"&amp;AH26))</f>
        <v/>
      </c>
      <c r="AM26" s="104"/>
      <c r="AN26" s="104"/>
      <c r="AO26" s="105"/>
      <c r="AP26" s="106"/>
      <c r="AQ26" s="107"/>
      <c r="AR26" s="107"/>
      <c r="AS26" s="108"/>
      <c r="AT26" s="109"/>
      <c r="AU26" s="110"/>
      <c r="AV26" s="111"/>
      <c r="AW26" s="112"/>
      <c r="AY26" s="104"/>
      <c r="AZ26" s="104"/>
      <c r="BA26" s="105" t="str">
        <f t="shared" si="245"/>
        <v/>
      </c>
      <c r="BB26" s="106" t="str">
        <f t="shared" si="246"/>
        <v/>
      </c>
      <c r="BC26" s="107" t="str">
        <f t="shared" si="253"/>
        <v/>
      </c>
      <c r="BD26" s="107" t="str">
        <f t="shared" si="247"/>
        <v/>
      </c>
      <c r="BE26" s="108" t="str">
        <f t="shared" si="248"/>
        <v/>
      </c>
      <c r="BF26" s="109" t="str">
        <f t="shared" si="249"/>
        <v/>
      </c>
      <c r="BG26" s="110" t="str">
        <f t="shared" si="250"/>
        <v/>
      </c>
      <c r="BH26" s="111" t="str">
        <f t="shared" si="251"/>
        <v/>
      </c>
      <c r="BI26" s="112" t="str">
        <f t="shared" si="252"/>
        <v/>
      </c>
      <c r="BK26" s="104"/>
      <c r="BL26" s="104"/>
      <c r="BM26" s="105"/>
      <c r="BN26" s="106"/>
      <c r="BO26" s="107"/>
      <c r="BP26" s="107"/>
      <c r="BQ26" s="108"/>
      <c r="BR26" s="109"/>
      <c r="BS26" s="110"/>
      <c r="BT26" s="111"/>
      <c r="BU26" s="112"/>
      <c r="BW26" s="104"/>
      <c r="BX26" s="104"/>
      <c r="BY26" s="105"/>
      <c r="BZ26" s="106"/>
      <c r="CA26" s="107"/>
      <c r="CB26" s="107"/>
      <c r="CC26" s="108"/>
      <c r="CD26" s="109"/>
      <c r="CE26" s="110"/>
      <c r="CF26" s="111"/>
      <c r="CG26" s="112"/>
      <c r="CI26" s="104"/>
      <c r="CJ26" s="104"/>
      <c r="CK26" s="105"/>
      <c r="CL26" s="106"/>
      <c r="CM26" s="107"/>
      <c r="CN26" s="107"/>
      <c r="CO26" s="108"/>
      <c r="CP26" s="109"/>
      <c r="CQ26" s="110"/>
      <c r="CR26" s="111"/>
      <c r="CS26" s="112"/>
      <c r="CU26" s="104"/>
      <c r="CV26" s="104"/>
      <c r="CW26" s="105"/>
      <c r="CX26" s="106"/>
      <c r="CY26" s="107"/>
      <c r="CZ26" s="107"/>
      <c r="DA26" s="108"/>
      <c r="DB26" s="109"/>
      <c r="DC26" s="110"/>
      <c r="DD26" s="111"/>
      <c r="DE26" s="112"/>
      <c r="DG26" s="104"/>
      <c r="DH26" s="104"/>
      <c r="DI26" s="105"/>
      <c r="DJ26" s="106"/>
      <c r="DK26" s="107"/>
      <c r="DL26" s="107"/>
      <c r="DM26" s="108"/>
      <c r="DN26" s="109"/>
      <c r="DO26" s="110"/>
      <c r="DP26" s="111"/>
      <c r="DQ26" s="112"/>
      <c r="DS26" s="104"/>
      <c r="DT26" s="104"/>
      <c r="DU26" s="105"/>
      <c r="DV26" s="106"/>
      <c r="DW26" s="107"/>
      <c r="DX26" s="107"/>
      <c r="DY26" s="108"/>
      <c r="DZ26" s="109"/>
      <c r="EA26" s="110"/>
      <c r="EB26" s="111"/>
      <c r="EC26" s="112"/>
      <c r="EE26" s="104"/>
      <c r="EF26" s="104"/>
      <c r="EG26" s="105"/>
      <c r="EH26" s="106"/>
      <c r="EI26" s="107"/>
      <c r="EJ26" s="107"/>
      <c r="EK26" s="108"/>
      <c r="EL26" s="109"/>
      <c r="EM26" s="110"/>
      <c r="EN26" s="111"/>
      <c r="EO26" s="112"/>
      <c r="EQ26" s="104"/>
      <c r="ER26" s="104"/>
      <c r="ES26" s="105"/>
      <c r="ET26" s="106"/>
      <c r="EU26" s="107"/>
      <c r="EV26" s="107"/>
      <c r="EW26" s="108"/>
      <c r="EX26" s="109"/>
      <c r="EY26" s="110"/>
      <c r="EZ26" s="111"/>
      <c r="FA26" s="112"/>
      <c r="FC26" s="104"/>
      <c r="FD26" s="104"/>
      <c r="FE26" s="105"/>
      <c r="FF26" s="106"/>
      <c r="FG26" s="107"/>
      <c r="FH26" s="107"/>
      <c r="FI26" s="108"/>
      <c r="FJ26" s="109"/>
      <c r="FK26" s="110"/>
      <c r="FL26" s="111"/>
      <c r="FM26" s="112"/>
      <c r="FO26" s="104"/>
      <c r="FP26" s="104"/>
      <c r="FQ26" s="105"/>
      <c r="FR26" s="106"/>
      <c r="FS26" s="107"/>
      <c r="FT26" s="107"/>
      <c r="FU26" s="108"/>
      <c r="FV26" s="109"/>
      <c r="FW26" s="110"/>
      <c r="FX26" s="111"/>
      <c r="FY26" s="112"/>
      <c r="GA26" s="104"/>
      <c r="GB26" s="104"/>
      <c r="GC26" s="105"/>
      <c r="GD26" s="106"/>
      <c r="GE26" s="107"/>
      <c r="GF26" s="107"/>
      <c r="GG26" s="108"/>
      <c r="GH26" s="109"/>
      <c r="GI26" s="110"/>
      <c r="GJ26" s="111"/>
      <c r="GK26" s="112"/>
      <c r="GM26" s="104"/>
      <c r="GN26" s="104"/>
      <c r="GO26" s="105"/>
      <c r="GP26" s="106"/>
      <c r="GQ26" s="107"/>
      <c r="GR26" s="107"/>
      <c r="GS26" s="108"/>
      <c r="GT26" s="109"/>
      <c r="GU26" s="110"/>
      <c r="GV26" s="111"/>
      <c r="GW26" s="112"/>
      <c r="GY26" s="104"/>
      <c r="GZ26" s="104"/>
      <c r="HA26" s="105"/>
      <c r="HB26" s="106"/>
      <c r="HC26" s="107"/>
      <c r="HD26" s="107"/>
      <c r="HE26" s="108"/>
      <c r="HF26" s="109"/>
      <c r="HG26" s="110"/>
      <c r="HH26" s="111"/>
      <c r="HI26" s="112"/>
      <c r="HK26" s="104"/>
      <c r="HL26" s="104"/>
      <c r="HM26" s="105"/>
      <c r="HN26" s="106"/>
      <c r="HO26" s="107"/>
      <c r="HP26" s="107"/>
      <c r="HQ26" s="108"/>
      <c r="HR26" s="109"/>
      <c r="HS26" s="110"/>
      <c r="HT26" s="111"/>
      <c r="HU26" s="112"/>
      <c r="HW26" s="104"/>
      <c r="HX26" s="104"/>
      <c r="HY26" s="105"/>
      <c r="HZ26" s="106"/>
      <c r="IA26" s="107"/>
      <c r="IB26" s="107"/>
      <c r="IC26" s="108"/>
      <c r="ID26" s="109"/>
      <c r="IE26" s="110"/>
      <c r="IF26" s="111"/>
      <c r="IG26" s="112"/>
      <c r="II26" s="104"/>
      <c r="IJ26" s="104"/>
      <c r="IK26" s="105"/>
      <c r="IL26" s="106"/>
      <c r="IM26" s="107"/>
      <c r="IN26" s="107"/>
      <c r="IO26" s="108"/>
      <c r="IP26" s="109"/>
      <c r="IQ26" s="110"/>
      <c r="IR26" s="111"/>
      <c r="IS26" s="112"/>
      <c r="IU26" s="104"/>
      <c r="IV26" s="104"/>
      <c r="IW26" s="105"/>
      <c r="IX26" s="106"/>
      <c r="IY26" s="107"/>
      <c r="IZ26" s="107"/>
      <c r="JA26" s="108"/>
      <c r="JB26" s="109"/>
      <c r="JC26" s="110"/>
      <c r="JD26" s="111"/>
      <c r="JE26" s="112"/>
      <c r="JG26" s="104"/>
      <c r="JH26" s="104"/>
      <c r="JI26" s="105"/>
      <c r="JJ26" s="106"/>
      <c r="JK26" s="107"/>
      <c r="JL26" s="107"/>
      <c r="JM26" s="108"/>
      <c r="JN26" s="109"/>
      <c r="JO26" s="110"/>
      <c r="JP26" s="111"/>
      <c r="JQ26" s="112"/>
      <c r="JS26" s="104"/>
      <c r="JT26" s="104"/>
      <c r="JU26" s="105"/>
      <c r="JV26" s="106"/>
      <c r="JW26" s="107"/>
      <c r="JX26" s="107"/>
      <c r="JY26" s="108"/>
      <c r="JZ26" s="109"/>
      <c r="KA26" s="110"/>
      <c r="KB26" s="111"/>
      <c r="KC26" s="112"/>
      <c r="KE26" s="104"/>
      <c r="KF26" s="104"/>
    </row>
    <row r="27" spans="1:292" ht="13.5" customHeight="1">
      <c r="A27" s="20"/>
      <c r="B27" s="1" t="s">
        <v>888</v>
      </c>
      <c r="C27" s="104" t="s">
        <v>891</v>
      </c>
      <c r="D27" s="163" t="s">
        <v>893</v>
      </c>
      <c r="E27" s="105" t="str">
        <f t="shared" si="254"/>
        <v/>
      </c>
      <c r="F27" s="106" t="str">
        <f t="shared" si="255"/>
        <v/>
      </c>
      <c r="G27" s="107" t="str">
        <f>IF(I27="","",E$2)</f>
        <v/>
      </c>
      <c r="H27" s="107" t="str">
        <f>IF(I27="","",E$3)</f>
        <v/>
      </c>
      <c r="I27" s="108" t="str">
        <f t="shared" si="256"/>
        <v/>
      </c>
      <c r="J27" s="109" t="str">
        <f t="shared" si="257"/>
        <v/>
      </c>
      <c r="K27" s="110" t="str">
        <f t="shared" si="258"/>
        <v/>
      </c>
      <c r="L27" s="111" t="str">
        <f>IF(P27="","",IF(ISERROR(MID(P27,FIND("male,",P27)+6,(FIND(")",P27)-(FIND("male,",P27)+6))))=TRUE,"missing/error",MID(P27,FIND("male,",P27)+6,(FIND(")",P27)-(FIND("male,",P27)+6)))))</f>
        <v/>
      </c>
      <c r="M27" s="112" t="str">
        <f t="shared" si="259"/>
        <v/>
      </c>
      <c r="O27" s="104"/>
      <c r="P27" s="104"/>
      <c r="Q27" s="105">
        <f>IF(U27="","",Q$3)</f>
        <v>42153</v>
      </c>
      <c r="R27" s="106" t="str">
        <f>IF(U27="","",Q$1)</f>
        <v>Stubb I</v>
      </c>
      <c r="S27" s="107">
        <f>IF(U27="","",Q$2)</f>
        <v>41814</v>
      </c>
      <c r="T27" s="107">
        <f>IF(U27="","",Q$3)</f>
        <v>42153</v>
      </c>
      <c r="U27" s="108" t="str">
        <f>IF(AB27="","",IF(ISNUMBER(SEARCH(":",AB27)),MID(AB27,FIND(":",AB27)+2,FIND("(",AB27)-FIND(":",AB27)-3),LEFT(AB27,FIND("(",AB27)-2)))</f>
        <v>Pia Viitanen</v>
      </c>
      <c r="V27" s="109" t="str">
        <f>IF(AB27="","",MID(AB27,FIND("(",AB27)+1,4))</f>
        <v>1967</v>
      </c>
      <c r="W27" s="110" t="str">
        <f>IF(ISNUMBER(SEARCH("*female*",AB27)),"female",IF(ISNUMBER(SEARCH("*male*",AB27)),"male",""))</f>
        <v>female</v>
      </c>
      <c r="X27" s="111" t="s">
        <v>288</v>
      </c>
      <c r="Y27" s="112" t="str">
        <f>IF(U27="","",(MID(U27,(SEARCH("^^",SUBSTITUTE(U27," ","^^",LEN(U27)-LEN(SUBSTITUTE(U27," ","")))))+1,99)&amp;"_"&amp;LEFT(U27,FIND(" ",U27)-1)&amp;"_"&amp;V27))</f>
        <v>Viitanen_Pia_1967</v>
      </c>
      <c r="AA27" s="104"/>
      <c r="AB27" s="104" t="s">
        <v>887</v>
      </c>
      <c r="AC27" s="105"/>
      <c r="AD27" s="106"/>
      <c r="AE27" s="107"/>
      <c r="AF27" s="107"/>
      <c r="AG27" s="108"/>
      <c r="AH27" s="109"/>
      <c r="AI27" s="110"/>
      <c r="AJ27" s="111"/>
      <c r="AK27" s="112"/>
      <c r="AM27" s="104"/>
      <c r="AN27" s="104"/>
      <c r="AO27" s="105"/>
      <c r="AP27" s="106"/>
      <c r="AQ27" s="107"/>
      <c r="AR27" s="107"/>
      <c r="AS27" s="108"/>
      <c r="AT27" s="109"/>
      <c r="AU27" s="110"/>
      <c r="AV27" s="111"/>
      <c r="AW27" s="112"/>
      <c r="AY27" s="104"/>
      <c r="AZ27" s="104"/>
      <c r="BA27" s="105" t="str">
        <f t="shared" si="245"/>
        <v/>
      </c>
      <c r="BB27" s="106" t="str">
        <f t="shared" si="246"/>
        <v/>
      </c>
      <c r="BC27" s="107" t="str">
        <f t="shared" si="253"/>
        <v/>
      </c>
      <c r="BD27" s="107" t="str">
        <f t="shared" si="247"/>
        <v/>
      </c>
      <c r="BE27" s="108" t="str">
        <f t="shared" si="248"/>
        <v/>
      </c>
      <c r="BF27" s="109" t="str">
        <f t="shared" si="249"/>
        <v/>
      </c>
      <c r="BG27" s="110" t="str">
        <f t="shared" si="250"/>
        <v/>
      </c>
      <c r="BH27" s="111" t="str">
        <f t="shared" si="251"/>
        <v/>
      </c>
      <c r="BI27" s="112" t="str">
        <f t="shared" si="252"/>
        <v/>
      </c>
      <c r="BK27" s="104"/>
      <c r="BL27" s="104"/>
      <c r="BM27" s="105"/>
      <c r="BN27" s="106"/>
      <c r="BO27" s="107"/>
      <c r="BP27" s="107"/>
      <c r="BQ27" s="108"/>
      <c r="BR27" s="109"/>
      <c r="BS27" s="110"/>
      <c r="BT27" s="111"/>
      <c r="BU27" s="112"/>
      <c r="BW27" s="104"/>
      <c r="BX27" s="104"/>
      <c r="BY27" s="105"/>
      <c r="BZ27" s="106"/>
      <c r="CA27" s="107"/>
      <c r="CB27" s="107"/>
      <c r="CC27" s="108"/>
      <c r="CD27" s="109"/>
      <c r="CE27" s="110"/>
      <c r="CF27" s="111"/>
      <c r="CG27" s="112"/>
      <c r="CI27" s="104"/>
      <c r="CJ27" s="104"/>
      <c r="CK27" s="105"/>
      <c r="CL27" s="106"/>
      <c r="CM27" s="107"/>
      <c r="CN27" s="107"/>
      <c r="CO27" s="108"/>
      <c r="CP27" s="109"/>
      <c r="CQ27" s="110"/>
      <c r="CR27" s="111"/>
      <c r="CS27" s="112"/>
      <c r="CU27" s="104"/>
      <c r="CV27" s="104"/>
      <c r="CW27" s="105"/>
      <c r="CX27" s="106"/>
      <c r="CY27" s="107"/>
      <c r="CZ27" s="107"/>
      <c r="DA27" s="108"/>
      <c r="DB27" s="109"/>
      <c r="DC27" s="110"/>
      <c r="DD27" s="111"/>
      <c r="DE27" s="112"/>
      <c r="DG27" s="104"/>
      <c r="DH27" s="104"/>
      <c r="DI27" s="105"/>
      <c r="DJ27" s="106"/>
      <c r="DK27" s="107"/>
      <c r="DL27" s="107"/>
      <c r="DM27" s="108"/>
      <c r="DN27" s="109"/>
      <c r="DO27" s="110"/>
      <c r="DP27" s="111"/>
      <c r="DQ27" s="112"/>
      <c r="DS27" s="104"/>
      <c r="DT27" s="104"/>
      <c r="DU27" s="105"/>
      <c r="DV27" s="106"/>
      <c r="DW27" s="107"/>
      <c r="DX27" s="107"/>
      <c r="DY27" s="108"/>
      <c r="DZ27" s="109"/>
      <c r="EA27" s="110"/>
      <c r="EB27" s="111"/>
      <c r="EC27" s="112"/>
      <c r="EE27" s="104"/>
      <c r="EF27" s="104"/>
      <c r="EG27" s="105"/>
      <c r="EH27" s="106"/>
      <c r="EI27" s="107"/>
      <c r="EJ27" s="107"/>
      <c r="EK27" s="108"/>
      <c r="EL27" s="109"/>
      <c r="EM27" s="110"/>
      <c r="EN27" s="111"/>
      <c r="EO27" s="112"/>
      <c r="EQ27" s="104"/>
      <c r="ER27" s="104"/>
      <c r="ES27" s="105"/>
      <c r="ET27" s="106"/>
      <c r="EU27" s="107"/>
      <c r="EV27" s="107"/>
      <c r="EW27" s="108"/>
      <c r="EX27" s="109"/>
      <c r="EY27" s="110"/>
      <c r="EZ27" s="111"/>
      <c r="FA27" s="112"/>
      <c r="FC27" s="104"/>
      <c r="FD27" s="104"/>
      <c r="FE27" s="105"/>
      <c r="FF27" s="106"/>
      <c r="FG27" s="107"/>
      <c r="FH27" s="107"/>
      <c r="FI27" s="108"/>
      <c r="FJ27" s="109"/>
      <c r="FK27" s="110"/>
      <c r="FL27" s="111"/>
      <c r="FM27" s="112"/>
      <c r="FO27" s="104"/>
      <c r="FP27" s="104"/>
      <c r="FQ27" s="105"/>
      <c r="FR27" s="106"/>
      <c r="FS27" s="107"/>
      <c r="FT27" s="107"/>
      <c r="FU27" s="108"/>
      <c r="FV27" s="109"/>
      <c r="FW27" s="110"/>
      <c r="FX27" s="111"/>
      <c r="FY27" s="112"/>
      <c r="GA27" s="104"/>
      <c r="GB27" s="104"/>
      <c r="GC27" s="105"/>
      <c r="GD27" s="106"/>
      <c r="GE27" s="107"/>
      <c r="GF27" s="107"/>
      <c r="GG27" s="108"/>
      <c r="GH27" s="109"/>
      <c r="GI27" s="110"/>
      <c r="GJ27" s="111"/>
      <c r="GK27" s="112"/>
      <c r="GM27" s="104"/>
      <c r="GN27" s="104"/>
      <c r="GO27" s="105"/>
      <c r="GP27" s="106"/>
      <c r="GQ27" s="107"/>
      <c r="GR27" s="107"/>
      <c r="GS27" s="108"/>
      <c r="GT27" s="109"/>
      <c r="GU27" s="110"/>
      <c r="GV27" s="111"/>
      <c r="GW27" s="112"/>
      <c r="GY27" s="104"/>
      <c r="GZ27" s="104"/>
      <c r="HA27" s="105"/>
      <c r="HB27" s="106"/>
      <c r="HC27" s="107"/>
      <c r="HD27" s="107"/>
      <c r="HE27" s="108"/>
      <c r="HF27" s="109"/>
      <c r="HG27" s="110"/>
      <c r="HH27" s="111"/>
      <c r="HI27" s="112"/>
      <c r="HK27" s="104"/>
      <c r="HL27" s="104"/>
      <c r="HM27" s="105"/>
      <c r="HN27" s="106"/>
      <c r="HO27" s="107"/>
      <c r="HP27" s="107"/>
      <c r="HQ27" s="108"/>
      <c r="HR27" s="109"/>
      <c r="HS27" s="110"/>
      <c r="HT27" s="111"/>
      <c r="HU27" s="112"/>
      <c r="HW27" s="104"/>
      <c r="HX27" s="104"/>
      <c r="HY27" s="105"/>
      <c r="HZ27" s="106"/>
      <c r="IA27" s="107"/>
      <c r="IB27" s="107"/>
      <c r="IC27" s="108"/>
      <c r="ID27" s="109"/>
      <c r="IE27" s="110"/>
      <c r="IF27" s="111"/>
      <c r="IG27" s="112"/>
      <c r="II27" s="104"/>
      <c r="IJ27" s="104"/>
      <c r="IK27" s="105"/>
      <c r="IL27" s="106"/>
      <c r="IM27" s="107"/>
      <c r="IN27" s="107"/>
      <c r="IO27" s="108"/>
      <c r="IP27" s="109"/>
      <c r="IQ27" s="110"/>
      <c r="IR27" s="111"/>
      <c r="IS27" s="112"/>
      <c r="IU27" s="104"/>
      <c r="IV27" s="104"/>
      <c r="IW27" s="105"/>
      <c r="IX27" s="106"/>
      <c r="IY27" s="107"/>
      <c r="IZ27" s="107"/>
      <c r="JA27" s="108"/>
      <c r="JB27" s="109"/>
      <c r="JC27" s="110"/>
      <c r="JD27" s="111"/>
      <c r="JE27" s="112"/>
      <c r="JG27" s="104"/>
      <c r="JH27" s="104"/>
      <c r="JI27" s="105"/>
      <c r="JJ27" s="106"/>
      <c r="JK27" s="107"/>
      <c r="JL27" s="107"/>
      <c r="JM27" s="108"/>
      <c r="JN27" s="109"/>
      <c r="JO27" s="110"/>
      <c r="JP27" s="111"/>
      <c r="JQ27" s="112"/>
      <c r="JS27" s="104"/>
      <c r="JT27" s="104"/>
      <c r="JU27" s="105"/>
      <c r="JV27" s="106"/>
      <c r="JW27" s="107"/>
      <c r="JX27" s="107"/>
      <c r="JY27" s="108"/>
      <c r="JZ27" s="109"/>
      <c r="KA27" s="110"/>
      <c r="KB27" s="111"/>
      <c r="KC27" s="112"/>
      <c r="KE27" s="104"/>
      <c r="KF27" s="104"/>
    </row>
    <row r="28" spans="1:292" ht="13.5" customHeight="1">
      <c r="A28" s="20"/>
      <c r="B28" s="104" t="s">
        <v>688</v>
      </c>
      <c r="C28" s="104" t="s">
        <v>689</v>
      </c>
      <c r="D28" s="163" t="s">
        <v>733</v>
      </c>
      <c r="E28" s="105">
        <f t="shared" si="254"/>
        <v>41814</v>
      </c>
      <c r="F28" s="106" t="str">
        <f t="shared" si="255"/>
        <v>Katainen I</v>
      </c>
      <c r="G28" s="107">
        <f>IF(I28="","",E$2)</f>
        <v>40716</v>
      </c>
      <c r="H28" s="107">
        <v>41733</v>
      </c>
      <c r="I28" s="108" t="str">
        <f t="shared" si="256"/>
        <v>Paavo Arhinmäki</v>
      </c>
      <c r="J28" s="109" t="str">
        <f t="shared" si="257"/>
        <v>1976</v>
      </c>
      <c r="K28" s="110" t="str">
        <f t="shared" si="258"/>
        <v>male</v>
      </c>
      <c r="L28" s="111" t="str">
        <f>IF(P28="","",IF(ISERROR(MID(P28,FIND("male,",P28)+6,(FIND(")",P28)-(FIND("male,",P28)+6))))=TRUE,"missing/error",MID(P28,FIND("male,",P28)+6,(FIND(")",P28)-(FIND("male,",P28)+6)))))</f>
        <v>fi_vas01</v>
      </c>
      <c r="M28" s="112" t="str">
        <f t="shared" si="259"/>
        <v>Arhinmäki_Paavo_1976</v>
      </c>
      <c r="O28" s="104"/>
      <c r="P28" s="163" t="s">
        <v>756</v>
      </c>
      <c r="Q28" s="105" t="str">
        <f>IF(U28="","",Q$3)</f>
        <v/>
      </c>
      <c r="R28" s="106" t="str">
        <f>IF(U28="","",Q$1)</f>
        <v/>
      </c>
      <c r="S28" s="107" t="str">
        <f>IF(U28="","",Q$2)</f>
        <v/>
      </c>
      <c r="T28" s="107" t="str">
        <f>IF(U28="","",Q$3)</f>
        <v/>
      </c>
      <c r="U28" s="108" t="str">
        <f>IF(AB28="","",IF(ISNUMBER(SEARCH(":",AB28)),MID(AB28,FIND(":",AB28)+2,FIND("(",AB28)-FIND(":",AB28)-3),LEFT(AB28,FIND("(",AB28)-2)))</f>
        <v/>
      </c>
      <c r="V28" s="109" t="str">
        <f>IF(AB28="","",MID(AB28,FIND("(",AB28)+1,4))</f>
        <v/>
      </c>
      <c r="W28" s="110" t="str">
        <f>IF(ISNUMBER(SEARCH("*female*",AB28)),"female",IF(ISNUMBER(SEARCH("*male*",AB28)),"male",""))</f>
        <v/>
      </c>
      <c r="X28" s="111" t="s">
        <v>287</v>
      </c>
      <c r="Y28" s="112" t="str">
        <f>IF(U28="","",(MID(U28,(SEARCH("^^",SUBSTITUTE(U28," ","^^",LEN(U28)-LEN(SUBSTITUTE(U28," ","")))))+1,99)&amp;"_"&amp;LEFT(U28,FIND(" ",U28)-1)&amp;"_"&amp;V28))</f>
        <v/>
      </c>
      <c r="AA28" s="104"/>
      <c r="AB28" s="104"/>
      <c r="AC28" s="105" t="str">
        <f>IF(AG28="","",AC$3)</f>
        <v/>
      </c>
      <c r="AD28" s="106" t="str">
        <f>IF(AG28="","",AC$1)</f>
        <v/>
      </c>
      <c r="AE28" s="107" t="str">
        <f>IF(AG28="","",AC$2)</f>
        <v/>
      </c>
      <c r="AF28" s="107" t="str">
        <f>IF(AG28="","",AC$3)</f>
        <v/>
      </c>
      <c r="AG28" s="108" t="str">
        <f>IF(AN28="","",IF(ISNUMBER(SEARCH(":",AN28)),MID(AN28,FIND(":",AN28)+2,FIND("(",AN28)-FIND(":",AN28)-3),LEFT(AN28,FIND("(",AN28)-2)))</f>
        <v/>
      </c>
      <c r="AH28" s="109" t="str">
        <f>IF(AN28="","",MID(AN28,FIND("(",AN28)+1,4))</f>
        <v/>
      </c>
      <c r="AI28" s="110" t="str">
        <f>IF(ISNUMBER(SEARCH("*female*",AN28)),"female",IF(ISNUMBER(SEARCH("*male*",AN28)),"male",""))</f>
        <v/>
      </c>
      <c r="AJ28" s="111" t="str">
        <f>IF(AN28="","",IF(ISERROR(MID(AN28,FIND("male,",AN28)+6,(FIND(")",AN28)-(FIND("male,",AN28)+6))))=TRUE,"missing/error",MID(AN28,FIND("male,",AN28)+6,(FIND(")",AN28)-(FIND("male,",AN28)+6)))))</f>
        <v/>
      </c>
      <c r="AK28" s="112" t="str">
        <f>IF(AG28="","",(MID(AG28,(SEARCH("^^",SUBSTITUTE(AG28," ","^^",LEN(AG28)-LEN(SUBSTITUTE(AG28," ","")))))+1,99)&amp;"_"&amp;LEFT(AG28,FIND(" ",AG28)-1)&amp;"_"&amp;AH28))</f>
        <v/>
      </c>
      <c r="AM28" s="104"/>
      <c r="AN28" s="104"/>
      <c r="AO28" s="105"/>
      <c r="AP28" s="106"/>
      <c r="AQ28" s="107"/>
      <c r="AR28" s="107"/>
      <c r="AS28" s="108"/>
      <c r="AT28" s="109"/>
      <c r="AU28" s="110"/>
      <c r="AV28" s="111"/>
      <c r="AW28" s="112"/>
      <c r="AY28" s="104"/>
      <c r="AZ28" s="104"/>
      <c r="BA28" s="105" t="str">
        <f t="shared" si="245"/>
        <v/>
      </c>
      <c r="BB28" s="106" t="str">
        <f t="shared" si="246"/>
        <v/>
      </c>
      <c r="BC28" s="107" t="str">
        <f t="shared" si="253"/>
        <v/>
      </c>
      <c r="BD28" s="107" t="str">
        <f t="shared" si="247"/>
        <v/>
      </c>
      <c r="BE28" s="108" t="str">
        <f t="shared" si="248"/>
        <v/>
      </c>
      <c r="BF28" s="109" t="str">
        <f t="shared" si="249"/>
        <v/>
      </c>
      <c r="BG28" s="110" t="str">
        <f t="shared" si="250"/>
        <v/>
      </c>
      <c r="BH28" s="111" t="str">
        <f t="shared" si="251"/>
        <v/>
      </c>
      <c r="BI28" s="112" t="str">
        <f t="shared" si="252"/>
        <v/>
      </c>
      <c r="BK28" s="104"/>
      <c r="BL28" s="104"/>
      <c r="BM28" s="105"/>
      <c r="BN28" s="106"/>
      <c r="BO28" s="107"/>
      <c r="BP28" s="107"/>
      <c r="BQ28" s="108"/>
      <c r="BR28" s="109"/>
      <c r="BS28" s="110"/>
      <c r="BT28" s="111"/>
      <c r="BU28" s="112"/>
      <c r="BW28" s="104"/>
      <c r="BX28" s="104"/>
      <c r="BY28" s="105"/>
      <c r="BZ28" s="106"/>
      <c r="CA28" s="107"/>
      <c r="CB28" s="107"/>
      <c r="CC28" s="108"/>
      <c r="CD28" s="109"/>
      <c r="CE28" s="110"/>
      <c r="CF28" s="111"/>
      <c r="CG28" s="112"/>
      <c r="CI28" s="104"/>
      <c r="CJ28" s="104"/>
      <c r="CK28" s="105"/>
      <c r="CL28" s="106"/>
      <c r="CM28" s="107"/>
      <c r="CN28" s="107"/>
      <c r="CO28" s="108"/>
      <c r="CP28" s="109"/>
      <c r="CQ28" s="110"/>
      <c r="CR28" s="111"/>
      <c r="CS28" s="112"/>
      <c r="CU28" s="104"/>
      <c r="CV28" s="104"/>
      <c r="CW28" s="105"/>
      <c r="CX28" s="106"/>
      <c r="CY28" s="107"/>
      <c r="CZ28" s="107"/>
      <c r="DA28" s="108"/>
      <c r="DB28" s="109"/>
      <c r="DC28" s="110"/>
      <c r="DD28" s="111"/>
      <c r="DE28" s="112"/>
      <c r="DG28" s="104"/>
      <c r="DH28" s="104"/>
      <c r="DI28" s="105"/>
      <c r="DJ28" s="106"/>
      <c r="DK28" s="107"/>
      <c r="DL28" s="107"/>
      <c r="DM28" s="108"/>
      <c r="DN28" s="109"/>
      <c r="DO28" s="110"/>
      <c r="DP28" s="111"/>
      <c r="DQ28" s="112"/>
      <c r="DS28" s="104"/>
      <c r="DT28" s="104"/>
      <c r="DU28" s="105"/>
      <c r="DV28" s="106"/>
      <c r="DW28" s="107"/>
      <c r="DX28" s="107"/>
      <c r="DY28" s="108"/>
      <c r="DZ28" s="109"/>
      <c r="EA28" s="110"/>
      <c r="EB28" s="111"/>
      <c r="EC28" s="112"/>
      <c r="EE28" s="104"/>
      <c r="EF28" s="104"/>
      <c r="EG28" s="105"/>
      <c r="EH28" s="106"/>
      <c r="EI28" s="107"/>
      <c r="EJ28" s="107"/>
      <c r="EK28" s="108"/>
      <c r="EL28" s="109"/>
      <c r="EM28" s="110"/>
      <c r="EN28" s="111"/>
      <c r="EO28" s="112"/>
      <c r="EQ28" s="104"/>
      <c r="ER28" s="104"/>
      <c r="ES28" s="105"/>
      <c r="ET28" s="106"/>
      <c r="EU28" s="107"/>
      <c r="EV28" s="107"/>
      <c r="EW28" s="108"/>
      <c r="EX28" s="109"/>
      <c r="EY28" s="110"/>
      <c r="EZ28" s="111"/>
      <c r="FA28" s="112"/>
      <c r="FC28" s="104"/>
      <c r="FD28" s="104"/>
      <c r="FE28" s="105"/>
      <c r="FF28" s="106"/>
      <c r="FG28" s="107"/>
      <c r="FH28" s="107"/>
      <c r="FI28" s="108"/>
      <c r="FJ28" s="109"/>
      <c r="FK28" s="110"/>
      <c r="FL28" s="111"/>
      <c r="FM28" s="112"/>
      <c r="FO28" s="104"/>
      <c r="FP28" s="104"/>
      <c r="FQ28" s="105"/>
      <c r="FR28" s="106"/>
      <c r="FS28" s="107"/>
      <c r="FT28" s="107"/>
      <c r="FU28" s="108"/>
      <c r="FV28" s="109"/>
      <c r="FW28" s="110"/>
      <c r="FX28" s="111"/>
      <c r="FY28" s="112"/>
      <c r="GA28" s="104"/>
      <c r="GB28" s="104"/>
      <c r="GC28" s="105"/>
      <c r="GD28" s="106"/>
      <c r="GE28" s="107"/>
      <c r="GF28" s="107"/>
      <c r="GG28" s="108"/>
      <c r="GH28" s="109"/>
      <c r="GI28" s="110"/>
      <c r="GJ28" s="111"/>
      <c r="GK28" s="112"/>
      <c r="GM28" s="104"/>
      <c r="GN28" s="104"/>
      <c r="GO28" s="105"/>
      <c r="GP28" s="106"/>
      <c r="GQ28" s="107"/>
      <c r="GR28" s="107"/>
      <c r="GS28" s="108"/>
      <c r="GT28" s="109"/>
      <c r="GU28" s="110"/>
      <c r="GV28" s="111"/>
      <c r="GW28" s="112"/>
      <c r="GY28" s="104"/>
      <c r="GZ28" s="104"/>
      <c r="HA28" s="105"/>
      <c r="HB28" s="106"/>
      <c r="HC28" s="107"/>
      <c r="HD28" s="107"/>
      <c r="HE28" s="108"/>
      <c r="HF28" s="109"/>
      <c r="HG28" s="110"/>
      <c r="HH28" s="111"/>
      <c r="HI28" s="112"/>
      <c r="HK28" s="104"/>
      <c r="HL28" s="104"/>
      <c r="HM28" s="105"/>
      <c r="HN28" s="106"/>
      <c r="HO28" s="107"/>
      <c r="HP28" s="107"/>
      <c r="HQ28" s="108"/>
      <c r="HR28" s="109"/>
      <c r="HS28" s="110"/>
      <c r="HT28" s="111"/>
      <c r="HU28" s="112"/>
      <c r="HW28" s="104"/>
      <c r="HX28" s="104"/>
      <c r="HY28" s="105"/>
      <c r="HZ28" s="106"/>
      <c r="IA28" s="107"/>
      <c r="IB28" s="107"/>
      <c r="IC28" s="108"/>
      <c r="ID28" s="109"/>
      <c r="IE28" s="110"/>
      <c r="IF28" s="111"/>
      <c r="IG28" s="112"/>
      <c r="II28" s="104"/>
      <c r="IJ28" s="104"/>
      <c r="IK28" s="105"/>
      <c r="IL28" s="106"/>
      <c r="IM28" s="107"/>
      <c r="IN28" s="107"/>
      <c r="IO28" s="108"/>
      <c r="IP28" s="109"/>
      <c r="IQ28" s="110"/>
      <c r="IR28" s="111"/>
      <c r="IS28" s="112"/>
      <c r="IU28" s="104"/>
      <c r="IV28" s="104"/>
      <c r="IW28" s="105"/>
      <c r="IX28" s="106"/>
      <c r="IY28" s="107"/>
      <c r="IZ28" s="107"/>
      <c r="JA28" s="108"/>
      <c r="JB28" s="109"/>
      <c r="JC28" s="110"/>
      <c r="JD28" s="111"/>
      <c r="JE28" s="112"/>
      <c r="JG28" s="104"/>
      <c r="JH28" s="104"/>
      <c r="JI28" s="105"/>
      <c r="JJ28" s="106"/>
      <c r="JK28" s="107"/>
      <c r="JL28" s="107"/>
      <c r="JM28" s="108"/>
      <c r="JN28" s="109"/>
      <c r="JO28" s="110"/>
      <c r="JP28" s="111"/>
      <c r="JQ28" s="112"/>
      <c r="JS28" s="104"/>
      <c r="JT28" s="104"/>
      <c r="JU28" s="105"/>
      <c r="JV28" s="106"/>
      <c r="JW28" s="107"/>
      <c r="JX28" s="107"/>
      <c r="JY28" s="108"/>
      <c r="JZ28" s="109"/>
      <c r="KA28" s="110"/>
      <c r="KB28" s="111"/>
      <c r="KC28" s="112"/>
      <c r="KE28" s="104"/>
      <c r="KF28" s="104"/>
    </row>
    <row r="29" spans="1:292" ht="13.5" customHeight="1">
      <c r="A29" s="20"/>
      <c r="B29" s="104" t="s">
        <v>688</v>
      </c>
      <c r="C29" s="104" t="s">
        <v>689</v>
      </c>
      <c r="D29" s="163" t="s">
        <v>733</v>
      </c>
      <c r="E29" s="105">
        <f t="shared" si="254"/>
        <v>41814</v>
      </c>
      <c r="F29" s="106" t="str">
        <f t="shared" si="255"/>
        <v>Katainen I</v>
      </c>
      <c r="G29" s="107">
        <v>41733</v>
      </c>
      <c r="H29" s="107">
        <f>IF(I29="","",E$3)</f>
        <v>41814</v>
      </c>
      <c r="I29" s="108" t="str">
        <f t="shared" si="256"/>
        <v>Pia Viitanen</v>
      </c>
      <c r="J29" s="109" t="str">
        <f t="shared" si="257"/>
        <v>1967</v>
      </c>
      <c r="K29" s="110" t="str">
        <f t="shared" si="258"/>
        <v>female</v>
      </c>
      <c r="L29" s="111" t="s">
        <v>288</v>
      </c>
      <c r="M29" s="112" t="str">
        <f t="shared" si="259"/>
        <v>Viitanen_Pia_1967</v>
      </c>
      <c r="O29" s="104"/>
      <c r="P29" s="104" t="s">
        <v>887</v>
      </c>
      <c r="Q29" s="105"/>
      <c r="R29" s="106"/>
      <c r="S29" s="107"/>
      <c r="T29" s="107"/>
      <c r="U29" s="108"/>
      <c r="V29" s="109"/>
      <c r="W29" s="110"/>
      <c r="X29" s="111"/>
      <c r="Y29" s="112"/>
      <c r="AA29" s="104"/>
      <c r="AB29" s="104"/>
      <c r="AC29" s="105" t="str">
        <f>IF(AG29="","",AC$3)</f>
        <v/>
      </c>
      <c r="AD29" s="106" t="str">
        <f>IF(AG29="","",AC$1)</f>
        <v/>
      </c>
      <c r="AE29" s="107" t="str">
        <f>IF(AG29="","",AC$2)</f>
        <v/>
      </c>
      <c r="AF29" s="107" t="str">
        <f>IF(AG29="","",AC$3)</f>
        <v/>
      </c>
      <c r="AG29" s="108" t="str">
        <f>IF(AN29="","",IF(ISNUMBER(SEARCH(":",AN29)),MID(AN29,FIND(":",AN29)+2,FIND("(",AN29)-FIND(":",AN29)-3),LEFT(AN29,FIND("(",AN29)-2)))</f>
        <v/>
      </c>
      <c r="AH29" s="109" t="str">
        <f>IF(AN29="","",MID(AN29,FIND("(",AN29)+1,4))</f>
        <v/>
      </c>
      <c r="AI29" s="110" t="str">
        <f>IF(ISNUMBER(SEARCH("*female*",AN29)),"female",IF(ISNUMBER(SEARCH("*male*",AN29)),"male",""))</f>
        <v/>
      </c>
      <c r="AJ29" s="111" t="str">
        <f>IF(AN29="","",IF(ISERROR(MID(AN29,FIND("male,",AN29)+6,(FIND(")",AN29)-(FIND("male,",AN29)+6))))=TRUE,"missing/error",MID(AN29,FIND("male,",AN29)+6,(FIND(")",AN29)-(FIND("male,",AN29)+6)))))</f>
        <v/>
      </c>
      <c r="AK29" s="112" t="str">
        <f>IF(AG29="","",(MID(AG29,(SEARCH("^^",SUBSTITUTE(AG29," ","^^",LEN(AG29)-LEN(SUBSTITUTE(AG29," ","")))))+1,99)&amp;"_"&amp;LEFT(AG29,FIND(" ",AG29)-1)&amp;"_"&amp;AH29))</f>
        <v/>
      </c>
      <c r="AM29" s="104"/>
      <c r="AN29" s="104"/>
      <c r="AO29" s="105"/>
      <c r="AP29" s="106"/>
      <c r="AQ29" s="107"/>
      <c r="AR29" s="107"/>
      <c r="AS29" s="108"/>
      <c r="AT29" s="109"/>
      <c r="AU29" s="110"/>
      <c r="AV29" s="111"/>
      <c r="AW29" s="112"/>
      <c r="AY29" s="104"/>
      <c r="AZ29" s="104"/>
      <c r="BA29" s="105" t="str">
        <f t="shared" si="245"/>
        <v/>
      </c>
      <c r="BB29" s="106" t="str">
        <f t="shared" si="246"/>
        <v/>
      </c>
      <c r="BC29" s="107" t="str">
        <f t="shared" si="253"/>
        <v/>
      </c>
      <c r="BD29" s="107" t="str">
        <f t="shared" si="247"/>
        <v/>
      </c>
      <c r="BE29" s="108" t="str">
        <f t="shared" si="248"/>
        <v/>
      </c>
      <c r="BF29" s="109" t="str">
        <f t="shared" si="249"/>
        <v/>
      </c>
      <c r="BG29" s="110" t="str">
        <f t="shared" si="250"/>
        <v/>
      </c>
      <c r="BH29" s="111" t="str">
        <f t="shared" si="251"/>
        <v/>
      </c>
      <c r="BI29" s="112" t="str">
        <f t="shared" si="252"/>
        <v/>
      </c>
      <c r="BK29" s="104"/>
      <c r="BL29" s="104"/>
      <c r="BM29" s="105"/>
      <c r="BN29" s="106"/>
      <c r="BO29" s="107"/>
      <c r="BP29" s="107"/>
      <c r="BQ29" s="108"/>
      <c r="BR29" s="109"/>
      <c r="BS29" s="110"/>
      <c r="BT29" s="111"/>
      <c r="BU29" s="112"/>
      <c r="BW29" s="104"/>
      <c r="BX29" s="104"/>
      <c r="BY29" s="105"/>
      <c r="BZ29" s="106"/>
      <c r="CA29" s="107"/>
      <c r="CB29" s="107"/>
      <c r="CC29" s="108"/>
      <c r="CD29" s="109"/>
      <c r="CE29" s="110"/>
      <c r="CF29" s="111"/>
      <c r="CG29" s="112"/>
      <c r="CI29" s="104"/>
      <c r="CJ29" s="104"/>
      <c r="CK29" s="105"/>
      <c r="CL29" s="106"/>
      <c r="CM29" s="107"/>
      <c r="CN29" s="107"/>
      <c r="CO29" s="108"/>
      <c r="CP29" s="109"/>
      <c r="CQ29" s="110"/>
      <c r="CR29" s="111"/>
      <c r="CS29" s="112"/>
      <c r="CU29" s="104"/>
      <c r="CV29" s="104"/>
      <c r="CW29" s="105"/>
      <c r="CX29" s="106"/>
      <c r="CY29" s="107"/>
      <c r="CZ29" s="107"/>
      <c r="DA29" s="108"/>
      <c r="DB29" s="109"/>
      <c r="DC29" s="110"/>
      <c r="DD29" s="111"/>
      <c r="DE29" s="112"/>
      <c r="DG29" s="104"/>
      <c r="DH29" s="104"/>
      <c r="DI29" s="105"/>
      <c r="DJ29" s="106"/>
      <c r="DK29" s="107"/>
      <c r="DL29" s="107"/>
      <c r="DM29" s="108"/>
      <c r="DN29" s="109"/>
      <c r="DO29" s="110"/>
      <c r="DP29" s="111"/>
      <c r="DQ29" s="112"/>
      <c r="DS29" s="104"/>
      <c r="DT29" s="104"/>
      <c r="DU29" s="105"/>
      <c r="DV29" s="106"/>
      <c r="DW29" s="107"/>
      <c r="DX29" s="107"/>
      <c r="DY29" s="108"/>
      <c r="DZ29" s="109"/>
      <c r="EA29" s="110"/>
      <c r="EB29" s="111"/>
      <c r="EC29" s="112"/>
      <c r="EE29" s="104"/>
      <c r="EF29" s="104"/>
      <c r="EG29" s="105"/>
      <c r="EH29" s="106"/>
      <c r="EI29" s="107"/>
      <c r="EJ29" s="107"/>
      <c r="EK29" s="108"/>
      <c r="EL29" s="109"/>
      <c r="EM29" s="110"/>
      <c r="EN29" s="111"/>
      <c r="EO29" s="112"/>
      <c r="EQ29" s="104"/>
      <c r="ER29" s="104"/>
      <c r="ES29" s="105"/>
      <c r="ET29" s="106"/>
      <c r="EU29" s="107"/>
      <c r="EV29" s="107"/>
      <c r="EW29" s="108"/>
      <c r="EX29" s="109"/>
      <c r="EY29" s="110"/>
      <c r="EZ29" s="111"/>
      <c r="FA29" s="112"/>
      <c r="FC29" s="104"/>
      <c r="FD29" s="104"/>
      <c r="FE29" s="105"/>
      <c r="FF29" s="106"/>
      <c r="FG29" s="107"/>
      <c r="FH29" s="107"/>
      <c r="FI29" s="108"/>
      <c r="FJ29" s="109"/>
      <c r="FK29" s="110"/>
      <c r="FL29" s="111"/>
      <c r="FM29" s="112"/>
      <c r="FO29" s="104"/>
      <c r="FP29" s="104"/>
      <c r="FQ29" s="105"/>
      <c r="FR29" s="106"/>
      <c r="FS29" s="107"/>
      <c r="FT29" s="107"/>
      <c r="FU29" s="108"/>
      <c r="FV29" s="109"/>
      <c r="FW29" s="110"/>
      <c r="FX29" s="111"/>
      <c r="FY29" s="112"/>
      <c r="GA29" s="104"/>
      <c r="GB29" s="104"/>
      <c r="GC29" s="105"/>
      <c r="GD29" s="106"/>
      <c r="GE29" s="107"/>
      <c r="GF29" s="107"/>
      <c r="GG29" s="108"/>
      <c r="GH29" s="109"/>
      <c r="GI29" s="110"/>
      <c r="GJ29" s="111"/>
      <c r="GK29" s="112"/>
      <c r="GM29" s="104"/>
      <c r="GN29" s="104"/>
      <c r="GO29" s="105"/>
      <c r="GP29" s="106"/>
      <c r="GQ29" s="107"/>
      <c r="GR29" s="107"/>
      <c r="GS29" s="108"/>
      <c r="GT29" s="109"/>
      <c r="GU29" s="110"/>
      <c r="GV29" s="111"/>
      <c r="GW29" s="112"/>
      <c r="GY29" s="104"/>
      <c r="GZ29" s="104"/>
      <c r="HA29" s="105"/>
      <c r="HB29" s="106"/>
      <c r="HC29" s="107"/>
      <c r="HD29" s="107"/>
      <c r="HE29" s="108"/>
      <c r="HF29" s="109"/>
      <c r="HG29" s="110"/>
      <c r="HH29" s="111"/>
      <c r="HI29" s="112"/>
      <c r="HK29" s="104"/>
      <c r="HL29" s="104"/>
      <c r="HM29" s="105"/>
      <c r="HN29" s="106"/>
      <c r="HO29" s="107"/>
      <c r="HP29" s="107"/>
      <c r="HQ29" s="108"/>
      <c r="HR29" s="109"/>
      <c r="HS29" s="110"/>
      <c r="HT29" s="111"/>
      <c r="HU29" s="112"/>
      <c r="HW29" s="104"/>
      <c r="HX29" s="104"/>
      <c r="HY29" s="105"/>
      <c r="HZ29" s="106"/>
      <c r="IA29" s="107"/>
      <c r="IB29" s="107"/>
      <c r="IC29" s="108"/>
      <c r="ID29" s="109"/>
      <c r="IE29" s="110"/>
      <c r="IF29" s="111"/>
      <c r="IG29" s="112"/>
      <c r="II29" s="104"/>
      <c r="IJ29" s="104"/>
      <c r="IK29" s="105"/>
      <c r="IL29" s="106"/>
      <c r="IM29" s="107"/>
      <c r="IN29" s="107"/>
      <c r="IO29" s="108"/>
      <c r="IP29" s="109"/>
      <c r="IQ29" s="110"/>
      <c r="IR29" s="111"/>
      <c r="IS29" s="112"/>
      <c r="IU29" s="104"/>
      <c r="IV29" s="104"/>
      <c r="IW29" s="105"/>
      <c r="IX29" s="106"/>
      <c r="IY29" s="107"/>
      <c r="IZ29" s="107"/>
      <c r="JA29" s="108"/>
      <c r="JB29" s="109"/>
      <c r="JC29" s="110"/>
      <c r="JD29" s="111"/>
      <c r="JE29" s="112"/>
      <c r="JG29" s="104"/>
      <c r="JH29" s="104"/>
      <c r="JI29" s="105"/>
      <c r="JJ29" s="106"/>
      <c r="JK29" s="107"/>
      <c r="JL29" s="107"/>
      <c r="JM29" s="108"/>
      <c r="JN29" s="109"/>
      <c r="JO29" s="110"/>
      <c r="JP29" s="111"/>
      <c r="JQ29" s="112"/>
      <c r="JS29" s="104"/>
      <c r="JT29" s="104"/>
      <c r="JU29" s="105"/>
      <c r="JV29" s="106"/>
      <c r="JW29" s="107"/>
      <c r="JX29" s="107"/>
      <c r="JY29" s="108"/>
      <c r="JZ29" s="109"/>
      <c r="KA29" s="110"/>
      <c r="KB29" s="111"/>
      <c r="KC29" s="112"/>
      <c r="KE29" s="104"/>
      <c r="KF29" s="104"/>
    </row>
    <row r="30" spans="1:292" ht="13.5" customHeight="1">
      <c r="A30" s="20"/>
      <c r="B30" s="104" t="s">
        <v>649</v>
      </c>
      <c r="C30" s="1" t="s">
        <v>650</v>
      </c>
      <c r="D30" s="163" t="s">
        <v>711</v>
      </c>
      <c r="E30" s="105">
        <f t="shared" si="254"/>
        <v>41814</v>
      </c>
      <c r="F30" s="106" t="str">
        <f t="shared" si="255"/>
        <v>Katainen I</v>
      </c>
      <c r="G30" s="107">
        <f>IF(I30="","",E$2)</f>
        <v>40716</v>
      </c>
      <c r="H30" s="107">
        <v>41095</v>
      </c>
      <c r="I30" s="108" t="str">
        <f t="shared" si="256"/>
        <v>Stefan Wallin</v>
      </c>
      <c r="J30" s="109" t="str">
        <f t="shared" si="257"/>
        <v>1967</v>
      </c>
      <c r="K30" s="110" t="str">
        <f t="shared" si="258"/>
        <v>male</v>
      </c>
      <c r="L30" s="111" t="str">
        <f>IF(P30="","",IF(ISERROR(MID(P30,FIND("male,",P30)+6,(FIND(")",P30)-(FIND("male,",P30)+6))))=TRUE,"missing/error",MID(P30,FIND("male,",P30)+6,(FIND(")",P30)-(FIND("male,",P30)+6)))))</f>
        <v>fi_sfp01</v>
      </c>
      <c r="M30" s="112" t="str">
        <f t="shared" si="259"/>
        <v>Wallin_Stefan_1967</v>
      </c>
      <c r="O30" s="104"/>
      <c r="P30" s="163" t="s">
        <v>752</v>
      </c>
      <c r="Q30" s="105">
        <f>IF(U30="","",Q$3)</f>
        <v>42153</v>
      </c>
      <c r="R30" s="106" t="str">
        <f>IF(U30="","",Q$1)</f>
        <v>Stubb I</v>
      </c>
      <c r="S30" s="107">
        <f>IF(U30="","",Q$2)</f>
        <v>41814</v>
      </c>
      <c r="T30" s="107">
        <f>IF(U30="","",Q$3)</f>
        <v>42153</v>
      </c>
      <c r="U30" s="108" t="str">
        <f>IF(AB30="","",IF(ISNUMBER(SEARCH(":",AB30)),MID(AB30,FIND(":",AB30)+2,FIND("(",AB30)-FIND(":",AB30)-3),LEFT(AB30,FIND("(",AB30)-2)))</f>
        <v>Carl Haglund</v>
      </c>
      <c r="V30" s="109" t="str">
        <f>IF(AB30="","",MID(AB30,FIND("(",AB30)+1,4))</f>
        <v>1979</v>
      </c>
      <c r="W30" s="110" t="str">
        <f>IF(ISNUMBER(SEARCH("*female*",AB30)),"female",IF(ISNUMBER(SEARCH("*male*",AB30)),"male",""))</f>
        <v>male</v>
      </c>
      <c r="X30" s="111" t="s">
        <v>294</v>
      </c>
      <c r="Y30" s="112" t="str">
        <f>IF(U30="","",(MID(U30,(SEARCH("^^",SUBSTITUTE(U30," ","^^",LEN(U30)-LEN(SUBSTITUTE(U30," ","")))))+1,99)&amp;"_"&amp;LEFT(U30,FIND(" ",U30)-1)&amp;"_"&amp;V30))</f>
        <v>Haglund_Carl_1979</v>
      </c>
      <c r="AA30" s="104"/>
      <c r="AB30" s="104" t="s">
        <v>877</v>
      </c>
      <c r="AC30" s="105">
        <f>IF(AG30="","",AC$3)</f>
        <v>43622</v>
      </c>
      <c r="AD30" s="106" t="str">
        <f>IF(AG30="","",AC$1)</f>
        <v>Sipilä I</v>
      </c>
      <c r="AE30" s="107">
        <f>IF(AG30="","",AC$2)</f>
        <v>42153</v>
      </c>
      <c r="AF30" s="107">
        <f>IF(AG30="","",AC$3)</f>
        <v>43622</v>
      </c>
      <c r="AG30" s="108" t="str">
        <f>IF(AN30="","",IF(ISNUMBER(SEARCH(":",AN30)),MID(AN30,FIND(":",AN30)+2,FIND("(",AN30)-FIND(":",AN30)-3),LEFT(AN30,FIND("(",AN30)-2)))</f>
        <v>Jussi Niinistö</v>
      </c>
      <c r="AH30" s="109" t="str">
        <f>IF(AN30="","",MID(AN30,FIND("(",AN30)+1,4))</f>
        <v>1970</v>
      </c>
      <c r="AI30" s="110" t="str">
        <f>IF(ISNUMBER(SEARCH("*female*",AN30)),"female",IF(ISNUMBER(SEARCH("*male*",AN30)),"male",""))</f>
        <v>male</v>
      </c>
      <c r="AJ30" s="111" t="str">
        <f>IF(AN30="","",IF(ISERROR(MID(AN30,FIND("male,",AN30)+6,(FIND(")",AN30)-(FIND("male,",AN30)+6))))=TRUE,"missing/error",MID(AN30,FIND("male,",AN30)+6,(FIND(")",AN30)-(FIND("male,",AN30)+6)))))</f>
        <v>fi_ps01</v>
      </c>
      <c r="AK30" s="112" t="str">
        <f>IF(AG30="","",(MID(AG30,(SEARCH("^^",SUBSTITUTE(AG30," ","^^",LEN(AG30)-LEN(SUBSTITUTE(AG30," ","")))))+1,99)&amp;"_"&amp;LEFT(AG30,FIND(" ",AG30)-1)&amp;"_"&amp;AH30))</f>
        <v>Niinistö_Jussi_1970</v>
      </c>
      <c r="AM30" s="104"/>
      <c r="AN30" s="104" t="s">
        <v>950</v>
      </c>
      <c r="AO30" s="105">
        <f t="shared" ref="AO30:AO36" si="260">IF(AS30="","",AO$3)</f>
        <v>43809</v>
      </c>
      <c r="AP30" s="106" t="str">
        <f t="shared" ref="AP30:AP36" si="261">IF(AS30="","",AO$1)</f>
        <v>Rinne I</v>
      </c>
      <c r="AQ30" s="107">
        <f t="shared" ref="AQ30:AQ36" si="262">IF(AS30="","",AO$2)</f>
        <v>43622</v>
      </c>
      <c r="AR30" s="107">
        <f t="shared" ref="AR30:AR36" si="263">IF(AS30="","",AO$3)</f>
        <v>43809</v>
      </c>
      <c r="AS30" s="108" t="str">
        <f t="shared" ref="AS30:AS36" si="264">IF(AZ30="","",IF(ISNUMBER(SEARCH(":",AZ30)),MID(AZ30,FIND(":",AZ30)+2,FIND("(",AZ30)-FIND(":",AZ30)-3),LEFT(AZ30,FIND("(",AZ30)-2)))</f>
        <v>Antti Kaikkonen</v>
      </c>
      <c r="AT30" s="109" t="str">
        <f t="shared" ref="AT30:AT36" si="265">IF(AZ30="","",MID(AZ30,FIND("(",AZ30)+1,4))</f>
        <v>1974</v>
      </c>
      <c r="AU30" s="110" t="str">
        <f t="shared" ref="AU30:AU36" si="266">IF(ISNUMBER(SEARCH("*female*",AZ30)),"female",IF(ISNUMBER(SEARCH("*male*",AZ30)),"male",""))</f>
        <v>male</v>
      </c>
      <c r="AV30" s="111" t="str">
        <f t="shared" ref="AV30:AV36" si="267">IF(AZ30="","",IF(ISERROR(MID(AZ30,FIND("male,",AZ30)+6,(FIND(")",AZ30)-(FIND("male,",AZ30)+6))))=TRUE,"missing/error",MID(AZ30,FIND("male,",AZ30)+6,(FIND(")",AZ30)-(FIND("male,",AZ30)+6)))))</f>
        <v>fi_kesk01</v>
      </c>
      <c r="AW30" s="112" t="str">
        <f t="shared" ref="AW30:AW36" si="268">IF(AS30="","",(MID(AS30,(SEARCH("^^",SUBSTITUTE(AS30," ","^^",LEN(AS30)-LEN(SUBSTITUTE(AS30," ","")))))+1,99)&amp;"_"&amp;LEFT(AS30,FIND(" ",AS30)-1)&amp;"_"&amp;AT30))</f>
        <v>Kaikkonen_Antti_1974</v>
      </c>
      <c r="AY30" s="104"/>
      <c r="AZ30" s="104" t="s">
        <v>1055</v>
      </c>
      <c r="BA30" s="105">
        <f t="shared" ref="BA30:BA37" si="269">IF(BE30="","",BA$3)</f>
        <v>44926</v>
      </c>
      <c r="BB30" s="106" t="str">
        <f t="shared" ref="BB30:BB36" si="270">IF(BE30="","",BA$1)</f>
        <v>Marin I</v>
      </c>
      <c r="BC30" s="107">
        <f t="shared" ref="BC30:BC36" si="271">IF(BE30="","",BA$2)</f>
        <v>43809</v>
      </c>
      <c r="BD30" s="107">
        <f t="shared" ref="BD30:BD35" si="272">IF(BE30="","",BA$3)</f>
        <v>44926</v>
      </c>
      <c r="BE30" s="108" t="str">
        <f t="shared" ref="BE30:BE36" si="273">IF(BL30="","",IF(ISNUMBER(SEARCH(":",BL30)),MID(BL30,FIND(":",BL30)+2,FIND("(",BL30)-FIND(":",BL30)-3),LEFT(BL30,FIND("(",BL30)-2)))</f>
        <v>Antti Kaikkonen</v>
      </c>
      <c r="BF30" s="109" t="str">
        <f t="shared" ref="BF30:BF36" si="274">IF(BL30="","",MID(BL30,FIND("(",BL30)+1,4))</f>
        <v>1974</v>
      </c>
      <c r="BG30" s="110" t="str">
        <f t="shared" ref="BG30:BG36" si="275">IF(ISNUMBER(SEARCH("*female*",BL30)),"female",IF(ISNUMBER(SEARCH("*male*",BL30)),"male",""))</f>
        <v>male</v>
      </c>
      <c r="BH30" s="111" t="str">
        <f t="shared" ref="BH30:BH36" si="276">IF(BL30="","",IF(ISERROR(MID(BL30,FIND("male,",BL30)+6,(FIND(")",BL30)-(FIND("male,",BL30)+6))))=TRUE,"missing/error",MID(BL30,FIND("male,",BL30)+6,(FIND(")",BL30)-(FIND("male,",BL30)+6)))))</f>
        <v>fi_kesk01</v>
      </c>
      <c r="BI30" s="112" t="str">
        <f t="shared" ref="BI30:BI36" si="277">IF(BE30="","",(MID(BE30,(SEARCH("^^",SUBSTITUTE(BE30," ","^^",LEN(BE30)-LEN(SUBSTITUTE(BE30," ","")))))+1,99)&amp;"_"&amp;LEFT(BE30,FIND(" ",BE30)-1)&amp;"_"&amp;BF30))</f>
        <v>Kaikkonen_Antti_1974</v>
      </c>
      <c r="BK30" s="104"/>
      <c r="BL30" s="104" t="s">
        <v>1055</v>
      </c>
      <c r="BM30" s="105" t="str">
        <f>IF(BQ30="","",BM$3)</f>
        <v/>
      </c>
      <c r="BN30" s="106" t="str">
        <f>IF(BQ30="","",BM$1)</f>
        <v/>
      </c>
      <c r="BO30" s="107" t="str">
        <f>IF(BQ30="","",BM$2)</f>
        <v/>
      </c>
      <c r="BP30" s="107" t="str">
        <f>IF(BQ30="","",BM$3)</f>
        <v/>
      </c>
      <c r="BQ30" s="108" t="str">
        <f>IF(BX30="","",IF(ISNUMBER(SEARCH(":",BX30)),MID(BX30,FIND(":",BX30)+2,FIND("(",BX30)-FIND(":",BX30)-3),LEFT(BX30,FIND("(",BX30)-2)))</f>
        <v/>
      </c>
      <c r="BR30" s="109" t="str">
        <f>IF(BX30="","",MID(BX30,FIND("(",BX30)+1,4))</f>
        <v/>
      </c>
      <c r="BS30" s="110" t="str">
        <f>IF(ISNUMBER(SEARCH("*female*",BX30)),"female",IF(ISNUMBER(SEARCH("*male*",BX30)),"male",""))</f>
        <v/>
      </c>
      <c r="BT30" s="111" t="str">
        <f>IF(BX30="","",IF(ISERROR(MID(BX30,FIND("male,",BX30)+6,(FIND(")",BX30)-(FIND("male,",BX30)+6))))=TRUE,"missing/error",MID(BX30,FIND("male,",BX30)+6,(FIND(")",BX30)-(FIND("male,",BX30)+6)))))</f>
        <v/>
      </c>
      <c r="BU30" s="112" t="str">
        <f>IF(BQ30="","",(MID(BQ30,(SEARCH("^^",SUBSTITUTE(BQ30," ","^^",LEN(BQ30)-LEN(SUBSTITUTE(BQ30," ","")))))+1,99)&amp;"_"&amp;LEFT(BQ30,FIND(" ",BQ30)-1)&amp;"_"&amp;BR30))</f>
        <v/>
      </c>
      <c r="BW30" s="104"/>
      <c r="BX30" s="104"/>
      <c r="BY30" s="105" t="str">
        <f>IF(CC30="","",BY$3)</f>
        <v/>
      </c>
      <c r="BZ30" s="106" t="str">
        <f>IF(CC30="","",BY$1)</f>
        <v/>
      </c>
      <c r="CA30" s="107" t="str">
        <f>IF(CC30="","",BY$2)</f>
        <v/>
      </c>
      <c r="CB30" s="107" t="str">
        <f>IF(CC30="","",BY$3)</f>
        <v/>
      </c>
      <c r="CC30" s="108" t="str">
        <f>IF(CJ30="","",IF(ISNUMBER(SEARCH(":",CJ30)),MID(CJ30,FIND(":",CJ30)+2,FIND("(",CJ30)-FIND(":",CJ30)-3),LEFT(CJ30,FIND("(",CJ30)-2)))</f>
        <v/>
      </c>
      <c r="CD30" s="109" t="str">
        <f>IF(CJ30="","",MID(CJ30,FIND("(",CJ30)+1,4))</f>
        <v/>
      </c>
      <c r="CE30" s="110" t="str">
        <f>IF(ISNUMBER(SEARCH("*female*",CJ30)),"female",IF(ISNUMBER(SEARCH("*male*",CJ30)),"male",""))</f>
        <v/>
      </c>
      <c r="CF30" s="111" t="str">
        <f>IF(CJ30="","",IF(ISERROR(MID(CJ30,FIND("male,",CJ30)+6,(FIND(")",CJ30)-(FIND("male,",CJ30)+6))))=TRUE,"missing/error",MID(CJ30,FIND("male,",CJ30)+6,(FIND(")",CJ30)-(FIND("male,",CJ30)+6)))))</f>
        <v/>
      </c>
      <c r="CG30" s="112" t="str">
        <f>IF(CC30="","",(MID(CC30,(SEARCH("^^",SUBSTITUTE(CC30," ","^^",LEN(CC30)-LEN(SUBSTITUTE(CC30," ","")))))+1,99)&amp;"_"&amp;LEFT(CC30,FIND(" ",CC30)-1)&amp;"_"&amp;CD30))</f>
        <v/>
      </c>
      <c r="CI30" s="104"/>
      <c r="CJ30" s="104"/>
      <c r="CK30" s="105" t="str">
        <f>IF(CO30="","",CK$3)</f>
        <v/>
      </c>
      <c r="CL30" s="106" t="str">
        <f>IF(CO30="","",CK$1)</f>
        <v/>
      </c>
      <c r="CM30" s="107" t="str">
        <f>IF(CO30="","",CK$2)</f>
        <v/>
      </c>
      <c r="CN30" s="107" t="str">
        <f>IF(CO30="","",CK$3)</f>
        <v/>
      </c>
      <c r="CO30" s="108" t="str">
        <f>IF(CV30="","",IF(ISNUMBER(SEARCH(":",CV30)),MID(CV30,FIND(":",CV30)+2,FIND("(",CV30)-FIND(":",CV30)-3),LEFT(CV30,FIND("(",CV30)-2)))</f>
        <v/>
      </c>
      <c r="CP30" s="109" t="str">
        <f>IF(CV30="","",MID(CV30,FIND("(",CV30)+1,4))</f>
        <v/>
      </c>
      <c r="CQ30" s="110" t="str">
        <f>IF(ISNUMBER(SEARCH("*female*",CV30)),"female",IF(ISNUMBER(SEARCH("*male*",CV30)),"male",""))</f>
        <v/>
      </c>
      <c r="CR30" s="111" t="str">
        <f>IF(CV30="","",IF(ISERROR(MID(CV30,FIND("male,",CV30)+6,(FIND(")",CV30)-(FIND("male,",CV30)+6))))=TRUE,"missing/error",MID(CV30,FIND("male,",CV30)+6,(FIND(")",CV30)-(FIND("male,",CV30)+6)))))</f>
        <v/>
      </c>
      <c r="CS30" s="112" t="str">
        <f>IF(CO30="","",(MID(CO30,(SEARCH("^^",SUBSTITUTE(CO30," ","^^",LEN(CO30)-LEN(SUBSTITUTE(CO30," ","")))))+1,99)&amp;"_"&amp;LEFT(CO30,FIND(" ",CO30)-1)&amp;"_"&amp;CP30))</f>
        <v/>
      </c>
      <c r="CU30" s="104"/>
      <c r="CV30" s="104"/>
      <c r="CW30" s="105" t="str">
        <f>IF(DA30="","",CW$3)</f>
        <v/>
      </c>
      <c r="CX30" s="106" t="str">
        <f>IF(DA30="","",CW$1)</f>
        <v/>
      </c>
      <c r="CY30" s="107" t="str">
        <f>IF(DA30="","",CW$2)</f>
        <v/>
      </c>
      <c r="CZ30" s="107" t="str">
        <f>IF(DA30="","",CW$3)</f>
        <v/>
      </c>
      <c r="DA30" s="108" t="str">
        <f>IF(DH30="","",IF(ISNUMBER(SEARCH(":",DH30)),MID(DH30,FIND(":",DH30)+2,FIND("(",DH30)-FIND(":",DH30)-3),LEFT(DH30,FIND("(",DH30)-2)))</f>
        <v/>
      </c>
      <c r="DB30" s="109" t="str">
        <f>IF(DH30="","",MID(DH30,FIND("(",DH30)+1,4))</f>
        <v/>
      </c>
      <c r="DC30" s="110" t="str">
        <f>IF(ISNUMBER(SEARCH("*female*",DH30)),"female",IF(ISNUMBER(SEARCH("*male*",DH30)),"male",""))</f>
        <v/>
      </c>
      <c r="DD30" s="111" t="str">
        <f>IF(DH30="","",IF(ISERROR(MID(DH30,FIND("male,",DH30)+6,(FIND(")",DH30)-(FIND("male,",DH30)+6))))=TRUE,"missing/error",MID(DH30,FIND("male,",DH30)+6,(FIND(")",DH30)-(FIND("male,",DH30)+6)))))</f>
        <v/>
      </c>
      <c r="DE30" s="112" t="str">
        <f>IF(DA30="","",(MID(DA30,(SEARCH("^^",SUBSTITUTE(DA30," ","^^",LEN(DA30)-LEN(SUBSTITUTE(DA30," ","")))))+1,99)&amp;"_"&amp;LEFT(DA30,FIND(" ",DA30)-1)&amp;"_"&amp;DB30))</f>
        <v/>
      </c>
      <c r="DG30" s="104"/>
      <c r="DH30" s="104"/>
      <c r="DI30" s="105" t="str">
        <f>IF(DM30="","",DI$3)</f>
        <v/>
      </c>
      <c r="DJ30" s="106" t="str">
        <f>IF(DM30="","",DI$1)</f>
        <v/>
      </c>
      <c r="DK30" s="107" t="str">
        <f>IF(DM30="","",DI$2)</f>
        <v/>
      </c>
      <c r="DL30" s="107" t="str">
        <f>IF(DM30="","",DI$3)</f>
        <v/>
      </c>
      <c r="DM30" s="108" t="str">
        <f>IF(DT30="","",IF(ISNUMBER(SEARCH(":",DT30)),MID(DT30,FIND(":",DT30)+2,FIND("(",DT30)-FIND(":",DT30)-3),LEFT(DT30,FIND("(",DT30)-2)))</f>
        <v/>
      </c>
      <c r="DN30" s="109" t="str">
        <f>IF(DT30="","",MID(DT30,FIND("(",DT30)+1,4))</f>
        <v/>
      </c>
      <c r="DO30" s="110" t="str">
        <f>IF(ISNUMBER(SEARCH("*female*",DT30)),"female",IF(ISNUMBER(SEARCH("*male*",DT30)),"male",""))</f>
        <v/>
      </c>
      <c r="DP30" s="111" t="str">
        <f>IF(DT30="","",IF(ISERROR(MID(DT30,FIND("male,",DT30)+6,(FIND(")",DT30)-(FIND("male,",DT30)+6))))=TRUE,"missing/error",MID(DT30,FIND("male,",DT30)+6,(FIND(")",DT30)-(FIND("male,",DT30)+6)))))</f>
        <v/>
      </c>
      <c r="DQ30" s="112" t="str">
        <f>IF(DM30="","",(MID(DM30,(SEARCH("^^",SUBSTITUTE(DM30," ","^^",LEN(DM30)-LEN(SUBSTITUTE(DM30," ","")))))+1,99)&amp;"_"&amp;LEFT(DM30,FIND(" ",DM30)-1)&amp;"_"&amp;DN30))</f>
        <v/>
      </c>
      <c r="DS30" s="104"/>
      <c r="DT30" s="104"/>
      <c r="DU30" s="105" t="str">
        <f>IF(DY30="","",DU$3)</f>
        <v/>
      </c>
      <c r="DV30" s="106" t="str">
        <f>IF(DY30="","",DU$1)</f>
        <v/>
      </c>
      <c r="DW30" s="107" t="str">
        <f>IF(DY30="","",DU$2)</f>
        <v/>
      </c>
      <c r="DX30" s="107" t="str">
        <f>IF(DY30="","",DU$3)</f>
        <v/>
      </c>
      <c r="DY30" s="108" t="str">
        <f>IF(EF30="","",IF(ISNUMBER(SEARCH(":",EF30)),MID(EF30,FIND(":",EF30)+2,FIND("(",EF30)-FIND(":",EF30)-3),LEFT(EF30,FIND("(",EF30)-2)))</f>
        <v/>
      </c>
      <c r="DZ30" s="109" t="str">
        <f>IF(EF30="","",MID(EF30,FIND("(",EF30)+1,4))</f>
        <v/>
      </c>
      <c r="EA30" s="110" t="str">
        <f>IF(ISNUMBER(SEARCH("*female*",EF30)),"female",IF(ISNUMBER(SEARCH("*male*",EF30)),"male",""))</f>
        <v/>
      </c>
      <c r="EB30" s="111" t="str">
        <f>IF(EF30="","",IF(ISERROR(MID(EF30,FIND("male,",EF30)+6,(FIND(")",EF30)-(FIND("male,",EF30)+6))))=TRUE,"missing/error",MID(EF30,FIND("male,",EF30)+6,(FIND(")",EF30)-(FIND("male,",EF30)+6)))))</f>
        <v/>
      </c>
      <c r="EC30" s="112" t="str">
        <f>IF(DY30="","",(MID(DY30,(SEARCH("^^",SUBSTITUTE(DY30," ","^^",LEN(DY30)-LEN(SUBSTITUTE(DY30," ","")))))+1,99)&amp;"_"&amp;LEFT(DY30,FIND(" ",DY30)-1)&amp;"_"&amp;DZ30))</f>
        <v/>
      </c>
      <c r="EE30" s="104"/>
      <c r="EF30" s="104"/>
      <c r="EG30" s="105" t="str">
        <f>IF(EK30="","",EG$3)</f>
        <v/>
      </c>
      <c r="EH30" s="106" t="str">
        <f>IF(EK30="","",EG$1)</f>
        <v/>
      </c>
      <c r="EI30" s="107" t="str">
        <f>IF(EK30="","",EG$2)</f>
        <v/>
      </c>
      <c r="EJ30" s="107" t="str">
        <f>IF(EK30="","",EG$3)</f>
        <v/>
      </c>
      <c r="EK30" s="108" t="str">
        <f>IF(ER30="","",IF(ISNUMBER(SEARCH(":",ER30)),MID(ER30,FIND(":",ER30)+2,FIND("(",ER30)-FIND(":",ER30)-3),LEFT(ER30,FIND("(",ER30)-2)))</f>
        <v/>
      </c>
      <c r="EL30" s="109" t="str">
        <f>IF(ER30="","",MID(ER30,FIND("(",ER30)+1,4))</f>
        <v/>
      </c>
      <c r="EM30" s="110" t="str">
        <f>IF(ISNUMBER(SEARCH("*female*",ER30)),"female",IF(ISNUMBER(SEARCH("*male*",ER30)),"male",""))</f>
        <v/>
      </c>
      <c r="EN30" s="111" t="str">
        <f>IF(ER30="","",IF(ISERROR(MID(ER30,FIND("male,",ER30)+6,(FIND(")",ER30)-(FIND("male,",ER30)+6))))=TRUE,"missing/error",MID(ER30,FIND("male,",ER30)+6,(FIND(")",ER30)-(FIND("male,",ER30)+6)))))</f>
        <v/>
      </c>
      <c r="EO30" s="112" t="str">
        <f>IF(EK30="","",(MID(EK30,(SEARCH("^^",SUBSTITUTE(EK30," ","^^",LEN(EK30)-LEN(SUBSTITUTE(EK30," ","")))))+1,99)&amp;"_"&amp;LEFT(EK30,FIND(" ",EK30)-1)&amp;"_"&amp;EL30))</f>
        <v/>
      </c>
      <c r="EQ30" s="104"/>
      <c r="ER30" s="104"/>
      <c r="ES30" s="105" t="str">
        <f>IF(EW30="","",ES$3)</f>
        <v/>
      </c>
      <c r="ET30" s="106" t="str">
        <f>IF(EW30="","",ES$1)</f>
        <v/>
      </c>
      <c r="EU30" s="107" t="str">
        <f>IF(EW30="","",ES$2)</f>
        <v/>
      </c>
      <c r="EV30" s="107" t="str">
        <f>IF(EW30="","",ES$3)</f>
        <v/>
      </c>
      <c r="EW30" s="108" t="str">
        <f>IF(FD30="","",IF(ISNUMBER(SEARCH(":",FD30)),MID(FD30,FIND(":",FD30)+2,FIND("(",FD30)-FIND(":",FD30)-3),LEFT(FD30,FIND("(",FD30)-2)))</f>
        <v/>
      </c>
      <c r="EX30" s="109" t="str">
        <f>IF(FD30="","",MID(FD30,FIND("(",FD30)+1,4))</f>
        <v/>
      </c>
      <c r="EY30" s="110" t="str">
        <f>IF(ISNUMBER(SEARCH("*female*",FD30)),"female",IF(ISNUMBER(SEARCH("*male*",FD30)),"male",""))</f>
        <v/>
      </c>
      <c r="EZ30" s="111" t="str">
        <f>IF(FD30="","",IF(ISERROR(MID(FD30,FIND("male,",FD30)+6,(FIND(")",FD30)-(FIND("male,",FD30)+6))))=TRUE,"missing/error",MID(FD30,FIND("male,",FD30)+6,(FIND(")",FD30)-(FIND("male,",FD30)+6)))))</f>
        <v/>
      </c>
      <c r="FA30" s="112" t="str">
        <f>IF(EW30="","",(MID(EW30,(SEARCH("^^",SUBSTITUTE(EW30," ","^^",LEN(EW30)-LEN(SUBSTITUTE(EW30," ","")))))+1,99)&amp;"_"&amp;LEFT(EW30,FIND(" ",EW30)-1)&amp;"_"&amp;EX30))</f>
        <v/>
      </c>
      <c r="FC30" s="104"/>
      <c r="FD30" s="104"/>
      <c r="FE30" s="105" t="str">
        <f>IF(FI30="","",FE$3)</f>
        <v/>
      </c>
      <c r="FF30" s="106" t="str">
        <f>IF(FI30="","",FE$1)</f>
        <v/>
      </c>
      <c r="FG30" s="107" t="str">
        <f>IF(FI30="","",FE$2)</f>
        <v/>
      </c>
      <c r="FH30" s="107" t="str">
        <f>IF(FI30="","",FE$3)</f>
        <v/>
      </c>
      <c r="FI30" s="108" t="str">
        <f>IF(FP30="","",IF(ISNUMBER(SEARCH(":",FP30)),MID(FP30,FIND(":",FP30)+2,FIND("(",FP30)-FIND(":",FP30)-3),LEFT(FP30,FIND("(",FP30)-2)))</f>
        <v/>
      </c>
      <c r="FJ30" s="109" t="str">
        <f>IF(FP30="","",MID(FP30,FIND("(",FP30)+1,4))</f>
        <v/>
      </c>
      <c r="FK30" s="110" t="str">
        <f>IF(ISNUMBER(SEARCH("*female*",FP30)),"female",IF(ISNUMBER(SEARCH("*male*",FP30)),"male",""))</f>
        <v/>
      </c>
      <c r="FL30" s="111" t="str">
        <f>IF(FP30="","",IF(ISERROR(MID(FP30,FIND("male,",FP30)+6,(FIND(")",FP30)-(FIND("male,",FP30)+6))))=TRUE,"missing/error",MID(FP30,FIND("male,",FP30)+6,(FIND(")",FP30)-(FIND("male,",FP30)+6)))))</f>
        <v/>
      </c>
      <c r="FM30" s="112" t="str">
        <f>IF(FI30="","",(MID(FI30,(SEARCH("^^",SUBSTITUTE(FI30," ","^^",LEN(FI30)-LEN(SUBSTITUTE(FI30," ","")))))+1,99)&amp;"_"&amp;LEFT(FI30,FIND(" ",FI30)-1)&amp;"_"&amp;FJ30))</f>
        <v/>
      </c>
      <c r="FO30" s="104"/>
      <c r="FP30" s="104"/>
      <c r="FQ30" s="105" t="str">
        <f>IF(FU30="","",#REF!)</f>
        <v/>
      </c>
      <c r="FR30" s="106" t="str">
        <f>IF(FU30="","",FQ$1)</f>
        <v/>
      </c>
      <c r="FS30" s="107" t="str">
        <f>IF(FU30="","",FQ$2)</f>
        <v/>
      </c>
      <c r="FT30" s="107" t="str">
        <f>IF(FU30="","",FQ$3)</f>
        <v/>
      </c>
      <c r="FU30" s="108" t="str">
        <f>IF(GB30="","",IF(ISNUMBER(SEARCH(":",GB30)),MID(GB30,FIND(":",GB30)+2,FIND("(",GB30)-FIND(":",GB30)-3),LEFT(GB30,FIND("(",GB30)-2)))</f>
        <v/>
      </c>
      <c r="FV30" s="109" t="str">
        <f>IF(GB30="","",MID(GB30,FIND("(",GB30)+1,4))</f>
        <v/>
      </c>
      <c r="FW30" s="110" t="str">
        <f>IF(ISNUMBER(SEARCH("*female*",GB30)),"female",IF(ISNUMBER(SEARCH("*male*",GB30)),"male",""))</f>
        <v/>
      </c>
      <c r="FX30" s="111" t="str">
        <f>IF(GB30="","",IF(ISERROR(MID(GB30,FIND("male,",GB30)+6,(FIND(")",GB30)-(FIND("male,",GB30)+6))))=TRUE,"missing/error",MID(GB30,FIND("male,",GB30)+6,(FIND(")",GB30)-(FIND("male,",GB30)+6)))))</f>
        <v/>
      </c>
      <c r="FY30" s="112" t="str">
        <f>IF(FU30="","",(MID(FU30,(SEARCH("^^",SUBSTITUTE(FU30," ","^^",LEN(FU30)-LEN(SUBSTITUTE(FU30," ","")))))+1,99)&amp;"_"&amp;LEFT(FU30,FIND(" ",FU30)-1)&amp;"_"&amp;FV30))</f>
        <v/>
      </c>
      <c r="GA30" s="104"/>
      <c r="GB30" s="104"/>
      <c r="GC30" s="105" t="str">
        <f>IF(GG30="","",GC$3)</f>
        <v/>
      </c>
      <c r="GD30" s="106" t="str">
        <f>IF(GG30="","",GC$1)</f>
        <v/>
      </c>
      <c r="GE30" s="107" t="str">
        <f>IF(GG30="","",GC$2)</f>
        <v/>
      </c>
      <c r="GF30" s="107" t="str">
        <f>IF(GG30="","",GC$3)</f>
        <v/>
      </c>
      <c r="GG30" s="108" t="str">
        <f>IF(GN30="","",IF(ISNUMBER(SEARCH(":",GN30)),MID(GN30,FIND(":",GN30)+2,FIND("(",GN30)-FIND(":",GN30)-3),LEFT(GN30,FIND("(",GN30)-2)))</f>
        <v/>
      </c>
      <c r="GH30" s="109" t="str">
        <f>IF(GN30="","",MID(GN30,FIND("(",GN30)+1,4))</f>
        <v/>
      </c>
      <c r="GI30" s="110" t="str">
        <f>IF(ISNUMBER(SEARCH("*female*",GN30)),"female",IF(ISNUMBER(SEARCH("*male*",GN30)),"male",""))</f>
        <v/>
      </c>
      <c r="GJ30" s="111" t="str">
        <f>IF(GN30="","",IF(ISERROR(MID(GN30,FIND("male,",GN30)+6,(FIND(")",GN30)-(FIND("male,",GN30)+6))))=TRUE,"missing/error",MID(GN30,FIND("male,",GN30)+6,(FIND(")",GN30)-(FIND("male,",GN30)+6)))))</f>
        <v/>
      </c>
      <c r="GK30" s="112" t="str">
        <f>IF(GG30="","",(MID(GG30,(SEARCH("^^",SUBSTITUTE(GG30," ","^^",LEN(GG30)-LEN(SUBSTITUTE(GG30," ","")))))+1,99)&amp;"_"&amp;LEFT(GG30,FIND(" ",GG30)-1)&amp;"_"&amp;GH30))</f>
        <v/>
      </c>
      <c r="GM30" s="104"/>
      <c r="GN30" s="104" t="s">
        <v>287</v>
      </c>
      <c r="GO30" s="105" t="str">
        <f>IF(GS30="","",GO$3)</f>
        <v/>
      </c>
      <c r="GP30" s="106" t="str">
        <f>IF(GS30="","",GO$1)</f>
        <v/>
      </c>
      <c r="GQ30" s="107" t="str">
        <f>IF(GS30="","",GO$2)</f>
        <v/>
      </c>
      <c r="GR30" s="107" t="str">
        <f>IF(GS30="","",GO$3)</f>
        <v/>
      </c>
      <c r="GS30" s="108" t="str">
        <f>IF(GZ30="","",IF(ISNUMBER(SEARCH(":",GZ30)),MID(GZ30,FIND(":",GZ30)+2,FIND("(",GZ30)-FIND(":",GZ30)-3),LEFT(GZ30,FIND("(",GZ30)-2)))</f>
        <v/>
      </c>
      <c r="GT30" s="109" t="str">
        <f>IF(GZ30="","",MID(GZ30,FIND("(",GZ30)+1,4))</f>
        <v/>
      </c>
      <c r="GU30" s="110" t="str">
        <f>IF(ISNUMBER(SEARCH("*female*",GZ30)),"female",IF(ISNUMBER(SEARCH("*male*",GZ30)),"male",""))</f>
        <v/>
      </c>
      <c r="GV30" s="111" t="str">
        <f>IF(GZ30="","",IF(ISERROR(MID(GZ30,FIND("male,",GZ30)+6,(FIND(")",GZ30)-(FIND("male,",GZ30)+6))))=TRUE,"missing/error",MID(GZ30,FIND("male,",GZ30)+6,(FIND(")",GZ30)-(FIND("male,",GZ30)+6)))))</f>
        <v/>
      </c>
      <c r="GW30" s="112" t="str">
        <f>IF(GS30="","",(MID(GS30,(SEARCH("^^",SUBSTITUTE(GS30," ","^^",LEN(GS30)-LEN(SUBSTITUTE(GS30," ","")))))+1,99)&amp;"_"&amp;LEFT(GS30,FIND(" ",GS30)-1)&amp;"_"&amp;GT30))</f>
        <v/>
      </c>
      <c r="GY30" s="104"/>
      <c r="GZ30" s="104"/>
      <c r="HA30" s="105" t="str">
        <f>IF(HE30="","",HA$3)</f>
        <v/>
      </c>
      <c r="HB30" s="106" t="str">
        <f>IF(HE30="","",HA$1)</f>
        <v/>
      </c>
      <c r="HC30" s="107" t="str">
        <f>IF(HE30="","",HA$2)</f>
        <v/>
      </c>
      <c r="HD30" s="107" t="str">
        <f>IF(HE30="","",HA$3)</f>
        <v/>
      </c>
      <c r="HE30" s="108" t="str">
        <f>IF(HL30="","",IF(ISNUMBER(SEARCH(":",HL30)),MID(HL30,FIND(":",HL30)+2,FIND("(",HL30)-FIND(":",HL30)-3),LEFT(HL30,FIND("(",HL30)-2)))</f>
        <v/>
      </c>
      <c r="HF30" s="109" t="str">
        <f>IF(HL30="","",MID(HL30,FIND("(",HL30)+1,4))</f>
        <v/>
      </c>
      <c r="HG30" s="110" t="str">
        <f>IF(ISNUMBER(SEARCH("*female*",HL30)),"female",IF(ISNUMBER(SEARCH("*male*",HL30)),"male",""))</f>
        <v/>
      </c>
      <c r="HH30" s="111" t="str">
        <f>IF(HL30="","",IF(ISERROR(MID(HL30,FIND("male,",HL30)+6,(FIND(")",HL30)-(FIND("male,",HL30)+6))))=TRUE,"missing/error",MID(HL30,FIND("male,",HL30)+6,(FIND(")",HL30)-(FIND("male,",HL30)+6)))))</f>
        <v/>
      </c>
      <c r="HI30" s="112" t="str">
        <f>IF(HE30="","",(MID(HE30,(SEARCH("^^",SUBSTITUTE(HE30," ","^^",LEN(HE30)-LEN(SUBSTITUTE(HE30," ","")))))+1,99)&amp;"_"&amp;LEFT(HE30,FIND(" ",HE30)-1)&amp;"_"&amp;HF30))</f>
        <v/>
      </c>
      <c r="HK30" s="104"/>
      <c r="HL30" s="104" t="s">
        <v>287</v>
      </c>
      <c r="HM30" s="105" t="str">
        <f>IF(HQ30="","",HM$3)</f>
        <v/>
      </c>
      <c r="HN30" s="106" t="str">
        <f>IF(HQ30="","",HM$1)</f>
        <v/>
      </c>
      <c r="HO30" s="107" t="str">
        <f>IF(HQ30="","",HM$2)</f>
        <v/>
      </c>
      <c r="HP30" s="107" t="str">
        <f>IF(HQ30="","",HM$3)</f>
        <v/>
      </c>
      <c r="HQ30" s="108" t="str">
        <f>IF(HX30="","",IF(ISNUMBER(SEARCH(":",HX30)),MID(HX30,FIND(":",HX30)+2,FIND("(",HX30)-FIND(":",HX30)-3),LEFT(HX30,FIND("(",HX30)-2)))</f>
        <v/>
      </c>
      <c r="HR30" s="109" t="str">
        <f>IF(HX30="","",MID(HX30,FIND("(",HX30)+1,4))</f>
        <v/>
      </c>
      <c r="HS30" s="110" t="str">
        <f>IF(ISNUMBER(SEARCH("*female*",HX30)),"female",IF(ISNUMBER(SEARCH("*male*",HX30)),"male",""))</f>
        <v/>
      </c>
      <c r="HT30" s="111" t="str">
        <f>IF(HX30="","",IF(ISERROR(MID(HX30,FIND("male,",HX30)+6,(FIND(")",HX30)-(FIND("male,",HX30)+6))))=TRUE,"missing/error",MID(HX30,FIND("male,",HX30)+6,(FIND(")",HX30)-(FIND("male,",HX30)+6)))))</f>
        <v/>
      </c>
      <c r="HU30" s="112" t="str">
        <f>IF(HQ30="","",(MID(HQ30,(SEARCH("^^",SUBSTITUTE(HQ30," ","^^",LEN(HQ30)-LEN(SUBSTITUTE(HQ30," ","")))))+1,99)&amp;"_"&amp;LEFT(HQ30,FIND(" ",HQ30)-1)&amp;"_"&amp;HR30))</f>
        <v/>
      </c>
      <c r="HW30" s="104"/>
      <c r="HX30" s="104"/>
      <c r="HY30" s="105" t="str">
        <f>IF(IC30="","",HY$3)</f>
        <v/>
      </c>
      <c r="HZ30" s="106" t="str">
        <f>IF(IC30="","",HY$1)</f>
        <v/>
      </c>
      <c r="IA30" s="107" t="str">
        <f>IF(IC30="","",HY$2)</f>
        <v/>
      </c>
      <c r="IB30" s="107" t="str">
        <f>IF(IC30="","",HY$3)</f>
        <v/>
      </c>
      <c r="IC30" s="108" t="str">
        <f>IF(IJ30="","",IF(ISNUMBER(SEARCH(":",IJ30)),MID(IJ30,FIND(":",IJ30)+2,FIND("(",IJ30)-FIND(":",IJ30)-3),LEFT(IJ30,FIND("(",IJ30)-2)))</f>
        <v/>
      </c>
      <c r="ID30" s="109" t="str">
        <f>IF(IJ30="","",MID(IJ30,FIND("(",IJ30)+1,4))</f>
        <v/>
      </c>
      <c r="IE30" s="110" t="str">
        <f>IF(ISNUMBER(SEARCH("*female*",IJ30)),"female",IF(ISNUMBER(SEARCH("*male*",IJ30)),"male",""))</f>
        <v/>
      </c>
      <c r="IF30" s="111" t="str">
        <f>IF(IJ30="","",IF(ISERROR(MID(IJ30,FIND("male,",IJ30)+6,(FIND(")",IJ30)-(FIND("male,",IJ30)+6))))=TRUE,"missing/error",MID(IJ30,FIND("male,",IJ30)+6,(FIND(")",IJ30)-(FIND("male,",IJ30)+6)))))</f>
        <v/>
      </c>
      <c r="IG30" s="112" t="str">
        <f>IF(IC30="","",(MID(IC30,(SEARCH("^^",SUBSTITUTE(IC30," ","^^",LEN(IC30)-LEN(SUBSTITUTE(IC30," ","")))))+1,99)&amp;"_"&amp;LEFT(IC30,FIND(" ",IC30)-1)&amp;"_"&amp;ID30))</f>
        <v/>
      </c>
      <c r="II30" s="104"/>
      <c r="IJ30" s="104"/>
      <c r="IK30" s="105" t="str">
        <f>IF(IO30="","",IK$3)</f>
        <v/>
      </c>
      <c r="IL30" s="106" t="str">
        <f>IF(IO30="","",IK$1)</f>
        <v/>
      </c>
      <c r="IM30" s="107" t="str">
        <f>IF(IO30="","",IK$2)</f>
        <v/>
      </c>
      <c r="IN30" s="107" t="str">
        <f>IF(IO30="","",IK$3)</f>
        <v/>
      </c>
      <c r="IO30" s="108" t="str">
        <f>IF(IV30="","",IF(ISNUMBER(SEARCH(":",IV30)),MID(IV30,FIND(":",IV30)+2,FIND("(",IV30)-FIND(":",IV30)-3),LEFT(IV30,FIND("(",IV30)-2)))</f>
        <v/>
      </c>
      <c r="IP30" s="109" t="str">
        <f>IF(IV30="","",MID(IV30,FIND("(",IV30)+1,4))</f>
        <v/>
      </c>
      <c r="IQ30" s="110" t="str">
        <f>IF(ISNUMBER(SEARCH("*female*",IV30)),"female",IF(ISNUMBER(SEARCH("*male*",IV30)),"male",""))</f>
        <v/>
      </c>
      <c r="IR30" s="111" t="str">
        <f>IF(IV30="","",IF(ISERROR(MID(IV30,FIND("male,",IV30)+6,(FIND(")",IV30)-(FIND("male,",IV30)+6))))=TRUE,"missing/error",MID(IV30,FIND("male,",IV30)+6,(FIND(")",IV30)-(FIND("male,",IV30)+6)))))</f>
        <v/>
      </c>
      <c r="IS30" s="112" t="str">
        <f>IF(IO30="","",(MID(IO30,(SEARCH("^^",SUBSTITUTE(IO30," ","^^",LEN(IO30)-LEN(SUBSTITUTE(IO30," ","")))))+1,99)&amp;"_"&amp;LEFT(IO30,FIND(" ",IO30)-1)&amp;"_"&amp;IP30))</f>
        <v/>
      </c>
      <c r="IU30" s="104"/>
      <c r="IV30" s="104"/>
      <c r="IW30" s="105" t="str">
        <f>IF(JA30="","",IW$3)</f>
        <v/>
      </c>
      <c r="IX30" s="106" t="str">
        <f>IF(JA30="","",IW$1)</f>
        <v/>
      </c>
      <c r="IY30" s="107" t="str">
        <f>IF(JA30="","",IW$2)</f>
        <v/>
      </c>
      <c r="IZ30" s="107" t="str">
        <f>IF(JA30="","",IW$3)</f>
        <v/>
      </c>
      <c r="JA30" s="108" t="str">
        <f>IF(JH30="","",IF(ISNUMBER(SEARCH(":",JH30)),MID(JH30,FIND(":",JH30)+2,FIND("(",JH30)-FIND(":",JH30)-3),LEFT(JH30,FIND("(",JH30)-2)))</f>
        <v/>
      </c>
      <c r="JB30" s="109" t="str">
        <f>IF(JH30="","",MID(JH30,FIND("(",JH30)+1,4))</f>
        <v/>
      </c>
      <c r="JC30" s="110" t="str">
        <f>IF(ISNUMBER(SEARCH("*female*",JH30)),"female",IF(ISNUMBER(SEARCH("*male*",JH30)),"male",""))</f>
        <v/>
      </c>
      <c r="JD30" s="111" t="str">
        <f>IF(JH30="","",IF(ISERROR(MID(JH30,FIND("male,",JH30)+6,(FIND(")",JH30)-(FIND("male,",JH30)+6))))=TRUE,"missing/error",MID(JH30,FIND("male,",JH30)+6,(FIND(")",JH30)-(FIND("male,",JH30)+6)))))</f>
        <v/>
      </c>
      <c r="JE30" s="112" t="str">
        <f>IF(JA30="","",(MID(JA30,(SEARCH("^^",SUBSTITUTE(JA30," ","^^",LEN(JA30)-LEN(SUBSTITUTE(JA30," ","")))))+1,99)&amp;"_"&amp;LEFT(JA30,FIND(" ",JA30)-1)&amp;"_"&amp;JB30))</f>
        <v/>
      </c>
      <c r="JG30" s="104"/>
      <c r="JH30" s="104"/>
      <c r="JI30" s="105" t="str">
        <f>IF(JM30="","",JI$3)</f>
        <v/>
      </c>
      <c r="JJ30" s="106" t="str">
        <f>IF(JM30="","",JI$1)</f>
        <v/>
      </c>
      <c r="JK30" s="107" t="str">
        <f>IF(JM30="","",JI$2)</f>
        <v/>
      </c>
      <c r="JL30" s="107" t="str">
        <f>IF(JM30="","",JI$3)</f>
        <v/>
      </c>
      <c r="JM30" s="108" t="str">
        <f>IF(JT30="","",IF(ISNUMBER(SEARCH(":",JT30)),MID(JT30,FIND(":",JT30)+2,FIND("(",JT30)-FIND(":",JT30)-3),LEFT(JT30,FIND("(",JT30)-2)))</f>
        <v/>
      </c>
      <c r="JN30" s="109" t="str">
        <f>IF(JT30="","",MID(JT30,FIND("(",JT30)+1,4))</f>
        <v/>
      </c>
      <c r="JO30" s="110" t="str">
        <f>IF(ISNUMBER(SEARCH("*female*",JT30)),"female",IF(ISNUMBER(SEARCH("*male*",JT30)),"male",""))</f>
        <v/>
      </c>
      <c r="JP30" s="111" t="str">
        <f>IF(JT30="","",IF(ISERROR(MID(JT30,FIND("male,",JT30)+6,(FIND(")",JT30)-(FIND("male,",JT30)+6))))=TRUE,"missing/error",MID(JT30,FIND("male,",JT30)+6,(FIND(")",JT30)-(FIND("male,",JT30)+6)))))</f>
        <v/>
      </c>
      <c r="JQ30" s="112" t="str">
        <f>IF(JM30="","",(MID(JM30,(SEARCH("^^",SUBSTITUTE(JM30," ","^^",LEN(JM30)-LEN(SUBSTITUTE(JM30," ","")))))+1,99)&amp;"_"&amp;LEFT(JM30,FIND(" ",JM30)-1)&amp;"_"&amp;JN30))</f>
        <v/>
      </c>
      <c r="JS30" s="104"/>
      <c r="JT30" s="104"/>
      <c r="JU30" s="105" t="str">
        <f>IF(JY30="","",JU$3)</f>
        <v/>
      </c>
      <c r="JV30" s="106" t="str">
        <f>IF(JY30="","",JU$1)</f>
        <v/>
      </c>
      <c r="JW30" s="107" t="str">
        <f>IF(JY30="","",JU$2)</f>
        <v/>
      </c>
      <c r="JX30" s="107" t="str">
        <f>IF(JY30="","",JU$3)</f>
        <v/>
      </c>
      <c r="JY30" s="108" t="str">
        <f>IF(KF30="","",IF(ISNUMBER(SEARCH(":",KF30)),MID(KF30,FIND(":",KF30)+2,FIND("(",KF30)-FIND(":",KF30)-3),LEFT(KF30,FIND("(",KF30)-2)))</f>
        <v/>
      </c>
      <c r="JZ30" s="109" t="str">
        <f>IF(KF30="","",MID(KF30,FIND("(",KF30)+1,4))</f>
        <v/>
      </c>
      <c r="KA30" s="110" t="str">
        <f>IF(ISNUMBER(SEARCH("*female*",KF30)),"female",IF(ISNUMBER(SEARCH("*male*",KF30)),"male",""))</f>
        <v/>
      </c>
      <c r="KB30" s="111" t="str">
        <f>IF(KF30="","",IF(ISERROR(MID(KF30,FIND("male,",KF30)+6,(FIND(")",KF30)-(FIND("male,",KF30)+6))))=TRUE,"missing/error",MID(KF30,FIND("male,",KF30)+6,(FIND(")",KF30)-(FIND("male,",KF30)+6)))))</f>
        <v/>
      </c>
      <c r="KC30" s="112" t="str">
        <f>IF(JY30="","",(MID(JY30,(SEARCH("^^",SUBSTITUTE(JY30," ","^^",LEN(JY30)-LEN(SUBSTITUTE(JY30," ","")))))+1,99)&amp;"_"&amp;LEFT(JY30,FIND(" ",JY30)-1)&amp;"_"&amp;JZ30))</f>
        <v/>
      </c>
      <c r="KE30" s="104"/>
      <c r="KF30" s="104"/>
    </row>
    <row r="31" spans="1:292" ht="13.5" customHeight="1">
      <c r="A31" s="20"/>
      <c r="B31" s="104" t="s">
        <v>649</v>
      </c>
      <c r="C31" s="1" t="s">
        <v>650</v>
      </c>
      <c r="D31" s="163" t="s">
        <v>711</v>
      </c>
      <c r="E31" s="105">
        <f t="shared" si="254"/>
        <v>41814</v>
      </c>
      <c r="F31" s="106" t="str">
        <f t="shared" si="255"/>
        <v>Katainen I</v>
      </c>
      <c r="G31" s="107">
        <v>41095</v>
      </c>
      <c r="H31" s="107">
        <f>IF(I31="","",E$3)</f>
        <v>41814</v>
      </c>
      <c r="I31" s="108" t="str">
        <f t="shared" si="256"/>
        <v>Carl Haglund</v>
      </c>
      <c r="J31" s="109" t="str">
        <f t="shared" si="257"/>
        <v>1979</v>
      </c>
      <c r="K31" s="110" t="str">
        <f t="shared" si="258"/>
        <v>male</v>
      </c>
      <c r="L31" s="111" t="str">
        <f>IF(P31="","",IF(ISERROR(MID(P31,FIND("male,",P31)+6,(FIND(")",P31)-(FIND("male,",P31)+6))))=TRUE,"missing/error",MID(P31,FIND("male,",P31)+6,(FIND(")",P31)-(FIND("male,",P31)+6)))))</f>
        <v>fi_sfp01</v>
      </c>
      <c r="M31" s="112" t="str">
        <f t="shared" si="259"/>
        <v>Haglund_Carl_1979</v>
      </c>
      <c r="O31" s="104"/>
      <c r="P31" s="163" t="s">
        <v>753</v>
      </c>
      <c r="Q31" s="105" t="str">
        <f>IF(U31="","",Q$3)</f>
        <v/>
      </c>
      <c r="R31" s="106" t="str">
        <f>IF(U31="","",Q$1)</f>
        <v/>
      </c>
      <c r="S31" s="107" t="str">
        <f>IF(U31="","",Q$2)</f>
        <v/>
      </c>
      <c r="T31" s="107" t="str">
        <f>IF(U31="","",Q$3)</f>
        <v/>
      </c>
      <c r="U31" s="108" t="str">
        <f>IF(AB31="","",IF(ISNUMBER(SEARCH(":",AB31)),MID(AB31,FIND(":",AB31)+2,FIND("(",AB31)-FIND(":",AB31)-3),LEFT(AB31,FIND("(",AB31)-2)))</f>
        <v/>
      </c>
      <c r="V31" s="109" t="str">
        <f>IF(AB31="","",MID(AB31,FIND("(",AB31)+1,4))</f>
        <v/>
      </c>
      <c r="W31" s="110" t="str">
        <f>IF(ISNUMBER(SEARCH("*female*",AB31)),"female",IF(ISNUMBER(SEARCH("*male*",AB31)),"male",""))</f>
        <v/>
      </c>
      <c r="X31" s="111" t="s">
        <v>287</v>
      </c>
      <c r="Y31" s="112" t="str">
        <f>IF(U31="","",(MID(U31,(SEARCH("^^",SUBSTITUTE(U31," ","^^",LEN(U31)-LEN(SUBSTITUTE(U31," ","")))))+1,99)&amp;"_"&amp;LEFT(U31,FIND(" ",U31)-1)&amp;"_"&amp;V31))</f>
        <v/>
      </c>
      <c r="AA31" s="104"/>
      <c r="AB31" s="104"/>
      <c r="AC31" s="105" t="str">
        <f>IF(AG31="","",AC$3)</f>
        <v/>
      </c>
      <c r="AD31" s="106" t="str">
        <f>IF(AG31="","",AC$1)</f>
        <v/>
      </c>
      <c r="AE31" s="107" t="str">
        <f>IF(AG31="","",AC$2)</f>
        <v/>
      </c>
      <c r="AF31" s="107" t="str">
        <f>IF(AG31="","",AC$3)</f>
        <v/>
      </c>
      <c r="AG31" s="108" t="str">
        <f>IF(AN31="","",IF(ISNUMBER(SEARCH(":",AN31)),MID(AN31,FIND(":",AN31)+2,FIND("(",AN31)-FIND(":",AN31)-3),LEFT(AN31,FIND("(",AN31)-2)))</f>
        <v/>
      </c>
      <c r="AH31" s="109" t="str">
        <f>IF(AN31="","",MID(AN31,FIND("(",AN31)+1,4))</f>
        <v/>
      </c>
      <c r="AI31" s="110" t="str">
        <f>IF(ISNUMBER(SEARCH("*female*",AN31)),"female",IF(ISNUMBER(SEARCH("*male*",AN31)),"male",""))</f>
        <v/>
      </c>
      <c r="AJ31" s="111" t="str">
        <f>IF(AN31="","",IF(ISERROR(MID(AN31,FIND("male,",AN31)+6,(FIND(")",AN31)-(FIND("male,",AN31)+6))))=TRUE,"missing/error",MID(AN31,FIND("male,",AN31)+6,(FIND(")",AN31)-(FIND("male,",AN31)+6)))))</f>
        <v/>
      </c>
      <c r="AK31" s="112" t="str">
        <f>IF(AG31="","",(MID(AG31,(SEARCH("^^",SUBSTITUTE(AG31," ","^^",LEN(AG31)-LEN(SUBSTITUTE(AG31," ","")))))+1,99)&amp;"_"&amp;LEFT(AG31,FIND(" ",AG31)-1)&amp;"_"&amp;AH31))</f>
        <v/>
      </c>
      <c r="AM31" s="104"/>
      <c r="AN31" s="104"/>
      <c r="AO31" s="105" t="str">
        <f t="shared" si="260"/>
        <v/>
      </c>
      <c r="AP31" s="106" t="str">
        <f t="shared" si="261"/>
        <v/>
      </c>
      <c r="AQ31" s="107" t="str">
        <f t="shared" si="262"/>
        <v/>
      </c>
      <c r="AR31" s="107" t="str">
        <f t="shared" si="263"/>
        <v/>
      </c>
      <c r="AS31" s="108" t="str">
        <f t="shared" si="264"/>
        <v/>
      </c>
      <c r="AT31" s="109" t="str">
        <f t="shared" si="265"/>
        <v/>
      </c>
      <c r="AU31" s="110" t="str">
        <f t="shared" si="266"/>
        <v/>
      </c>
      <c r="AV31" s="111" t="str">
        <f t="shared" si="267"/>
        <v/>
      </c>
      <c r="AW31" s="112" t="str">
        <f t="shared" si="268"/>
        <v/>
      </c>
      <c r="AY31" s="104"/>
      <c r="AZ31" s="104"/>
      <c r="BA31" s="105" t="str">
        <f t="shared" si="269"/>
        <v/>
      </c>
      <c r="BB31" s="106" t="str">
        <f t="shared" si="270"/>
        <v/>
      </c>
      <c r="BC31" s="107" t="str">
        <f t="shared" si="271"/>
        <v/>
      </c>
      <c r="BD31" s="107" t="str">
        <f t="shared" si="272"/>
        <v/>
      </c>
      <c r="BE31" s="108" t="str">
        <f t="shared" si="273"/>
        <v/>
      </c>
      <c r="BF31" s="109" t="str">
        <f t="shared" si="274"/>
        <v/>
      </c>
      <c r="BG31" s="110" t="str">
        <f t="shared" si="275"/>
        <v/>
      </c>
      <c r="BH31" s="111" t="str">
        <f t="shared" si="276"/>
        <v/>
      </c>
      <c r="BI31" s="112" t="str">
        <f t="shared" si="277"/>
        <v/>
      </c>
      <c r="BK31" s="104"/>
      <c r="BL31" s="104"/>
      <c r="BM31" s="105" t="str">
        <f>IF(BQ31="","",BM$3)</f>
        <v/>
      </c>
      <c r="BN31" s="106" t="str">
        <f>IF(BQ31="","",BM$1)</f>
        <v/>
      </c>
      <c r="BO31" s="107" t="str">
        <f>IF(BQ31="","",BM$2)</f>
        <v/>
      </c>
      <c r="BP31" s="107" t="str">
        <f>IF(BQ31="","",BM$3)</f>
        <v/>
      </c>
      <c r="BQ31" s="108" t="str">
        <f>IF(BX31="","",IF(ISNUMBER(SEARCH(":",BX31)),MID(BX31,FIND(":",BX31)+2,FIND("(",BX31)-FIND(":",BX31)-3),LEFT(BX31,FIND("(",BX31)-2)))</f>
        <v/>
      </c>
      <c r="BR31" s="109" t="str">
        <f>IF(BX31="","",MID(BX31,FIND("(",BX31)+1,4))</f>
        <v/>
      </c>
      <c r="BS31" s="110" t="str">
        <f>IF(ISNUMBER(SEARCH("*female*",BX31)),"female",IF(ISNUMBER(SEARCH("*male*",BX31)),"male",""))</f>
        <v/>
      </c>
      <c r="BT31" s="111" t="str">
        <f>IF(BX31="","",IF(ISERROR(MID(BX31,FIND("male,",BX31)+6,(FIND(")",BX31)-(FIND("male,",BX31)+6))))=TRUE,"missing/error",MID(BX31,FIND("male,",BX31)+6,(FIND(")",BX31)-(FIND("male,",BX31)+6)))))</f>
        <v/>
      </c>
      <c r="BU31" s="112" t="str">
        <f>IF(BQ31="","",(MID(BQ31,(SEARCH("^^",SUBSTITUTE(BQ31," ","^^",LEN(BQ31)-LEN(SUBSTITUTE(BQ31," ","")))))+1,99)&amp;"_"&amp;LEFT(BQ31,FIND(" ",BQ31)-1)&amp;"_"&amp;BR31))</f>
        <v/>
      </c>
      <c r="BW31" s="104"/>
      <c r="BX31" s="104"/>
      <c r="BY31" s="105" t="str">
        <f>IF(CC31="","",BY$3)</f>
        <v/>
      </c>
      <c r="BZ31" s="106" t="str">
        <f>IF(CC31="","",BY$1)</f>
        <v/>
      </c>
      <c r="CA31" s="107" t="str">
        <f>IF(CC31="","",BY$2)</f>
        <v/>
      </c>
      <c r="CB31" s="107" t="str">
        <f>IF(CC31="","",BY$3)</f>
        <v/>
      </c>
      <c r="CC31" s="108" t="str">
        <f>IF(CJ31="","",IF(ISNUMBER(SEARCH(":",CJ31)),MID(CJ31,FIND(":",CJ31)+2,FIND("(",CJ31)-FIND(":",CJ31)-3),LEFT(CJ31,FIND("(",CJ31)-2)))</f>
        <v/>
      </c>
      <c r="CD31" s="109" t="str">
        <f>IF(CJ31="","",MID(CJ31,FIND("(",CJ31)+1,4))</f>
        <v/>
      </c>
      <c r="CE31" s="110" t="str">
        <f>IF(ISNUMBER(SEARCH("*female*",CJ31)),"female",IF(ISNUMBER(SEARCH("*male*",CJ31)),"male",""))</f>
        <v/>
      </c>
      <c r="CF31" s="111" t="str">
        <f>IF(CJ31="","",IF(ISERROR(MID(CJ31,FIND("male,",CJ31)+6,(FIND(")",CJ31)-(FIND("male,",CJ31)+6))))=TRUE,"missing/error",MID(CJ31,FIND("male,",CJ31)+6,(FIND(")",CJ31)-(FIND("male,",CJ31)+6)))))</f>
        <v/>
      </c>
      <c r="CG31" s="112" t="str">
        <f>IF(CC31="","",(MID(CC31,(SEARCH("^^",SUBSTITUTE(CC31," ","^^",LEN(CC31)-LEN(SUBSTITUTE(CC31," ","")))))+1,99)&amp;"_"&amp;LEFT(CC31,FIND(" ",CC31)-1)&amp;"_"&amp;CD31))</f>
        <v/>
      </c>
      <c r="CI31" s="104"/>
      <c r="CJ31" s="104"/>
      <c r="CK31" s="105" t="str">
        <f>IF(CO31="","",CK$3)</f>
        <v/>
      </c>
      <c r="CL31" s="106" t="str">
        <f>IF(CO31="","",CK$1)</f>
        <v/>
      </c>
      <c r="CM31" s="107" t="str">
        <f>IF(CO31="","",CK$2)</f>
        <v/>
      </c>
      <c r="CN31" s="107" t="str">
        <f>IF(CO31="","",CK$3)</f>
        <v/>
      </c>
      <c r="CO31" s="108" t="str">
        <f>IF(CV31="","",IF(ISNUMBER(SEARCH(":",CV31)),MID(CV31,FIND(":",CV31)+2,FIND("(",CV31)-FIND(":",CV31)-3),LEFT(CV31,FIND("(",CV31)-2)))</f>
        <v/>
      </c>
      <c r="CP31" s="109" t="str">
        <f>IF(CV31="","",MID(CV31,FIND("(",CV31)+1,4))</f>
        <v/>
      </c>
      <c r="CQ31" s="110" t="str">
        <f>IF(ISNUMBER(SEARCH("*female*",CV31)),"female",IF(ISNUMBER(SEARCH("*male*",CV31)),"male",""))</f>
        <v/>
      </c>
      <c r="CR31" s="111" t="str">
        <f>IF(CV31="","",IF(ISERROR(MID(CV31,FIND("male,",CV31)+6,(FIND(")",CV31)-(FIND("male,",CV31)+6))))=TRUE,"missing/error",MID(CV31,FIND("male,",CV31)+6,(FIND(")",CV31)-(FIND("male,",CV31)+6)))))</f>
        <v/>
      </c>
      <c r="CS31" s="112" t="str">
        <f>IF(CO31="","",(MID(CO31,(SEARCH("^^",SUBSTITUTE(CO31," ","^^",LEN(CO31)-LEN(SUBSTITUTE(CO31," ","")))))+1,99)&amp;"_"&amp;LEFT(CO31,FIND(" ",CO31)-1)&amp;"_"&amp;CP31))</f>
        <v/>
      </c>
      <c r="CU31" s="104"/>
      <c r="CV31" s="104"/>
      <c r="CW31" s="105" t="str">
        <f>IF(DA31="","",CW$3)</f>
        <v/>
      </c>
      <c r="CX31" s="106" t="str">
        <f>IF(DA31="","",CW$1)</f>
        <v/>
      </c>
      <c r="CY31" s="107" t="str">
        <f>IF(DA31="","",CW$2)</f>
        <v/>
      </c>
      <c r="CZ31" s="107" t="str">
        <f>IF(DA31="","",CW$3)</f>
        <v/>
      </c>
      <c r="DA31" s="108" t="str">
        <f>IF(DH31="","",IF(ISNUMBER(SEARCH(":",DH31)),MID(DH31,FIND(":",DH31)+2,FIND("(",DH31)-FIND(":",DH31)-3),LEFT(DH31,FIND("(",DH31)-2)))</f>
        <v/>
      </c>
      <c r="DB31" s="109" t="str">
        <f>IF(DH31="","",MID(DH31,FIND("(",DH31)+1,4))</f>
        <v/>
      </c>
      <c r="DC31" s="110" t="str">
        <f>IF(ISNUMBER(SEARCH("*female*",DH31)),"female",IF(ISNUMBER(SEARCH("*male*",DH31)),"male",""))</f>
        <v/>
      </c>
      <c r="DD31" s="111" t="str">
        <f>IF(DH31="","",IF(ISERROR(MID(DH31,FIND("male,",DH31)+6,(FIND(")",DH31)-(FIND("male,",DH31)+6))))=TRUE,"missing/error",MID(DH31,FIND("male,",DH31)+6,(FIND(")",DH31)-(FIND("male,",DH31)+6)))))</f>
        <v/>
      </c>
      <c r="DE31" s="112" t="str">
        <f>IF(DA31="","",(MID(DA31,(SEARCH("^^",SUBSTITUTE(DA31," ","^^",LEN(DA31)-LEN(SUBSTITUTE(DA31," ","")))))+1,99)&amp;"_"&amp;LEFT(DA31,FIND(" ",DA31)-1)&amp;"_"&amp;DB31))</f>
        <v/>
      </c>
      <c r="DG31" s="104"/>
      <c r="DH31" s="104"/>
      <c r="DI31" s="105" t="str">
        <f>IF(DM31="","",DI$3)</f>
        <v/>
      </c>
      <c r="DJ31" s="106" t="str">
        <f>IF(DM31="","",DI$1)</f>
        <v/>
      </c>
      <c r="DK31" s="107" t="str">
        <f>IF(DM31="","",DI$2)</f>
        <v/>
      </c>
      <c r="DL31" s="107" t="str">
        <f>IF(DM31="","",DI$3)</f>
        <v/>
      </c>
      <c r="DM31" s="108" t="str">
        <f>IF(DT31="","",IF(ISNUMBER(SEARCH(":",DT31)),MID(DT31,FIND(":",DT31)+2,FIND("(",DT31)-FIND(":",DT31)-3),LEFT(DT31,FIND("(",DT31)-2)))</f>
        <v/>
      </c>
      <c r="DN31" s="109" t="str">
        <f>IF(DT31="","",MID(DT31,FIND("(",DT31)+1,4))</f>
        <v/>
      </c>
      <c r="DO31" s="110" t="str">
        <f>IF(ISNUMBER(SEARCH("*female*",DT31)),"female",IF(ISNUMBER(SEARCH("*male*",DT31)),"male",""))</f>
        <v/>
      </c>
      <c r="DP31" s="111" t="str">
        <f>IF(DT31="","",IF(ISERROR(MID(DT31,FIND("male,",DT31)+6,(FIND(")",DT31)-(FIND("male,",DT31)+6))))=TRUE,"missing/error",MID(DT31,FIND("male,",DT31)+6,(FIND(")",DT31)-(FIND("male,",DT31)+6)))))</f>
        <v/>
      </c>
      <c r="DQ31" s="112" t="str">
        <f>IF(DM31="","",(MID(DM31,(SEARCH("^^",SUBSTITUTE(DM31," ","^^",LEN(DM31)-LEN(SUBSTITUTE(DM31," ","")))))+1,99)&amp;"_"&amp;LEFT(DM31,FIND(" ",DM31)-1)&amp;"_"&amp;DN31))</f>
        <v/>
      </c>
      <c r="DS31" s="104"/>
      <c r="DT31" s="104"/>
      <c r="DU31" s="105" t="str">
        <f>IF(DY31="","",DU$3)</f>
        <v/>
      </c>
      <c r="DV31" s="106" t="str">
        <f>IF(DY31="","",DU$1)</f>
        <v/>
      </c>
      <c r="DW31" s="107" t="str">
        <f>IF(DY31="","",DU$2)</f>
        <v/>
      </c>
      <c r="DX31" s="107" t="str">
        <f>IF(DY31="","",DU$3)</f>
        <v/>
      </c>
      <c r="DY31" s="108" t="str">
        <f>IF(EF31="","",IF(ISNUMBER(SEARCH(":",EF31)),MID(EF31,FIND(":",EF31)+2,FIND("(",EF31)-FIND(":",EF31)-3),LEFT(EF31,FIND("(",EF31)-2)))</f>
        <v/>
      </c>
      <c r="DZ31" s="109" t="str">
        <f>IF(EF31="","",MID(EF31,FIND("(",EF31)+1,4))</f>
        <v/>
      </c>
      <c r="EA31" s="110" t="str">
        <f>IF(ISNUMBER(SEARCH("*female*",EF31)),"female",IF(ISNUMBER(SEARCH("*male*",EF31)),"male",""))</f>
        <v/>
      </c>
      <c r="EB31" s="111" t="str">
        <f>IF(EF31="","",IF(ISERROR(MID(EF31,FIND("male,",EF31)+6,(FIND(")",EF31)-(FIND("male,",EF31)+6))))=TRUE,"missing/error",MID(EF31,FIND("male,",EF31)+6,(FIND(")",EF31)-(FIND("male,",EF31)+6)))))</f>
        <v/>
      </c>
      <c r="EC31" s="112" t="str">
        <f>IF(DY31="","",(MID(DY31,(SEARCH("^^",SUBSTITUTE(DY31," ","^^",LEN(DY31)-LEN(SUBSTITUTE(DY31," ","")))))+1,99)&amp;"_"&amp;LEFT(DY31,FIND(" ",DY31)-1)&amp;"_"&amp;DZ31))</f>
        <v/>
      </c>
      <c r="EE31" s="104"/>
      <c r="EF31" s="104"/>
      <c r="EG31" s="105" t="str">
        <f>IF(EK31="","",EG$3)</f>
        <v/>
      </c>
      <c r="EH31" s="106" t="str">
        <f>IF(EK31="","",EG$1)</f>
        <v/>
      </c>
      <c r="EI31" s="107" t="str">
        <f>IF(EK31="","",EG$2)</f>
        <v/>
      </c>
      <c r="EJ31" s="107" t="str">
        <f>IF(EK31="","",EG$3)</f>
        <v/>
      </c>
      <c r="EK31" s="108" t="str">
        <f>IF(ER31="","",IF(ISNUMBER(SEARCH(":",ER31)),MID(ER31,FIND(":",ER31)+2,FIND("(",ER31)-FIND(":",ER31)-3),LEFT(ER31,FIND("(",ER31)-2)))</f>
        <v/>
      </c>
      <c r="EL31" s="109" t="str">
        <f>IF(ER31="","",MID(ER31,FIND("(",ER31)+1,4))</f>
        <v/>
      </c>
      <c r="EM31" s="110" t="str">
        <f>IF(ISNUMBER(SEARCH("*female*",ER31)),"female",IF(ISNUMBER(SEARCH("*male*",ER31)),"male",""))</f>
        <v/>
      </c>
      <c r="EN31" s="111" t="str">
        <f>IF(ER31="","",IF(ISERROR(MID(ER31,FIND("male,",ER31)+6,(FIND(")",ER31)-(FIND("male,",ER31)+6))))=TRUE,"missing/error",MID(ER31,FIND("male,",ER31)+6,(FIND(")",ER31)-(FIND("male,",ER31)+6)))))</f>
        <v/>
      </c>
      <c r="EO31" s="112" t="str">
        <f>IF(EK31="","",(MID(EK31,(SEARCH("^^",SUBSTITUTE(EK31," ","^^",LEN(EK31)-LEN(SUBSTITUTE(EK31," ","")))))+1,99)&amp;"_"&amp;LEFT(EK31,FIND(" ",EK31)-1)&amp;"_"&amp;EL31))</f>
        <v/>
      </c>
      <c r="EQ31" s="104"/>
      <c r="ER31" s="104"/>
      <c r="ES31" s="105" t="str">
        <f>IF(EW31="","",ES$3)</f>
        <v/>
      </c>
      <c r="ET31" s="106" t="str">
        <f>IF(EW31="","",ES$1)</f>
        <v/>
      </c>
      <c r="EU31" s="107" t="str">
        <f>IF(EW31="","",ES$2)</f>
        <v/>
      </c>
      <c r="EV31" s="107" t="str">
        <f>IF(EW31="","",ES$3)</f>
        <v/>
      </c>
      <c r="EW31" s="108" t="str">
        <f>IF(FD31="","",IF(ISNUMBER(SEARCH(":",FD31)),MID(FD31,FIND(":",FD31)+2,FIND("(",FD31)-FIND(":",FD31)-3),LEFT(FD31,FIND("(",FD31)-2)))</f>
        <v/>
      </c>
      <c r="EX31" s="109" t="str">
        <f>IF(FD31="","",MID(FD31,FIND("(",FD31)+1,4))</f>
        <v/>
      </c>
      <c r="EY31" s="110" t="str">
        <f>IF(ISNUMBER(SEARCH("*female*",FD31)),"female",IF(ISNUMBER(SEARCH("*male*",FD31)),"male",""))</f>
        <v/>
      </c>
      <c r="EZ31" s="111" t="str">
        <f>IF(FD31="","",IF(ISERROR(MID(FD31,FIND("male,",FD31)+6,(FIND(")",FD31)-(FIND("male,",FD31)+6))))=TRUE,"missing/error",MID(FD31,FIND("male,",FD31)+6,(FIND(")",FD31)-(FIND("male,",FD31)+6)))))</f>
        <v/>
      </c>
      <c r="FA31" s="112" t="str">
        <f>IF(EW31="","",(MID(EW31,(SEARCH("^^",SUBSTITUTE(EW31," ","^^",LEN(EW31)-LEN(SUBSTITUTE(EW31," ","")))))+1,99)&amp;"_"&amp;LEFT(EW31,FIND(" ",EW31)-1)&amp;"_"&amp;EX31))</f>
        <v/>
      </c>
      <c r="FC31" s="104"/>
      <c r="FD31" s="104"/>
      <c r="FE31" s="105" t="str">
        <f>IF(FI31="","",FE$3)</f>
        <v/>
      </c>
      <c r="FF31" s="106" t="str">
        <f>IF(FI31="","",FE$1)</f>
        <v/>
      </c>
      <c r="FG31" s="107" t="str">
        <f>IF(FI31="","",FE$2)</f>
        <v/>
      </c>
      <c r="FH31" s="107" t="str">
        <f>IF(FI31="","",FE$3)</f>
        <v/>
      </c>
      <c r="FI31" s="108" t="str">
        <f>IF(FP31="","",IF(ISNUMBER(SEARCH(":",FP31)),MID(FP31,FIND(":",FP31)+2,FIND("(",FP31)-FIND(":",FP31)-3),LEFT(FP31,FIND("(",FP31)-2)))</f>
        <v/>
      </c>
      <c r="FJ31" s="109" t="str">
        <f>IF(FP31="","",MID(FP31,FIND("(",FP31)+1,4))</f>
        <v/>
      </c>
      <c r="FK31" s="110" t="str">
        <f>IF(ISNUMBER(SEARCH("*female*",FP31)),"female",IF(ISNUMBER(SEARCH("*male*",FP31)),"male",""))</f>
        <v/>
      </c>
      <c r="FL31" s="111" t="str">
        <f>IF(FP31="","",IF(ISERROR(MID(FP31,FIND("male,",FP31)+6,(FIND(")",FP31)-(FIND("male,",FP31)+6))))=TRUE,"missing/error",MID(FP31,FIND("male,",FP31)+6,(FIND(")",FP31)-(FIND("male,",FP31)+6)))))</f>
        <v/>
      </c>
      <c r="FM31" s="112" t="str">
        <f>IF(FI31="","",(MID(FI31,(SEARCH("^^",SUBSTITUTE(FI31," ","^^",LEN(FI31)-LEN(SUBSTITUTE(FI31," ","")))))+1,99)&amp;"_"&amp;LEFT(FI31,FIND(" ",FI31)-1)&amp;"_"&amp;FJ31))</f>
        <v/>
      </c>
      <c r="FO31" s="104"/>
      <c r="FP31" s="104"/>
      <c r="FQ31" s="105" t="str">
        <f>IF(FU31="","",#REF!)</f>
        <v/>
      </c>
      <c r="FR31" s="106" t="str">
        <f>IF(FU31="","",FQ$1)</f>
        <v/>
      </c>
      <c r="FS31" s="107" t="str">
        <f>IF(FU31="","",FQ$2)</f>
        <v/>
      </c>
      <c r="FT31" s="107" t="str">
        <f>IF(FU31="","",FQ$3)</f>
        <v/>
      </c>
      <c r="FU31" s="108" t="str">
        <f>IF(GB31="","",IF(ISNUMBER(SEARCH(":",GB31)),MID(GB31,FIND(":",GB31)+2,FIND("(",GB31)-FIND(":",GB31)-3),LEFT(GB31,FIND("(",GB31)-2)))</f>
        <v/>
      </c>
      <c r="FV31" s="109" t="str">
        <f>IF(GB31="","",MID(GB31,FIND("(",GB31)+1,4))</f>
        <v/>
      </c>
      <c r="FW31" s="110" t="str">
        <f>IF(ISNUMBER(SEARCH("*female*",GB31)),"female",IF(ISNUMBER(SEARCH("*male*",GB31)),"male",""))</f>
        <v/>
      </c>
      <c r="FX31" s="111" t="str">
        <f>IF(GB31="","",IF(ISERROR(MID(GB31,FIND("male,",GB31)+6,(FIND(")",GB31)-(FIND("male,",GB31)+6))))=TRUE,"missing/error",MID(GB31,FIND("male,",GB31)+6,(FIND(")",GB31)-(FIND("male,",GB31)+6)))))</f>
        <v/>
      </c>
      <c r="FY31" s="112" t="str">
        <f>IF(FU31="","",(MID(FU31,(SEARCH("^^",SUBSTITUTE(FU31," ","^^",LEN(FU31)-LEN(SUBSTITUTE(FU31," ","")))))+1,99)&amp;"_"&amp;LEFT(FU31,FIND(" ",FU31)-1)&amp;"_"&amp;FV31))</f>
        <v/>
      </c>
      <c r="GA31" s="104"/>
      <c r="GB31" s="104"/>
      <c r="GC31" s="105" t="str">
        <f>IF(GG31="","",GC$3)</f>
        <v/>
      </c>
      <c r="GD31" s="106" t="str">
        <f>IF(GG31="","",GC$1)</f>
        <v/>
      </c>
      <c r="GE31" s="107" t="str">
        <f>IF(GG31="","",GC$2)</f>
        <v/>
      </c>
      <c r="GF31" s="107" t="str">
        <f>IF(GG31="","",GC$3)</f>
        <v/>
      </c>
      <c r="GG31" s="108" t="str">
        <f>IF(GN31="","",IF(ISNUMBER(SEARCH(":",GN31)),MID(GN31,FIND(":",GN31)+2,FIND("(",GN31)-FIND(":",GN31)-3),LEFT(GN31,FIND("(",GN31)-2)))</f>
        <v/>
      </c>
      <c r="GH31" s="109" t="str">
        <f>IF(GN31="","",MID(GN31,FIND("(",GN31)+1,4))</f>
        <v/>
      </c>
      <c r="GI31" s="110" t="str">
        <f>IF(ISNUMBER(SEARCH("*female*",GN31)),"female",IF(ISNUMBER(SEARCH("*male*",GN31)),"male",""))</f>
        <v/>
      </c>
      <c r="GJ31" s="111" t="str">
        <f>IF(GN31="","",IF(ISERROR(MID(GN31,FIND("male,",GN31)+6,(FIND(")",GN31)-(FIND("male,",GN31)+6))))=TRUE,"missing/error",MID(GN31,FIND("male,",GN31)+6,(FIND(")",GN31)-(FIND("male,",GN31)+6)))))</f>
        <v/>
      </c>
      <c r="GK31" s="112" t="str">
        <f>IF(GG31="","",(MID(GG31,(SEARCH("^^",SUBSTITUTE(GG31," ","^^",LEN(GG31)-LEN(SUBSTITUTE(GG31," ","")))))+1,99)&amp;"_"&amp;LEFT(GG31,FIND(" ",GG31)-1)&amp;"_"&amp;GH31))</f>
        <v/>
      </c>
      <c r="GM31" s="104"/>
      <c r="GN31" s="104" t="s">
        <v>287</v>
      </c>
      <c r="GO31" s="105" t="str">
        <f>IF(GS31="","",GO$3)</f>
        <v/>
      </c>
      <c r="GP31" s="106" t="str">
        <f>IF(GS31="","",GO$1)</f>
        <v/>
      </c>
      <c r="GQ31" s="107" t="str">
        <f>IF(GS31="","",GO$2)</f>
        <v/>
      </c>
      <c r="GR31" s="107" t="str">
        <f>IF(GS31="","",GO$3)</f>
        <v/>
      </c>
      <c r="GS31" s="108" t="str">
        <f>IF(GZ31="","",IF(ISNUMBER(SEARCH(":",GZ31)),MID(GZ31,FIND(":",GZ31)+2,FIND("(",GZ31)-FIND(":",GZ31)-3),LEFT(GZ31,FIND("(",GZ31)-2)))</f>
        <v/>
      </c>
      <c r="GT31" s="109" t="str">
        <f>IF(GZ31="","",MID(GZ31,FIND("(",GZ31)+1,4))</f>
        <v/>
      </c>
      <c r="GU31" s="110" t="str">
        <f>IF(ISNUMBER(SEARCH("*female*",GZ31)),"female",IF(ISNUMBER(SEARCH("*male*",GZ31)),"male",""))</f>
        <v/>
      </c>
      <c r="GV31" s="111" t="str">
        <f>IF(GZ31="","",IF(ISERROR(MID(GZ31,FIND("male,",GZ31)+6,(FIND(")",GZ31)-(FIND("male,",GZ31)+6))))=TRUE,"missing/error",MID(GZ31,FIND("male,",GZ31)+6,(FIND(")",GZ31)-(FIND("male,",GZ31)+6)))))</f>
        <v/>
      </c>
      <c r="GW31" s="112" t="str">
        <f>IF(GS31="","",(MID(GS31,(SEARCH("^^",SUBSTITUTE(GS31," ","^^",LEN(GS31)-LEN(SUBSTITUTE(GS31," ","")))))+1,99)&amp;"_"&amp;LEFT(GS31,FIND(" ",GS31)-1)&amp;"_"&amp;GT31))</f>
        <v/>
      </c>
      <c r="GY31" s="104"/>
      <c r="GZ31" s="104"/>
      <c r="HA31" s="105" t="str">
        <f>IF(HE31="","",HA$3)</f>
        <v/>
      </c>
      <c r="HB31" s="106" t="str">
        <f>IF(HE31="","",HA$1)</f>
        <v/>
      </c>
      <c r="HC31" s="107" t="str">
        <f>IF(HE31="","",HA$2)</f>
        <v/>
      </c>
      <c r="HD31" s="107" t="str">
        <f>IF(HE31="","",HA$3)</f>
        <v/>
      </c>
      <c r="HE31" s="108" t="str">
        <f>IF(HL31="","",IF(ISNUMBER(SEARCH(":",HL31)),MID(HL31,FIND(":",HL31)+2,FIND("(",HL31)-FIND(":",HL31)-3),LEFT(HL31,FIND("(",HL31)-2)))</f>
        <v/>
      </c>
      <c r="HF31" s="109" t="str">
        <f>IF(HL31="","",MID(HL31,FIND("(",HL31)+1,4))</f>
        <v/>
      </c>
      <c r="HG31" s="110" t="str">
        <f>IF(ISNUMBER(SEARCH("*female*",HL31)),"female",IF(ISNUMBER(SEARCH("*male*",HL31)),"male",""))</f>
        <v/>
      </c>
      <c r="HH31" s="111" t="str">
        <f>IF(HL31="","",IF(ISERROR(MID(HL31,FIND("male,",HL31)+6,(FIND(")",HL31)-(FIND("male,",HL31)+6))))=TRUE,"missing/error",MID(HL31,FIND("male,",HL31)+6,(FIND(")",HL31)-(FIND("male,",HL31)+6)))))</f>
        <v/>
      </c>
      <c r="HI31" s="112" t="str">
        <f>IF(HE31="","",(MID(HE31,(SEARCH("^^",SUBSTITUTE(HE31," ","^^",LEN(HE31)-LEN(SUBSTITUTE(HE31," ","")))))+1,99)&amp;"_"&amp;LEFT(HE31,FIND(" ",HE31)-1)&amp;"_"&amp;HF31))</f>
        <v/>
      </c>
      <c r="HK31" s="104"/>
      <c r="HL31" s="104" t="s">
        <v>287</v>
      </c>
      <c r="HM31" s="105" t="str">
        <f>IF(HQ31="","",HM$3)</f>
        <v/>
      </c>
      <c r="HN31" s="106" t="str">
        <f>IF(HQ31="","",HM$1)</f>
        <v/>
      </c>
      <c r="HO31" s="107" t="str">
        <f>IF(HQ31="","",HM$2)</f>
        <v/>
      </c>
      <c r="HP31" s="107" t="str">
        <f>IF(HQ31="","",HM$3)</f>
        <v/>
      </c>
      <c r="HQ31" s="108" t="str">
        <f>IF(HX31="","",IF(ISNUMBER(SEARCH(":",HX31)),MID(HX31,FIND(":",HX31)+2,FIND("(",HX31)-FIND(":",HX31)-3),LEFT(HX31,FIND("(",HX31)-2)))</f>
        <v/>
      </c>
      <c r="HR31" s="109" t="str">
        <f>IF(HX31="","",MID(HX31,FIND("(",HX31)+1,4))</f>
        <v/>
      </c>
      <c r="HS31" s="110" t="str">
        <f>IF(ISNUMBER(SEARCH("*female*",HX31)),"female",IF(ISNUMBER(SEARCH("*male*",HX31)),"male",""))</f>
        <v/>
      </c>
      <c r="HT31" s="111" t="str">
        <f>IF(HX31="","",IF(ISERROR(MID(HX31,FIND("male,",HX31)+6,(FIND(")",HX31)-(FIND("male,",HX31)+6))))=TRUE,"missing/error",MID(HX31,FIND("male,",HX31)+6,(FIND(")",HX31)-(FIND("male,",HX31)+6)))))</f>
        <v/>
      </c>
      <c r="HU31" s="112" t="str">
        <f>IF(HQ31="","",(MID(HQ31,(SEARCH("^^",SUBSTITUTE(HQ31," ","^^",LEN(HQ31)-LEN(SUBSTITUTE(HQ31," ","")))))+1,99)&amp;"_"&amp;LEFT(HQ31,FIND(" ",HQ31)-1)&amp;"_"&amp;HR31))</f>
        <v/>
      </c>
      <c r="HW31" s="104"/>
      <c r="HX31" s="104"/>
      <c r="HY31" s="105" t="str">
        <f>IF(IC31="","",HY$3)</f>
        <v/>
      </c>
      <c r="HZ31" s="106" t="str">
        <f>IF(IC31="","",HY$1)</f>
        <v/>
      </c>
      <c r="IA31" s="107" t="str">
        <f>IF(IC31="","",HY$2)</f>
        <v/>
      </c>
      <c r="IB31" s="107" t="str">
        <f>IF(IC31="","",HY$3)</f>
        <v/>
      </c>
      <c r="IC31" s="108" t="str">
        <f>IF(IJ31="","",IF(ISNUMBER(SEARCH(":",IJ31)),MID(IJ31,FIND(":",IJ31)+2,FIND("(",IJ31)-FIND(":",IJ31)-3),LEFT(IJ31,FIND("(",IJ31)-2)))</f>
        <v/>
      </c>
      <c r="ID31" s="109" t="str">
        <f>IF(IJ31="","",MID(IJ31,FIND("(",IJ31)+1,4))</f>
        <v/>
      </c>
      <c r="IE31" s="110" t="str">
        <f>IF(ISNUMBER(SEARCH("*female*",IJ31)),"female",IF(ISNUMBER(SEARCH("*male*",IJ31)),"male",""))</f>
        <v/>
      </c>
      <c r="IF31" s="111" t="str">
        <f>IF(IJ31="","",IF(ISERROR(MID(IJ31,FIND("male,",IJ31)+6,(FIND(")",IJ31)-(FIND("male,",IJ31)+6))))=TRUE,"missing/error",MID(IJ31,FIND("male,",IJ31)+6,(FIND(")",IJ31)-(FIND("male,",IJ31)+6)))))</f>
        <v/>
      </c>
      <c r="IG31" s="112" t="str">
        <f>IF(IC31="","",(MID(IC31,(SEARCH("^^",SUBSTITUTE(IC31," ","^^",LEN(IC31)-LEN(SUBSTITUTE(IC31," ","")))))+1,99)&amp;"_"&amp;LEFT(IC31,FIND(" ",IC31)-1)&amp;"_"&amp;ID31))</f>
        <v/>
      </c>
      <c r="II31" s="104"/>
      <c r="IJ31" s="104"/>
      <c r="IK31" s="105" t="str">
        <f>IF(IO31="","",IK$3)</f>
        <v/>
      </c>
      <c r="IL31" s="106" t="str">
        <f>IF(IO31="","",IK$1)</f>
        <v/>
      </c>
      <c r="IM31" s="107" t="str">
        <f>IF(IO31="","",IK$2)</f>
        <v/>
      </c>
      <c r="IN31" s="107" t="str">
        <f>IF(IO31="","",IK$3)</f>
        <v/>
      </c>
      <c r="IO31" s="108" t="str">
        <f>IF(IV31="","",IF(ISNUMBER(SEARCH(":",IV31)),MID(IV31,FIND(":",IV31)+2,FIND("(",IV31)-FIND(":",IV31)-3),LEFT(IV31,FIND("(",IV31)-2)))</f>
        <v/>
      </c>
      <c r="IP31" s="109" t="str">
        <f>IF(IV31="","",MID(IV31,FIND("(",IV31)+1,4))</f>
        <v/>
      </c>
      <c r="IQ31" s="110" t="str">
        <f>IF(ISNUMBER(SEARCH("*female*",IV31)),"female",IF(ISNUMBER(SEARCH("*male*",IV31)),"male",""))</f>
        <v/>
      </c>
      <c r="IR31" s="111" t="str">
        <f>IF(IV31="","",IF(ISERROR(MID(IV31,FIND("male,",IV31)+6,(FIND(")",IV31)-(FIND("male,",IV31)+6))))=TRUE,"missing/error",MID(IV31,FIND("male,",IV31)+6,(FIND(")",IV31)-(FIND("male,",IV31)+6)))))</f>
        <v/>
      </c>
      <c r="IS31" s="112" t="str">
        <f>IF(IO31="","",(MID(IO31,(SEARCH("^^",SUBSTITUTE(IO31," ","^^",LEN(IO31)-LEN(SUBSTITUTE(IO31," ","")))))+1,99)&amp;"_"&amp;LEFT(IO31,FIND(" ",IO31)-1)&amp;"_"&amp;IP31))</f>
        <v/>
      </c>
      <c r="IU31" s="104"/>
      <c r="IV31" s="104"/>
      <c r="IW31" s="105" t="str">
        <f>IF(JA31="","",IW$3)</f>
        <v/>
      </c>
      <c r="IX31" s="106" t="str">
        <f>IF(JA31="","",IW$1)</f>
        <v/>
      </c>
      <c r="IY31" s="107" t="str">
        <f>IF(JA31="","",IW$2)</f>
        <v/>
      </c>
      <c r="IZ31" s="107" t="str">
        <f>IF(JA31="","",IW$3)</f>
        <v/>
      </c>
      <c r="JA31" s="108" t="str">
        <f>IF(JH31="","",IF(ISNUMBER(SEARCH(":",JH31)),MID(JH31,FIND(":",JH31)+2,FIND("(",JH31)-FIND(":",JH31)-3),LEFT(JH31,FIND("(",JH31)-2)))</f>
        <v/>
      </c>
      <c r="JB31" s="109" t="str">
        <f>IF(JH31="","",MID(JH31,FIND("(",JH31)+1,4))</f>
        <v/>
      </c>
      <c r="JC31" s="110" t="str">
        <f>IF(ISNUMBER(SEARCH("*female*",JH31)),"female",IF(ISNUMBER(SEARCH("*male*",JH31)),"male",""))</f>
        <v/>
      </c>
      <c r="JD31" s="111" t="str">
        <f>IF(JH31="","",IF(ISERROR(MID(JH31,FIND("male,",JH31)+6,(FIND(")",JH31)-(FIND("male,",JH31)+6))))=TRUE,"missing/error",MID(JH31,FIND("male,",JH31)+6,(FIND(")",JH31)-(FIND("male,",JH31)+6)))))</f>
        <v/>
      </c>
      <c r="JE31" s="112" t="str">
        <f>IF(JA31="","",(MID(JA31,(SEARCH("^^",SUBSTITUTE(JA31," ","^^",LEN(JA31)-LEN(SUBSTITUTE(JA31," ","")))))+1,99)&amp;"_"&amp;LEFT(JA31,FIND(" ",JA31)-1)&amp;"_"&amp;JB31))</f>
        <v/>
      </c>
      <c r="JG31" s="104"/>
      <c r="JH31" s="104"/>
      <c r="JI31" s="105" t="str">
        <f>IF(JM31="","",JI$3)</f>
        <v/>
      </c>
      <c r="JJ31" s="106" t="str">
        <f>IF(JM31="","",JI$1)</f>
        <v/>
      </c>
      <c r="JK31" s="107" t="str">
        <f>IF(JM31="","",JI$2)</f>
        <v/>
      </c>
      <c r="JL31" s="107" t="str">
        <f>IF(JM31="","",JI$3)</f>
        <v/>
      </c>
      <c r="JM31" s="108" t="str">
        <f>IF(JT31="","",IF(ISNUMBER(SEARCH(":",JT31)),MID(JT31,FIND(":",JT31)+2,FIND("(",JT31)-FIND(":",JT31)-3),LEFT(JT31,FIND("(",JT31)-2)))</f>
        <v/>
      </c>
      <c r="JN31" s="109" t="str">
        <f>IF(JT31="","",MID(JT31,FIND("(",JT31)+1,4))</f>
        <v/>
      </c>
      <c r="JO31" s="110" t="str">
        <f>IF(ISNUMBER(SEARCH("*female*",JT31)),"female",IF(ISNUMBER(SEARCH("*male*",JT31)),"male",""))</f>
        <v/>
      </c>
      <c r="JP31" s="111" t="str">
        <f>IF(JT31="","",IF(ISERROR(MID(JT31,FIND("male,",JT31)+6,(FIND(")",JT31)-(FIND("male,",JT31)+6))))=TRUE,"missing/error",MID(JT31,FIND("male,",JT31)+6,(FIND(")",JT31)-(FIND("male,",JT31)+6)))))</f>
        <v/>
      </c>
      <c r="JQ31" s="112" t="str">
        <f>IF(JM31="","",(MID(JM31,(SEARCH("^^",SUBSTITUTE(JM31," ","^^",LEN(JM31)-LEN(SUBSTITUTE(JM31," ","")))))+1,99)&amp;"_"&amp;LEFT(JM31,FIND(" ",JM31)-1)&amp;"_"&amp;JN31))</f>
        <v/>
      </c>
      <c r="JS31" s="104"/>
      <c r="JT31" s="104"/>
      <c r="JU31" s="105" t="str">
        <f>IF(JY31="","",JU$3)</f>
        <v/>
      </c>
      <c r="JV31" s="106" t="str">
        <f>IF(JY31="","",JU$1)</f>
        <v/>
      </c>
      <c r="JW31" s="107" t="str">
        <f>IF(JY31="","",JU$2)</f>
        <v/>
      </c>
      <c r="JX31" s="107" t="str">
        <f>IF(JY31="","",JU$3)</f>
        <v/>
      </c>
      <c r="JY31" s="108" t="str">
        <f>IF(KF31="","",IF(ISNUMBER(SEARCH(":",KF31)),MID(KF31,FIND(":",KF31)+2,FIND("(",KF31)-FIND(":",KF31)-3),LEFT(KF31,FIND("(",KF31)-2)))</f>
        <v/>
      </c>
      <c r="JZ31" s="109" t="str">
        <f>IF(KF31="","",MID(KF31,FIND("(",KF31)+1,4))</f>
        <v/>
      </c>
      <c r="KA31" s="110" t="str">
        <f>IF(ISNUMBER(SEARCH("*female*",KF31)),"female",IF(ISNUMBER(SEARCH("*male*",KF31)),"male",""))</f>
        <v/>
      </c>
      <c r="KB31" s="111" t="str">
        <f>IF(KF31="","",IF(ISERROR(MID(KF31,FIND("male,",KF31)+6,(FIND(")",KF31)-(FIND("male,",KF31)+6))))=TRUE,"missing/error",MID(KF31,FIND("male,",KF31)+6,(FIND(")",KF31)-(FIND("male,",KF31)+6)))))</f>
        <v/>
      </c>
      <c r="KC31" s="112" t="str">
        <f>IF(JY31="","",(MID(JY31,(SEARCH("^^",SUBSTITUTE(JY31," ","^^",LEN(JY31)-LEN(SUBSTITUTE(JY31," ","")))))+1,99)&amp;"_"&amp;LEFT(JY31,FIND(" ",JY31)-1)&amp;"_"&amp;JZ31))</f>
        <v/>
      </c>
      <c r="KE31" s="104"/>
      <c r="KF31" s="104"/>
    </row>
    <row r="32" spans="1:292" ht="13.5" customHeight="1">
      <c r="A32" s="20"/>
      <c r="B32" s="104" t="s">
        <v>709</v>
      </c>
      <c r="C32" s="1" t="s">
        <v>645</v>
      </c>
      <c r="D32" s="163" t="s">
        <v>646</v>
      </c>
      <c r="E32" s="105" t="str">
        <f t="shared" si="254"/>
        <v/>
      </c>
      <c r="F32" s="106" t="str">
        <f t="shared" si="255"/>
        <v/>
      </c>
      <c r="G32" s="107" t="str">
        <f>IF(I32="","",E$2)</f>
        <v/>
      </c>
      <c r="H32" s="107" t="str">
        <f>IF(I32="","",E$3)</f>
        <v/>
      </c>
      <c r="I32" s="108" t="str">
        <f t="shared" si="256"/>
        <v/>
      </c>
      <c r="J32" s="109" t="str">
        <f t="shared" si="257"/>
        <v/>
      </c>
      <c r="K32" s="110" t="str">
        <f t="shared" si="258"/>
        <v/>
      </c>
      <c r="L32" s="111" t="str">
        <f>IF(P32="","",IF(ISERROR(MID(P32,FIND("male,",P32)+6,(FIND(")",P32)-(FIND("male,",P32)+6))))=TRUE,"missing/error",MID(P32,FIND("male,",P32)+6,(FIND(")",P32)-(FIND("male,",P32)+6)))))</f>
        <v/>
      </c>
      <c r="M32" s="112" t="str">
        <f t="shared" si="259"/>
        <v/>
      </c>
      <c r="O32" s="104"/>
      <c r="P32" s="163"/>
      <c r="Q32" s="105" t="str">
        <f>IF(U32="","",Q$3)</f>
        <v/>
      </c>
      <c r="R32" s="106" t="str">
        <f>IF(U32="","",Q$1)</f>
        <v/>
      </c>
      <c r="S32" s="107" t="str">
        <f>IF(U32="","",Q$2)</f>
        <v/>
      </c>
      <c r="T32" s="107" t="str">
        <f>IF(U32="","",Q$3)</f>
        <v/>
      </c>
      <c r="U32" s="108" t="str">
        <f>IF(AB32="","",IF(ISNUMBER(SEARCH(":",AB32)),MID(AB32,FIND(":",AB32)+2,FIND("(",AB32)-FIND(":",AB32)-3),LEFT(AB32,FIND("(",AB32)-2)))</f>
        <v/>
      </c>
      <c r="V32" s="109" t="str">
        <f>IF(AB32="","",MID(AB32,FIND("(",AB32)+1,4))</f>
        <v/>
      </c>
      <c r="W32" s="110" t="str">
        <f>IF(ISNUMBER(SEARCH("*female*",AB32)),"female",IF(ISNUMBER(SEARCH("*male*",AB32)),"male",""))</f>
        <v/>
      </c>
      <c r="X32" s="111" t="s">
        <v>287</v>
      </c>
      <c r="Y32" s="112" t="str">
        <f>IF(U32="","",(MID(U32,(SEARCH("^^",SUBSTITUTE(U32," ","^^",LEN(U32)-LEN(SUBSTITUTE(U32," ","")))))+1,99)&amp;"_"&amp;LEFT(U32,FIND(" ",U32)-1)&amp;"_"&amp;V32))</f>
        <v/>
      </c>
      <c r="AA32" s="104"/>
      <c r="AB32" s="104"/>
      <c r="AC32" s="105" t="str">
        <f>IF(AG32="","",AC$3)</f>
        <v/>
      </c>
      <c r="AD32" s="106" t="str">
        <f>IF(AG32="","",AC$1)</f>
        <v/>
      </c>
      <c r="AE32" s="107" t="str">
        <f>IF(AG32="","",AC$2)</f>
        <v/>
      </c>
      <c r="AF32" s="107" t="str">
        <f>IF(AG32="","",AC$3)</f>
        <v/>
      </c>
      <c r="AG32" s="108" t="str">
        <f>IF(AN32="","",IF(ISNUMBER(SEARCH(":",AN32)),MID(AN32,FIND(":",AN32)+2,FIND("(",AN32)-FIND(":",AN32)-3),LEFT(AN32,FIND("(",AN32)-2)))</f>
        <v/>
      </c>
      <c r="AH32" s="109" t="str">
        <f>IF(AN32="","",MID(AN32,FIND("(",AN32)+1,4))</f>
        <v/>
      </c>
      <c r="AI32" s="110" t="str">
        <f>IF(ISNUMBER(SEARCH("*female*",AN32)),"female",IF(ISNUMBER(SEARCH("*male*",AN32)),"male",""))</f>
        <v/>
      </c>
      <c r="AJ32" s="111" t="str">
        <f>IF(AN32="","",IF(ISERROR(MID(AN32,FIND("male,",AN32)+6,(FIND(")",AN32)-(FIND("male,",AN32)+6))))=TRUE,"missing/error",MID(AN32,FIND("male,",AN32)+6,(FIND(")",AN32)-(FIND("male,",AN32)+6)))))</f>
        <v/>
      </c>
      <c r="AK32" s="112" t="str">
        <f>IF(AG32="","",(MID(AG32,(SEARCH("^^",SUBSTITUTE(AG32," ","^^",LEN(AG32)-LEN(SUBSTITUTE(AG32," ","")))))+1,99)&amp;"_"&amp;LEFT(AG32,FIND(" ",AG32)-1)&amp;"_"&amp;AH32))</f>
        <v/>
      </c>
      <c r="AM32" s="104"/>
      <c r="AN32" s="104"/>
      <c r="AO32" s="105" t="str">
        <f t="shared" si="260"/>
        <v/>
      </c>
      <c r="AP32" s="106" t="str">
        <f t="shared" si="261"/>
        <v/>
      </c>
      <c r="AQ32" s="107" t="str">
        <f t="shared" si="262"/>
        <v/>
      </c>
      <c r="AR32" s="107" t="str">
        <f t="shared" si="263"/>
        <v/>
      </c>
      <c r="AS32" s="108" t="str">
        <f t="shared" si="264"/>
        <v/>
      </c>
      <c r="AT32" s="109" t="str">
        <f t="shared" si="265"/>
        <v/>
      </c>
      <c r="AU32" s="110" t="str">
        <f t="shared" si="266"/>
        <v/>
      </c>
      <c r="AV32" s="111" t="str">
        <f t="shared" si="267"/>
        <v/>
      </c>
      <c r="AW32" s="112" t="str">
        <f t="shared" si="268"/>
        <v/>
      </c>
      <c r="AY32" s="104"/>
      <c r="AZ32" s="104"/>
      <c r="BA32" s="105" t="str">
        <f t="shared" si="269"/>
        <v/>
      </c>
      <c r="BB32" s="106" t="str">
        <f t="shared" si="270"/>
        <v/>
      </c>
      <c r="BC32" s="107" t="str">
        <f t="shared" si="271"/>
        <v/>
      </c>
      <c r="BD32" s="107" t="str">
        <f t="shared" si="272"/>
        <v/>
      </c>
      <c r="BE32" s="108" t="str">
        <f t="shared" si="273"/>
        <v/>
      </c>
      <c r="BF32" s="109" t="str">
        <f t="shared" si="274"/>
        <v/>
      </c>
      <c r="BG32" s="110" t="str">
        <f t="shared" si="275"/>
        <v/>
      </c>
      <c r="BH32" s="111" t="str">
        <f t="shared" si="276"/>
        <v/>
      </c>
      <c r="BI32" s="112" t="str">
        <f t="shared" si="277"/>
        <v/>
      </c>
      <c r="BK32" s="104"/>
      <c r="BL32" s="104"/>
      <c r="BM32" s="105" t="str">
        <f>IF(BQ32="","",BM$3)</f>
        <v/>
      </c>
      <c r="BN32" s="106" t="str">
        <f>IF(BQ32="","",BM$1)</f>
        <v/>
      </c>
      <c r="BO32" s="107" t="str">
        <f>IF(BQ32="","",BM$2)</f>
        <v/>
      </c>
      <c r="BP32" s="107" t="str">
        <f>IF(BQ32="","",BM$3)</f>
        <v/>
      </c>
      <c r="BQ32" s="108" t="str">
        <f>IF(BX32="","",IF(ISNUMBER(SEARCH(":",BX32)),MID(BX32,FIND(":",BX32)+2,FIND("(",BX32)-FIND(":",BX32)-3),LEFT(BX32,FIND("(",BX32)-2)))</f>
        <v/>
      </c>
      <c r="BR32" s="109" t="str">
        <f>IF(BX32="","",MID(BX32,FIND("(",BX32)+1,4))</f>
        <v/>
      </c>
      <c r="BS32" s="110" t="str">
        <f>IF(ISNUMBER(SEARCH("*female*",BX32)),"female",IF(ISNUMBER(SEARCH("*male*",BX32)),"male",""))</f>
        <v/>
      </c>
      <c r="BT32" s="111" t="str">
        <f>IF(BX32="","",IF(ISERROR(MID(BX32,FIND("male,",BX32)+6,(FIND(")",BX32)-(FIND("male,",BX32)+6))))=TRUE,"missing/error",MID(BX32,FIND("male,",BX32)+6,(FIND(")",BX32)-(FIND("male,",BX32)+6)))))</f>
        <v/>
      </c>
      <c r="BU32" s="112" t="str">
        <f>IF(BQ32="","",(MID(BQ32,(SEARCH("^^",SUBSTITUTE(BQ32," ","^^",LEN(BQ32)-LEN(SUBSTITUTE(BQ32," ","")))))+1,99)&amp;"_"&amp;LEFT(BQ32,FIND(" ",BQ32)-1)&amp;"_"&amp;BR32))</f>
        <v/>
      </c>
      <c r="BW32" s="104"/>
      <c r="BX32" s="104"/>
      <c r="BY32" s="105" t="str">
        <f>IF(CC32="","",BY$3)</f>
        <v/>
      </c>
      <c r="BZ32" s="106" t="str">
        <f>IF(CC32="","",BY$1)</f>
        <v/>
      </c>
      <c r="CA32" s="107" t="str">
        <f>IF(CC32="","",BY$2)</f>
        <v/>
      </c>
      <c r="CB32" s="107" t="str">
        <f>IF(CC32="","",BY$3)</f>
        <v/>
      </c>
      <c r="CC32" s="108" t="str">
        <f>IF(CJ32="","",IF(ISNUMBER(SEARCH(":",CJ32)),MID(CJ32,FIND(":",CJ32)+2,FIND("(",CJ32)-FIND(":",CJ32)-3),LEFT(CJ32,FIND("(",CJ32)-2)))</f>
        <v/>
      </c>
      <c r="CD32" s="109" t="str">
        <f>IF(CJ32="","",MID(CJ32,FIND("(",CJ32)+1,4))</f>
        <v/>
      </c>
      <c r="CE32" s="110" t="str">
        <f>IF(ISNUMBER(SEARCH("*female*",CJ32)),"female",IF(ISNUMBER(SEARCH("*male*",CJ32)),"male",""))</f>
        <v/>
      </c>
      <c r="CF32" s="111" t="str">
        <f>IF(CJ32="","",IF(ISERROR(MID(CJ32,FIND("male,",CJ32)+6,(FIND(")",CJ32)-(FIND("male,",CJ32)+6))))=TRUE,"missing/error",MID(CJ32,FIND("male,",CJ32)+6,(FIND(")",CJ32)-(FIND("male,",CJ32)+6)))))</f>
        <v/>
      </c>
      <c r="CG32" s="112" t="str">
        <f>IF(CC32="","",(MID(CC32,(SEARCH("^^",SUBSTITUTE(CC32," ","^^",LEN(CC32)-LEN(SUBSTITUTE(CC32," ","")))))+1,99)&amp;"_"&amp;LEFT(CC32,FIND(" ",CC32)-1)&amp;"_"&amp;CD32))</f>
        <v/>
      </c>
      <c r="CI32" s="104"/>
      <c r="CJ32" s="104"/>
      <c r="CK32" s="105" t="str">
        <f>IF(CO32="","",CK$3)</f>
        <v/>
      </c>
      <c r="CL32" s="106" t="str">
        <f>IF(CO32="","",CK$1)</f>
        <v/>
      </c>
      <c r="CM32" s="107" t="str">
        <f>IF(CO32="","",CK$2)</f>
        <v/>
      </c>
      <c r="CN32" s="107" t="str">
        <f>IF(CO32="","",CK$3)</f>
        <v/>
      </c>
      <c r="CO32" s="108" t="str">
        <f>IF(CV32="","",IF(ISNUMBER(SEARCH(":",CV32)),MID(CV32,FIND(":",CV32)+2,FIND("(",CV32)-FIND(":",CV32)-3),LEFT(CV32,FIND("(",CV32)-2)))</f>
        <v/>
      </c>
      <c r="CP32" s="109" t="str">
        <f>IF(CV32="","",MID(CV32,FIND("(",CV32)+1,4))</f>
        <v/>
      </c>
      <c r="CQ32" s="110" t="str">
        <f>IF(ISNUMBER(SEARCH("*female*",CV32)),"female",IF(ISNUMBER(SEARCH("*male*",CV32)),"male",""))</f>
        <v/>
      </c>
      <c r="CR32" s="111" t="str">
        <f>IF(CV32="","",IF(ISERROR(MID(CV32,FIND("male,",CV32)+6,(FIND(")",CV32)-(FIND("male,",CV32)+6))))=TRUE,"missing/error",MID(CV32,FIND("male,",CV32)+6,(FIND(")",CV32)-(FIND("male,",CV32)+6)))))</f>
        <v/>
      </c>
      <c r="CS32" s="112" t="str">
        <f>IF(CO32="","",(MID(CO32,(SEARCH("^^",SUBSTITUTE(CO32," ","^^",LEN(CO32)-LEN(SUBSTITUTE(CO32," ","")))))+1,99)&amp;"_"&amp;LEFT(CO32,FIND(" ",CO32)-1)&amp;"_"&amp;CP32))</f>
        <v/>
      </c>
      <c r="CU32" s="104"/>
      <c r="CV32" s="104"/>
      <c r="CW32" s="105" t="str">
        <f>IF(DA32="","",CW$3)</f>
        <v/>
      </c>
      <c r="CX32" s="106" t="str">
        <f>IF(DA32="","",CW$1)</f>
        <v/>
      </c>
      <c r="CY32" s="107" t="str">
        <f>IF(DA32="","",CW$2)</f>
        <v/>
      </c>
      <c r="CZ32" s="107" t="str">
        <f>IF(DA32="","",CW$3)</f>
        <v/>
      </c>
      <c r="DA32" s="108" t="str">
        <f>IF(DH32="","",IF(ISNUMBER(SEARCH(":",DH32)),MID(DH32,FIND(":",DH32)+2,FIND("(",DH32)-FIND(":",DH32)-3),LEFT(DH32,FIND("(",DH32)-2)))</f>
        <v/>
      </c>
      <c r="DB32" s="109" t="str">
        <f>IF(DH32="","",MID(DH32,FIND("(",DH32)+1,4))</f>
        <v/>
      </c>
      <c r="DC32" s="110" t="str">
        <f>IF(ISNUMBER(SEARCH("*female*",DH32)),"female",IF(ISNUMBER(SEARCH("*male*",DH32)),"male",""))</f>
        <v/>
      </c>
      <c r="DD32" s="111" t="str">
        <f>IF(DH32="","",IF(ISERROR(MID(DH32,FIND("male,",DH32)+6,(FIND(")",DH32)-(FIND("male,",DH32)+6))))=TRUE,"missing/error",MID(DH32,FIND("male,",DH32)+6,(FIND(")",DH32)-(FIND("male,",DH32)+6)))))</f>
        <v/>
      </c>
      <c r="DE32" s="112" t="str">
        <f>IF(DA32="","",(MID(DA32,(SEARCH("^^",SUBSTITUTE(DA32," ","^^",LEN(DA32)-LEN(SUBSTITUTE(DA32," ","")))))+1,99)&amp;"_"&amp;LEFT(DA32,FIND(" ",DA32)-1)&amp;"_"&amp;DB32))</f>
        <v/>
      </c>
      <c r="DG32" s="104"/>
      <c r="DH32" s="104"/>
      <c r="DI32" s="105" t="str">
        <f>IF(DM32="","",DI$3)</f>
        <v/>
      </c>
      <c r="DJ32" s="106" t="str">
        <f>IF(DM32="","",DI$1)</f>
        <v/>
      </c>
      <c r="DK32" s="107" t="str">
        <f>IF(DM32="","",DI$2)</f>
        <v/>
      </c>
      <c r="DL32" s="107" t="str">
        <f>IF(DM32="","",DI$3)</f>
        <v/>
      </c>
      <c r="DM32" s="108" t="str">
        <f>IF(DT32="","",IF(ISNUMBER(SEARCH(":",DT32)),MID(DT32,FIND(":",DT32)+2,FIND("(",DT32)-FIND(":",DT32)-3),LEFT(DT32,FIND("(",DT32)-2)))</f>
        <v/>
      </c>
      <c r="DN32" s="109" t="str">
        <f>IF(DT32="","",MID(DT32,FIND("(",DT32)+1,4))</f>
        <v/>
      </c>
      <c r="DO32" s="110" t="str">
        <f>IF(ISNUMBER(SEARCH("*female*",DT32)),"female",IF(ISNUMBER(SEARCH("*male*",DT32)),"male",""))</f>
        <v/>
      </c>
      <c r="DP32" s="111" t="str">
        <f>IF(DT32="","",IF(ISERROR(MID(DT32,FIND("male,",DT32)+6,(FIND(")",DT32)-(FIND("male,",DT32)+6))))=TRUE,"missing/error",MID(DT32,FIND("male,",DT32)+6,(FIND(")",DT32)-(FIND("male,",DT32)+6)))))</f>
        <v/>
      </c>
      <c r="DQ32" s="112" t="str">
        <f>IF(DM32="","",(MID(DM32,(SEARCH("^^",SUBSTITUTE(DM32," ","^^",LEN(DM32)-LEN(SUBSTITUTE(DM32," ","")))))+1,99)&amp;"_"&amp;LEFT(DM32,FIND(" ",DM32)-1)&amp;"_"&amp;DN32))</f>
        <v/>
      </c>
      <c r="DS32" s="104"/>
      <c r="DT32" s="104"/>
      <c r="DU32" s="105" t="str">
        <f>IF(DY32="","",DU$3)</f>
        <v/>
      </c>
      <c r="DV32" s="106" t="str">
        <f>IF(DY32="","",DU$1)</f>
        <v/>
      </c>
      <c r="DW32" s="107" t="str">
        <f>IF(DY32="","",DU$2)</f>
        <v/>
      </c>
      <c r="DX32" s="107" t="str">
        <f>IF(DY32="","",DU$3)</f>
        <v/>
      </c>
      <c r="DY32" s="108" t="str">
        <f>IF(EF32="","",IF(ISNUMBER(SEARCH(":",EF32)),MID(EF32,FIND(":",EF32)+2,FIND("(",EF32)-FIND(":",EF32)-3),LEFT(EF32,FIND("(",EF32)-2)))</f>
        <v/>
      </c>
      <c r="DZ32" s="109" t="str">
        <f>IF(EF32="","",MID(EF32,FIND("(",EF32)+1,4))</f>
        <v/>
      </c>
      <c r="EA32" s="110" t="str">
        <f>IF(ISNUMBER(SEARCH("*female*",EF32)),"female",IF(ISNUMBER(SEARCH("*male*",EF32)),"male",""))</f>
        <v/>
      </c>
      <c r="EB32" s="111" t="str">
        <f>IF(EF32="","",IF(ISERROR(MID(EF32,FIND("male,",EF32)+6,(FIND(")",EF32)-(FIND("male,",EF32)+6))))=TRUE,"missing/error",MID(EF32,FIND("male,",EF32)+6,(FIND(")",EF32)-(FIND("male,",EF32)+6)))))</f>
        <v/>
      </c>
      <c r="EC32" s="112" t="str">
        <f>IF(DY32="","",(MID(DY32,(SEARCH("^^",SUBSTITUTE(DY32," ","^^",LEN(DY32)-LEN(SUBSTITUTE(DY32," ","")))))+1,99)&amp;"_"&amp;LEFT(DY32,FIND(" ",DY32)-1)&amp;"_"&amp;DZ32))</f>
        <v/>
      </c>
      <c r="EE32" s="104"/>
      <c r="EF32" s="104"/>
      <c r="EG32" s="105" t="str">
        <f>IF(EK32="","",EG$3)</f>
        <v/>
      </c>
      <c r="EH32" s="106" t="str">
        <f>IF(EK32="","",EG$1)</f>
        <v/>
      </c>
      <c r="EI32" s="107" t="str">
        <f>IF(EK32="","",EG$2)</f>
        <v/>
      </c>
      <c r="EJ32" s="107" t="str">
        <f>IF(EK32="","",EG$3)</f>
        <v/>
      </c>
      <c r="EK32" s="108" t="str">
        <f>IF(ER32="","",IF(ISNUMBER(SEARCH(":",ER32)),MID(ER32,FIND(":",ER32)+2,FIND("(",ER32)-FIND(":",ER32)-3),LEFT(ER32,FIND("(",ER32)-2)))</f>
        <v/>
      </c>
      <c r="EL32" s="109" t="str">
        <f>IF(ER32="","",MID(ER32,FIND("(",ER32)+1,4))</f>
        <v/>
      </c>
      <c r="EM32" s="110" t="str">
        <f>IF(ISNUMBER(SEARCH("*female*",ER32)),"female",IF(ISNUMBER(SEARCH("*male*",ER32)),"male",""))</f>
        <v/>
      </c>
      <c r="EN32" s="111" t="str">
        <f>IF(ER32="","",IF(ISERROR(MID(ER32,FIND("male,",ER32)+6,(FIND(")",ER32)-(FIND("male,",ER32)+6))))=TRUE,"missing/error",MID(ER32,FIND("male,",ER32)+6,(FIND(")",ER32)-(FIND("male,",ER32)+6)))))</f>
        <v/>
      </c>
      <c r="EO32" s="112" t="str">
        <f>IF(EK32="","",(MID(EK32,(SEARCH("^^",SUBSTITUTE(EK32," ","^^",LEN(EK32)-LEN(SUBSTITUTE(EK32," ","")))))+1,99)&amp;"_"&amp;LEFT(EK32,FIND(" ",EK32)-1)&amp;"_"&amp;EL32))</f>
        <v/>
      </c>
      <c r="EQ32" s="104"/>
      <c r="ER32" s="104"/>
      <c r="ES32" s="105" t="str">
        <f>IF(EW32="","",ES$3)</f>
        <v/>
      </c>
      <c r="ET32" s="106" t="str">
        <f>IF(EW32="","",ES$1)</f>
        <v/>
      </c>
      <c r="EU32" s="107" t="str">
        <f>IF(EW32="","",ES$2)</f>
        <v/>
      </c>
      <c r="EV32" s="107" t="str">
        <f>IF(EW32="","",ES$3)</f>
        <v/>
      </c>
      <c r="EW32" s="108" t="str">
        <f>IF(FD32="","",IF(ISNUMBER(SEARCH(":",FD32)),MID(FD32,FIND(":",FD32)+2,FIND("(",FD32)-FIND(":",FD32)-3),LEFT(FD32,FIND("(",FD32)-2)))</f>
        <v/>
      </c>
      <c r="EX32" s="109" t="str">
        <f>IF(FD32="","",MID(FD32,FIND("(",FD32)+1,4))</f>
        <v/>
      </c>
      <c r="EY32" s="110" t="str">
        <f>IF(ISNUMBER(SEARCH("*female*",FD32)),"female",IF(ISNUMBER(SEARCH("*male*",FD32)),"male",""))</f>
        <v/>
      </c>
      <c r="EZ32" s="111" t="str">
        <f>IF(FD32="","",IF(ISERROR(MID(FD32,FIND("male,",FD32)+6,(FIND(")",FD32)-(FIND("male,",FD32)+6))))=TRUE,"missing/error",MID(FD32,FIND("male,",FD32)+6,(FIND(")",FD32)-(FIND("male,",FD32)+6)))))</f>
        <v/>
      </c>
      <c r="FA32" s="112" t="str">
        <f>IF(EW32="","",(MID(EW32,(SEARCH("^^",SUBSTITUTE(EW32," ","^^",LEN(EW32)-LEN(SUBSTITUTE(EW32," ","")))))+1,99)&amp;"_"&amp;LEFT(EW32,FIND(" ",EW32)-1)&amp;"_"&amp;EX32))</f>
        <v/>
      </c>
      <c r="FC32" s="104"/>
      <c r="FD32" s="104"/>
      <c r="FE32" s="105" t="str">
        <f>IF(FI32="","",FE$3)</f>
        <v/>
      </c>
      <c r="FF32" s="106" t="str">
        <f>IF(FI32="","",FE$1)</f>
        <v/>
      </c>
      <c r="FG32" s="107" t="str">
        <f>IF(FI32="","",FE$2)</f>
        <v/>
      </c>
      <c r="FH32" s="107" t="str">
        <f>IF(FI32="","",FE$3)</f>
        <v/>
      </c>
      <c r="FI32" s="108" t="str">
        <f>IF(FP32="","",IF(ISNUMBER(SEARCH(":",FP32)),MID(FP32,FIND(":",FP32)+2,FIND("(",FP32)-FIND(":",FP32)-3),LEFT(FP32,FIND("(",FP32)-2)))</f>
        <v/>
      </c>
      <c r="FJ32" s="109" t="str">
        <f>IF(FP32="","",MID(FP32,FIND("(",FP32)+1,4))</f>
        <v/>
      </c>
      <c r="FK32" s="110" t="str">
        <f>IF(ISNUMBER(SEARCH("*female*",FP32)),"female",IF(ISNUMBER(SEARCH("*male*",FP32)),"male",""))</f>
        <v/>
      </c>
      <c r="FL32" s="111" t="str">
        <f>IF(FP32="","",IF(ISERROR(MID(FP32,FIND("male,",FP32)+6,(FIND(")",FP32)-(FIND("male,",FP32)+6))))=TRUE,"missing/error",MID(FP32,FIND("male,",FP32)+6,(FIND(")",FP32)-(FIND("male,",FP32)+6)))))</f>
        <v/>
      </c>
      <c r="FM32" s="112" t="str">
        <f>IF(FI32="","",(MID(FI32,(SEARCH("^^",SUBSTITUTE(FI32," ","^^",LEN(FI32)-LEN(SUBSTITUTE(FI32," ","")))))+1,99)&amp;"_"&amp;LEFT(FI32,FIND(" ",FI32)-1)&amp;"_"&amp;FJ32))</f>
        <v/>
      </c>
      <c r="FO32" s="104"/>
      <c r="FP32" s="104"/>
      <c r="FQ32" s="105" t="str">
        <f>IF(FU32="","",#REF!)</f>
        <v/>
      </c>
      <c r="FR32" s="106" t="str">
        <f>IF(FU32="","",FQ$1)</f>
        <v/>
      </c>
      <c r="FS32" s="107" t="str">
        <f>IF(FU32="","",FQ$2)</f>
        <v/>
      </c>
      <c r="FT32" s="107" t="str">
        <f>IF(FU32="","",FQ$3)</f>
        <v/>
      </c>
      <c r="FU32" s="108" t="str">
        <f>IF(GB32="","",IF(ISNUMBER(SEARCH(":",GB32)),MID(GB32,FIND(":",GB32)+2,FIND("(",GB32)-FIND(":",GB32)-3),LEFT(GB32,FIND("(",GB32)-2)))</f>
        <v/>
      </c>
      <c r="FV32" s="109" t="str">
        <f>IF(GB32="","",MID(GB32,FIND("(",GB32)+1,4))</f>
        <v/>
      </c>
      <c r="FW32" s="110" t="str">
        <f>IF(ISNUMBER(SEARCH("*female*",GB32)),"female",IF(ISNUMBER(SEARCH("*male*",GB32)),"male",""))</f>
        <v/>
      </c>
      <c r="FX32" s="111" t="str">
        <f>IF(GB32="","",IF(ISERROR(MID(GB32,FIND("male,",GB32)+6,(FIND(")",GB32)-(FIND("male,",GB32)+6))))=TRUE,"missing/error",MID(GB32,FIND("male,",GB32)+6,(FIND(")",GB32)-(FIND("male,",GB32)+6)))))</f>
        <v/>
      </c>
      <c r="FY32" s="112" t="str">
        <f>IF(FU32="","",(MID(FU32,(SEARCH("^^",SUBSTITUTE(FU32," ","^^",LEN(FU32)-LEN(SUBSTITUTE(FU32," ","")))))+1,99)&amp;"_"&amp;LEFT(FU32,FIND(" ",FU32)-1)&amp;"_"&amp;FV32))</f>
        <v/>
      </c>
      <c r="GA32" s="104"/>
      <c r="GB32" s="104"/>
      <c r="GC32" s="105" t="str">
        <f>IF(GG32="","",GC$3)</f>
        <v/>
      </c>
      <c r="GD32" s="106" t="str">
        <f>IF(GG32="","",GC$1)</f>
        <v/>
      </c>
      <c r="GE32" s="107" t="str">
        <f>IF(GG32="","",GC$2)</f>
        <v/>
      </c>
      <c r="GF32" s="107" t="str">
        <f>IF(GG32="","",GC$3)</f>
        <v/>
      </c>
      <c r="GG32" s="108" t="str">
        <f>IF(GN32="","",IF(ISNUMBER(SEARCH(":",GN32)),MID(GN32,FIND(":",GN32)+2,FIND("(",GN32)-FIND(":",GN32)-3),LEFT(GN32,FIND("(",GN32)-2)))</f>
        <v/>
      </c>
      <c r="GH32" s="109" t="str">
        <f>IF(GN32="","",MID(GN32,FIND("(",GN32)+1,4))</f>
        <v/>
      </c>
      <c r="GI32" s="110" t="str">
        <f>IF(ISNUMBER(SEARCH("*female*",GN32)),"female",IF(ISNUMBER(SEARCH("*male*",GN32)),"male",""))</f>
        <v/>
      </c>
      <c r="GJ32" s="111" t="str">
        <f>IF(GN32="","",IF(ISERROR(MID(GN32,FIND("male,",GN32)+6,(FIND(")",GN32)-(FIND("male,",GN32)+6))))=TRUE,"missing/error",MID(GN32,FIND("male,",GN32)+6,(FIND(")",GN32)-(FIND("male,",GN32)+6)))))</f>
        <v/>
      </c>
      <c r="GK32" s="112" t="str">
        <f>IF(GG32="","",(MID(GG32,(SEARCH("^^",SUBSTITUTE(GG32," ","^^",LEN(GG32)-LEN(SUBSTITUTE(GG32," ","")))))+1,99)&amp;"_"&amp;LEFT(GG32,FIND(" ",GG32)-1)&amp;"_"&amp;GH32))</f>
        <v/>
      </c>
      <c r="GM32" s="104"/>
      <c r="GN32" s="104" t="s">
        <v>287</v>
      </c>
      <c r="GO32" s="105" t="str">
        <f>IF(GS32="","",GO$3)</f>
        <v/>
      </c>
      <c r="GP32" s="106" t="str">
        <f>IF(GS32="","",GO$1)</f>
        <v/>
      </c>
      <c r="GQ32" s="107" t="str">
        <f>IF(GS32="","",GO$2)</f>
        <v/>
      </c>
      <c r="GR32" s="107" t="str">
        <f>IF(GS32="","",GO$3)</f>
        <v/>
      </c>
      <c r="GS32" s="108" t="str">
        <f>IF(GZ32="","",IF(ISNUMBER(SEARCH(":",GZ32)),MID(GZ32,FIND(":",GZ32)+2,FIND("(",GZ32)-FIND(":",GZ32)-3),LEFT(GZ32,FIND("(",GZ32)-2)))</f>
        <v/>
      </c>
      <c r="GT32" s="109" t="str">
        <f>IF(GZ32="","",MID(GZ32,FIND("(",GZ32)+1,4))</f>
        <v/>
      </c>
      <c r="GU32" s="110" t="str">
        <f>IF(ISNUMBER(SEARCH("*female*",GZ32)),"female",IF(ISNUMBER(SEARCH("*male*",GZ32)),"male",""))</f>
        <v/>
      </c>
      <c r="GV32" s="111" t="str">
        <f>IF(GZ32="","",IF(ISERROR(MID(GZ32,FIND("male,",GZ32)+6,(FIND(")",GZ32)-(FIND("male,",GZ32)+6))))=TRUE,"missing/error",MID(GZ32,FIND("male,",GZ32)+6,(FIND(")",GZ32)-(FIND("male,",GZ32)+6)))))</f>
        <v/>
      </c>
      <c r="GW32" s="112" t="str">
        <f>IF(GS32="","",(MID(GS32,(SEARCH("^^",SUBSTITUTE(GS32," ","^^",LEN(GS32)-LEN(SUBSTITUTE(GS32," ","")))))+1,99)&amp;"_"&amp;LEFT(GS32,FIND(" ",GS32)-1)&amp;"_"&amp;GT32))</f>
        <v/>
      </c>
      <c r="GY32" s="104"/>
      <c r="GZ32" s="104"/>
      <c r="HA32" s="105" t="str">
        <f>IF(HE32="","",HA$3)</f>
        <v/>
      </c>
      <c r="HB32" s="106" t="str">
        <f>IF(HE32="","",HA$1)</f>
        <v/>
      </c>
      <c r="HC32" s="107" t="str">
        <f>IF(HE32="","",HA$2)</f>
        <v/>
      </c>
      <c r="HD32" s="107" t="str">
        <f>IF(HE32="","",HA$3)</f>
        <v/>
      </c>
      <c r="HE32" s="108" t="str">
        <f>IF(HL32="","",IF(ISNUMBER(SEARCH(":",HL32)),MID(HL32,FIND(":",HL32)+2,FIND("(",HL32)-FIND(":",HL32)-3),LEFT(HL32,FIND("(",HL32)-2)))</f>
        <v/>
      </c>
      <c r="HF32" s="109" t="str">
        <f>IF(HL32="","",MID(HL32,FIND("(",HL32)+1,4))</f>
        <v/>
      </c>
      <c r="HG32" s="110" t="str">
        <f>IF(ISNUMBER(SEARCH("*female*",HL32)),"female",IF(ISNUMBER(SEARCH("*male*",HL32)),"male",""))</f>
        <v/>
      </c>
      <c r="HH32" s="111" t="str">
        <f>IF(HL32="","",IF(ISERROR(MID(HL32,FIND("male,",HL32)+6,(FIND(")",HL32)-(FIND("male,",HL32)+6))))=TRUE,"missing/error",MID(HL32,FIND("male,",HL32)+6,(FIND(")",HL32)-(FIND("male,",HL32)+6)))))</f>
        <v/>
      </c>
      <c r="HI32" s="112" t="str">
        <f>IF(HE32="","",(MID(HE32,(SEARCH("^^",SUBSTITUTE(HE32," ","^^",LEN(HE32)-LEN(SUBSTITUTE(HE32," ","")))))+1,99)&amp;"_"&amp;LEFT(HE32,FIND(" ",HE32)-1)&amp;"_"&amp;HF32))</f>
        <v/>
      </c>
      <c r="HK32" s="104"/>
      <c r="HL32" s="104" t="s">
        <v>287</v>
      </c>
      <c r="HM32" s="105" t="str">
        <f>IF(HQ32="","",HM$3)</f>
        <v/>
      </c>
      <c r="HN32" s="106" t="str">
        <f>IF(HQ32="","",HM$1)</f>
        <v/>
      </c>
      <c r="HO32" s="107" t="str">
        <f>IF(HQ32="","",HM$2)</f>
        <v/>
      </c>
      <c r="HP32" s="107" t="str">
        <f>IF(HQ32="","",HM$3)</f>
        <v/>
      </c>
      <c r="HQ32" s="108" t="str">
        <f>IF(HX32="","",IF(ISNUMBER(SEARCH(":",HX32)),MID(HX32,FIND(":",HX32)+2,FIND("(",HX32)-FIND(":",HX32)-3),LEFT(HX32,FIND("(",HX32)-2)))</f>
        <v/>
      </c>
      <c r="HR32" s="109" t="str">
        <f>IF(HX32="","",MID(HX32,FIND("(",HX32)+1,4))</f>
        <v/>
      </c>
      <c r="HS32" s="110" t="str">
        <f>IF(ISNUMBER(SEARCH("*female*",HX32)),"female",IF(ISNUMBER(SEARCH("*male*",HX32)),"male",""))</f>
        <v/>
      </c>
      <c r="HT32" s="111" t="str">
        <f>IF(HX32="","",IF(ISERROR(MID(HX32,FIND("male,",HX32)+6,(FIND(")",HX32)-(FIND("male,",HX32)+6))))=TRUE,"missing/error",MID(HX32,FIND("male,",HX32)+6,(FIND(")",HX32)-(FIND("male,",HX32)+6)))))</f>
        <v/>
      </c>
      <c r="HU32" s="112" t="str">
        <f>IF(HQ32="","",(MID(HQ32,(SEARCH("^^",SUBSTITUTE(HQ32," ","^^",LEN(HQ32)-LEN(SUBSTITUTE(HQ32," ","")))))+1,99)&amp;"_"&amp;LEFT(HQ32,FIND(" ",HQ32)-1)&amp;"_"&amp;HR32))</f>
        <v/>
      </c>
      <c r="HW32" s="104"/>
      <c r="HX32" s="104"/>
      <c r="HY32" s="105" t="str">
        <f>IF(IC32="","",HY$3)</f>
        <v/>
      </c>
      <c r="HZ32" s="106" t="str">
        <f>IF(IC32="","",HY$1)</f>
        <v/>
      </c>
      <c r="IA32" s="107" t="str">
        <f>IF(IC32="","",HY$2)</f>
        <v/>
      </c>
      <c r="IB32" s="107" t="str">
        <f>IF(IC32="","",HY$3)</f>
        <v/>
      </c>
      <c r="IC32" s="108" t="str">
        <f>IF(IJ32="","",IF(ISNUMBER(SEARCH(":",IJ32)),MID(IJ32,FIND(":",IJ32)+2,FIND("(",IJ32)-FIND(":",IJ32)-3),LEFT(IJ32,FIND("(",IJ32)-2)))</f>
        <v/>
      </c>
      <c r="ID32" s="109" t="str">
        <f>IF(IJ32="","",MID(IJ32,FIND("(",IJ32)+1,4))</f>
        <v/>
      </c>
      <c r="IE32" s="110" t="str">
        <f>IF(ISNUMBER(SEARCH("*female*",IJ32)),"female",IF(ISNUMBER(SEARCH("*male*",IJ32)),"male",""))</f>
        <v/>
      </c>
      <c r="IF32" s="111" t="str">
        <f>IF(IJ32="","",IF(ISERROR(MID(IJ32,FIND("male,",IJ32)+6,(FIND(")",IJ32)-(FIND("male,",IJ32)+6))))=TRUE,"missing/error",MID(IJ32,FIND("male,",IJ32)+6,(FIND(")",IJ32)-(FIND("male,",IJ32)+6)))))</f>
        <v/>
      </c>
      <c r="IG32" s="112" t="str">
        <f>IF(IC32="","",(MID(IC32,(SEARCH("^^",SUBSTITUTE(IC32," ","^^",LEN(IC32)-LEN(SUBSTITUTE(IC32," ","")))))+1,99)&amp;"_"&amp;LEFT(IC32,FIND(" ",IC32)-1)&amp;"_"&amp;ID32))</f>
        <v/>
      </c>
      <c r="II32" s="104"/>
      <c r="IJ32" s="104"/>
      <c r="IK32" s="105" t="str">
        <f>IF(IO32="","",IK$3)</f>
        <v/>
      </c>
      <c r="IL32" s="106" t="str">
        <f>IF(IO32="","",IK$1)</f>
        <v/>
      </c>
      <c r="IM32" s="107" t="str">
        <f>IF(IO32="","",IK$2)</f>
        <v/>
      </c>
      <c r="IN32" s="107" t="str">
        <f>IF(IO32="","",IK$3)</f>
        <v/>
      </c>
      <c r="IO32" s="108" t="str">
        <f>IF(IV32="","",IF(ISNUMBER(SEARCH(":",IV32)),MID(IV32,FIND(":",IV32)+2,FIND("(",IV32)-FIND(":",IV32)-3),LEFT(IV32,FIND("(",IV32)-2)))</f>
        <v/>
      </c>
      <c r="IP32" s="109" t="str">
        <f>IF(IV32="","",MID(IV32,FIND("(",IV32)+1,4))</f>
        <v/>
      </c>
      <c r="IQ32" s="110" t="str">
        <f>IF(ISNUMBER(SEARCH("*female*",IV32)),"female",IF(ISNUMBER(SEARCH("*male*",IV32)),"male",""))</f>
        <v/>
      </c>
      <c r="IR32" s="111" t="str">
        <f>IF(IV32="","",IF(ISERROR(MID(IV32,FIND("male,",IV32)+6,(FIND(")",IV32)-(FIND("male,",IV32)+6))))=TRUE,"missing/error",MID(IV32,FIND("male,",IV32)+6,(FIND(")",IV32)-(FIND("male,",IV32)+6)))))</f>
        <v/>
      </c>
      <c r="IS32" s="112" t="str">
        <f>IF(IO32="","",(MID(IO32,(SEARCH("^^",SUBSTITUTE(IO32," ","^^",LEN(IO32)-LEN(SUBSTITUTE(IO32," ","")))))+1,99)&amp;"_"&amp;LEFT(IO32,FIND(" ",IO32)-1)&amp;"_"&amp;IP32))</f>
        <v/>
      </c>
      <c r="IU32" s="104"/>
      <c r="IV32" s="104"/>
      <c r="IW32" s="105" t="str">
        <f>IF(JA32="","",IW$3)</f>
        <v/>
      </c>
      <c r="IX32" s="106" t="str">
        <f>IF(JA32="","",IW$1)</f>
        <v/>
      </c>
      <c r="IY32" s="107" t="str">
        <f>IF(JA32="","",IW$2)</f>
        <v/>
      </c>
      <c r="IZ32" s="107" t="str">
        <f>IF(JA32="","",IW$3)</f>
        <v/>
      </c>
      <c r="JA32" s="108" t="str">
        <f>IF(JH32="","",IF(ISNUMBER(SEARCH(":",JH32)),MID(JH32,FIND(":",JH32)+2,FIND("(",JH32)-FIND(":",JH32)-3),LEFT(JH32,FIND("(",JH32)-2)))</f>
        <v/>
      </c>
      <c r="JB32" s="109" t="str">
        <f>IF(JH32="","",MID(JH32,FIND("(",JH32)+1,4))</f>
        <v/>
      </c>
      <c r="JC32" s="110" t="str">
        <f>IF(ISNUMBER(SEARCH("*female*",JH32)),"female",IF(ISNUMBER(SEARCH("*male*",JH32)),"male",""))</f>
        <v/>
      </c>
      <c r="JD32" s="111" t="str">
        <f>IF(JH32="","",IF(ISERROR(MID(JH32,FIND("male,",JH32)+6,(FIND(")",JH32)-(FIND("male,",JH32)+6))))=TRUE,"missing/error",MID(JH32,FIND("male,",JH32)+6,(FIND(")",JH32)-(FIND("male,",JH32)+6)))))</f>
        <v/>
      </c>
      <c r="JE32" s="112" t="str">
        <f>IF(JA32="","",(MID(JA32,(SEARCH("^^",SUBSTITUTE(JA32," ","^^",LEN(JA32)-LEN(SUBSTITUTE(JA32," ","")))))+1,99)&amp;"_"&amp;LEFT(JA32,FIND(" ",JA32)-1)&amp;"_"&amp;JB32))</f>
        <v/>
      </c>
      <c r="JG32" s="104"/>
      <c r="JH32" s="104"/>
      <c r="JI32" s="105" t="str">
        <f>IF(JM32="","",JI$3)</f>
        <v/>
      </c>
      <c r="JJ32" s="106" t="str">
        <f>IF(JM32="","",JI$1)</f>
        <v/>
      </c>
      <c r="JK32" s="107" t="str">
        <f>IF(JM32="","",JI$2)</f>
        <v/>
      </c>
      <c r="JL32" s="107" t="str">
        <f>IF(JM32="","",JI$3)</f>
        <v/>
      </c>
      <c r="JM32" s="108" t="str">
        <f>IF(JT32="","",IF(ISNUMBER(SEARCH(":",JT32)),MID(JT32,FIND(":",JT32)+2,FIND("(",JT32)-FIND(":",JT32)-3),LEFT(JT32,FIND("(",JT32)-2)))</f>
        <v/>
      </c>
      <c r="JN32" s="109" t="str">
        <f>IF(JT32="","",MID(JT32,FIND("(",JT32)+1,4))</f>
        <v/>
      </c>
      <c r="JO32" s="110" t="str">
        <f>IF(ISNUMBER(SEARCH("*female*",JT32)),"female",IF(ISNUMBER(SEARCH("*male*",JT32)),"male",""))</f>
        <v/>
      </c>
      <c r="JP32" s="111" t="str">
        <f>IF(JT32="","",IF(ISERROR(MID(JT32,FIND("male,",JT32)+6,(FIND(")",JT32)-(FIND("male,",JT32)+6))))=TRUE,"missing/error",MID(JT32,FIND("male,",JT32)+6,(FIND(")",JT32)-(FIND("male,",JT32)+6)))))</f>
        <v/>
      </c>
      <c r="JQ32" s="112" t="str">
        <f>IF(JM32="","",(MID(JM32,(SEARCH("^^",SUBSTITUTE(JM32," ","^^",LEN(JM32)-LEN(SUBSTITUTE(JM32," ","")))))+1,99)&amp;"_"&amp;LEFT(JM32,FIND(" ",JM32)-1)&amp;"_"&amp;JN32))</f>
        <v/>
      </c>
      <c r="JS32" s="104"/>
      <c r="JT32" s="104"/>
      <c r="JU32" s="105" t="str">
        <f>IF(JY32="","",JU$3)</f>
        <v/>
      </c>
      <c r="JV32" s="106" t="str">
        <f>IF(JY32="","",JU$1)</f>
        <v/>
      </c>
      <c r="JW32" s="107" t="str">
        <f>IF(JY32="","",JU$2)</f>
        <v/>
      </c>
      <c r="JX32" s="107" t="str">
        <f>IF(JY32="","",JU$3)</f>
        <v/>
      </c>
      <c r="JY32" s="108" t="str">
        <f>IF(KF32="","",IF(ISNUMBER(SEARCH(":",KF32)),MID(KF32,FIND(":",KF32)+2,FIND("(",KF32)-FIND(":",KF32)-3),LEFT(KF32,FIND("(",KF32)-2)))</f>
        <v/>
      </c>
      <c r="JZ32" s="109" t="str">
        <f>IF(KF32="","",MID(KF32,FIND("(",KF32)+1,4))</f>
        <v/>
      </c>
      <c r="KA32" s="110" t="str">
        <f>IF(ISNUMBER(SEARCH("*female*",KF32)),"female",IF(ISNUMBER(SEARCH("*male*",KF32)),"male",""))</f>
        <v/>
      </c>
      <c r="KB32" s="111" t="str">
        <f>IF(KF32="","",IF(ISERROR(MID(KF32,FIND("male,",KF32)+6,(FIND(")",KF32)-(FIND("male,",KF32)+6))))=TRUE,"missing/error",MID(KF32,FIND("male,",KF32)+6,(FIND(")",KF32)-(FIND("male,",KF32)+6)))))</f>
        <v/>
      </c>
      <c r="KC32" s="112" t="str">
        <f>IF(JY32="","",(MID(JY32,(SEARCH("^^",SUBSTITUTE(JY32," ","^^",LEN(JY32)-LEN(SUBSTITUTE(JY32," ","")))))+1,99)&amp;"_"&amp;LEFT(JY32,FIND(" ",JY32)-1)&amp;"_"&amp;JZ32))</f>
        <v/>
      </c>
      <c r="KE32" s="104"/>
      <c r="KF32" s="104"/>
    </row>
    <row r="33" spans="1:292" ht="13.5" customHeight="1">
      <c r="A33" s="20"/>
      <c r="B33" s="104" t="s">
        <v>1052</v>
      </c>
      <c r="D33" s="163"/>
      <c r="E33" s="105"/>
      <c r="F33" s="106"/>
      <c r="G33" s="107"/>
      <c r="H33" s="107"/>
      <c r="I33" s="108"/>
      <c r="J33" s="109"/>
      <c r="K33" s="110"/>
      <c r="L33" s="111"/>
      <c r="M33" s="112"/>
      <c r="O33" s="104"/>
      <c r="P33" s="163"/>
      <c r="Q33" s="105"/>
      <c r="R33" s="106"/>
      <c r="S33" s="107"/>
      <c r="T33" s="107"/>
      <c r="U33" s="108"/>
      <c r="V33" s="109"/>
      <c r="W33" s="110"/>
      <c r="X33" s="111"/>
      <c r="Y33" s="112"/>
      <c r="AA33" s="104"/>
      <c r="AB33" s="104"/>
      <c r="AC33" s="105"/>
      <c r="AD33" s="106"/>
      <c r="AE33" s="107"/>
      <c r="AF33" s="107"/>
      <c r="AG33" s="108"/>
      <c r="AH33" s="109"/>
      <c r="AI33" s="110"/>
      <c r="AJ33" s="111"/>
      <c r="AK33" s="112"/>
      <c r="AM33" s="104"/>
      <c r="AN33" s="104"/>
      <c r="AO33" s="105">
        <f t="shared" si="260"/>
        <v>43809</v>
      </c>
      <c r="AP33" s="106" t="str">
        <f t="shared" si="261"/>
        <v>Rinne I</v>
      </c>
      <c r="AQ33" s="107">
        <f t="shared" si="262"/>
        <v>43622</v>
      </c>
      <c r="AR33" s="107">
        <f t="shared" si="263"/>
        <v>43809</v>
      </c>
      <c r="AS33" s="108" t="str">
        <f t="shared" si="264"/>
        <v>Ville Skinnari</v>
      </c>
      <c r="AT33" s="109" t="str">
        <f t="shared" si="265"/>
        <v>1974</v>
      </c>
      <c r="AU33" s="110" t="str">
        <f t="shared" si="266"/>
        <v>male</v>
      </c>
      <c r="AV33" s="111" t="str">
        <f t="shared" si="267"/>
        <v>fi_sdp01</v>
      </c>
      <c r="AW33" s="112" t="str">
        <f t="shared" si="268"/>
        <v>Skinnari_Ville_1974</v>
      </c>
      <c r="AY33" s="104"/>
      <c r="AZ33" s="104" t="s">
        <v>1053</v>
      </c>
      <c r="BA33" s="105">
        <f t="shared" si="269"/>
        <v>44926</v>
      </c>
      <c r="BB33" s="106" t="str">
        <f t="shared" si="270"/>
        <v>Marin I</v>
      </c>
      <c r="BC33" s="107">
        <f t="shared" si="271"/>
        <v>43809</v>
      </c>
      <c r="BD33" s="107">
        <f t="shared" si="272"/>
        <v>44926</v>
      </c>
      <c r="BE33" s="108" t="str">
        <f t="shared" si="273"/>
        <v>Ville Skinnari</v>
      </c>
      <c r="BF33" s="109" t="str">
        <f t="shared" si="274"/>
        <v>1974</v>
      </c>
      <c r="BG33" s="110" t="str">
        <f t="shared" si="275"/>
        <v>male</v>
      </c>
      <c r="BH33" s="111" t="str">
        <f t="shared" si="276"/>
        <v>fi_sdp01</v>
      </c>
      <c r="BI33" s="112" t="str">
        <f t="shared" si="277"/>
        <v>Skinnari_Ville_1974</v>
      </c>
      <c r="BK33" s="104"/>
      <c r="BL33" s="104" t="s">
        <v>1053</v>
      </c>
      <c r="BM33" s="105"/>
      <c r="BN33" s="106"/>
      <c r="BO33" s="107"/>
      <c r="BP33" s="107"/>
      <c r="BQ33" s="108"/>
      <c r="BR33" s="109"/>
      <c r="BS33" s="110"/>
      <c r="BT33" s="111"/>
      <c r="BU33" s="112"/>
      <c r="BW33" s="104"/>
      <c r="BX33" s="104"/>
      <c r="BY33" s="105"/>
      <c r="BZ33" s="106"/>
      <c r="CA33" s="107"/>
      <c r="CB33" s="107"/>
      <c r="CC33" s="108"/>
      <c r="CD33" s="109"/>
      <c r="CE33" s="110"/>
      <c r="CF33" s="111"/>
      <c r="CG33" s="112"/>
      <c r="CI33" s="104"/>
      <c r="CJ33" s="104"/>
      <c r="CK33" s="105"/>
      <c r="CL33" s="106"/>
      <c r="CM33" s="107"/>
      <c r="CN33" s="107"/>
      <c r="CO33" s="108"/>
      <c r="CP33" s="109"/>
      <c r="CQ33" s="110"/>
      <c r="CR33" s="111"/>
      <c r="CS33" s="112"/>
      <c r="CU33" s="104"/>
      <c r="CV33" s="104"/>
      <c r="CW33" s="105"/>
      <c r="CX33" s="106"/>
      <c r="CY33" s="107"/>
      <c r="CZ33" s="107"/>
      <c r="DA33" s="108"/>
      <c r="DB33" s="109"/>
      <c r="DC33" s="110"/>
      <c r="DD33" s="111"/>
      <c r="DE33" s="112"/>
      <c r="DG33" s="104"/>
      <c r="DH33" s="104"/>
      <c r="DI33" s="105"/>
      <c r="DJ33" s="106"/>
      <c r="DK33" s="107"/>
      <c r="DL33" s="107"/>
      <c r="DM33" s="108"/>
      <c r="DN33" s="109"/>
      <c r="DO33" s="110"/>
      <c r="DP33" s="111"/>
      <c r="DQ33" s="112"/>
      <c r="DS33" s="104"/>
      <c r="DT33" s="104"/>
      <c r="DU33" s="105"/>
      <c r="DV33" s="106"/>
      <c r="DW33" s="107"/>
      <c r="DX33" s="107"/>
      <c r="DY33" s="108"/>
      <c r="DZ33" s="109"/>
      <c r="EA33" s="110"/>
      <c r="EB33" s="111"/>
      <c r="EC33" s="112"/>
      <c r="EE33" s="104"/>
      <c r="EF33" s="104"/>
      <c r="EG33" s="105"/>
      <c r="EH33" s="106"/>
      <c r="EI33" s="107"/>
      <c r="EJ33" s="107"/>
      <c r="EK33" s="108"/>
      <c r="EL33" s="109"/>
      <c r="EM33" s="110"/>
      <c r="EN33" s="111"/>
      <c r="EO33" s="112"/>
      <c r="EQ33" s="104"/>
      <c r="ER33" s="104"/>
      <c r="ES33" s="105"/>
      <c r="ET33" s="106"/>
      <c r="EU33" s="107"/>
      <c r="EV33" s="107"/>
      <c r="EW33" s="108"/>
      <c r="EX33" s="109"/>
      <c r="EY33" s="110"/>
      <c r="EZ33" s="111"/>
      <c r="FA33" s="112"/>
      <c r="FC33" s="104"/>
      <c r="FD33" s="104"/>
      <c r="FE33" s="105"/>
      <c r="FF33" s="106"/>
      <c r="FG33" s="107"/>
      <c r="FH33" s="107"/>
      <c r="FI33" s="108"/>
      <c r="FJ33" s="109"/>
      <c r="FK33" s="110"/>
      <c r="FL33" s="111"/>
      <c r="FM33" s="112"/>
      <c r="FO33" s="104"/>
      <c r="FP33" s="104"/>
      <c r="FQ33" s="105"/>
      <c r="FR33" s="106"/>
      <c r="FS33" s="107"/>
      <c r="FT33" s="107"/>
      <c r="FU33" s="108"/>
      <c r="FV33" s="109"/>
      <c r="FW33" s="110"/>
      <c r="FX33" s="111"/>
      <c r="FY33" s="112"/>
      <c r="GA33" s="104"/>
      <c r="GB33" s="104"/>
      <c r="GC33" s="105"/>
      <c r="GD33" s="106"/>
      <c r="GE33" s="107"/>
      <c r="GF33" s="107"/>
      <c r="GG33" s="108"/>
      <c r="GH33" s="109"/>
      <c r="GI33" s="110"/>
      <c r="GJ33" s="111"/>
      <c r="GK33" s="112"/>
      <c r="GM33" s="104"/>
      <c r="GN33" s="104"/>
      <c r="GO33" s="105"/>
      <c r="GP33" s="106"/>
      <c r="GQ33" s="107"/>
      <c r="GR33" s="107"/>
      <c r="GS33" s="108"/>
      <c r="GT33" s="109"/>
      <c r="GU33" s="110"/>
      <c r="GV33" s="111"/>
      <c r="GW33" s="112"/>
      <c r="GY33" s="104"/>
      <c r="GZ33" s="104"/>
      <c r="HA33" s="105"/>
      <c r="HB33" s="106"/>
      <c r="HC33" s="107"/>
      <c r="HD33" s="107"/>
      <c r="HE33" s="108"/>
      <c r="HF33" s="109"/>
      <c r="HG33" s="110"/>
      <c r="HH33" s="111"/>
      <c r="HI33" s="112"/>
      <c r="HK33" s="104"/>
      <c r="HL33" s="104"/>
      <c r="HM33" s="105"/>
      <c r="HN33" s="106"/>
      <c r="HO33" s="107"/>
      <c r="HP33" s="107"/>
      <c r="HQ33" s="108"/>
      <c r="HR33" s="109"/>
      <c r="HS33" s="110"/>
      <c r="HT33" s="111"/>
      <c r="HU33" s="112"/>
      <c r="HW33" s="104"/>
      <c r="HX33" s="104"/>
      <c r="HY33" s="105"/>
      <c r="HZ33" s="106"/>
      <c r="IA33" s="107"/>
      <c r="IB33" s="107"/>
      <c r="IC33" s="108"/>
      <c r="ID33" s="109"/>
      <c r="IE33" s="110"/>
      <c r="IF33" s="111"/>
      <c r="IG33" s="112"/>
      <c r="II33" s="104"/>
      <c r="IJ33" s="104"/>
      <c r="IK33" s="105"/>
      <c r="IL33" s="106"/>
      <c r="IM33" s="107"/>
      <c r="IN33" s="107"/>
      <c r="IO33" s="108"/>
      <c r="IP33" s="109"/>
      <c r="IQ33" s="110"/>
      <c r="IR33" s="111"/>
      <c r="IS33" s="112"/>
      <c r="IU33" s="104"/>
      <c r="IV33" s="104"/>
      <c r="IW33" s="105"/>
      <c r="IX33" s="106"/>
      <c r="IY33" s="107"/>
      <c r="IZ33" s="107"/>
      <c r="JA33" s="108"/>
      <c r="JB33" s="109"/>
      <c r="JC33" s="110"/>
      <c r="JD33" s="111"/>
      <c r="JE33" s="112"/>
      <c r="JG33" s="104"/>
      <c r="JH33" s="104"/>
      <c r="JI33" s="105"/>
      <c r="JJ33" s="106"/>
      <c r="JK33" s="107"/>
      <c r="JL33" s="107"/>
      <c r="JM33" s="108"/>
      <c r="JN33" s="109"/>
      <c r="JO33" s="110"/>
      <c r="JP33" s="111"/>
      <c r="JQ33" s="112"/>
      <c r="JS33" s="104"/>
      <c r="JT33" s="104"/>
      <c r="JU33" s="105"/>
      <c r="JV33" s="106"/>
      <c r="JW33" s="107"/>
      <c r="JX33" s="107"/>
      <c r="JY33" s="108"/>
      <c r="JZ33" s="109"/>
      <c r="KA33" s="110"/>
      <c r="KB33" s="111"/>
      <c r="KC33" s="112"/>
      <c r="KE33" s="104"/>
      <c r="KF33" s="104"/>
    </row>
    <row r="34" spans="1:292" ht="13.5" customHeight="1">
      <c r="A34" s="20"/>
      <c r="B34" s="104" t="s">
        <v>691</v>
      </c>
      <c r="C34" s="1" t="s">
        <v>692</v>
      </c>
      <c r="D34" s="163" t="s">
        <v>717</v>
      </c>
      <c r="E34" s="105">
        <f>IF(I34="","",E$3)</f>
        <v>41814</v>
      </c>
      <c r="F34" s="106" t="str">
        <f>IF(I34="","",E$1)</f>
        <v>Katainen I</v>
      </c>
      <c r="G34" s="107">
        <f>IF(I34="","",E$2)</f>
        <v>40716</v>
      </c>
      <c r="H34" s="107">
        <v>41229</v>
      </c>
      <c r="I34" s="108" t="str">
        <f>IF(P34="","",IF(ISNUMBER(SEARCH(":",P34)),MID(P34,FIND(":",P34)+2,FIND("(",P34)-FIND(":",P34)-3),LEFT(P34,FIND("(",P34)-2)))</f>
        <v>Jyri Häkämies</v>
      </c>
      <c r="J34" s="109" t="str">
        <f>IF(P34="","",MID(P34,FIND("(",P34)+1,4))</f>
        <v>1961</v>
      </c>
      <c r="K34" s="110" t="str">
        <f>IF(ISNUMBER(SEARCH("*female*",P34)),"female",IF(ISNUMBER(SEARCH("*male*",P34)),"male",""))</f>
        <v>male</v>
      </c>
      <c r="L34" s="111" t="str">
        <f>IF(P34="","",IF(ISERROR(MID(P34,FIND("male,",P34)+6,(FIND(")",P34)-(FIND("male,",P34)+6))))=TRUE,"missing/error",MID(P34,FIND("male,",P34)+6,(FIND(")",P34)-(FIND("male,",P34)+6)))))</f>
        <v>fi_kok01</v>
      </c>
      <c r="M34" s="112" t="str">
        <f>IF(I34="","",(MID(I34,(SEARCH("^^",SUBSTITUTE(I34," ","^^",LEN(I34)-LEN(SUBSTITUTE(I34," ","")))))+1,99)&amp;"_"&amp;LEFT(I34,FIND(" ",I34)-1)&amp;"_"&amp;J34))</f>
        <v>Häkämies_Jyri_1961</v>
      </c>
      <c r="O34" s="104"/>
      <c r="P34" s="163" t="s">
        <v>743</v>
      </c>
      <c r="Q34" s="105">
        <f>IF(U34="","",Q$3)</f>
        <v>42153</v>
      </c>
      <c r="R34" s="106" t="str">
        <f>IF(U34="","",Q$1)</f>
        <v>Stubb I</v>
      </c>
      <c r="S34" s="107">
        <f>IF(U34="","",Q$2)</f>
        <v>41814</v>
      </c>
      <c r="T34" s="107">
        <f>IF(U34="","",Q$3)</f>
        <v>42153</v>
      </c>
      <c r="U34" s="108" t="str">
        <f>IF(AB34="","",IF(ISNUMBER(SEARCH(":",AB34)),MID(AB34,FIND(":",AB34)+2,FIND("(",AB34)-FIND(":",AB34)-3),LEFT(AB34,FIND("(",AB34)-2)))</f>
        <v>Jan Vapaavuori</v>
      </c>
      <c r="V34" s="109" t="str">
        <f>IF(AB34="","",MID(AB34,FIND("(",AB34)+1,4))</f>
        <v>1965</v>
      </c>
      <c r="W34" s="110" t="str">
        <f>IF(ISNUMBER(SEARCH("*female*",AB34)),"female",IF(ISNUMBER(SEARCH("*male*",AB34)),"male",""))</f>
        <v>male</v>
      </c>
      <c r="X34" s="111" t="s">
        <v>310</v>
      </c>
      <c r="Y34" s="112" t="str">
        <f>IF(U34="","",(MID(U34,(SEARCH("^^",SUBSTITUTE(U34," ","^^",LEN(U34)-LEN(SUBSTITUTE(U34," ","")))))+1,99)&amp;"_"&amp;LEFT(U34,FIND(" ",U34)-1)&amp;"_"&amp;V34))</f>
        <v>Vapaavuori_Jan_1965</v>
      </c>
      <c r="AA34" s="104"/>
      <c r="AB34" s="104" t="s">
        <v>882</v>
      </c>
      <c r="AC34" s="105">
        <f t="shared" ref="AC34:AC46" si="278">IF(AG34="","",AC$3)</f>
        <v>43622</v>
      </c>
      <c r="AD34" s="106" t="str">
        <f t="shared" ref="AD34:AD46" si="279">IF(AG34="","",AC$1)</f>
        <v>Sipilä I</v>
      </c>
      <c r="AE34" s="107">
        <f>IF(AG34="","",AC$2)</f>
        <v>42153</v>
      </c>
      <c r="AF34" s="107">
        <v>42733</v>
      </c>
      <c r="AG34" s="108" t="str">
        <f t="shared" ref="AG34:AG46" si="280">IF(AN34="","",IF(ISNUMBER(SEARCH(":",AN34)),MID(AN34,FIND(":",AN34)+2,FIND("(",AN34)-FIND(":",AN34)-3),LEFT(AN34,FIND("(",AN34)-2)))</f>
        <v>Olli Rehn</v>
      </c>
      <c r="AH34" s="109" t="str">
        <f t="shared" ref="AH34:AH46" si="281">IF(AN34="","",MID(AN34,FIND("(",AN34)+1,4))</f>
        <v>1962</v>
      </c>
      <c r="AI34" s="110" t="str">
        <f t="shared" ref="AI34:AI46" si="282">IF(ISNUMBER(SEARCH("*female*",AN34)),"female",IF(ISNUMBER(SEARCH("*male*",AN34)),"male",""))</f>
        <v>male</v>
      </c>
      <c r="AJ34" s="111" t="str">
        <f t="shared" ref="AJ34:AJ46" si="283">IF(AN34="","",IF(ISERROR(MID(AN34,FIND("male,",AN34)+6,(FIND(")",AN34)-(FIND("male,",AN34)+6))))=TRUE,"missing/error",MID(AN34,FIND("male,",AN34)+6,(FIND(")",AN34)-(FIND("male,",AN34)+6)))))</f>
        <v>fi_kesk01</v>
      </c>
      <c r="AK34" s="112" t="str">
        <f t="shared" ref="AK34:AK46" si="284">IF(AG34="","",(MID(AG34,(SEARCH("^^",SUBSTITUTE(AG34," ","^^",LEN(AG34)-LEN(SUBSTITUTE(AG34," ","")))))+1,99)&amp;"_"&amp;LEFT(AG34,FIND(" ",AG34)-1)&amp;"_"&amp;AH34))</f>
        <v>Rehn_Olli_1962</v>
      </c>
      <c r="AM34" s="104" t="s">
        <v>1035</v>
      </c>
      <c r="AN34" s="104" t="s">
        <v>944</v>
      </c>
      <c r="AO34" s="105">
        <f t="shared" si="260"/>
        <v>43809</v>
      </c>
      <c r="AP34" s="106" t="str">
        <f t="shared" si="261"/>
        <v>Rinne I</v>
      </c>
      <c r="AQ34" s="107">
        <f t="shared" si="262"/>
        <v>43622</v>
      </c>
      <c r="AR34" s="107">
        <f t="shared" si="263"/>
        <v>43809</v>
      </c>
      <c r="AS34" s="108" t="str">
        <f t="shared" si="264"/>
        <v>Katri Kulmuni</v>
      </c>
      <c r="AT34" s="109" t="str">
        <f t="shared" si="265"/>
        <v>1987</v>
      </c>
      <c r="AU34" s="110" t="str">
        <f t="shared" si="266"/>
        <v>female</v>
      </c>
      <c r="AV34" s="111" t="str">
        <f t="shared" si="267"/>
        <v>fi_kesk01</v>
      </c>
      <c r="AW34" s="112" t="str">
        <f t="shared" si="268"/>
        <v>Kulmuni_Katri_1987</v>
      </c>
      <c r="AY34" s="104"/>
      <c r="AZ34" s="104" t="s">
        <v>1065</v>
      </c>
      <c r="BA34" s="105">
        <f t="shared" si="269"/>
        <v>44926</v>
      </c>
      <c r="BB34" s="106" t="str">
        <f t="shared" si="270"/>
        <v>Marin I</v>
      </c>
      <c r="BC34" s="107">
        <f t="shared" si="271"/>
        <v>43809</v>
      </c>
      <c r="BD34" s="107">
        <f t="shared" si="272"/>
        <v>44926</v>
      </c>
      <c r="BE34" s="108" t="str">
        <f t="shared" si="273"/>
        <v>Mika Lintilä</v>
      </c>
      <c r="BF34" s="109" t="str">
        <f t="shared" si="274"/>
        <v>1966</v>
      </c>
      <c r="BG34" s="110" t="str">
        <f t="shared" si="275"/>
        <v>male</v>
      </c>
      <c r="BH34" s="111" t="str">
        <f t="shared" si="276"/>
        <v>fi_kesk01</v>
      </c>
      <c r="BI34" s="112" t="str">
        <f t="shared" si="277"/>
        <v>Lintilä_Mika_1966</v>
      </c>
      <c r="BK34" s="104"/>
      <c r="BL34" s="104" t="s">
        <v>1036</v>
      </c>
      <c r="BM34" s="105" t="str">
        <f>IF(BQ34="","",BM$3)</f>
        <v/>
      </c>
      <c r="BN34" s="106" t="str">
        <f>IF(BQ34="","",BM$1)</f>
        <v/>
      </c>
      <c r="BO34" s="107" t="str">
        <f>IF(BQ34="","",BM$2)</f>
        <v/>
      </c>
      <c r="BP34" s="107" t="str">
        <f>IF(BQ34="","",BM$3)</f>
        <v/>
      </c>
      <c r="BQ34" s="108" t="str">
        <f>IF(BX34="","",IF(ISNUMBER(SEARCH(":",BX34)),MID(BX34,FIND(":",BX34)+2,FIND("(",BX34)-FIND(":",BX34)-3),LEFT(BX34,FIND("(",BX34)-2)))</f>
        <v/>
      </c>
      <c r="BR34" s="109" t="str">
        <f>IF(BX34="","",MID(BX34,FIND("(",BX34)+1,4))</f>
        <v/>
      </c>
      <c r="BS34" s="110" t="str">
        <f>IF(ISNUMBER(SEARCH("*female*",BX34)),"female",IF(ISNUMBER(SEARCH("*male*",BX34)),"male",""))</f>
        <v/>
      </c>
      <c r="BT34" s="111" t="str">
        <f>IF(BX34="","",IF(ISERROR(MID(BX34,FIND("male,",BX34)+6,(FIND(")",BX34)-(FIND("male,",BX34)+6))))=TRUE,"missing/error",MID(BX34,FIND("male,",BX34)+6,(FIND(")",BX34)-(FIND("male,",BX34)+6)))))</f>
        <v/>
      </c>
      <c r="BU34" s="112" t="str">
        <f>IF(BQ34="","",(MID(BQ34,(SEARCH("^^",SUBSTITUTE(BQ34," ","^^",LEN(BQ34)-LEN(SUBSTITUTE(BQ34," ","")))))+1,99)&amp;"_"&amp;LEFT(BQ34,FIND(" ",BQ34)-1)&amp;"_"&amp;BR34))</f>
        <v/>
      </c>
      <c r="BW34" s="104"/>
      <c r="BX34" s="104"/>
      <c r="BY34" s="105" t="str">
        <f>IF(CC34="","",BY$3)</f>
        <v/>
      </c>
      <c r="BZ34" s="106" t="str">
        <f>IF(CC34="","",BY$1)</f>
        <v/>
      </c>
      <c r="CA34" s="107" t="str">
        <f>IF(CC34="","",BY$2)</f>
        <v/>
      </c>
      <c r="CB34" s="107" t="str">
        <f>IF(CC34="","",BY$3)</f>
        <v/>
      </c>
      <c r="CC34" s="108" t="str">
        <f>IF(CJ34="","",IF(ISNUMBER(SEARCH(":",CJ34)),MID(CJ34,FIND(":",CJ34)+2,FIND("(",CJ34)-FIND(":",CJ34)-3),LEFT(CJ34,FIND("(",CJ34)-2)))</f>
        <v/>
      </c>
      <c r="CD34" s="109" t="str">
        <f>IF(CJ34="","",MID(CJ34,FIND("(",CJ34)+1,4))</f>
        <v/>
      </c>
      <c r="CE34" s="110" t="str">
        <f>IF(ISNUMBER(SEARCH("*female*",CJ34)),"female",IF(ISNUMBER(SEARCH("*male*",CJ34)),"male",""))</f>
        <v/>
      </c>
      <c r="CF34" s="111" t="str">
        <f>IF(CJ34="","",IF(ISERROR(MID(CJ34,FIND("male,",CJ34)+6,(FIND(")",CJ34)-(FIND("male,",CJ34)+6))))=TRUE,"missing/error",MID(CJ34,FIND("male,",CJ34)+6,(FIND(")",CJ34)-(FIND("male,",CJ34)+6)))))</f>
        <v/>
      </c>
      <c r="CG34" s="112" t="str">
        <f>IF(CC34="","",(MID(CC34,(SEARCH("^^",SUBSTITUTE(CC34," ","^^",LEN(CC34)-LEN(SUBSTITUTE(CC34," ","")))))+1,99)&amp;"_"&amp;LEFT(CC34,FIND(" ",CC34)-1)&amp;"_"&amp;CD34))</f>
        <v/>
      </c>
      <c r="CI34" s="104"/>
      <c r="CJ34" s="104"/>
      <c r="CK34" s="105" t="str">
        <f>IF(CO34="","",CK$3)</f>
        <v/>
      </c>
      <c r="CL34" s="106" t="str">
        <f>IF(CO34="","",CK$1)</f>
        <v/>
      </c>
      <c r="CM34" s="107" t="str">
        <f>IF(CO34="","",CK$2)</f>
        <v/>
      </c>
      <c r="CN34" s="107" t="str">
        <f>IF(CO34="","",CK$3)</f>
        <v/>
      </c>
      <c r="CO34" s="108" t="str">
        <f>IF(CV34="","",IF(ISNUMBER(SEARCH(":",CV34)),MID(CV34,FIND(":",CV34)+2,FIND("(",CV34)-FIND(":",CV34)-3),LEFT(CV34,FIND("(",CV34)-2)))</f>
        <v/>
      </c>
      <c r="CP34" s="109" t="str">
        <f>IF(CV34="","",MID(CV34,FIND("(",CV34)+1,4))</f>
        <v/>
      </c>
      <c r="CQ34" s="110" t="str">
        <f>IF(ISNUMBER(SEARCH("*female*",CV34)),"female",IF(ISNUMBER(SEARCH("*male*",CV34)),"male",""))</f>
        <v/>
      </c>
      <c r="CR34" s="111" t="str">
        <f>IF(CV34="","",IF(ISERROR(MID(CV34,FIND("male,",CV34)+6,(FIND(")",CV34)-(FIND("male,",CV34)+6))))=TRUE,"missing/error",MID(CV34,FIND("male,",CV34)+6,(FIND(")",CV34)-(FIND("male,",CV34)+6)))))</f>
        <v/>
      </c>
      <c r="CS34" s="112" t="str">
        <f>IF(CO34="","",(MID(CO34,(SEARCH("^^",SUBSTITUTE(CO34," ","^^",LEN(CO34)-LEN(SUBSTITUTE(CO34," ","")))))+1,99)&amp;"_"&amp;LEFT(CO34,FIND(" ",CO34)-1)&amp;"_"&amp;CP34))</f>
        <v/>
      </c>
      <c r="CU34" s="104"/>
      <c r="CV34" s="104"/>
      <c r="CW34" s="105" t="str">
        <f>IF(DA34="","",CW$3)</f>
        <v/>
      </c>
      <c r="CX34" s="106" t="str">
        <f>IF(DA34="","",CW$1)</f>
        <v/>
      </c>
      <c r="CY34" s="107" t="str">
        <f>IF(DA34="","",CW$2)</f>
        <v/>
      </c>
      <c r="CZ34" s="107" t="str">
        <f>IF(DA34="","",CW$3)</f>
        <v/>
      </c>
      <c r="DA34" s="108" t="str">
        <f>IF(DH34="","",IF(ISNUMBER(SEARCH(":",DH34)),MID(DH34,FIND(":",DH34)+2,FIND("(",DH34)-FIND(":",DH34)-3),LEFT(DH34,FIND("(",DH34)-2)))</f>
        <v/>
      </c>
      <c r="DB34" s="109" t="str">
        <f>IF(DH34="","",MID(DH34,FIND("(",DH34)+1,4))</f>
        <v/>
      </c>
      <c r="DC34" s="110" t="str">
        <f>IF(ISNUMBER(SEARCH("*female*",DH34)),"female",IF(ISNUMBER(SEARCH("*male*",DH34)),"male",""))</f>
        <v/>
      </c>
      <c r="DD34" s="111" t="str">
        <f>IF(DH34="","",IF(ISERROR(MID(DH34,FIND("male,",DH34)+6,(FIND(")",DH34)-(FIND("male,",DH34)+6))))=TRUE,"missing/error",MID(DH34,FIND("male,",DH34)+6,(FIND(")",DH34)-(FIND("male,",DH34)+6)))))</f>
        <v/>
      </c>
      <c r="DE34" s="112" t="str">
        <f>IF(DA34="","",(MID(DA34,(SEARCH("^^",SUBSTITUTE(DA34," ","^^",LEN(DA34)-LEN(SUBSTITUTE(DA34," ","")))))+1,99)&amp;"_"&amp;LEFT(DA34,FIND(" ",DA34)-1)&amp;"_"&amp;DB34))</f>
        <v/>
      </c>
      <c r="DG34" s="104"/>
      <c r="DH34" s="104"/>
      <c r="DI34" s="105" t="str">
        <f>IF(DM34="","",DI$3)</f>
        <v/>
      </c>
      <c r="DJ34" s="106" t="str">
        <f>IF(DM34="","",DI$1)</f>
        <v/>
      </c>
      <c r="DK34" s="107" t="str">
        <f>IF(DM34="","",DI$2)</f>
        <v/>
      </c>
      <c r="DL34" s="107" t="str">
        <f>IF(DM34="","",DI$3)</f>
        <v/>
      </c>
      <c r="DM34" s="108" t="str">
        <f>IF(DT34="","",IF(ISNUMBER(SEARCH(":",DT34)),MID(DT34,FIND(":",DT34)+2,FIND("(",DT34)-FIND(":",DT34)-3),LEFT(DT34,FIND("(",DT34)-2)))</f>
        <v/>
      </c>
      <c r="DN34" s="109" t="str">
        <f>IF(DT34="","",MID(DT34,FIND("(",DT34)+1,4))</f>
        <v/>
      </c>
      <c r="DO34" s="110" t="str">
        <f>IF(ISNUMBER(SEARCH("*female*",DT34)),"female",IF(ISNUMBER(SEARCH("*male*",DT34)),"male",""))</f>
        <v/>
      </c>
      <c r="DP34" s="111" t="str">
        <f>IF(DT34="","",IF(ISERROR(MID(DT34,FIND("male,",DT34)+6,(FIND(")",DT34)-(FIND("male,",DT34)+6))))=TRUE,"missing/error",MID(DT34,FIND("male,",DT34)+6,(FIND(")",DT34)-(FIND("male,",DT34)+6)))))</f>
        <v/>
      </c>
      <c r="DQ34" s="112" t="str">
        <f>IF(DM34="","",(MID(DM34,(SEARCH("^^",SUBSTITUTE(DM34," ","^^",LEN(DM34)-LEN(SUBSTITUTE(DM34," ","")))))+1,99)&amp;"_"&amp;LEFT(DM34,FIND(" ",DM34)-1)&amp;"_"&amp;DN34))</f>
        <v/>
      </c>
      <c r="DS34" s="104"/>
      <c r="DT34" s="104"/>
      <c r="DU34" s="105" t="str">
        <f>IF(DY34="","",DU$3)</f>
        <v/>
      </c>
      <c r="DV34" s="106" t="str">
        <f>IF(DY34="","",DU$1)</f>
        <v/>
      </c>
      <c r="DW34" s="107" t="str">
        <f>IF(DY34="","",DU$2)</f>
        <v/>
      </c>
      <c r="DX34" s="107" t="str">
        <f>IF(DY34="","",DU$3)</f>
        <v/>
      </c>
      <c r="DY34" s="108" t="str">
        <f>IF(EF34="","",IF(ISNUMBER(SEARCH(":",EF34)),MID(EF34,FIND(":",EF34)+2,FIND("(",EF34)-FIND(":",EF34)-3),LEFT(EF34,FIND("(",EF34)-2)))</f>
        <v/>
      </c>
      <c r="DZ34" s="109" t="str">
        <f>IF(EF34="","",MID(EF34,FIND("(",EF34)+1,4))</f>
        <v/>
      </c>
      <c r="EA34" s="110" t="str">
        <f>IF(ISNUMBER(SEARCH("*female*",EF34)),"female",IF(ISNUMBER(SEARCH("*male*",EF34)),"male",""))</f>
        <v/>
      </c>
      <c r="EB34" s="111" t="str">
        <f>IF(EF34="","",IF(ISERROR(MID(EF34,FIND("male,",EF34)+6,(FIND(")",EF34)-(FIND("male,",EF34)+6))))=TRUE,"missing/error",MID(EF34,FIND("male,",EF34)+6,(FIND(")",EF34)-(FIND("male,",EF34)+6)))))</f>
        <v/>
      </c>
      <c r="EC34" s="112" t="str">
        <f>IF(DY34="","",(MID(DY34,(SEARCH("^^",SUBSTITUTE(DY34," ","^^",LEN(DY34)-LEN(SUBSTITUTE(DY34," ","")))))+1,99)&amp;"_"&amp;LEFT(DY34,FIND(" ",DY34)-1)&amp;"_"&amp;DZ34))</f>
        <v/>
      </c>
      <c r="EE34" s="104"/>
      <c r="EF34" s="104"/>
      <c r="EG34" s="105" t="str">
        <f>IF(EK34="","",EG$3)</f>
        <v/>
      </c>
      <c r="EH34" s="106" t="str">
        <f>IF(EK34="","",EG$1)</f>
        <v/>
      </c>
      <c r="EI34" s="107" t="str">
        <f>IF(EK34="","",EG$2)</f>
        <v/>
      </c>
      <c r="EJ34" s="107" t="str">
        <f>IF(EK34="","",EG$3)</f>
        <v/>
      </c>
      <c r="EK34" s="108" t="str">
        <f>IF(ER34="","",IF(ISNUMBER(SEARCH(":",ER34)),MID(ER34,FIND(":",ER34)+2,FIND("(",ER34)-FIND(":",ER34)-3),LEFT(ER34,FIND("(",ER34)-2)))</f>
        <v/>
      </c>
      <c r="EL34" s="109" t="str">
        <f>IF(ER34="","",MID(ER34,FIND("(",ER34)+1,4))</f>
        <v/>
      </c>
      <c r="EM34" s="110" t="str">
        <f>IF(ISNUMBER(SEARCH("*female*",ER34)),"female",IF(ISNUMBER(SEARCH("*male*",ER34)),"male",""))</f>
        <v/>
      </c>
      <c r="EN34" s="111" t="str">
        <f>IF(ER34="","",IF(ISERROR(MID(ER34,FIND("male,",ER34)+6,(FIND(")",ER34)-(FIND("male,",ER34)+6))))=TRUE,"missing/error",MID(ER34,FIND("male,",ER34)+6,(FIND(")",ER34)-(FIND("male,",ER34)+6)))))</f>
        <v/>
      </c>
      <c r="EO34" s="112" t="str">
        <f>IF(EK34="","",(MID(EK34,(SEARCH("^^",SUBSTITUTE(EK34," ","^^",LEN(EK34)-LEN(SUBSTITUTE(EK34," ","")))))+1,99)&amp;"_"&amp;LEFT(EK34,FIND(" ",EK34)-1)&amp;"_"&amp;EL34))</f>
        <v/>
      </c>
      <c r="EQ34" s="104"/>
      <c r="ER34" s="104"/>
      <c r="ES34" s="105" t="str">
        <f>IF(EW34="","",ES$3)</f>
        <v/>
      </c>
      <c r="ET34" s="106" t="str">
        <f>IF(EW34="","",ES$1)</f>
        <v/>
      </c>
      <c r="EU34" s="107" t="str">
        <f>IF(EW34="","",ES$2)</f>
        <v/>
      </c>
      <c r="EV34" s="107" t="str">
        <f>IF(EW34="","",ES$3)</f>
        <v/>
      </c>
      <c r="EW34" s="108" t="str">
        <f>IF(FD34="","",IF(ISNUMBER(SEARCH(":",FD34)),MID(FD34,FIND(":",FD34)+2,FIND("(",FD34)-FIND(":",FD34)-3),LEFT(FD34,FIND("(",FD34)-2)))</f>
        <v/>
      </c>
      <c r="EX34" s="109" t="str">
        <f>IF(FD34="","",MID(FD34,FIND("(",FD34)+1,4))</f>
        <v/>
      </c>
      <c r="EY34" s="110" t="str">
        <f>IF(ISNUMBER(SEARCH("*female*",FD34)),"female",IF(ISNUMBER(SEARCH("*male*",FD34)),"male",""))</f>
        <v/>
      </c>
      <c r="EZ34" s="111" t="str">
        <f>IF(FD34="","",IF(ISERROR(MID(FD34,FIND("male,",FD34)+6,(FIND(")",FD34)-(FIND("male,",FD34)+6))))=TRUE,"missing/error",MID(FD34,FIND("male,",FD34)+6,(FIND(")",FD34)-(FIND("male,",FD34)+6)))))</f>
        <v/>
      </c>
      <c r="FA34" s="112" t="str">
        <f>IF(EW34="","",(MID(EW34,(SEARCH("^^",SUBSTITUTE(EW34," ","^^",LEN(EW34)-LEN(SUBSTITUTE(EW34," ","")))))+1,99)&amp;"_"&amp;LEFT(EW34,FIND(" ",EW34)-1)&amp;"_"&amp;EX34))</f>
        <v/>
      </c>
      <c r="FC34" s="104"/>
      <c r="FD34" s="104"/>
      <c r="FE34" s="105" t="str">
        <f>IF(FI34="","",FE$3)</f>
        <v/>
      </c>
      <c r="FF34" s="106" t="str">
        <f>IF(FI34="","",FE$1)</f>
        <v/>
      </c>
      <c r="FG34" s="107" t="str">
        <f>IF(FI34="","",FE$2)</f>
        <v/>
      </c>
      <c r="FH34" s="107" t="str">
        <f>IF(FI34="","",FE$3)</f>
        <v/>
      </c>
      <c r="FI34" s="108" t="str">
        <f>IF(FP34="","",IF(ISNUMBER(SEARCH(":",FP34)),MID(FP34,FIND(":",FP34)+2,FIND("(",FP34)-FIND(":",FP34)-3),LEFT(FP34,FIND("(",FP34)-2)))</f>
        <v/>
      </c>
      <c r="FJ34" s="109" t="str">
        <f>IF(FP34="","",MID(FP34,FIND("(",FP34)+1,4))</f>
        <v/>
      </c>
      <c r="FK34" s="110" t="str">
        <f>IF(ISNUMBER(SEARCH("*female*",FP34)),"female",IF(ISNUMBER(SEARCH("*male*",FP34)),"male",""))</f>
        <v/>
      </c>
      <c r="FL34" s="111" t="str">
        <f>IF(FP34="","",IF(ISERROR(MID(FP34,FIND("male,",FP34)+6,(FIND(")",FP34)-(FIND("male,",FP34)+6))))=TRUE,"missing/error",MID(FP34,FIND("male,",FP34)+6,(FIND(")",FP34)-(FIND("male,",FP34)+6)))))</f>
        <v/>
      </c>
      <c r="FM34" s="112" t="str">
        <f>IF(FI34="","",(MID(FI34,(SEARCH("^^",SUBSTITUTE(FI34," ","^^",LEN(FI34)-LEN(SUBSTITUTE(FI34," ","")))))+1,99)&amp;"_"&amp;LEFT(FI34,FIND(" ",FI34)-1)&amp;"_"&amp;FJ34))</f>
        <v/>
      </c>
      <c r="FO34" s="104"/>
      <c r="FP34" s="104"/>
      <c r="FQ34" s="105" t="str">
        <f>IF(FU34="","",#REF!)</f>
        <v/>
      </c>
      <c r="FR34" s="106" t="str">
        <f>IF(FU34="","",FQ$1)</f>
        <v/>
      </c>
      <c r="FS34" s="107" t="str">
        <f>IF(FU34="","",FQ$2)</f>
        <v/>
      </c>
      <c r="FT34" s="107" t="str">
        <f>IF(FU34="","",FQ$3)</f>
        <v/>
      </c>
      <c r="FU34" s="108" t="str">
        <f>IF(GB34="","",IF(ISNUMBER(SEARCH(":",GB34)),MID(GB34,FIND(":",GB34)+2,FIND("(",GB34)-FIND(":",GB34)-3),LEFT(GB34,FIND("(",GB34)-2)))</f>
        <v/>
      </c>
      <c r="FV34" s="109" t="str">
        <f>IF(GB34="","",MID(GB34,FIND("(",GB34)+1,4))</f>
        <v/>
      </c>
      <c r="FW34" s="110" t="str">
        <f>IF(ISNUMBER(SEARCH("*female*",GB34)),"female",IF(ISNUMBER(SEARCH("*male*",GB34)),"male",""))</f>
        <v/>
      </c>
      <c r="FX34" s="111" t="str">
        <f>IF(GB34="","",IF(ISERROR(MID(GB34,FIND("male,",GB34)+6,(FIND(")",GB34)-(FIND("male,",GB34)+6))))=TRUE,"missing/error",MID(GB34,FIND("male,",GB34)+6,(FIND(")",GB34)-(FIND("male,",GB34)+6)))))</f>
        <v/>
      </c>
      <c r="FY34" s="112" t="str">
        <f>IF(FU34="","",(MID(FU34,(SEARCH("^^",SUBSTITUTE(FU34," ","^^",LEN(FU34)-LEN(SUBSTITUTE(FU34," ","")))))+1,99)&amp;"_"&amp;LEFT(FU34,FIND(" ",FU34)-1)&amp;"_"&amp;FV34))</f>
        <v/>
      </c>
      <c r="GA34" s="104"/>
      <c r="GB34" s="104"/>
      <c r="GC34" s="105" t="str">
        <f>IF(GG34="","",GC$3)</f>
        <v/>
      </c>
      <c r="GD34" s="106" t="str">
        <f>IF(GG34="","",GC$1)</f>
        <v/>
      </c>
      <c r="GE34" s="107" t="str">
        <f>IF(GG34="","",GC$2)</f>
        <v/>
      </c>
      <c r="GF34" s="107" t="str">
        <f>IF(GG34="","",GC$3)</f>
        <v/>
      </c>
      <c r="GG34" s="108" t="str">
        <f>IF(GN34="","",IF(ISNUMBER(SEARCH(":",GN34)),MID(GN34,FIND(":",GN34)+2,FIND("(",GN34)-FIND(":",GN34)-3),LEFT(GN34,FIND("(",GN34)-2)))</f>
        <v/>
      </c>
      <c r="GH34" s="109" t="str">
        <f>IF(GN34="","",MID(GN34,FIND("(",GN34)+1,4))</f>
        <v/>
      </c>
      <c r="GI34" s="110" t="str">
        <f>IF(ISNUMBER(SEARCH("*female*",GN34)),"female",IF(ISNUMBER(SEARCH("*male*",GN34)),"male",""))</f>
        <v/>
      </c>
      <c r="GJ34" s="111" t="str">
        <f>IF(GN34="","",IF(ISERROR(MID(GN34,FIND("male,",GN34)+6,(FIND(")",GN34)-(FIND("male,",GN34)+6))))=TRUE,"missing/error",MID(GN34,FIND("male,",GN34)+6,(FIND(")",GN34)-(FIND("male,",GN34)+6)))))</f>
        <v/>
      </c>
      <c r="GK34" s="112" t="str">
        <f>IF(GG34="","",(MID(GG34,(SEARCH("^^",SUBSTITUTE(GG34," ","^^",LEN(GG34)-LEN(SUBSTITUTE(GG34," ","")))))+1,99)&amp;"_"&amp;LEFT(GG34,FIND(" ",GG34)-1)&amp;"_"&amp;GH34))</f>
        <v/>
      </c>
      <c r="GM34" s="104"/>
      <c r="GN34" s="104" t="s">
        <v>287</v>
      </c>
      <c r="GO34" s="105" t="str">
        <f>IF(GS34="","",GO$3)</f>
        <v/>
      </c>
      <c r="GP34" s="106" t="str">
        <f>IF(GS34="","",GO$1)</f>
        <v/>
      </c>
      <c r="GQ34" s="107" t="str">
        <f>IF(GS34="","",GO$2)</f>
        <v/>
      </c>
      <c r="GR34" s="107" t="str">
        <f>IF(GS34="","",GO$3)</f>
        <v/>
      </c>
      <c r="GS34" s="108" t="str">
        <f>IF(GZ34="","",IF(ISNUMBER(SEARCH(":",GZ34)),MID(GZ34,FIND(":",GZ34)+2,FIND("(",GZ34)-FIND(":",GZ34)-3),LEFT(GZ34,FIND("(",GZ34)-2)))</f>
        <v/>
      </c>
      <c r="GT34" s="109" t="str">
        <f>IF(GZ34="","",MID(GZ34,FIND("(",GZ34)+1,4))</f>
        <v/>
      </c>
      <c r="GU34" s="110" t="str">
        <f>IF(ISNUMBER(SEARCH("*female*",GZ34)),"female",IF(ISNUMBER(SEARCH("*male*",GZ34)),"male",""))</f>
        <v/>
      </c>
      <c r="GV34" s="111" t="str">
        <f>IF(GZ34="","",IF(ISERROR(MID(GZ34,FIND("male,",GZ34)+6,(FIND(")",GZ34)-(FIND("male,",GZ34)+6))))=TRUE,"missing/error",MID(GZ34,FIND("male,",GZ34)+6,(FIND(")",GZ34)-(FIND("male,",GZ34)+6)))))</f>
        <v/>
      </c>
      <c r="GW34" s="112" t="str">
        <f>IF(GS34="","",(MID(GS34,(SEARCH("^^",SUBSTITUTE(GS34," ","^^",LEN(GS34)-LEN(SUBSTITUTE(GS34," ","")))))+1,99)&amp;"_"&amp;LEFT(GS34,FIND(" ",GS34)-1)&amp;"_"&amp;GT34))</f>
        <v/>
      </c>
      <c r="GY34" s="104"/>
      <c r="GZ34" s="104"/>
      <c r="HA34" s="105" t="str">
        <f>IF(HE34="","",HA$3)</f>
        <v/>
      </c>
      <c r="HB34" s="106" t="str">
        <f>IF(HE34="","",HA$1)</f>
        <v/>
      </c>
      <c r="HC34" s="107" t="str">
        <f>IF(HE34="","",HA$2)</f>
        <v/>
      </c>
      <c r="HD34" s="107" t="str">
        <f>IF(HE34="","",HA$3)</f>
        <v/>
      </c>
      <c r="HE34" s="108" t="str">
        <f>IF(HL34="","",IF(ISNUMBER(SEARCH(":",HL34)),MID(HL34,FIND(":",HL34)+2,FIND("(",HL34)-FIND(":",HL34)-3),LEFT(HL34,FIND("(",HL34)-2)))</f>
        <v/>
      </c>
      <c r="HF34" s="109" t="str">
        <f>IF(HL34="","",MID(HL34,FIND("(",HL34)+1,4))</f>
        <v/>
      </c>
      <c r="HG34" s="110" t="str">
        <f>IF(ISNUMBER(SEARCH("*female*",HL34)),"female",IF(ISNUMBER(SEARCH("*male*",HL34)),"male",""))</f>
        <v/>
      </c>
      <c r="HH34" s="111" t="str">
        <f>IF(HL34="","",IF(ISERROR(MID(HL34,FIND("male,",HL34)+6,(FIND(")",HL34)-(FIND("male,",HL34)+6))))=TRUE,"missing/error",MID(HL34,FIND("male,",HL34)+6,(FIND(")",HL34)-(FIND("male,",HL34)+6)))))</f>
        <v/>
      </c>
      <c r="HI34" s="112" t="str">
        <f>IF(HE34="","",(MID(HE34,(SEARCH("^^",SUBSTITUTE(HE34," ","^^",LEN(HE34)-LEN(SUBSTITUTE(HE34," ","")))))+1,99)&amp;"_"&amp;LEFT(HE34,FIND(" ",HE34)-1)&amp;"_"&amp;HF34))</f>
        <v/>
      </c>
      <c r="HK34" s="104"/>
      <c r="HL34" s="104" t="s">
        <v>287</v>
      </c>
      <c r="HM34" s="105" t="str">
        <f>IF(HQ34="","",HM$3)</f>
        <v/>
      </c>
      <c r="HN34" s="106" t="str">
        <f>IF(HQ34="","",HM$1)</f>
        <v/>
      </c>
      <c r="HO34" s="107" t="str">
        <f>IF(HQ34="","",HM$2)</f>
        <v/>
      </c>
      <c r="HP34" s="107" t="str">
        <f>IF(HQ34="","",HM$3)</f>
        <v/>
      </c>
      <c r="HQ34" s="108" t="str">
        <f>IF(HX34="","",IF(ISNUMBER(SEARCH(":",HX34)),MID(HX34,FIND(":",HX34)+2,FIND("(",HX34)-FIND(":",HX34)-3),LEFT(HX34,FIND("(",HX34)-2)))</f>
        <v/>
      </c>
      <c r="HR34" s="109" t="str">
        <f>IF(HX34="","",MID(HX34,FIND("(",HX34)+1,4))</f>
        <v/>
      </c>
      <c r="HS34" s="110" t="str">
        <f>IF(ISNUMBER(SEARCH("*female*",HX34)),"female",IF(ISNUMBER(SEARCH("*male*",HX34)),"male",""))</f>
        <v/>
      </c>
      <c r="HT34" s="111" t="str">
        <f>IF(HX34="","",IF(ISERROR(MID(HX34,FIND("male,",HX34)+6,(FIND(")",HX34)-(FIND("male,",HX34)+6))))=TRUE,"missing/error",MID(HX34,FIND("male,",HX34)+6,(FIND(")",HX34)-(FIND("male,",HX34)+6)))))</f>
        <v/>
      </c>
      <c r="HU34" s="112" t="str">
        <f>IF(HQ34="","",(MID(HQ34,(SEARCH("^^",SUBSTITUTE(HQ34," ","^^",LEN(HQ34)-LEN(SUBSTITUTE(HQ34," ","")))))+1,99)&amp;"_"&amp;LEFT(HQ34,FIND(" ",HQ34)-1)&amp;"_"&amp;HR34))</f>
        <v/>
      </c>
      <c r="HW34" s="104"/>
      <c r="HX34" s="104"/>
      <c r="HY34" s="105" t="str">
        <f>IF(IC34="","",HY$3)</f>
        <v/>
      </c>
      <c r="HZ34" s="106" t="str">
        <f>IF(IC34="","",HY$1)</f>
        <v/>
      </c>
      <c r="IA34" s="107" t="str">
        <f>IF(IC34="","",HY$2)</f>
        <v/>
      </c>
      <c r="IB34" s="107" t="str">
        <f>IF(IC34="","",HY$3)</f>
        <v/>
      </c>
      <c r="IC34" s="108" t="str">
        <f>IF(IJ34="","",IF(ISNUMBER(SEARCH(":",IJ34)),MID(IJ34,FIND(":",IJ34)+2,FIND("(",IJ34)-FIND(":",IJ34)-3),LEFT(IJ34,FIND("(",IJ34)-2)))</f>
        <v/>
      </c>
      <c r="ID34" s="109" t="str">
        <f>IF(IJ34="","",MID(IJ34,FIND("(",IJ34)+1,4))</f>
        <v/>
      </c>
      <c r="IE34" s="110" t="str">
        <f>IF(ISNUMBER(SEARCH("*female*",IJ34)),"female",IF(ISNUMBER(SEARCH("*male*",IJ34)),"male",""))</f>
        <v/>
      </c>
      <c r="IF34" s="111" t="str">
        <f>IF(IJ34="","",IF(ISERROR(MID(IJ34,FIND("male,",IJ34)+6,(FIND(")",IJ34)-(FIND("male,",IJ34)+6))))=TRUE,"missing/error",MID(IJ34,FIND("male,",IJ34)+6,(FIND(")",IJ34)-(FIND("male,",IJ34)+6)))))</f>
        <v/>
      </c>
      <c r="IG34" s="112" t="str">
        <f>IF(IC34="","",(MID(IC34,(SEARCH("^^",SUBSTITUTE(IC34," ","^^",LEN(IC34)-LEN(SUBSTITUTE(IC34," ","")))))+1,99)&amp;"_"&amp;LEFT(IC34,FIND(" ",IC34)-1)&amp;"_"&amp;ID34))</f>
        <v/>
      </c>
      <c r="II34" s="104"/>
      <c r="IJ34" s="104"/>
      <c r="IK34" s="105" t="str">
        <f>IF(IO34="","",IK$3)</f>
        <v/>
      </c>
      <c r="IL34" s="106" t="str">
        <f>IF(IO34="","",IK$1)</f>
        <v/>
      </c>
      <c r="IM34" s="107" t="str">
        <f>IF(IO34="","",IK$2)</f>
        <v/>
      </c>
      <c r="IN34" s="107" t="str">
        <f>IF(IO34="","",IK$3)</f>
        <v/>
      </c>
      <c r="IO34" s="108" t="str">
        <f>IF(IV34="","",IF(ISNUMBER(SEARCH(":",IV34)),MID(IV34,FIND(":",IV34)+2,FIND("(",IV34)-FIND(":",IV34)-3),LEFT(IV34,FIND("(",IV34)-2)))</f>
        <v/>
      </c>
      <c r="IP34" s="109" t="str">
        <f>IF(IV34="","",MID(IV34,FIND("(",IV34)+1,4))</f>
        <v/>
      </c>
      <c r="IQ34" s="110" t="str">
        <f>IF(ISNUMBER(SEARCH("*female*",IV34)),"female",IF(ISNUMBER(SEARCH("*male*",IV34)),"male",""))</f>
        <v/>
      </c>
      <c r="IR34" s="111" t="str">
        <f>IF(IV34="","",IF(ISERROR(MID(IV34,FIND("male,",IV34)+6,(FIND(")",IV34)-(FIND("male,",IV34)+6))))=TRUE,"missing/error",MID(IV34,FIND("male,",IV34)+6,(FIND(")",IV34)-(FIND("male,",IV34)+6)))))</f>
        <v/>
      </c>
      <c r="IS34" s="112" t="str">
        <f>IF(IO34="","",(MID(IO34,(SEARCH("^^",SUBSTITUTE(IO34," ","^^",LEN(IO34)-LEN(SUBSTITUTE(IO34," ","")))))+1,99)&amp;"_"&amp;LEFT(IO34,FIND(" ",IO34)-1)&amp;"_"&amp;IP34))</f>
        <v/>
      </c>
      <c r="IU34" s="104"/>
      <c r="IV34" s="104"/>
      <c r="IW34" s="105" t="str">
        <f>IF(JA34="","",IW$3)</f>
        <v/>
      </c>
      <c r="IX34" s="106" t="str">
        <f>IF(JA34="","",IW$1)</f>
        <v/>
      </c>
      <c r="IY34" s="107" t="str">
        <f>IF(JA34="","",IW$2)</f>
        <v/>
      </c>
      <c r="IZ34" s="107" t="str">
        <f>IF(JA34="","",IW$3)</f>
        <v/>
      </c>
      <c r="JA34" s="108" t="str">
        <f>IF(JH34="","",IF(ISNUMBER(SEARCH(":",JH34)),MID(JH34,FIND(":",JH34)+2,FIND("(",JH34)-FIND(":",JH34)-3),LEFT(JH34,FIND("(",JH34)-2)))</f>
        <v/>
      </c>
      <c r="JB34" s="109" t="str">
        <f>IF(JH34="","",MID(JH34,FIND("(",JH34)+1,4))</f>
        <v/>
      </c>
      <c r="JC34" s="110" t="str">
        <f>IF(ISNUMBER(SEARCH("*female*",JH34)),"female",IF(ISNUMBER(SEARCH("*male*",JH34)),"male",""))</f>
        <v/>
      </c>
      <c r="JD34" s="111" t="str">
        <f>IF(JH34="","",IF(ISERROR(MID(JH34,FIND("male,",JH34)+6,(FIND(")",JH34)-(FIND("male,",JH34)+6))))=TRUE,"missing/error",MID(JH34,FIND("male,",JH34)+6,(FIND(")",JH34)-(FIND("male,",JH34)+6)))))</f>
        <v/>
      </c>
      <c r="JE34" s="112" t="str">
        <f>IF(JA34="","",(MID(JA34,(SEARCH("^^",SUBSTITUTE(JA34," ","^^",LEN(JA34)-LEN(SUBSTITUTE(JA34," ","")))))+1,99)&amp;"_"&amp;LEFT(JA34,FIND(" ",JA34)-1)&amp;"_"&amp;JB34))</f>
        <v/>
      </c>
      <c r="JG34" s="104"/>
      <c r="JH34" s="104"/>
      <c r="JI34" s="105" t="str">
        <f>IF(JM34="","",JI$3)</f>
        <v/>
      </c>
      <c r="JJ34" s="106" t="str">
        <f>IF(JM34="","",JI$1)</f>
        <v/>
      </c>
      <c r="JK34" s="107" t="str">
        <f>IF(JM34="","",JI$2)</f>
        <v/>
      </c>
      <c r="JL34" s="107" t="str">
        <f>IF(JM34="","",JI$3)</f>
        <v/>
      </c>
      <c r="JM34" s="108" t="str">
        <f>IF(JT34="","",IF(ISNUMBER(SEARCH(":",JT34)),MID(JT34,FIND(":",JT34)+2,FIND("(",JT34)-FIND(":",JT34)-3),LEFT(JT34,FIND("(",JT34)-2)))</f>
        <v/>
      </c>
      <c r="JN34" s="109" t="str">
        <f>IF(JT34="","",MID(JT34,FIND("(",JT34)+1,4))</f>
        <v/>
      </c>
      <c r="JO34" s="110" t="str">
        <f>IF(ISNUMBER(SEARCH("*female*",JT34)),"female",IF(ISNUMBER(SEARCH("*male*",JT34)),"male",""))</f>
        <v/>
      </c>
      <c r="JP34" s="111" t="str">
        <f>IF(JT34="","",IF(ISERROR(MID(JT34,FIND("male,",JT34)+6,(FIND(")",JT34)-(FIND("male,",JT34)+6))))=TRUE,"missing/error",MID(JT34,FIND("male,",JT34)+6,(FIND(")",JT34)-(FIND("male,",JT34)+6)))))</f>
        <v/>
      </c>
      <c r="JQ34" s="112" t="str">
        <f>IF(JM34="","",(MID(JM34,(SEARCH("^^",SUBSTITUTE(JM34," ","^^",LEN(JM34)-LEN(SUBSTITUTE(JM34," ","")))))+1,99)&amp;"_"&amp;LEFT(JM34,FIND(" ",JM34)-1)&amp;"_"&amp;JN34))</f>
        <v/>
      </c>
      <c r="JS34" s="104"/>
      <c r="JT34" s="104"/>
      <c r="JU34" s="105" t="str">
        <f>IF(JY34="","",JU$3)</f>
        <v/>
      </c>
      <c r="JV34" s="106" t="str">
        <f>IF(JY34="","",JU$1)</f>
        <v/>
      </c>
      <c r="JW34" s="107" t="str">
        <f>IF(JY34="","",JU$2)</f>
        <v/>
      </c>
      <c r="JX34" s="107" t="str">
        <f>IF(JY34="","",JU$3)</f>
        <v/>
      </c>
      <c r="JY34" s="108" t="str">
        <f>IF(KF34="","",IF(ISNUMBER(SEARCH(":",KF34)),MID(KF34,FIND(":",KF34)+2,FIND("(",KF34)-FIND(":",KF34)-3),LEFT(KF34,FIND("(",KF34)-2)))</f>
        <v/>
      </c>
      <c r="JZ34" s="109" t="str">
        <f>IF(KF34="","",MID(KF34,FIND("(",KF34)+1,4))</f>
        <v/>
      </c>
      <c r="KA34" s="110" t="str">
        <f>IF(ISNUMBER(SEARCH("*female*",KF34)),"female",IF(ISNUMBER(SEARCH("*male*",KF34)),"male",""))</f>
        <v/>
      </c>
      <c r="KB34" s="111" t="str">
        <f>IF(KF34="","",IF(ISERROR(MID(KF34,FIND("male,",KF34)+6,(FIND(")",KF34)-(FIND("male,",KF34)+6))))=TRUE,"missing/error",MID(KF34,FIND("male,",KF34)+6,(FIND(")",KF34)-(FIND("male,",KF34)+6)))))</f>
        <v/>
      </c>
      <c r="KC34" s="112" t="str">
        <f>IF(JY34="","",(MID(JY34,(SEARCH("^^",SUBSTITUTE(JY34," ","^^",LEN(JY34)-LEN(SUBSTITUTE(JY34," ","")))))+1,99)&amp;"_"&amp;LEFT(JY34,FIND(" ",JY34)-1)&amp;"_"&amp;JZ34))</f>
        <v/>
      </c>
      <c r="KE34" s="104"/>
      <c r="KF34" s="104"/>
    </row>
    <row r="35" spans="1:292" ht="13.5" customHeight="1">
      <c r="A35" s="20"/>
      <c r="B35" s="104" t="s">
        <v>691</v>
      </c>
      <c r="C35" s="1" t="s">
        <v>692</v>
      </c>
      <c r="D35" s="163" t="s">
        <v>717</v>
      </c>
      <c r="E35" s="105">
        <f>IF(I35="","",E$3)</f>
        <v>41814</v>
      </c>
      <c r="F35" s="106" t="str">
        <f>IF(I35="","",E$1)</f>
        <v>Katainen I</v>
      </c>
      <c r="G35" s="107">
        <v>41229</v>
      </c>
      <c r="H35" s="107">
        <f>IF(I35="","",E$3)</f>
        <v>41814</v>
      </c>
      <c r="I35" s="108" t="str">
        <f>IF(P35="","",IF(ISNUMBER(SEARCH(":",P35)),MID(P35,FIND(":",P35)+2,FIND("(",P35)-FIND(":",P35)-3),LEFT(P35,FIND("(",P35)-2)))</f>
        <v>Jan Vapaavuori</v>
      </c>
      <c r="J35" s="109" t="str">
        <f>IF(P35="","",MID(P35,FIND("(",P35)+1,4))</f>
        <v>1965</v>
      </c>
      <c r="K35" s="110" t="str">
        <f>IF(ISNUMBER(SEARCH("*female*",P35)),"female",IF(ISNUMBER(SEARCH("*male*",P35)),"male",""))</f>
        <v>male</v>
      </c>
      <c r="L35" s="111" t="str">
        <f>IF(P35="","",IF(ISERROR(MID(P35,FIND("male,",P35)+6,(FIND(")",P35)-(FIND("male,",P35)+6))))=TRUE,"missing/error",MID(P35,FIND("male,",P35)+6,(FIND(")",P35)-(FIND("male,",P35)+6)))))</f>
        <v>fi_kok01</v>
      </c>
      <c r="M35" s="112" t="str">
        <f>IF(I35="","",(MID(I35,(SEARCH("^^",SUBSTITUTE(I35," ","^^",LEN(I35)-LEN(SUBSTITUTE(I35," ","")))))+1,99)&amp;"_"&amp;LEFT(I35,FIND(" ",I35)-1)&amp;"_"&amp;J35))</f>
        <v>Vapaavuori_Jan_1965</v>
      </c>
      <c r="O35" s="104"/>
      <c r="P35" s="163" t="s">
        <v>754</v>
      </c>
      <c r="Q35" s="105" t="str">
        <f>IF(U35="","",Q$3)</f>
        <v/>
      </c>
      <c r="R35" s="106" t="str">
        <f>IF(U35="","",Q$1)</f>
        <v/>
      </c>
      <c r="S35" s="107" t="str">
        <f>IF(U35="","",Q$2)</f>
        <v/>
      </c>
      <c r="T35" s="107" t="str">
        <f>IF(U35="","",Q$3)</f>
        <v/>
      </c>
      <c r="U35" s="108" t="str">
        <f>IF(AB35="","",IF(ISNUMBER(SEARCH(":",AB35)),MID(AB35,FIND(":",AB35)+2,FIND("(",AB35)-FIND(":",AB35)-3),LEFT(AB35,FIND("(",AB35)-2)))</f>
        <v/>
      </c>
      <c r="V35" s="109" t="str">
        <f>IF(AB35="","",MID(AB35,FIND("(",AB35)+1,4))</f>
        <v/>
      </c>
      <c r="W35" s="110" t="str">
        <f>IF(ISNUMBER(SEARCH("*female*",AB35)),"female",IF(ISNUMBER(SEARCH("*male*",AB35)),"male",""))</f>
        <v/>
      </c>
      <c r="X35" s="111" t="s">
        <v>287</v>
      </c>
      <c r="Y35" s="112" t="str">
        <f>IF(U35="","",(MID(U35,(SEARCH("^^",SUBSTITUTE(U35," ","^^",LEN(U35)-LEN(SUBSTITUTE(U35," ","")))))+1,99)&amp;"_"&amp;LEFT(U35,FIND(" ",U35)-1)&amp;"_"&amp;V35))</f>
        <v/>
      </c>
      <c r="AA35" s="104"/>
      <c r="AB35" s="104"/>
      <c r="AC35" s="105">
        <f t="shared" si="278"/>
        <v>43622</v>
      </c>
      <c r="AD35" s="106" t="str">
        <f t="shared" si="279"/>
        <v>Sipilä I</v>
      </c>
      <c r="AE35" s="107">
        <v>42733</v>
      </c>
      <c r="AF35" s="107">
        <f>IF(AG35="","",AC$3)</f>
        <v>43622</v>
      </c>
      <c r="AG35" s="108" t="str">
        <f t="shared" si="280"/>
        <v>Mika Lintilä</v>
      </c>
      <c r="AH35" s="109" t="str">
        <f t="shared" si="281"/>
        <v>1966</v>
      </c>
      <c r="AI35" s="110" t="str">
        <f t="shared" si="282"/>
        <v>male</v>
      </c>
      <c r="AJ35" s="111" t="str">
        <f t="shared" si="283"/>
        <v>fi_kesk01</v>
      </c>
      <c r="AK35" s="112" t="str">
        <f t="shared" si="284"/>
        <v>Lintilä_Mika_1966</v>
      </c>
      <c r="AM35" s="104"/>
      <c r="AN35" s="104" t="s">
        <v>1036</v>
      </c>
      <c r="AO35" s="105" t="str">
        <f t="shared" si="260"/>
        <v/>
      </c>
      <c r="AP35" s="106" t="str">
        <f t="shared" si="261"/>
        <v/>
      </c>
      <c r="AQ35" s="107" t="str">
        <f t="shared" si="262"/>
        <v/>
      </c>
      <c r="AR35" s="107" t="str">
        <f t="shared" si="263"/>
        <v/>
      </c>
      <c r="AS35" s="108" t="str">
        <f t="shared" si="264"/>
        <v/>
      </c>
      <c r="AT35" s="109" t="str">
        <f t="shared" si="265"/>
        <v/>
      </c>
      <c r="AU35" s="110" t="str">
        <f t="shared" si="266"/>
        <v/>
      </c>
      <c r="AV35" s="111" t="str">
        <f t="shared" si="267"/>
        <v/>
      </c>
      <c r="AW35" s="112" t="str">
        <f t="shared" si="268"/>
        <v/>
      </c>
      <c r="AY35" s="104"/>
      <c r="AZ35" s="104"/>
      <c r="BA35" s="105" t="str">
        <f t="shared" si="269"/>
        <v/>
      </c>
      <c r="BB35" s="106" t="str">
        <f t="shared" si="270"/>
        <v/>
      </c>
      <c r="BC35" s="107" t="str">
        <f t="shared" si="271"/>
        <v/>
      </c>
      <c r="BD35" s="107" t="str">
        <f t="shared" si="272"/>
        <v/>
      </c>
      <c r="BE35" s="108" t="str">
        <f t="shared" si="273"/>
        <v/>
      </c>
      <c r="BF35" s="109" t="str">
        <f t="shared" si="274"/>
        <v/>
      </c>
      <c r="BG35" s="110" t="str">
        <f t="shared" si="275"/>
        <v/>
      </c>
      <c r="BH35" s="111" t="str">
        <f t="shared" si="276"/>
        <v/>
      </c>
      <c r="BI35" s="112" t="str">
        <f t="shared" si="277"/>
        <v/>
      </c>
      <c r="BK35" s="104"/>
      <c r="BL35" s="104"/>
      <c r="BM35" s="105" t="str">
        <f>IF(BQ35="","",BM$3)</f>
        <v/>
      </c>
      <c r="BN35" s="106" t="str">
        <f>IF(BQ35="","",BM$1)</f>
        <v/>
      </c>
      <c r="BO35" s="107" t="str">
        <f>IF(BQ35="","",BM$2)</f>
        <v/>
      </c>
      <c r="BP35" s="107" t="str">
        <f>IF(BQ35="","",BM$3)</f>
        <v/>
      </c>
      <c r="BQ35" s="108" t="str">
        <f>IF(BX35="","",IF(ISNUMBER(SEARCH(":",BX35)),MID(BX35,FIND(":",BX35)+2,FIND("(",BX35)-FIND(":",BX35)-3),LEFT(BX35,FIND("(",BX35)-2)))</f>
        <v/>
      </c>
      <c r="BR35" s="109" t="str">
        <f>IF(BX35="","",MID(BX35,FIND("(",BX35)+1,4))</f>
        <v/>
      </c>
      <c r="BS35" s="110" t="str">
        <f>IF(ISNUMBER(SEARCH("*female*",BX35)),"female",IF(ISNUMBER(SEARCH("*male*",BX35)),"male",""))</f>
        <v/>
      </c>
      <c r="BT35" s="111" t="str">
        <f>IF(BX35="","",IF(ISERROR(MID(BX35,FIND("male,",BX35)+6,(FIND(")",BX35)-(FIND("male,",BX35)+6))))=TRUE,"missing/error",MID(BX35,FIND("male,",BX35)+6,(FIND(")",BX35)-(FIND("male,",BX35)+6)))))</f>
        <v/>
      </c>
      <c r="BU35" s="112" t="str">
        <f>IF(BQ35="","",(MID(BQ35,(SEARCH("^^",SUBSTITUTE(BQ35," ","^^",LEN(BQ35)-LEN(SUBSTITUTE(BQ35," ","")))))+1,99)&amp;"_"&amp;LEFT(BQ35,FIND(" ",BQ35)-1)&amp;"_"&amp;BR35))</f>
        <v/>
      </c>
      <c r="BW35" s="104"/>
      <c r="BX35" s="104"/>
      <c r="BY35" s="105" t="str">
        <f>IF(CC35="","",BY$3)</f>
        <v/>
      </c>
      <c r="BZ35" s="106" t="str">
        <f>IF(CC35="","",BY$1)</f>
        <v/>
      </c>
      <c r="CA35" s="107" t="str">
        <f>IF(CC35="","",BY$2)</f>
        <v/>
      </c>
      <c r="CB35" s="107" t="str">
        <f>IF(CC35="","",BY$3)</f>
        <v/>
      </c>
      <c r="CC35" s="108" t="str">
        <f>IF(CJ35="","",IF(ISNUMBER(SEARCH(":",CJ35)),MID(CJ35,FIND(":",CJ35)+2,FIND("(",CJ35)-FIND(":",CJ35)-3),LEFT(CJ35,FIND("(",CJ35)-2)))</f>
        <v/>
      </c>
      <c r="CD35" s="109" t="str">
        <f>IF(CJ35="","",MID(CJ35,FIND("(",CJ35)+1,4))</f>
        <v/>
      </c>
      <c r="CE35" s="110" t="str">
        <f>IF(ISNUMBER(SEARCH("*female*",CJ35)),"female",IF(ISNUMBER(SEARCH("*male*",CJ35)),"male",""))</f>
        <v/>
      </c>
      <c r="CF35" s="111" t="str">
        <f>IF(CJ35="","",IF(ISERROR(MID(CJ35,FIND("male,",CJ35)+6,(FIND(")",CJ35)-(FIND("male,",CJ35)+6))))=TRUE,"missing/error",MID(CJ35,FIND("male,",CJ35)+6,(FIND(")",CJ35)-(FIND("male,",CJ35)+6)))))</f>
        <v/>
      </c>
      <c r="CG35" s="112" t="str">
        <f>IF(CC35="","",(MID(CC35,(SEARCH("^^",SUBSTITUTE(CC35," ","^^",LEN(CC35)-LEN(SUBSTITUTE(CC35," ","")))))+1,99)&amp;"_"&amp;LEFT(CC35,FIND(" ",CC35)-1)&amp;"_"&amp;CD35))</f>
        <v/>
      </c>
      <c r="CI35" s="104"/>
      <c r="CJ35" s="104"/>
      <c r="CK35" s="105" t="str">
        <f>IF(CO35="","",CK$3)</f>
        <v/>
      </c>
      <c r="CL35" s="106" t="str">
        <f>IF(CO35="","",CK$1)</f>
        <v/>
      </c>
      <c r="CM35" s="107" t="str">
        <f>IF(CO35="","",CK$2)</f>
        <v/>
      </c>
      <c r="CN35" s="107" t="str">
        <f>IF(CO35="","",CK$3)</f>
        <v/>
      </c>
      <c r="CO35" s="108" t="str">
        <f>IF(CV35="","",IF(ISNUMBER(SEARCH(":",CV35)),MID(CV35,FIND(":",CV35)+2,FIND("(",CV35)-FIND(":",CV35)-3),LEFT(CV35,FIND("(",CV35)-2)))</f>
        <v/>
      </c>
      <c r="CP35" s="109" t="str">
        <f>IF(CV35="","",MID(CV35,FIND("(",CV35)+1,4))</f>
        <v/>
      </c>
      <c r="CQ35" s="110" t="str">
        <f>IF(ISNUMBER(SEARCH("*female*",CV35)),"female",IF(ISNUMBER(SEARCH("*male*",CV35)),"male",""))</f>
        <v/>
      </c>
      <c r="CR35" s="111" t="str">
        <f>IF(CV35="","",IF(ISERROR(MID(CV35,FIND("male,",CV35)+6,(FIND(")",CV35)-(FIND("male,",CV35)+6))))=TRUE,"missing/error",MID(CV35,FIND("male,",CV35)+6,(FIND(")",CV35)-(FIND("male,",CV35)+6)))))</f>
        <v/>
      </c>
      <c r="CS35" s="112" t="str">
        <f>IF(CO35="","",(MID(CO35,(SEARCH("^^",SUBSTITUTE(CO35," ","^^",LEN(CO35)-LEN(SUBSTITUTE(CO35," ","")))))+1,99)&amp;"_"&amp;LEFT(CO35,FIND(" ",CO35)-1)&amp;"_"&amp;CP35))</f>
        <v/>
      </c>
      <c r="CU35" s="104"/>
      <c r="CV35" s="104"/>
      <c r="CW35" s="105" t="str">
        <f>IF(DA35="","",CW$3)</f>
        <v/>
      </c>
      <c r="CX35" s="106" t="str">
        <f>IF(DA35="","",CW$1)</f>
        <v/>
      </c>
      <c r="CY35" s="107" t="str">
        <f>IF(DA35="","",CW$2)</f>
        <v/>
      </c>
      <c r="CZ35" s="107" t="str">
        <f>IF(DA35="","",CW$3)</f>
        <v/>
      </c>
      <c r="DA35" s="108" t="str">
        <f>IF(DH35="","",IF(ISNUMBER(SEARCH(":",DH35)),MID(DH35,FIND(":",DH35)+2,FIND("(",DH35)-FIND(":",DH35)-3),LEFT(DH35,FIND("(",DH35)-2)))</f>
        <v/>
      </c>
      <c r="DB35" s="109" t="str">
        <f>IF(DH35="","",MID(DH35,FIND("(",DH35)+1,4))</f>
        <v/>
      </c>
      <c r="DC35" s="110" t="str">
        <f>IF(ISNUMBER(SEARCH("*female*",DH35)),"female",IF(ISNUMBER(SEARCH("*male*",DH35)),"male",""))</f>
        <v/>
      </c>
      <c r="DD35" s="111" t="str">
        <f>IF(DH35="","",IF(ISERROR(MID(DH35,FIND("male,",DH35)+6,(FIND(")",DH35)-(FIND("male,",DH35)+6))))=TRUE,"missing/error",MID(DH35,FIND("male,",DH35)+6,(FIND(")",DH35)-(FIND("male,",DH35)+6)))))</f>
        <v/>
      </c>
      <c r="DE35" s="112" t="str">
        <f>IF(DA35="","",(MID(DA35,(SEARCH("^^",SUBSTITUTE(DA35," ","^^",LEN(DA35)-LEN(SUBSTITUTE(DA35," ","")))))+1,99)&amp;"_"&amp;LEFT(DA35,FIND(" ",DA35)-1)&amp;"_"&amp;DB35))</f>
        <v/>
      </c>
      <c r="DG35" s="104"/>
      <c r="DH35" s="104"/>
      <c r="DI35" s="105" t="str">
        <f>IF(DM35="","",DI$3)</f>
        <v/>
      </c>
      <c r="DJ35" s="106" t="str">
        <f>IF(DM35="","",DI$1)</f>
        <v/>
      </c>
      <c r="DK35" s="107" t="str">
        <f>IF(DM35="","",DI$2)</f>
        <v/>
      </c>
      <c r="DL35" s="107" t="str">
        <f>IF(DM35="","",DI$3)</f>
        <v/>
      </c>
      <c r="DM35" s="108" t="str">
        <f>IF(DT35="","",IF(ISNUMBER(SEARCH(":",DT35)),MID(DT35,FIND(":",DT35)+2,FIND("(",DT35)-FIND(":",DT35)-3),LEFT(DT35,FIND("(",DT35)-2)))</f>
        <v/>
      </c>
      <c r="DN35" s="109" t="str">
        <f>IF(DT35="","",MID(DT35,FIND("(",DT35)+1,4))</f>
        <v/>
      </c>
      <c r="DO35" s="110" t="str">
        <f>IF(ISNUMBER(SEARCH("*female*",DT35)),"female",IF(ISNUMBER(SEARCH("*male*",DT35)),"male",""))</f>
        <v/>
      </c>
      <c r="DP35" s="111" t="str">
        <f>IF(DT35="","",IF(ISERROR(MID(DT35,FIND("male,",DT35)+6,(FIND(")",DT35)-(FIND("male,",DT35)+6))))=TRUE,"missing/error",MID(DT35,FIND("male,",DT35)+6,(FIND(")",DT35)-(FIND("male,",DT35)+6)))))</f>
        <v/>
      </c>
      <c r="DQ35" s="112" t="str">
        <f>IF(DM35="","",(MID(DM35,(SEARCH("^^",SUBSTITUTE(DM35," ","^^",LEN(DM35)-LEN(SUBSTITUTE(DM35," ","")))))+1,99)&amp;"_"&amp;LEFT(DM35,FIND(" ",DM35)-1)&amp;"_"&amp;DN35))</f>
        <v/>
      </c>
      <c r="DS35" s="104"/>
      <c r="DT35" s="104"/>
      <c r="DU35" s="105" t="str">
        <f>IF(DY35="","",DU$3)</f>
        <v/>
      </c>
      <c r="DV35" s="106" t="str">
        <f>IF(DY35="","",DU$1)</f>
        <v/>
      </c>
      <c r="DW35" s="107" t="str">
        <f>IF(DY35="","",DU$2)</f>
        <v/>
      </c>
      <c r="DX35" s="107" t="str">
        <f>IF(DY35="","",DU$3)</f>
        <v/>
      </c>
      <c r="DY35" s="108" t="str">
        <f>IF(EF35="","",IF(ISNUMBER(SEARCH(":",EF35)),MID(EF35,FIND(":",EF35)+2,FIND("(",EF35)-FIND(":",EF35)-3),LEFT(EF35,FIND("(",EF35)-2)))</f>
        <v/>
      </c>
      <c r="DZ35" s="109" t="str">
        <f>IF(EF35="","",MID(EF35,FIND("(",EF35)+1,4))</f>
        <v/>
      </c>
      <c r="EA35" s="110" t="str">
        <f>IF(ISNUMBER(SEARCH("*female*",EF35)),"female",IF(ISNUMBER(SEARCH("*male*",EF35)),"male",""))</f>
        <v/>
      </c>
      <c r="EB35" s="111" t="str">
        <f>IF(EF35="","",IF(ISERROR(MID(EF35,FIND("male,",EF35)+6,(FIND(")",EF35)-(FIND("male,",EF35)+6))))=TRUE,"missing/error",MID(EF35,FIND("male,",EF35)+6,(FIND(")",EF35)-(FIND("male,",EF35)+6)))))</f>
        <v/>
      </c>
      <c r="EC35" s="112" t="str">
        <f>IF(DY35="","",(MID(DY35,(SEARCH("^^",SUBSTITUTE(DY35," ","^^",LEN(DY35)-LEN(SUBSTITUTE(DY35," ","")))))+1,99)&amp;"_"&amp;LEFT(DY35,FIND(" ",DY35)-1)&amp;"_"&amp;DZ35))</f>
        <v/>
      </c>
      <c r="EE35" s="104"/>
      <c r="EF35" s="104"/>
      <c r="EG35" s="105" t="str">
        <f>IF(EK35="","",EG$3)</f>
        <v/>
      </c>
      <c r="EH35" s="106" t="str">
        <f>IF(EK35="","",EG$1)</f>
        <v/>
      </c>
      <c r="EI35" s="107" t="str">
        <f>IF(EK35="","",EG$2)</f>
        <v/>
      </c>
      <c r="EJ35" s="107" t="str">
        <f>IF(EK35="","",EG$3)</f>
        <v/>
      </c>
      <c r="EK35" s="108" t="str">
        <f>IF(ER35="","",IF(ISNUMBER(SEARCH(":",ER35)),MID(ER35,FIND(":",ER35)+2,FIND("(",ER35)-FIND(":",ER35)-3),LEFT(ER35,FIND("(",ER35)-2)))</f>
        <v/>
      </c>
      <c r="EL35" s="109" t="str">
        <f>IF(ER35="","",MID(ER35,FIND("(",ER35)+1,4))</f>
        <v/>
      </c>
      <c r="EM35" s="110" t="str">
        <f>IF(ISNUMBER(SEARCH("*female*",ER35)),"female",IF(ISNUMBER(SEARCH("*male*",ER35)),"male",""))</f>
        <v/>
      </c>
      <c r="EN35" s="111" t="str">
        <f>IF(ER35="","",IF(ISERROR(MID(ER35,FIND("male,",ER35)+6,(FIND(")",ER35)-(FIND("male,",ER35)+6))))=TRUE,"missing/error",MID(ER35,FIND("male,",ER35)+6,(FIND(")",ER35)-(FIND("male,",ER35)+6)))))</f>
        <v/>
      </c>
      <c r="EO35" s="112" t="str">
        <f>IF(EK35="","",(MID(EK35,(SEARCH("^^",SUBSTITUTE(EK35," ","^^",LEN(EK35)-LEN(SUBSTITUTE(EK35," ","")))))+1,99)&amp;"_"&amp;LEFT(EK35,FIND(" ",EK35)-1)&amp;"_"&amp;EL35))</f>
        <v/>
      </c>
      <c r="EQ35" s="104"/>
      <c r="ER35" s="104"/>
      <c r="ES35" s="105" t="str">
        <f>IF(EW35="","",ES$3)</f>
        <v/>
      </c>
      <c r="ET35" s="106" t="str">
        <f>IF(EW35="","",ES$1)</f>
        <v/>
      </c>
      <c r="EU35" s="107" t="str">
        <f>IF(EW35="","",ES$2)</f>
        <v/>
      </c>
      <c r="EV35" s="107" t="str">
        <f>IF(EW35="","",ES$3)</f>
        <v/>
      </c>
      <c r="EW35" s="108" t="str">
        <f>IF(FD35="","",IF(ISNUMBER(SEARCH(":",FD35)),MID(FD35,FIND(":",FD35)+2,FIND("(",FD35)-FIND(":",FD35)-3),LEFT(FD35,FIND("(",FD35)-2)))</f>
        <v/>
      </c>
      <c r="EX35" s="109" t="str">
        <f>IF(FD35="","",MID(FD35,FIND("(",FD35)+1,4))</f>
        <v/>
      </c>
      <c r="EY35" s="110" t="str">
        <f>IF(ISNUMBER(SEARCH("*female*",FD35)),"female",IF(ISNUMBER(SEARCH("*male*",FD35)),"male",""))</f>
        <v/>
      </c>
      <c r="EZ35" s="111" t="str">
        <f>IF(FD35="","",IF(ISERROR(MID(FD35,FIND("male,",FD35)+6,(FIND(")",FD35)-(FIND("male,",FD35)+6))))=TRUE,"missing/error",MID(FD35,FIND("male,",FD35)+6,(FIND(")",FD35)-(FIND("male,",FD35)+6)))))</f>
        <v/>
      </c>
      <c r="FA35" s="112" t="str">
        <f>IF(EW35="","",(MID(EW35,(SEARCH("^^",SUBSTITUTE(EW35," ","^^",LEN(EW35)-LEN(SUBSTITUTE(EW35," ","")))))+1,99)&amp;"_"&amp;LEFT(EW35,FIND(" ",EW35)-1)&amp;"_"&amp;EX35))</f>
        <v/>
      </c>
      <c r="FC35" s="104"/>
      <c r="FD35" s="104"/>
      <c r="FE35" s="105" t="str">
        <f>IF(FI35="","",FE$3)</f>
        <v/>
      </c>
      <c r="FF35" s="106" t="str">
        <f>IF(FI35="","",FE$1)</f>
        <v/>
      </c>
      <c r="FG35" s="107" t="str">
        <f>IF(FI35="","",FE$2)</f>
        <v/>
      </c>
      <c r="FH35" s="107" t="str">
        <f>IF(FI35="","",FE$3)</f>
        <v/>
      </c>
      <c r="FI35" s="108" t="str">
        <f>IF(FP35="","",IF(ISNUMBER(SEARCH(":",FP35)),MID(FP35,FIND(":",FP35)+2,FIND("(",FP35)-FIND(":",FP35)-3),LEFT(FP35,FIND("(",FP35)-2)))</f>
        <v/>
      </c>
      <c r="FJ35" s="109" t="str">
        <f>IF(FP35="","",MID(FP35,FIND("(",FP35)+1,4))</f>
        <v/>
      </c>
      <c r="FK35" s="110" t="str">
        <f>IF(ISNUMBER(SEARCH("*female*",FP35)),"female",IF(ISNUMBER(SEARCH("*male*",FP35)),"male",""))</f>
        <v/>
      </c>
      <c r="FL35" s="111" t="str">
        <f>IF(FP35="","",IF(ISERROR(MID(FP35,FIND("male,",FP35)+6,(FIND(")",FP35)-(FIND("male,",FP35)+6))))=TRUE,"missing/error",MID(FP35,FIND("male,",FP35)+6,(FIND(")",FP35)-(FIND("male,",FP35)+6)))))</f>
        <v/>
      </c>
      <c r="FM35" s="112" t="str">
        <f>IF(FI35="","",(MID(FI35,(SEARCH("^^",SUBSTITUTE(FI35," ","^^",LEN(FI35)-LEN(SUBSTITUTE(FI35," ","")))))+1,99)&amp;"_"&amp;LEFT(FI35,FIND(" ",FI35)-1)&amp;"_"&amp;FJ35))</f>
        <v/>
      </c>
      <c r="FO35" s="104"/>
      <c r="FP35" s="104"/>
      <c r="FQ35" s="105" t="str">
        <f>IF(FU35="","",#REF!)</f>
        <v/>
      </c>
      <c r="FR35" s="106" t="str">
        <f>IF(FU35="","",FQ$1)</f>
        <v/>
      </c>
      <c r="FS35" s="107" t="str">
        <f>IF(FU35="","",FQ$2)</f>
        <v/>
      </c>
      <c r="FT35" s="107" t="str">
        <f>IF(FU35="","",FQ$3)</f>
        <v/>
      </c>
      <c r="FU35" s="108" t="str">
        <f>IF(GB35="","",IF(ISNUMBER(SEARCH(":",GB35)),MID(GB35,FIND(":",GB35)+2,FIND("(",GB35)-FIND(":",GB35)-3),LEFT(GB35,FIND("(",GB35)-2)))</f>
        <v/>
      </c>
      <c r="FV35" s="109" t="str">
        <f>IF(GB35="","",MID(GB35,FIND("(",GB35)+1,4))</f>
        <v/>
      </c>
      <c r="FW35" s="110" t="str">
        <f>IF(ISNUMBER(SEARCH("*female*",GB35)),"female",IF(ISNUMBER(SEARCH("*male*",GB35)),"male",""))</f>
        <v/>
      </c>
      <c r="FX35" s="111" t="str">
        <f>IF(GB35="","",IF(ISERROR(MID(GB35,FIND("male,",GB35)+6,(FIND(")",GB35)-(FIND("male,",GB35)+6))))=TRUE,"missing/error",MID(GB35,FIND("male,",GB35)+6,(FIND(")",GB35)-(FIND("male,",GB35)+6)))))</f>
        <v/>
      </c>
      <c r="FY35" s="112" t="str">
        <f>IF(FU35="","",(MID(FU35,(SEARCH("^^",SUBSTITUTE(FU35," ","^^",LEN(FU35)-LEN(SUBSTITUTE(FU35," ","")))))+1,99)&amp;"_"&amp;LEFT(FU35,FIND(" ",FU35)-1)&amp;"_"&amp;FV35))</f>
        <v/>
      </c>
      <c r="GA35" s="104"/>
      <c r="GB35" s="104"/>
      <c r="GC35" s="105" t="str">
        <f>IF(GG35="","",GC$3)</f>
        <v/>
      </c>
      <c r="GD35" s="106" t="str">
        <f>IF(GG35="","",GC$1)</f>
        <v/>
      </c>
      <c r="GE35" s="107" t="str">
        <f>IF(GG35="","",GC$2)</f>
        <v/>
      </c>
      <c r="GF35" s="107" t="str">
        <f>IF(GG35="","",GC$3)</f>
        <v/>
      </c>
      <c r="GG35" s="108" t="str">
        <f>IF(GN35="","",IF(ISNUMBER(SEARCH(":",GN35)),MID(GN35,FIND(":",GN35)+2,FIND("(",GN35)-FIND(":",GN35)-3),LEFT(GN35,FIND("(",GN35)-2)))</f>
        <v/>
      </c>
      <c r="GH35" s="109" t="str">
        <f>IF(GN35="","",MID(GN35,FIND("(",GN35)+1,4))</f>
        <v/>
      </c>
      <c r="GI35" s="110" t="str">
        <f>IF(ISNUMBER(SEARCH("*female*",GN35)),"female",IF(ISNUMBER(SEARCH("*male*",GN35)),"male",""))</f>
        <v/>
      </c>
      <c r="GJ35" s="111" t="str">
        <f>IF(GN35="","",IF(ISERROR(MID(GN35,FIND("male,",GN35)+6,(FIND(")",GN35)-(FIND("male,",GN35)+6))))=TRUE,"missing/error",MID(GN35,FIND("male,",GN35)+6,(FIND(")",GN35)-(FIND("male,",GN35)+6)))))</f>
        <v/>
      </c>
      <c r="GK35" s="112" t="str">
        <f>IF(GG35="","",(MID(GG35,(SEARCH("^^",SUBSTITUTE(GG35," ","^^",LEN(GG35)-LEN(SUBSTITUTE(GG35," ","")))))+1,99)&amp;"_"&amp;LEFT(GG35,FIND(" ",GG35)-1)&amp;"_"&amp;GH35))</f>
        <v/>
      </c>
      <c r="GM35" s="104"/>
      <c r="GN35" s="104" t="s">
        <v>287</v>
      </c>
      <c r="GO35" s="105" t="str">
        <f>IF(GS35="","",GO$3)</f>
        <v/>
      </c>
      <c r="GP35" s="106" t="str">
        <f>IF(GS35="","",GO$1)</f>
        <v/>
      </c>
      <c r="GQ35" s="107" t="str">
        <f>IF(GS35="","",GO$2)</f>
        <v/>
      </c>
      <c r="GR35" s="107" t="str">
        <f>IF(GS35="","",GO$3)</f>
        <v/>
      </c>
      <c r="GS35" s="108" t="str">
        <f>IF(GZ35="","",IF(ISNUMBER(SEARCH(":",GZ35)),MID(GZ35,FIND(":",GZ35)+2,FIND("(",GZ35)-FIND(":",GZ35)-3),LEFT(GZ35,FIND("(",GZ35)-2)))</f>
        <v/>
      </c>
      <c r="GT35" s="109" t="str">
        <f>IF(GZ35="","",MID(GZ35,FIND("(",GZ35)+1,4))</f>
        <v/>
      </c>
      <c r="GU35" s="110" t="str">
        <f>IF(ISNUMBER(SEARCH("*female*",GZ35)),"female",IF(ISNUMBER(SEARCH("*male*",GZ35)),"male",""))</f>
        <v/>
      </c>
      <c r="GV35" s="111" t="str">
        <f>IF(GZ35="","",IF(ISERROR(MID(GZ35,FIND("male,",GZ35)+6,(FIND(")",GZ35)-(FIND("male,",GZ35)+6))))=TRUE,"missing/error",MID(GZ35,FIND("male,",GZ35)+6,(FIND(")",GZ35)-(FIND("male,",GZ35)+6)))))</f>
        <v/>
      </c>
      <c r="GW35" s="112" t="str">
        <f>IF(GS35="","",(MID(GS35,(SEARCH("^^",SUBSTITUTE(GS35," ","^^",LEN(GS35)-LEN(SUBSTITUTE(GS35," ","")))))+1,99)&amp;"_"&amp;LEFT(GS35,FIND(" ",GS35)-1)&amp;"_"&amp;GT35))</f>
        <v/>
      </c>
      <c r="GY35" s="104"/>
      <c r="GZ35" s="104"/>
      <c r="HA35" s="105" t="str">
        <f>IF(HE35="","",HA$3)</f>
        <v/>
      </c>
      <c r="HB35" s="106" t="str">
        <f>IF(HE35="","",HA$1)</f>
        <v/>
      </c>
      <c r="HC35" s="107" t="str">
        <f>IF(HE35="","",HA$2)</f>
        <v/>
      </c>
      <c r="HD35" s="107" t="str">
        <f>IF(HE35="","",HA$3)</f>
        <v/>
      </c>
      <c r="HE35" s="108" t="str">
        <f>IF(HL35="","",IF(ISNUMBER(SEARCH(":",HL35)),MID(HL35,FIND(":",HL35)+2,FIND("(",HL35)-FIND(":",HL35)-3),LEFT(HL35,FIND("(",HL35)-2)))</f>
        <v/>
      </c>
      <c r="HF35" s="109" t="str">
        <f>IF(HL35="","",MID(HL35,FIND("(",HL35)+1,4))</f>
        <v/>
      </c>
      <c r="HG35" s="110" t="str">
        <f>IF(ISNUMBER(SEARCH("*female*",HL35)),"female",IF(ISNUMBER(SEARCH("*male*",HL35)),"male",""))</f>
        <v/>
      </c>
      <c r="HH35" s="111" t="str">
        <f>IF(HL35="","",IF(ISERROR(MID(HL35,FIND("male,",HL35)+6,(FIND(")",HL35)-(FIND("male,",HL35)+6))))=TRUE,"missing/error",MID(HL35,FIND("male,",HL35)+6,(FIND(")",HL35)-(FIND("male,",HL35)+6)))))</f>
        <v/>
      </c>
      <c r="HI35" s="112" t="str">
        <f>IF(HE35="","",(MID(HE35,(SEARCH("^^",SUBSTITUTE(HE35," ","^^",LEN(HE35)-LEN(SUBSTITUTE(HE35," ","")))))+1,99)&amp;"_"&amp;LEFT(HE35,FIND(" ",HE35)-1)&amp;"_"&amp;HF35))</f>
        <v/>
      </c>
      <c r="HK35" s="104"/>
      <c r="HL35" s="104" t="s">
        <v>287</v>
      </c>
      <c r="HM35" s="105" t="str">
        <f>IF(HQ35="","",HM$3)</f>
        <v/>
      </c>
      <c r="HN35" s="106" t="str">
        <f>IF(HQ35="","",HM$1)</f>
        <v/>
      </c>
      <c r="HO35" s="107" t="str">
        <f>IF(HQ35="","",HM$2)</f>
        <v/>
      </c>
      <c r="HP35" s="107" t="str">
        <f>IF(HQ35="","",HM$3)</f>
        <v/>
      </c>
      <c r="HQ35" s="108" t="str">
        <f>IF(HX35="","",IF(ISNUMBER(SEARCH(":",HX35)),MID(HX35,FIND(":",HX35)+2,FIND("(",HX35)-FIND(":",HX35)-3),LEFT(HX35,FIND("(",HX35)-2)))</f>
        <v/>
      </c>
      <c r="HR35" s="109" t="str">
        <f>IF(HX35="","",MID(HX35,FIND("(",HX35)+1,4))</f>
        <v/>
      </c>
      <c r="HS35" s="110" t="str">
        <f>IF(ISNUMBER(SEARCH("*female*",HX35)),"female",IF(ISNUMBER(SEARCH("*male*",HX35)),"male",""))</f>
        <v/>
      </c>
      <c r="HT35" s="111" t="str">
        <f>IF(HX35="","",IF(ISERROR(MID(HX35,FIND("male,",HX35)+6,(FIND(")",HX35)-(FIND("male,",HX35)+6))))=TRUE,"missing/error",MID(HX35,FIND("male,",HX35)+6,(FIND(")",HX35)-(FIND("male,",HX35)+6)))))</f>
        <v/>
      </c>
      <c r="HU35" s="112" t="str">
        <f>IF(HQ35="","",(MID(HQ35,(SEARCH("^^",SUBSTITUTE(HQ35," ","^^",LEN(HQ35)-LEN(SUBSTITUTE(HQ35," ","")))))+1,99)&amp;"_"&amp;LEFT(HQ35,FIND(" ",HQ35)-1)&amp;"_"&amp;HR35))</f>
        <v/>
      </c>
      <c r="HW35" s="104"/>
      <c r="HX35" s="104"/>
      <c r="HY35" s="105" t="str">
        <f>IF(IC35="","",HY$3)</f>
        <v/>
      </c>
      <c r="HZ35" s="106" t="str">
        <f>IF(IC35="","",HY$1)</f>
        <v/>
      </c>
      <c r="IA35" s="107" t="str">
        <f>IF(IC35="","",HY$2)</f>
        <v/>
      </c>
      <c r="IB35" s="107" t="str">
        <f>IF(IC35="","",HY$3)</f>
        <v/>
      </c>
      <c r="IC35" s="108" t="str">
        <f>IF(IJ35="","",IF(ISNUMBER(SEARCH(":",IJ35)),MID(IJ35,FIND(":",IJ35)+2,FIND("(",IJ35)-FIND(":",IJ35)-3),LEFT(IJ35,FIND("(",IJ35)-2)))</f>
        <v/>
      </c>
      <c r="ID35" s="109" t="str">
        <f>IF(IJ35="","",MID(IJ35,FIND("(",IJ35)+1,4))</f>
        <v/>
      </c>
      <c r="IE35" s="110" t="str">
        <f>IF(ISNUMBER(SEARCH("*female*",IJ35)),"female",IF(ISNUMBER(SEARCH("*male*",IJ35)),"male",""))</f>
        <v/>
      </c>
      <c r="IF35" s="111" t="str">
        <f>IF(IJ35="","",IF(ISERROR(MID(IJ35,FIND("male,",IJ35)+6,(FIND(")",IJ35)-(FIND("male,",IJ35)+6))))=TRUE,"missing/error",MID(IJ35,FIND("male,",IJ35)+6,(FIND(")",IJ35)-(FIND("male,",IJ35)+6)))))</f>
        <v/>
      </c>
      <c r="IG35" s="112" t="str">
        <f>IF(IC35="","",(MID(IC35,(SEARCH("^^",SUBSTITUTE(IC35," ","^^",LEN(IC35)-LEN(SUBSTITUTE(IC35," ","")))))+1,99)&amp;"_"&amp;LEFT(IC35,FIND(" ",IC35)-1)&amp;"_"&amp;ID35))</f>
        <v/>
      </c>
      <c r="II35" s="104"/>
      <c r="IJ35" s="104"/>
      <c r="IK35" s="105" t="str">
        <f>IF(IO35="","",IK$3)</f>
        <v/>
      </c>
      <c r="IL35" s="106" t="str">
        <f>IF(IO35="","",IK$1)</f>
        <v/>
      </c>
      <c r="IM35" s="107" t="str">
        <f>IF(IO35="","",IK$2)</f>
        <v/>
      </c>
      <c r="IN35" s="107" t="str">
        <f>IF(IO35="","",IK$3)</f>
        <v/>
      </c>
      <c r="IO35" s="108" t="str">
        <f>IF(IV35="","",IF(ISNUMBER(SEARCH(":",IV35)),MID(IV35,FIND(":",IV35)+2,FIND("(",IV35)-FIND(":",IV35)-3),LEFT(IV35,FIND("(",IV35)-2)))</f>
        <v/>
      </c>
      <c r="IP35" s="109" t="str">
        <f>IF(IV35="","",MID(IV35,FIND("(",IV35)+1,4))</f>
        <v/>
      </c>
      <c r="IQ35" s="110" t="str">
        <f>IF(ISNUMBER(SEARCH("*female*",IV35)),"female",IF(ISNUMBER(SEARCH("*male*",IV35)),"male",""))</f>
        <v/>
      </c>
      <c r="IR35" s="111" t="str">
        <f>IF(IV35="","",IF(ISERROR(MID(IV35,FIND("male,",IV35)+6,(FIND(")",IV35)-(FIND("male,",IV35)+6))))=TRUE,"missing/error",MID(IV35,FIND("male,",IV35)+6,(FIND(")",IV35)-(FIND("male,",IV35)+6)))))</f>
        <v/>
      </c>
      <c r="IS35" s="112" t="str">
        <f>IF(IO35="","",(MID(IO35,(SEARCH("^^",SUBSTITUTE(IO35," ","^^",LEN(IO35)-LEN(SUBSTITUTE(IO35," ","")))))+1,99)&amp;"_"&amp;LEFT(IO35,FIND(" ",IO35)-1)&amp;"_"&amp;IP35))</f>
        <v/>
      </c>
      <c r="IU35" s="104"/>
      <c r="IV35" s="104"/>
      <c r="IW35" s="105" t="str">
        <f>IF(JA35="","",IW$3)</f>
        <v/>
      </c>
      <c r="IX35" s="106" t="str">
        <f>IF(JA35="","",IW$1)</f>
        <v/>
      </c>
      <c r="IY35" s="107" t="str">
        <f>IF(JA35="","",IW$2)</f>
        <v/>
      </c>
      <c r="IZ35" s="107" t="str">
        <f>IF(JA35="","",IW$3)</f>
        <v/>
      </c>
      <c r="JA35" s="108" t="str">
        <f>IF(JH35="","",IF(ISNUMBER(SEARCH(":",JH35)),MID(JH35,FIND(":",JH35)+2,FIND("(",JH35)-FIND(":",JH35)-3),LEFT(JH35,FIND("(",JH35)-2)))</f>
        <v/>
      </c>
      <c r="JB35" s="109" t="str">
        <f>IF(JH35="","",MID(JH35,FIND("(",JH35)+1,4))</f>
        <v/>
      </c>
      <c r="JC35" s="110" t="str">
        <f>IF(ISNUMBER(SEARCH("*female*",JH35)),"female",IF(ISNUMBER(SEARCH("*male*",JH35)),"male",""))</f>
        <v/>
      </c>
      <c r="JD35" s="111" t="str">
        <f>IF(JH35="","",IF(ISERROR(MID(JH35,FIND("male,",JH35)+6,(FIND(")",JH35)-(FIND("male,",JH35)+6))))=TRUE,"missing/error",MID(JH35,FIND("male,",JH35)+6,(FIND(")",JH35)-(FIND("male,",JH35)+6)))))</f>
        <v/>
      </c>
      <c r="JE35" s="112" t="str">
        <f>IF(JA35="","",(MID(JA35,(SEARCH("^^",SUBSTITUTE(JA35," ","^^",LEN(JA35)-LEN(SUBSTITUTE(JA35," ","")))))+1,99)&amp;"_"&amp;LEFT(JA35,FIND(" ",JA35)-1)&amp;"_"&amp;JB35))</f>
        <v/>
      </c>
      <c r="JG35" s="104"/>
      <c r="JH35" s="104"/>
      <c r="JI35" s="105" t="str">
        <f>IF(JM35="","",JI$3)</f>
        <v/>
      </c>
      <c r="JJ35" s="106" t="str">
        <f>IF(JM35="","",JI$1)</f>
        <v/>
      </c>
      <c r="JK35" s="107" t="str">
        <f>IF(JM35="","",JI$2)</f>
        <v/>
      </c>
      <c r="JL35" s="107" t="str">
        <f>IF(JM35="","",JI$3)</f>
        <v/>
      </c>
      <c r="JM35" s="108" t="str">
        <f>IF(JT35="","",IF(ISNUMBER(SEARCH(":",JT35)),MID(JT35,FIND(":",JT35)+2,FIND("(",JT35)-FIND(":",JT35)-3),LEFT(JT35,FIND("(",JT35)-2)))</f>
        <v/>
      </c>
      <c r="JN35" s="109" t="str">
        <f>IF(JT35="","",MID(JT35,FIND("(",JT35)+1,4))</f>
        <v/>
      </c>
      <c r="JO35" s="110" t="str">
        <f>IF(ISNUMBER(SEARCH("*female*",JT35)),"female",IF(ISNUMBER(SEARCH("*male*",JT35)),"male",""))</f>
        <v/>
      </c>
      <c r="JP35" s="111" t="str">
        <f>IF(JT35="","",IF(ISERROR(MID(JT35,FIND("male,",JT35)+6,(FIND(")",JT35)-(FIND("male,",JT35)+6))))=TRUE,"missing/error",MID(JT35,FIND("male,",JT35)+6,(FIND(")",JT35)-(FIND("male,",JT35)+6)))))</f>
        <v/>
      </c>
      <c r="JQ35" s="112" t="str">
        <f>IF(JM35="","",(MID(JM35,(SEARCH("^^",SUBSTITUTE(JM35," ","^^",LEN(JM35)-LEN(SUBSTITUTE(JM35," ","")))))+1,99)&amp;"_"&amp;LEFT(JM35,FIND(" ",JM35)-1)&amp;"_"&amp;JN35))</f>
        <v/>
      </c>
      <c r="JS35" s="104"/>
      <c r="JT35" s="104"/>
      <c r="JU35" s="105" t="str">
        <f>IF(JY35="","",JU$3)</f>
        <v/>
      </c>
      <c r="JV35" s="106" t="str">
        <f>IF(JY35="","",JU$1)</f>
        <v/>
      </c>
      <c r="JW35" s="107" t="str">
        <f>IF(JY35="","",JU$2)</f>
        <v/>
      </c>
      <c r="JX35" s="107" t="str">
        <f>IF(JY35="","",JU$3)</f>
        <v/>
      </c>
      <c r="JY35" s="108" t="str">
        <f>IF(KF35="","",IF(ISNUMBER(SEARCH(":",KF35)),MID(KF35,FIND(":",KF35)+2,FIND("(",KF35)-FIND(":",KF35)-3),LEFT(KF35,FIND("(",KF35)-2)))</f>
        <v/>
      </c>
      <c r="JZ35" s="109" t="str">
        <f>IF(KF35="","",MID(KF35,FIND("(",KF35)+1,4))</f>
        <v/>
      </c>
      <c r="KA35" s="110" t="str">
        <f>IF(ISNUMBER(SEARCH("*female*",KF35)),"female",IF(ISNUMBER(SEARCH("*male*",KF35)),"male",""))</f>
        <v/>
      </c>
      <c r="KB35" s="111" t="str">
        <f>IF(KF35="","",IF(ISERROR(MID(KF35,FIND("male,",KF35)+6,(FIND(")",KF35)-(FIND("male,",KF35)+6))))=TRUE,"missing/error",MID(KF35,FIND("male,",KF35)+6,(FIND(")",KF35)-(FIND("male,",KF35)+6)))))</f>
        <v/>
      </c>
      <c r="KC35" s="112" t="str">
        <f>IF(JY35="","",(MID(JY35,(SEARCH("^^",SUBSTITUTE(JY35," ","^^",LEN(JY35)-LEN(SUBSTITUTE(JY35," ","")))))+1,99)&amp;"_"&amp;LEFT(JY35,FIND(" ",JY35)-1)&amp;"_"&amp;JZ35))</f>
        <v/>
      </c>
      <c r="KE35" s="104"/>
      <c r="KF35" s="104"/>
    </row>
    <row r="36" spans="1:292" ht="13.5" customHeight="1">
      <c r="A36" s="20"/>
      <c r="B36" s="104" t="s">
        <v>663</v>
      </c>
      <c r="C36" s="1" t="s">
        <v>664</v>
      </c>
      <c r="D36" s="163" t="s">
        <v>720</v>
      </c>
      <c r="E36" s="105" t="str">
        <f>IF(I36="","",E$3)</f>
        <v/>
      </c>
      <c r="F36" s="106" t="str">
        <f>IF(I36="","",E$1)</f>
        <v/>
      </c>
      <c r="G36" s="107" t="str">
        <f>IF(I36="","",E$2)</f>
        <v/>
      </c>
      <c r="H36" s="107" t="str">
        <f>IF(I36="","",E$3)</f>
        <v/>
      </c>
      <c r="I36" s="108" t="str">
        <f>IF(P36="","",IF(ISNUMBER(SEARCH(":",P36)),MID(P36,FIND(":",P36)+2,FIND("(",P36)-FIND(":",P36)-3),LEFT(P36,FIND("(",P36)-2)))</f>
        <v/>
      </c>
      <c r="J36" s="109" t="str">
        <f>IF(P36="","",MID(P36,FIND("(",P36)+1,4))</f>
        <v/>
      </c>
      <c r="K36" s="110" t="str">
        <f>IF(ISNUMBER(SEARCH("*female*",P36)),"female",IF(ISNUMBER(SEARCH("*male*",P36)),"male",""))</f>
        <v/>
      </c>
      <c r="L36" s="111" t="str">
        <f>IF(P36="","",IF(ISERROR(MID(P36,FIND("male,",P36)+6,(FIND(")",P36)-(FIND("male,",P36)+6))))=TRUE,"missing/error",MID(P36,FIND("male,",P36)+6,(FIND(")",P36)-(FIND("male,",P36)+6)))))</f>
        <v/>
      </c>
      <c r="M36" s="112" t="str">
        <f>IF(I36="","",(MID(I36,(SEARCH("^^",SUBSTITUTE(I36," ","^^",LEN(I36)-LEN(SUBSTITUTE(I36," ","")))))+1,99)&amp;"_"&amp;LEFT(I36,FIND(" ",I36)-1)&amp;"_"&amp;J36))</f>
        <v/>
      </c>
      <c r="O36" s="104"/>
      <c r="P36" s="163"/>
      <c r="Q36" s="105" t="str">
        <f>IF(U36="","",Q$3)</f>
        <v/>
      </c>
      <c r="R36" s="106" t="str">
        <f>IF(U36="","",Q$1)</f>
        <v/>
      </c>
      <c r="S36" s="107" t="str">
        <f>IF(U36="","",Q$2)</f>
        <v/>
      </c>
      <c r="T36" s="107" t="str">
        <f>IF(U36="","",Q$3)</f>
        <v/>
      </c>
      <c r="U36" s="108" t="str">
        <f>IF(AB36="","",IF(ISNUMBER(SEARCH(":",AB36)),MID(AB36,FIND(":",AB36)+2,FIND("(",AB36)-FIND(":",AB36)-3),LEFT(AB36,FIND("(",AB36)-2)))</f>
        <v/>
      </c>
      <c r="V36" s="109" t="str">
        <f>IF(AB36="","",MID(AB36,FIND("(",AB36)+1,4))</f>
        <v/>
      </c>
      <c r="W36" s="110" t="str">
        <f>IF(ISNUMBER(SEARCH("*female*",AB36)),"female",IF(ISNUMBER(SEARCH("*male*",AB36)),"male",""))</f>
        <v/>
      </c>
      <c r="X36" s="111" t="s">
        <v>287</v>
      </c>
      <c r="Y36" s="112" t="str">
        <f>IF(U36="","",(MID(U36,(SEARCH("^^",SUBSTITUTE(U36," ","^^",LEN(U36)-LEN(SUBSTITUTE(U36," ","")))))+1,99)&amp;"_"&amp;LEFT(U36,FIND(" ",U36)-1)&amp;"_"&amp;V36))</f>
        <v/>
      </c>
      <c r="AA36" s="104"/>
      <c r="AB36" s="104"/>
      <c r="AC36" s="105">
        <f t="shared" si="278"/>
        <v>43622</v>
      </c>
      <c r="AD36" s="106" t="str">
        <f t="shared" si="279"/>
        <v>Sipilä I</v>
      </c>
      <c r="AE36" s="107">
        <v>42860</v>
      </c>
      <c r="AF36" s="107">
        <f>IF(AG36="","",AC$3)</f>
        <v>43622</v>
      </c>
      <c r="AG36" s="108" t="str">
        <f t="shared" si="280"/>
        <v>Sanni Grahn-Laasonen</v>
      </c>
      <c r="AH36" s="109" t="str">
        <f t="shared" si="281"/>
        <v>1983</v>
      </c>
      <c r="AI36" s="110" t="str">
        <f t="shared" si="282"/>
        <v>female</v>
      </c>
      <c r="AJ36" s="111" t="str">
        <f t="shared" si="283"/>
        <v>fi_kok01</v>
      </c>
      <c r="AK36" s="112" t="str">
        <f t="shared" si="284"/>
        <v>Grahn-Laasonen_Sanni_1983</v>
      </c>
      <c r="AL36" s="1" t="s">
        <v>1037</v>
      </c>
      <c r="AM36" s="104"/>
      <c r="AN36" s="104" t="s">
        <v>898</v>
      </c>
      <c r="AO36" s="105">
        <f t="shared" si="260"/>
        <v>43809</v>
      </c>
      <c r="AP36" s="106" t="str">
        <f t="shared" si="261"/>
        <v>Rinne I</v>
      </c>
      <c r="AQ36" s="107">
        <f t="shared" si="262"/>
        <v>43622</v>
      </c>
      <c r="AR36" s="107">
        <f t="shared" si="263"/>
        <v>43809</v>
      </c>
      <c r="AS36" s="108" t="str">
        <f t="shared" si="264"/>
        <v>Li Andersson</v>
      </c>
      <c r="AT36" s="109" t="str">
        <f t="shared" si="265"/>
        <v>1987</v>
      </c>
      <c r="AU36" s="110" t="str">
        <f t="shared" si="266"/>
        <v>female</v>
      </c>
      <c r="AV36" s="111" t="str">
        <f t="shared" si="267"/>
        <v>fi_vas01</v>
      </c>
      <c r="AW36" s="112" t="str">
        <f t="shared" si="268"/>
        <v>Andersson_Li_1987</v>
      </c>
      <c r="AY36" s="104"/>
      <c r="AZ36" s="104" t="s">
        <v>1058</v>
      </c>
      <c r="BA36" s="105">
        <f t="shared" si="269"/>
        <v>44926</v>
      </c>
      <c r="BB36" s="106" t="str">
        <f t="shared" si="270"/>
        <v>Marin I</v>
      </c>
      <c r="BC36" s="107">
        <f t="shared" si="271"/>
        <v>43809</v>
      </c>
      <c r="BD36" s="107">
        <v>44182</v>
      </c>
      <c r="BE36" s="108" t="str">
        <f t="shared" si="273"/>
        <v>Li Andersson</v>
      </c>
      <c r="BF36" s="109" t="str">
        <f t="shared" si="274"/>
        <v>1987</v>
      </c>
      <c r="BG36" s="110" t="str">
        <f t="shared" si="275"/>
        <v>female</v>
      </c>
      <c r="BH36" s="111" t="str">
        <f t="shared" si="276"/>
        <v>fi_vas01</v>
      </c>
      <c r="BI36" s="112" t="str">
        <f t="shared" si="277"/>
        <v>Andersson_Li_1987</v>
      </c>
      <c r="BK36" s="104"/>
      <c r="BL36" s="104" t="s">
        <v>1058</v>
      </c>
      <c r="BM36" s="105" t="str">
        <f>IF(BQ36="","",BM$3)</f>
        <v/>
      </c>
      <c r="BN36" s="106" t="str">
        <f>IF(BQ36="","",BM$1)</f>
        <v/>
      </c>
      <c r="BO36" s="107" t="str">
        <f>IF(BQ36="","",BM$2)</f>
        <v/>
      </c>
      <c r="BP36" s="107" t="str">
        <f>IF(BQ36="","",BM$3)</f>
        <v/>
      </c>
      <c r="BQ36" s="108" t="str">
        <f>IF(BX36="","",IF(ISNUMBER(SEARCH(":",BX36)),MID(BX36,FIND(":",BX36)+2,FIND("(",BX36)-FIND(":",BX36)-3),LEFT(BX36,FIND("(",BX36)-2)))</f>
        <v/>
      </c>
      <c r="BR36" s="109" t="str">
        <f>IF(BX36="","",MID(BX36,FIND("(",BX36)+1,4))</f>
        <v/>
      </c>
      <c r="BS36" s="110" t="str">
        <f>IF(ISNUMBER(SEARCH("*female*",BX36)),"female",IF(ISNUMBER(SEARCH("*male*",BX36)),"male",""))</f>
        <v/>
      </c>
      <c r="BT36" s="111" t="str">
        <f>IF(BX36="","",IF(ISERROR(MID(BX36,FIND("male,",BX36)+6,(FIND(")",BX36)-(FIND("male,",BX36)+6))))=TRUE,"missing/error",MID(BX36,FIND("male,",BX36)+6,(FIND(")",BX36)-(FIND("male,",BX36)+6)))))</f>
        <v/>
      </c>
      <c r="BU36" s="112" t="str">
        <f>IF(BQ36="","",(MID(BQ36,(SEARCH("^^",SUBSTITUTE(BQ36," ","^^",LEN(BQ36)-LEN(SUBSTITUTE(BQ36," ","")))))+1,99)&amp;"_"&amp;LEFT(BQ36,FIND(" ",BQ36)-1)&amp;"_"&amp;BR36))</f>
        <v/>
      </c>
      <c r="BW36" s="104"/>
      <c r="BX36" s="104"/>
      <c r="BY36" s="105" t="str">
        <f>IF(CC36="","",BY$3)</f>
        <v/>
      </c>
      <c r="BZ36" s="106" t="str">
        <f>IF(CC36="","",BY$1)</f>
        <v/>
      </c>
      <c r="CA36" s="107" t="str">
        <f>IF(CC36="","",BY$2)</f>
        <v/>
      </c>
      <c r="CB36" s="107" t="str">
        <f>IF(CC36="","",BY$3)</f>
        <v/>
      </c>
      <c r="CC36" s="108" t="str">
        <f>IF(CJ36="","",IF(ISNUMBER(SEARCH(":",CJ36)),MID(CJ36,FIND(":",CJ36)+2,FIND("(",CJ36)-FIND(":",CJ36)-3),LEFT(CJ36,FIND("(",CJ36)-2)))</f>
        <v/>
      </c>
      <c r="CD36" s="109" t="str">
        <f>IF(CJ36="","",MID(CJ36,FIND("(",CJ36)+1,4))</f>
        <v/>
      </c>
      <c r="CE36" s="110" t="str">
        <f>IF(ISNUMBER(SEARCH("*female*",CJ36)),"female",IF(ISNUMBER(SEARCH("*male*",CJ36)),"male",""))</f>
        <v/>
      </c>
      <c r="CF36" s="111" t="str">
        <f>IF(CJ36="","",IF(ISERROR(MID(CJ36,FIND("male,",CJ36)+6,(FIND(")",CJ36)-(FIND("male,",CJ36)+6))))=TRUE,"missing/error",MID(CJ36,FIND("male,",CJ36)+6,(FIND(")",CJ36)-(FIND("male,",CJ36)+6)))))</f>
        <v/>
      </c>
      <c r="CG36" s="112" t="str">
        <f>IF(CC36="","",(MID(CC36,(SEARCH("^^",SUBSTITUTE(CC36," ","^^",LEN(CC36)-LEN(SUBSTITUTE(CC36," ","")))))+1,99)&amp;"_"&amp;LEFT(CC36,FIND(" ",CC36)-1)&amp;"_"&amp;CD36))</f>
        <v/>
      </c>
      <c r="CI36" s="104"/>
      <c r="CJ36" s="104"/>
      <c r="CK36" s="105" t="str">
        <f>IF(CO36="","",CK$3)</f>
        <v/>
      </c>
      <c r="CL36" s="106" t="str">
        <f>IF(CO36="","",CK$1)</f>
        <v/>
      </c>
      <c r="CM36" s="107" t="str">
        <f>IF(CO36="","",CK$2)</f>
        <v/>
      </c>
      <c r="CN36" s="107" t="str">
        <f>IF(CO36="","",CK$3)</f>
        <v/>
      </c>
      <c r="CO36" s="108" t="str">
        <f>IF(CV36="","",IF(ISNUMBER(SEARCH(":",CV36)),MID(CV36,FIND(":",CV36)+2,FIND("(",CV36)-FIND(":",CV36)-3),LEFT(CV36,FIND("(",CV36)-2)))</f>
        <v/>
      </c>
      <c r="CP36" s="109" t="str">
        <f>IF(CV36="","",MID(CV36,FIND("(",CV36)+1,4))</f>
        <v/>
      </c>
      <c r="CQ36" s="110" t="str">
        <f>IF(ISNUMBER(SEARCH("*female*",CV36)),"female",IF(ISNUMBER(SEARCH("*male*",CV36)),"male",""))</f>
        <v/>
      </c>
      <c r="CR36" s="111" t="str">
        <f>IF(CV36="","",IF(ISERROR(MID(CV36,FIND("male,",CV36)+6,(FIND(")",CV36)-(FIND("male,",CV36)+6))))=TRUE,"missing/error",MID(CV36,FIND("male,",CV36)+6,(FIND(")",CV36)-(FIND("male,",CV36)+6)))))</f>
        <v/>
      </c>
      <c r="CS36" s="112" t="str">
        <f>IF(CO36="","",(MID(CO36,(SEARCH("^^",SUBSTITUTE(CO36," ","^^",LEN(CO36)-LEN(SUBSTITUTE(CO36," ","")))))+1,99)&amp;"_"&amp;LEFT(CO36,FIND(" ",CO36)-1)&amp;"_"&amp;CP36))</f>
        <v/>
      </c>
      <c r="CU36" s="104"/>
      <c r="CV36" s="104"/>
      <c r="CW36" s="105" t="str">
        <f>IF(DA36="","",CW$3)</f>
        <v/>
      </c>
      <c r="CX36" s="106" t="str">
        <f>IF(DA36="","",CW$1)</f>
        <v/>
      </c>
      <c r="CY36" s="107" t="str">
        <f>IF(DA36="","",CW$2)</f>
        <v/>
      </c>
      <c r="CZ36" s="107" t="str">
        <f>IF(DA36="","",CW$3)</f>
        <v/>
      </c>
      <c r="DA36" s="108" t="str">
        <f>IF(DH36="","",IF(ISNUMBER(SEARCH(":",DH36)),MID(DH36,FIND(":",DH36)+2,FIND("(",DH36)-FIND(":",DH36)-3),LEFT(DH36,FIND("(",DH36)-2)))</f>
        <v/>
      </c>
      <c r="DB36" s="109" t="str">
        <f>IF(DH36="","",MID(DH36,FIND("(",DH36)+1,4))</f>
        <v/>
      </c>
      <c r="DC36" s="110" t="str">
        <f>IF(ISNUMBER(SEARCH("*female*",DH36)),"female",IF(ISNUMBER(SEARCH("*male*",DH36)),"male",""))</f>
        <v/>
      </c>
      <c r="DD36" s="111" t="str">
        <f>IF(DH36="","",IF(ISERROR(MID(DH36,FIND("male,",DH36)+6,(FIND(")",DH36)-(FIND("male,",DH36)+6))))=TRUE,"missing/error",MID(DH36,FIND("male,",DH36)+6,(FIND(")",DH36)-(FIND("male,",DH36)+6)))))</f>
        <v/>
      </c>
      <c r="DE36" s="112" t="str">
        <f>IF(DA36="","",(MID(DA36,(SEARCH("^^",SUBSTITUTE(DA36," ","^^",LEN(DA36)-LEN(SUBSTITUTE(DA36," ","")))))+1,99)&amp;"_"&amp;LEFT(DA36,FIND(" ",DA36)-1)&amp;"_"&amp;DB36))</f>
        <v/>
      </c>
      <c r="DG36" s="104"/>
      <c r="DH36" s="104"/>
      <c r="DI36" s="105" t="str">
        <f>IF(DM36="","",DI$3)</f>
        <v/>
      </c>
      <c r="DJ36" s="106" t="str">
        <f>IF(DM36="","",DI$1)</f>
        <v/>
      </c>
      <c r="DK36" s="107" t="str">
        <f>IF(DM36="","",DI$2)</f>
        <v/>
      </c>
      <c r="DL36" s="107" t="str">
        <f>IF(DM36="","",DI$3)</f>
        <v/>
      </c>
      <c r="DM36" s="108" t="str">
        <f>IF(DT36="","",IF(ISNUMBER(SEARCH(":",DT36)),MID(DT36,FIND(":",DT36)+2,FIND("(",DT36)-FIND(":",DT36)-3),LEFT(DT36,FIND("(",DT36)-2)))</f>
        <v/>
      </c>
      <c r="DN36" s="109" t="str">
        <f>IF(DT36="","",MID(DT36,FIND("(",DT36)+1,4))</f>
        <v/>
      </c>
      <c r="DO36" s="110" t="str">
        <f>IF(ISNUMBER(SEARCH("*female*",DT36)),"female",IF(ISNUMBER(SEARCH("*male*",DT36)),"male",""))</f>
        <v/>
      </c>
      <c r="DP36" s="111" t="str">
        <f>IF(DT36="","",IF(ISERROR(MID(DT36,FIND("male,",DT36)+6,(FIND(")",DT36)-(FIND("male,",DT36)+6))))=TRUE,"missing/error",MID(DT36,FIND("male,",DT36)+6,(FIND(")",DT36)-(FIND("male,",DT36)+6)))))</f>
        <v/>
      </c>
      <c r="DQ36" s="112" t="str">
        <f>IF(DM36="","",(MID(DM36,(SEARCH("^^",SUBSTITUTE(DM36," ","^^",LEN(DM36)-LEN(SUBSTITUTE(DM36," ","")))))+1,99)&amp;"_"&amp;LEFT(DM36,FIND(" ",DM36)-1)&amp;"_"&amp;DN36))</f>
        <v/>
      </c>
      <c r="DS36" s="104"/>
      <c r="DT36" s="104"/>
      <c r="DU36" s="105" t="str">
        <f>IF(DY36="","",DU$3)</f>
        <v/>
      </c>
      <c r="DV36" s="106" t="str">
        <f>IF(DY36="","",DU$1)</f>
        <v/>
      </c>
      <c r="DW36" s="107" t="str">
        <f>IF(DY36="","",DU$2)</f>
        <v/>
      </c>
      <c r="DX36" s="107" t="str">
        <f>IF(DY36="","",DU$3)</f>
        <v/>
      </c>
      <c r="DY36" s="108" t="str">
        <f>IF(EF36="","",IF(ISNUMBER(SEARCH(":",EF36)),MID(EF36,FIND(":",EF36)+2,FIND("(",EF36)-FIND(":",EF36)-3),LEFT(EF36,FIND("(",EF36)-2)))</f>
        <v/>
      </c>
      <c r="DZ36" s="109" t="str">
        <f>IF(EF36="","",MID(EF36,FIND("(",EF36)+1,4))</f>
        <v/>
      </c>
      <c r="EA36" s="110" t="str">
        <f>IF(ISNUMBER(SEARCH("*female*",EF36)),"female",IF(ISNUMBER(SEARCH("*male*",EF36)),"male",""))</f>
        <v/>
      </c>
      <c r="EB36" s="111" t="str">
        <f>IF(EF36="","",IF(ISERROR(MID(EF36,FIND("male,",EF36)+6,(FIND(")",EF36)-(FIND("male,",EF36)+6))))=TRUE,"missing/error",MID(EF36,FIND("male,",EF36)+6,(FIND(")",EF36)-(FIND("male,",EF36)+6)))))</f>
        <v/>
      </c>
      <c r="EC36" s="112" t="str">
        <f>IF(DY36="","",(MID(DY36,(SEARCH("^^",SUBSTITUTE(DY36," ","^^",LEN(DY36)-LEN(SUBSTITUTE(DY36," ","")))))+1,99)&amp;"_"&amp;LEFT(DY36,FIND(" ",DY36)-1)&amp;"_"&amp;DZ36))</f>
        <v/>
      </c>
      <c r="EE36" s="104"/>
      <c r="EF36" s="104"/>
      <c r="EG36" s="105" t="str">
        <f>IF(EK36="","",EG$3)</f>
        <v/>
      </c>
      <c r="EH36" s="106" t="str">
        <f>IF(EK36="","",EG$1)</f>
        <v/>
      </c>
      <c r="EI36" s="107" t="str">
        <f>IF(EK36="","",EG$2)</f>
        <v/>
      </c>
      <c r="EJ36" s="107" t="str">
        <f>IF(EK36="","",EG$3)</f>
        <v/>
      </c>
      <c r="EK36" s="108" t="str">
        <f>IF(ER36="","",IF(ISNUMBER(SEARCH(":",ER36)),MID(ER36,FIND(":",ER36)+2,FIND("(",ER36)-FIND(":",ER36)-3),LEFT(ER36,FIND("(",ER36)-2)))</f>
        <v/>
      </c>
      <c r="EL36" s="109" t="str">
        <f>IF(ER36="","",MID(ER36,FIND("(",ER36)+1,4))</f>
        <v/>
      </c>
      <c r="EM36" s="110" t="str">
        <f>IF(ISNUMBER(SEARCH("*female*",ER36)),"female",IF(ISNUMBER(SEARCH("*male*",ER36)),"male",""))</f>
        <v/>
      </c>
      <c r="EN36" s="111" t="str">
        <f>IF(ER36="","",IF(ISERROR(MID(ER36,FIND("male,",ER36)+6,(FIND(")",ER36)-(FIND("male,",ER36)+6))))=TRUE,"missing/error",MID(ER36,FIND("male,",ER36)+6,(FIND(")",ER36)-(FIND("male,",ER36)+6)))))</f>
        <v/>
      </c>
      <c r="EO36" s="112" t="str">
        <f>IF(EK36="","",(MID(EK36,(SEARCH("^^",SUBSTITUTE(EK36," ","^^",LEN(EK36)-LEN(SUBSTITUTE(EK36," ","")))))+1,99)&amp;"_"&amp;LEFT(EK36,FIND(" ",EK36)-1)&amp;"_"&amp;EL36))</f>
        <v/>
      </c>
      <c r="EQ36" s="104"/>
      <c r="ER36" s="104"/>
      <c r="ES36" s="105" t="str">
        <f>IF(EW36="","",ES$3)</f>
        <v/>
      </c>
      <c r="ET36" s="106" t="str">
        <f>IF(EW36="","",ES$1)</f>
        <v/>
      </c>
      <c r="EU36" s="107" t="str">
        <f>IF(EW36="","",ES$2)</f>
        <v/>
      </c>
      <c r="EV36" s="107" t="str">
        <f>IF(EW36="","",ES$3)</f>
        <v/>
      </c>
      <c r="EW36" s="108" t="str">
        <f>IF(FD36="","",IF(ISNUMBER(SEARCH(":",FD36)),MID(FD36,FIND(":",FD36)+2,FIND("(",FD36)-FIND(":",FD36)-3),LEFT(FD36,FIND("(",FD36)-2)))</f>
        <v/>
      </c>
      <c r="EX36" s="109" t="str">
        <f>IF(FD36="","",MID(FD36,FIND("(",FD36)+1,4))</f>
        <v/>
      </c>
      <c r="EY36" s="110" t="str">
        <f>IF(ISNUMBER(SEARCH("*female*",FD36)),"female",IF(ISNUMBER(SEARCH("*male*",FD36)),"male",""))</f>
        <v/>
      </c>
      <c r="EZ36" s="111" t="str">
        <f>IF(FD36="","",IF(ISERROR(MID(FD36,FIND("male,",FD36)+6,(FIND(")",FD36)-(FIND("male,",FD36)+6))))=TRUE,"missing/error",MID(FD36,FIND("male,",FD36)+6,(FIND(")",FD36)-(FIND("male,",FD36)+6)))))</f>
        <v/>
      </c>
      <c r="FA36" s="112" t="str">
        <f>IF(EW36="","",(MID(EW36,(SEARCH("^^",SUBSTITUTE(EW36," ","^^",LEN(EW36)-LEN(SUBSTITUTE(EW36," ","")))))+1,99)&amp;"_"&amp;LEFT(EW36,FIND(" ",EW36)-1)&amp;"_"&amp;EX36))</f>
        <v/>
      </c>
      <c r="FC36" s="104"/>
      <c r="FD36" s="104"/>
      <c r="FE36" s="105" t="str">
        <f>IF(FI36="","",FE$3)</f>
        <v/>
      </c>
      <c r="FF36" s="106" t="str">
        <f>IF(FI36="","",FE$1)</f>
        <v/>
      </c>
      <c r="FG36" s="107" t="str">
        <f>IF(FI36="","",FE$2)</f>
        <v/>
      </c>
      <c r="FH36" s="107" t="str">
        <f>IF(FI36="","",FE$3)</f>
        <v/>
      </c>
      <c r="FI36" s="108" t="str">
        <f>IF(FP36="","",IF(ISNUMBER(SEARCH(":",FP36)),MID(FP36,FIND(":",FP36)+2,FIND("(",FP36)-FIND(":",FP36)-3),LEFT(FP36,FIND("(",FP36)-2)))</f>
        <v/>
      </c>
      <c r="FJ36" s="109" t="str">
        <f>IF(FP36="","",MID(FP36,FIND("(",FP36)+1,4))</f>
        <v/>
      </c>
      <c r="FK36" s="110" t="str">
        <f>IF(ISNUMBER(SEARCH("*female*",FP36)),"female",IF(ISNUMBER(SEARCH("*male*",FP36)),"male",""))</f>
        <v/>
      </c>
      <c r="FL36" s="111" t="str">
        <f>IF(FP36="","",IF(ISERROR(MID(FP36,FIND("male,",FP36)+6,(FIND(")",FP36)-(FIND("male,",FP36)+6))))=TRUE,"missing/error",MID(FP36,FIND("male,",FP36)+6,(FIND(")",FP36)-(FIND("male,",FP36)+6)))))</f>
        <v/>
      </c>
      <c r="FM36" s="112" t="str">
        <f>IF(FI36="","",(MID(FI36,(SEARCH("^^",SUBSTITUTE(FI36," ","^^",LEN(FI36)-LEN(SUBSTITUTE(FI36," ","")))))+1,99)&amp;"_"&amp;LEFT(FI36,FIND(" ",FI36)-1)&amp;"_"&amp;FJ36))</f>
        <v/>
      </c>
      <c r="FO36" s="104"/>
      <c r="FP36" s="104"/>
      <c r="FQ36" s="105" t="str">
        <f>IF(FU36="","",#REF!)</f>
        <v/>
      </c>
      <c r="FR36" s="106" t="str">
        <f>IF(FU36="","",FQ$1)</f>
        <v/>
      </c>
      <c r="FS36" s="107" t="str">
        <f>IF(FU36="","",FQ$2)</f>
        <v/>
      </c>
      <c r="FT36" s="107" t="str">
        <f>IF(FU36="","",FQ$3)</f>
        <v/>
      </c>
      <c r="FU36" s="108" t="str">
        <f>IF(GB36="","",IF(ISNUMBER(SEARCH(":",GB36)),MID(GB36,FIND(":",GB36)+2,FIND("(",GB36)-FIND(":",GB36)-3),LEFT(GB36,FIND("(",GB36)-2)))</f>
        <v/>
      </c>
      <c r="FV36" s="109" t="str">
        <f>IF(GB36="","",MID(GB36,FIND("(",GB36)+1,4))</f>
        <v/>
      </c>
      <c r="FW36" s="110" t="str">
        <f>IF(ISNUMBER(SEARCH("*female*",GB36)),"female",IF(ISNUMBER(SEARCH("*male*",GB36)),"male",""))</f>
        <v/>
      </c>
      <c r="FX36" s="111" t="str">
        <f>IF(GB36="","",IF(ISERROR(MID(GB36,FIND("male,",GB36)+6,(FIND(")",GB36)-(FIND("male,",GB36)+6))))=TRUE,"missing/error",MID(GB36,FIND("male,",GB36)+6,(FIND(")",GB36)-(FIND("male,",GB36)+6)))))</f>
        <v/>
      </c>
      <c r="FY36" s="112" t="str">
        <f>IF(FU36="","",(MID(FU36,(SEARCH("^^",SUBSTITUTE(FU36," ","^^",LEN(FU36)-LEN(SUBSTITUTE(FU36," ","")))))+1,99)&amp;"_"&amp;LEFT(FU36,FIND(" ",FU36)-1)&amp;"_"&amp;FV36))</f>
        <v/>
      </c>
      <c r="GA36" s="104"/>
      <c r="GB36" s="104"/>
      <c r="GC36" s="105" t="str">
        <f>IF(GG36="","",GC$3)</f>
        <v/>
      </c>
      <c r="GD36" s="106" t="str">
        <f>IF(GG36="","",GC$1)</f>
        <v/>
      </c>
      <c r="GE36" s="107" t="str">
        <f>IF(GG36="","",GC$2)</f>
        <v/>
      </c>
      <c r="GF36" s="107" t="str">
        <f>IF(GG36="","",GC$3)</f>
        <v/>
      </c>
      <c r="GG36" s="108" t="str">
        <f>IF(GN36="","",IF(ISNUMBER(SEARCH(":",GN36)),MID(GN36,FIND(":",GN36)+2,FIND("(",GN36)-FIND(":",GN36)-3),LEFT(GN36,FIND("(",GN36)-2)))</f>
        <v/>
      </c>
      <c r="GH36" s="109" t="str">
        <f>IF(GN36="","",MID(GN36,FIND("(",GN36)+1,4))</f>
        <v/>
      </c>
      <c r="GI36" s="110" t="str">
        <f>IF(ISNUMBER(SEARCH("*female*",GN36)),"female",IF(ISNUMBER(SEARCH("*male*",GN36)),"male",""))</f>
        <v/>
      </c>
      <c r="GJ36" s="111" t="str">
        <f>IF(GN36="","",IF(ISERROR(MID(GN36,FIND("male,",GN36)+6,(FIND(")",GN36)-(FIND("male,",GN36)+6))))=TRUE,"missing/error",MID(GN36,FIND("male,",GN36)+6,(FIND(")",GN36)-(FIND("male,",GN36)+6)))))</f>
        <v/>
      </c>
      <c r="GK36" s="112" t="str">
        <f>IF(GG36="","",(MID(GG36,(SEARCH("^^",SUBSTITUTE(GG36," ","^^",LEN(GG36)-LEN(SUBSTITUTE(GG36," ","")))))+1,99)&amp;"_"&amp;LEFT(GG36,FIND(" ",GG36)-1)&amp;"_"&amp;GH36))</f>
        <v/>
      </c>
      <c r="GM36" s="104"/>
      <c r="GN36" s="104"/>
      <c r="GO36" s="105" t="str">
        <f>IF(GS36="","",GO$3)</f>
        <v/>
      </c>
      <c r="GP36" s="106" t="str">
        <f>IF(GS36="","",GO$1)</f>
        <v/>
      </c>
      <c r="GQ36" s="107" t="str">
        <f>IF(GS36="","",GO$2)</f>
        <v/>
      </c>
      <c r="GR36" s="107" t="str">
        <f>IF(GS36="","",GO$3)</f>
        <v/>
      </c>
      <c r="GS36" s="108" t="str">
        <f>IF(GZ36="","",IF(ISNUMBER(SEARCH(":",GZ36)),MID(GZ36,FIND(":",GZ36)+2,FIND("(",GZ36)-FIND(":",GZ36)-3),LEFT(GZ36,FIND("(",GZ36)-2)))</f>
        <v/>
      </c>
      <c r="GT36" s="109" t="str">
        <f>IF(GZ36="","",MID(GZ36,FIND("(",GZ36)+1,4))</f>
        <v/>
      </c>
      <c r="GU36" s="110" t="str">
        <f>IF(ISNUMBER(SEARCH("*female*",GZ36)),"female",IF(ISNUMBER(SEARCH("*male*",GZ36)),"male",""))</f>
        <v/>
      </c>
      <c r="GV36" s="111" t="str">
        <f>IF(GZ36="","",IF(ISERROR(MID(GZ36,FIND("male,",GZ36)+6,(FIND(")",GZ36)-(FIND("male,",GZ36)+6))))=TRUE,"missing/error",MID(GZ36,FIND("male,",GZ36)+6,(FIND(")",GZ36)-(FIND("male,",GZ36)+6)))))</f>
        <v/>
      </c>
      <c r="GW36" s="112" t="str">
        <f>IF(GS36="","",(MID(GS36,(SEARCH("^^",SUBSTITUTE(GS36," ","^^",LEN(GS36)-LEN(SUBSTITUTE(GS36," ","")))))+1,99)&amp;"_"&amp;LEFT(GS36,FIND(" ",GS36)-1)&amp;"_"&amp;GT36))</f>
        <v/>
      </c>
      <c r="GY36" s="104"/>
      <c r="GZ36" s="104"/>
      <c r="HA36" s="105" t="str">
        <f>IF(HE36="","",HA$3)</f>
        <v/>
      </c>
      <c r="HB36" s="106" t="str">
        <f>IF(HE36="","",HA$1)</f>
        <v/>
      </c>
      <c r="HC36" s="107" t="str">
        <f>IF(HE36="","",HA$2)</f>
        <v/>
      </c>
      <c r="HD36" s="107" t="str">
        <f>IF(HE36="","",HA$3)</f>
        <v/>
      </c>
      <c r="HE36" s="108" t="str">
        <f>IF(HL36="","",IF(ISNUMBER(SEARCH(":",HL36)),MID(HL36,FIND(":",HL36)+2,FIND("(",HL36)-FIND(":",HL36)-3),LEFT(HL36,FIND("(",HL36)-2)))</f>
        <v/>
      </c>
      <c r="HF36" s="109" t="str">
        <f>IF(HL36="","",MID(HL36,FIND("(",HL36)+1,4))</f>
        <v/>
      </c>
      <c r="HG36" s="110" t="str">
        <f>IF(ISNUMBER(SEARCH("*female*",HL36)),"female",IF(ISNUMBER(SEARCH("*male*",HL36)),"male",""))</f>
        <v/>
      </c>
      <c r="HH36" s="111" t="str">
        <f>IF(HL36="","",IF(ISERROR(MID(HL36,FIND("male,",HL36)+6,(FIND(")",HL36)-(FIND("male,",HL36)+6))))=TRUE,"missing/error",MID(HL36,FIND("male,",HL36)+6,(FIND(")",HL36)-(FIND("male,",HL36)+6)))))</f>
        <v/>
      </c>
      <c r="HI36" s="112" t="str">
        <f>IF(HE36="","",(MID(HE36,(SEARCH("^^",SUBSTITUTE(HE36," ","^^",LEN(HE36)-LEN(SUBSTITUTE(HE36," ","")))))+1,99)&amp;"_"&amp;LEFT(HE36,FIND(" ",HE36)-1)&amp;"_"&amp;HF36))</f>
        <v/>
      </c>
      <c r="HK36" s="104"/>
      <c r="HL36" s="104" t="s">
        <v>287</v>
      </c>
      <c r="HM36" s="105" t="str">
        <f>IF(HQ36="","",HM$3)</f>
        <v/>
      </c>
      <c r="HN36" s="106" t="str">
        <f>IF(HQ36="","",HM$1)</f>
        <v/>
      </c>
      <c r="HO36" s="107" t="str">
        <f>IF(HQ36="","",HM$2)</f>
        <v/>
      </c>
      <c r="HP36" s="107" t="str">
        <f>IF(HQ36="","",HM$3)</f>
        <v/>
      </c>
      <c r="HQ36" s="108" t="str">
        <f>IF(HX36="","",IF(ISNUMBER(SEARCH(":",HX36)),MID(HX36,FIND(":",HX36)+2,FIND("(",HX36)-FIND(":",HX36)-3),LEFT(HX36,FIND("(",HX36)-2)))</f>
        <v/>
      </c>
      <c r="HR36" s="109" t="str">
        <f>IF(HX36="","",MID(HX36,FIND("(",HX36)+1,4))</f>
        <v/>
      </c>
      <c r="HS36" s="110" t="str">
        <f>IF(ISNUMBER(SEARCH("*female*",HX36)),"female",IF(ISNUMBER(SEARCH("*male*",HX36)),"male",""))</f>
        <v/>
      </c>
      <c r="HT36" s="111" t="str">
        <f>IF(HX36="","",IF(ISERROR(MID(HX36,FIND("male,",HX36)+6,(FIND(")",HX36)-(FIND("male,",HX36)+6))))=TRUE,"missing/error",MID(HX36,FIND("male,",HX36)+6,(FIND(")",HX36)-(FIND("male,",HX36)+6)))))</f>
        <v/>
      </c>
      <c r="HU36" s="112" t="str">
        <f>IF(HQ36="","",(MID(HQ36,(SEARCH("^^",SUBSTITUTE(HQ36," ","^^",LEN(HQ36)-LEN(SUBSTITUTE(HQ36," ","")))))+1,99)&amp;"_"&amp;LEFT(HQ36,FIND(" ",HQ36)-1)&amp;"_"&amp;HR36))</f>
        <v/>
      </c>
      <c r="HW36" s="104"/>
      <c r="HX36" s="104"/>
      <c r="HY36" s="105" t="str">
        <f>IF(IC36="","",HY$3)</f>
        <v/>
      </c>
      <c r="HZ36" s="106" t="str">
        <f>IF(IC36="","",HY$1)</f>
        <v/>
      </c>
      <c r="IA36" s="107" t="str">
        <f>IF(IC36="","",HY$2)</f>
        <v/>
      </c>
      <c r="IB36" s="107" t="str">
        <f>IF(IC36="","",HY$3)</f>
        <v/>
      </c>
      <c r="IC36" s="108" t="str">
        <f>IF(IJ36="","",IF(ISNUMBER(SEARCH(":",IJ36)),MID(IJ36,FIND(":",IJ36)+2,FIND("(",IJ36)-FIND(":",IJ36)-3),LEFT(IJ36,FIND("(",IJ36)-2)))</f>
        <v/>
      </c>
      <c r="ID36" s="109" t="str">
        <f>IF(IJ36="","",MID(IJ36,FIND("(",IJ36)+1,4))</f>
        <v/>
      </c>
      <c r="IE36" s="110" t="str">
        <f>IF(ISNUMBER(SEARCH("*female*",IJ36)),"female",IF(ISNUMBER(SEARCH("*male*",IJ36)),"male",""))</f>
        <v/>
      </c>
      <c r="IF36" s="111" t="str">
        <f>IF(IJ36="","",IF(ISERROR(MID(IJ36,FIND("male,",IJ36)+6,(FIND(")",IJ36)-(FIND("male,",IJ36)+6))))=TRUE,"missing/error",MID(IJ36,FIND("male,",IJ36)+6,(FIND(")",IJ36)-(FIND("male,",IJ36)+6)))))</f>
        <v/>
      </c>
      <c r="IG36" s="112" t="str">
        <f>IF(IC36="","",(MID(IC36,(SEARCH("^^",SUBSTITUTE(IC36," ","^^",LEN(IC36)-LEN(SUBSTITUTE(IC36," ","")))))+1,99)&amp;"_"&amp;LEFT(IC36,FIND(" ",IC36)-1)&amp;"_"&amp;ID36))</f>
        <v/>
      </c>
      <c r="II36" s="104"/>
      <c r="IJ36" s="104"/>
      <c r="IK36" s="105" t="str">
        <f>IF(IO36="","",IK$3)</f>
        <v/>
      </c>
      <c r="IL36" s="106" t="str">
        <f>IF(IO36="","",IK$1)</f>
        <v/>
      </c>
      <c r="IM36" s="107" t="str">
        <f>IF(IO36="","",IK$2)</f>
        <v/>
      </c>
      <c r="IN36" s="107" t="str">
        <f>IF(IO36="","",IK$3)</f>
        <v/>
      </c>
      <c r="IO36" s="108" t="str">
        <f>IF(IV36="","",IF(ISNUMBER(SEARCH(":",IV36)),MID(IV36,FIND(":",IV36)+2,FIND("(",IV36)-FIND(":",IV36)-3),LEFT(IV36,FIND("(",IV36)-2)))</f>
        <v/>
      </c>
      <c r="IP36" s="109" t="str">
        <f>IF(IV36="","",MID(IV36,FIND("(",IV36)+1,4))</f>
        <v/>
      </c>
      <c r="IQ36" s="110" t="str">
        <f>IF(ISNUMBER(SEARCH("*female*",IV36)),"female",IF(ISNUMBER(SEARCH("*male*",IV36)),"male",""))</f>
        <v/>
      </c>
      <c r="IR36" s="111" t="str">
        <f>IF(IV36="","",IF(ISERROR(MID(IV36,FIND("male,",IV36)+6,(FIND(")",IV36)-(FIND("male,",IV36)+6))))=TRUE,"missing/error",MID(IV36,FIND("male,",IV36)+6,(FIND(")",IV36)-(FIND("male,",IV36)+6)))))</f>
        <v/>
      </c>
      <c r="IS36" s="112" t="str">
        <f>IF(IO36="","",(MID(IO36,(SEARCH("^^",SUBSTITUTE(IO36," ","^^",LEN(IO36)-LEN(SUBSTITUTE(IO36," ","")))))+1,99)&amp;"_"&amp;LEFT(IO36,FIND(" ",IO36)-1)&amp;"_"&amp;IP36))</f>
        <v/>
      </c>
      <c r="IU36" s="104"/>
      <c r="IV36" s="104"/>
      <c r="IW36" s="105" t="str">
        <f>IF(JA36="","",IW$3)</f>
        <v/>
      </c>
      <c r="IX36" s="106" t="str">
        <f>IF(JA36="","",IW$1)</f>
        <v/>
      </c>
      <c r="IY36" s="107" t="str">
        <f>IF(JA36="","",IW$2)</f>
        <v/>
      </c>
      <c r="IZ36" s="107" t="str">
        <f>IF(JA36="","",IW$3)</f>
        <v/>
      </c>
      <c r="JA36" s="108" t="str">
        <f>IF(JH36="","",IF(ISNUMBER(SEARCH(":",JH36)),MID(JH36,FIND(":",JH36)+2,FIND("(",JH36)-FIND(":",JH36)-3),LEFT(JH36,FIND("(",JH36)-2)))</f>
        <v/>
      </c>
      <c r="JB36" s="109" t="str">
        <f>IF(JH36="","",MID(JH36,FIND("(",JH36)+1,4))</f>
        <v/>
      </c>
      <c r="JC36" s="110" t="str">
        <f>IF(ISNUMBER(SEARCH("*female*",JH36)),"female",IF(ISNUMBER(SEARCH("*male*",JH36)),"male",""))</f>
        <v/>
      </c>
      <c r="JD36" s="111" t="str">
        <f>IF(JH36="","",IF(ISERROR(MID(JH36,FIND("male,",JH36)+6,(FIND(")",JH36)-(FIND("male,",JH36)+6))))=TRUE,"missing/error",MID(JH36,FIND("male,",JH36)+6,(FIND(")",JH36)-(FIND("male,",JH36)+6)))))</f>
        <v/>
      </c>
      <c r="JE36" s="112" t="str">
        <f>IF(JA36="","",(MID(JA36,(SEARCH("^^",SUBSTITUTE(JA36," ","^^",LEN(JA36)-LEN(SUBSTITUTE(JA36," ","")))))+1,99)&amp;"_"&amp;LEFT(JA36,FIND(" ",JA36)-1)&amp;"_"&amp;JB36))</f>
        <v/>
      </c>
      <c r="JG36" s="104"/>
      <c r="JH36" s="104"/>
      <c r="JI36" s="105" t="str">
        <f>IF(JM36="","",JI$3)</f>
        <v/>
      </c>
      <c r="JJ36" s="106" t="str">
        <f>IF(JM36="","",JI$1)</f>
        <v/>
      </c>
      <c r="JK36" s="107" t="str">
        <f>IF(JM36="","",JI$2)</f>
        <v/>
      </c>
      <c r="JL36" s="107" t="str">
        <f>IF(JM36="","",JI$3)</f>
        <v/>
      </c>
      <c r="JM36" s="108" t="str">
        <f>IF(JT36="","",IF(ISNUMBER(SEARCH(":",JT36)),MID(JT36,FIND(":",JT36)+2,FIND("(",JT36)-FIND(":",JT36)-3),LEFT(JT36,FIND("(",JT36)-2)))</f>
        <v/>
      </c>
      <c r="JN36" s="109" t="str">
        <f>IF(JT36="","",MID(JT36,FIND("(",JT36)+1,4))</f>
        <v/>
      </c>
      <c r="JO36" s="110" t="str">
        <f>IF(ISNUMBER(SEARCH("*female*",JT36)),"female",IF(ISNUMBER(SEARCH("*male*",JT36)),"male",""))</f>
        <v/>
      </c>
      <c r="JP36" s="111" t="str">
        <f>IF(JT36="","",IF(ISERROR(MID(JT36,FIND("male,",JT36)+6,(FIND(")",JT36)-(FIND("male,",JT36)+6))))=TRUE,"missing/error",MID(JT36,FIND("male,",JT36)+6,(FIND(")",JT36)-(FIND("male,",JT36)+6)))))</f>
        <v/>
      </c>
      <c r="JQ36" s="112" t="str">
        <f>IF(JM36="","",(MID(JM36,(SEARCH("^^",SUBSTITUTE(JM36," ","^^",LEN(JM36)-LEN(SUBSTITUTE(JM36," ","")))))+1,99)&amp;"_"&amp;LEFT(JM36,FIND(" ",JM36)-1)&amp;"_"&amp;JN36))</f>
        <v/>
      </c>
      <c r="JS36" s="104"/>
      <c r="JT36" s="104"/>
      <c r="JU36" s="105" t="str">
        <f>IF(JY36="","",JU$3)</f>
        <v/>
      </c>
      <c r="JV36" s="106" t="str">
        <f>IF(JY36="","",JU$1)</f>
        <v/>
      </c>
      <c r="JW36" s="107" t="str">
        <f>IF(JY36="","",JU$2)</f>
        <v/>
      </c>
      <c r="JX36" s="107" t="str">
        <f>IF(JY36="","",JU$3)</f>
        <v/>
      </c>
      <c r="JY36" s="108" t="str">
        <f>IF(KF36="","",IF(ISNUMBER(SEARCH(":",KF36)),MID(KF36,FIND(":",KF36)+2,FIND("(",KF36)-FIND(":",KF36)-3),LEFT(KF36,FIND("(",KF36)-2)))</f>
        <v/>
      </c>
      <c r="JZ36" s="109" t="str">
        <f>IF(KF36="","",MID(KF36,FIND("(",KF36)+1,4))</f>
        <v/>
      </c>
      <c r="KA36" s="110" t="str">
        <f>IF(ISNUMBER(SEARCH("*female*",KF36)),"female",IF(ISNUMBER(SEARCH("*male*",KF36)),"male",""))</f>
        <v/>
      </c>
      <c r="KB36" s="111" t="str">
        <f>IF(KF36="","",IF(ISERROR(MID(KF36,FIND("male,",KF36)+6,(FIND(")",KF36)-(FIND("male,",KF36)+6))))=TRUE,"missing/error",MID(KF36,FIND("male,",KF36)+6,(FIND(")",KF36)-(FIND("male,",KF36)+6)))))</f>
        <v/>
      </c>
      <c r="KC36" s="112" t="str">
        <f>IF(JY36="","",(MID(JY36,(SEARCH("^^",SUBSTITUTE(JY36," ","^^",LEN(JY36)-LEN(SUBSTITUTE(JY36," ","")))))+1,99)&amp;"_"&amp;LEFT(JY36,FIND(" ",JY36)-1)&amp;"_"&amp;JZ36))</f>
        <v/>
      </c>
      <c r="KE36" s="104"/>
      <c r="KF36" s="104"/>
    </row>
    <row r="37" spans="1:292" ht="13.5" customHeight="1">
      <c r="A37" s="20"/>
      <c r="B37" s="104" t="s">
        <v>663</v>
      </c>
      <c r="C37" s="1" t="s">
        <v>664</v>
      </c>
      <c r="D37" s="163" t="s">
        <v>720</v>
      </c>
      <c r="E37" s="105"/>
      <c r="F37" s="106"/>
      <c r="G37" s="107"/>
      <c r="H37" s="107"/>
      <c r="I37" s="108"/>
      <c r="J37" s="109"/>
      <c r="K37" s="110"/>
      <c r="L37" s="111"/>
      <c r="M37" s="112"/>
      <c r="O37" s="104"/>
      <c r="P37" s="163"/>
      <c r="Q37" s="105"/>
      <c r="R37" s="106"/>
      <c r="S37" s="107"/>
      <c r="T37" s="107"/>
      <c r="U37" s="108"/>
      <c r="V37" s="109"/>
      <c r="W37" s="110"/>
      <c r="X37" s="111"/>
      <c r="Y37" s="112"/>
      <c r="AA37" s="104"/>
      <c r="AB37" s="104"/>
      <c r="AC37" s="105"/>
      <c r="AD37" s="106"/>
      <c r="AE37" s="107"/>
      <c r="AF37" s="107"/>
      <c r="AG37" s="108"/>
      <c r="AH37" s="109"/>
      <c r="AI37" s="110"/>
      <c r="AJ37" s="111"/>
      <c r="AK37" s="112"/>
      <c r="AM37" s="104"/>
      <c r="AN37" s="104"/>
      <c r="AO37" s="105"/>
      <c r="AP37" s="106"/>
      <c r="AQ37" s="107"/>
      <c r="AR37" s="107"/>
      <c r="AS37" s="108"/>
      <c r="AT37" s="109"/>
      <c r="AU37" s="110"/>
      <c r="AV37" s="111"/>
      <c r="AW37" s="112"/>
      <c r="AY37" s="104"/>
      <c r="AZ37" s="104"/>
      <c r="BA37" s="105">
        <f t="shared" si="269"/>
        <v>44926</v>
      </c>
      <c r="BB37" s="106" t="str">
        <f t="shared" ref="BB37" si="285">IF(BE37="","",BA$1)</f>
        <v>Marin I</v>
      </c>
      <c r="BC37" s="107">
        <v>44182</v>
      </c>
      <c r="BD37" s="107">
        <v>44376</v>
      </c>
      <c r="BE37" s="108" t="str">
        <f t="shared" ref="BE37" si="286">IF(BL37="","",IF(ISNUMBER(SEARCH(":",BL37)),MID(BL37,FIND(":",BL37)+2,FIND("(",BL37)-FIND(":",BL37)-3),LEFT(BL37,FIND("(",BL37)-2)))</f>
        <v>Jussi Saramo</v>
      </c>
      <c r="BF37" s="109" t="str">
        <f t="shared" ref="BF37" si="287">IF(BL37="","",MID(BL37,FIND("(",BL37)+1,4))</f>
        <v>1979</v>
      </c>
      <c r="BG37" s="110" t="str">
        <f t="shared" ref="BG37" si="288">IF(ISNUMBER(SEARCH("*female*",BL37)),"female",IF(ISNUMBER(SEARCH("*male*",BL37)),"male",""))</f>
        <v>male</v>
      </c>
      <c r="BH37" s="111" t="str">
        <f t="shared" ref="BH37" si="289">IF(BL37="","",IF(ISERROR(MID(BL37,FIND("male,",BL37)+6,(FIND(")",BL37)-(FIND("male,",BL37)+6))))=TRUE,"missing/error",MID(BL37,FIND("male,",BL37)+6,(FIND(")",BL37)-(FIND("male,",BL37)+6)))))</f>
        <v>fi_vas01</v>
      </c>
      <c r="BI37" s="112" t="str">
        <f t="shared" ref="BI37" si="290">IF(BE37="","",(MID(BE37,(SEARCH("^^",SUBSTITUTE(BE37," ","^^",LEN(BE37)-LEN(SUBSTITUTE(BE37," ","")))))+1,99)&amp;"_"&amp;LEFT(BE37,FIND(" ",BE37)-1)&amp;"_"&amp;BF37))</f>
        <v>Saramo_Jussi_1979</v>
      </c>
      <c r="BK37" s="104"/>
      <c r="BL37" s="104" t="s">
        <v>1078</v>
      </c>
      <c r="BM37" s="105"/>
      <c r="BN37" s="106"/>
      <c r="BO37" s="107"/>
      <c r="BP37" s="107"/>
      <c r="BQ37" s="108"/>
      <c r="BR37" s="109"/>
      <c r="BS37" s="110"/>
      <c r="BT37" s="111"/>
      <c r="BU37" s="112"/>
      <c r="BW37" s="104"/>
      <c r="BX37" s="104"/>
      <c r="BY37" s="105"/>
      <c r="BZ37" s="106"/>
      <c r="CA37" s="107"/>
      <c r="CB37" s="107"/>
      <c r="CC37" s="108"/>
      <c r="CD37" s="109"/>
      <c r="CE37" s="110"/>
      <c r="CF37" s="111"/>
      <c r="CG37" s="112"/>
      <c r="CI37" s="104"/>
      <c r="CJ37" s="104"/>
      <c r="CK37" s="105"/>
      <c r="CL37" s="106"/>
      <c r="CM37" s="107"/>
      <c r="CN37" s="107"/>
      <c r="CO37" s="108"/>
      <c r="CP37" s="109"/>
      <c r="CQ37" s="110"/>
      <c r="CR37" s="111"/>
      <c r="CS37" s="112"/>
      <c r="CU37" s="104"/>
      <c r="CV37" s="104"/>
      <c r="CW37" s="105"/>
      <c r="CX37" s="106"/>
      <c r="CY37" s="107"/>
      <c r="CZ37" s="107"/>
      <c r="DA37" s="108"/>
      <c r="DB37" s="109"/>
      <c r="DC37" s="110"/>
      <c r="DD37" s="111"/>
      <c r="DE37" s="112"/>
      <c r="DG37" s="104"/>
      <c r="DH37" s="104"/>
      <c r="DI37" s="105"/>
      <c r="DJ37" s="106"/>
      <c r="DK37" s="107"/>
      <c r="DL37" s="107"/>
      <c r="DM37" s="108"/>
      <c r="DN37" s="109"/>
      <c r="DO37" s="110"/>
      <c r="DP37" s="111"/>
      <c r="DQ37" s="112"/>
      <c r="DS37" s="104"/>
      <c r="DT37" s="104"/>
      <c r="DU37" s="105"/>
      <c r="DV37" s="106"/>
      <c r="DW37" s="107"/>
      <c r="DX37" s="107"/>
      <c r="DY37" s="108"/>
      <c r="DZ37" s="109"/>
      <c r="EA37" s="110"/>
      <c r="EB37" s="111"/>
      <c r="EC37" s="112"/>
      <c r="EE37" s="104"/>
      <c r="EF37" s="104"/>
      <c r="EG37" s="105"/>
      <c r="EH37" s="106"/>
      <c r="EI37" s="107"/>
      <c r="EJ37" s="107"/>
      <c r="EK37" s="108"/>
      <c r="EL37" s="109"/>
      <c r="EM37" s="110"/>
      <c r="EN37" s="111"/>
      <c r="EO37" s="112"/>
      <c r="EQ37" s="104"/>
      <c r="ER37" s="104"/>
      <c r="ES37" s="105"/>
      <c r="ET37" s="106"/>
      <c r="EU37" s="107"/>
      <c r="EV37" s="107"/>
      <c r="EW37" s="108"/>
      <c r="EX37" s="109"/>
      <c r="EY37" s="110"/>
      <c r="EZ37" s="111"/>
      <c r="FA37" s="112"/>
      <c r="FC37" s="104"/>
      <c r="FD37" s="104"/>
      <c r="FE37" s="105"/>
      <c r="FF37" s="106"/>
      <c r="FG37" s="107"/>
      <c r="FH37" s="107"/>
      <c r="FI37" s="108"/>
      <c r="FJ37" s="109"/>
      <c r="FK37" s="110"/>
      <c r="FL37" s="111"/>
      <c r="FM37" s="112"/>
      <c r="FO37" s="104"/>
      <c r="FP37" s="104"/>
      <c r="FQ37" s="105"/>
      <c r="FR37" s="106"/>
      <c r="FS37" s="107"/>
      <c r="FT37" s="107"/>
      <c r="FU37" s="108"/>
      <c r="FV37" s="109"/>
      <c r="FW37" s="110"/>
      <c r="FX37" s="111"/>
      <c r="FY37" s="112"/>
      <c r="GA37" s="104"/>
      <c r="GB37" s="104"/>
      <c r="GC37" s="105"/>
      <c r="GD37" s="106"/>
      <c r="GE37" s="107"/>
      <c r="GF37" s="107"/>
      <c r="GG37" s="108"/>
      <c r="GH37" s="109"/>
      <c r="GI37" s="110"/>
      <c r="GJ37" s="111"/>
      <c r="GK37" s="112"/>
      <c r="GM37" s="104"/>
      <c r="GN37" s="104"/>
      <c r="GO37" s="105"/>
      <c r="GP37" s="106"/>
      <c r="GQ37" s="107"/>
      <c r="GR37" s="107"/>
      <c r="GS37" s="108"/>
      <c r="GT37" s="109"/>
      <c r="GU37" s="110"/>
      <c r="GV37" s="111"/>
      <c r="GW37" s="112"/>
      <c r="GY37" s="104"/>
      <c r="GZ37" s="104"/>
      <c r="HA37" s="105"/>
      <c r="HB37" s="106"/>
      <c r="HC37" s="107"/>
      <c r="HD37" s="107"/>
      <c r="HE37" s="108"/>
      <c r="HF37" s="109"/>
      <c r="HG37" s="110"/>
      <c r="HH37" s="111"/>
      <c r="HI37" s="112"/>
      <c r="HK37" s="104"/>
      <c r="HL37" s="104"/>
      <c r="HM37" s="105"/>
      <c r="HN37" s="106"/>
      <c r="HO37" s="107"/>
      <c r="HP37" s="107"/>
      <c r="HQ37" s="108"/>
      <c r="HR37" s="109"/>
      <c r="HS37" s="110"/>
      <c r="HT37" s="111"/>
      <c r="HU37" s="112"/>
      <c r="HW37" s="104"/>
      <c r="HX37" s="104"/>
      <c r="HY37" s="105"/>
      <c r="HZ37" s="106"/>
      <c r="IA37" s="107"/>
      <c r="IB37" s="107"/>
      <c r="IC37" s="108"/>
      <c r="ID37" s="109"/>
      <c r="IE37" s="110"/>
      <c r="IF37" s="111"/>
      <c r="IG37" s="112"/>
      <c r="II37" s="104"/>
      <c r="IJ37" s="104"/>
      <c r="IK37" s="105"/>
      <c r="IL37" s="106"/>
      <c r="IM37" s="107"/>
      <c r="IN37" s="107"/>
      <c r="IO37" s="108"/>
      <c r="IP37" s="109"/>
      <c r="IQ37" s="110"/>
      <c r="IR37" s="111"/>
      <c r="IS37" s="112"/>
      <c r="IU37" s="104"/>
      <c r="IV37" s="104"/>
      <c r="IW37" s="105"/>
      <c r="IX37" s="106"/>
      <c r="IY37" s="107"/>
      <c r="IZ37" s="107"/>
      <c r="JA37" s="108"/>
      <c r="JB37" s="109"/>
      <c r="JC37" s="110"/>
      <c r="JD37" s="111"/>
      <c r="JE37" s="112"/>
      <c r="JG37" s="104"/>
      <c r="JH37" s="104"/>
      <c r="JI37" s="105"/>
      <c r="JJ37" s="106"/>
      <c r="JK37" s="107"/>
      <c r="JL37" s="107"/>
      <c r="JM37" s="108"/>
      <c r="JN37" s="109"/>
      <c r="JO37" s="110"/>
      <c r="JP37" s="111"/>
      <c r="JQ37" s="112"/>
      <c r="JS37" s="104"/>
      <c r="JT37" s="104"/>
      <c r="JU37" s="105"/>
      <c r="JV37" s="106"/>
      <c r="JW37" s="107"/>
      <c r="JX37" s="107"/>
      <c r="JY37" s="108"/>
      <c r="JZ37" s="109"/>
      <c r="KA37" s="110"/>
      <c r="KB37" s="111"/>
      <c r="KC37" s="112"/>
      <c r="KE37" s="104"/>
      <c r="KF37" s="104"/>
    </row>
    <row r="38" spans="1:292" ht="13.5" customHeight="1">
      <c r="A38" s="20"/>
      <c r="B38" s="104" t="s">
        <v>663</v>
      </c>
      <c r="C38" s="1" t="s">
        <v>664</v>
      </c>
      <c r="D38" s="163" t="s">
        <v>720</v>
      </c>
      <c r="E38" s="105"/>
      <c r="F38" s="106"/>
      <c r="G38" s="107"/>
      <c r="H38" s="107"/>
      <c r="I38" s="108"/>
      <c r="J38" s="109"/>
      <c r="K38" s="110"/>
      <c r="L38" s="111"/>
      <c r="M38" s="112"/>
      <c r="O38" s="104"/>
      <c r="P38" s="163"/>
      <c r="Q38" s="105"/>
      <c r="R38" s="106"/>
      <c r="S38" s="107"/>
      <c r="T38" s="107"/>
      <c r="U38" s="108"/>
      <c r="V38" s="109"/>
      <c r="W38" s="110"/>
      <c r="X38" s="111"/>
      <c r="Y38" s="112"/>
      <c r="AA38" s="104"/>
      <c r="AB38" s="104"/>
      <c r="AC38" s="105"/>
      <c r="AD38" s="106"/>
      <c r="AE38" s="107"/>
      <c r="AF38" s="107"/>
      <c r="AG38" s="108"/>
      <c r="AH38" s="109"/>
      <c r="AI38" s="110"/>
      <c r="AJ38" s="111"/>
      <c r="AK38" s="112"/>
      <c r="AM38" s="104"/>
      <c r="AN38" s="104"/>
      <c r="AO38" s="105"/>
      <c r="AP38" s="106"/>
      <c r="AQ38" s="107"/>
      <c r="AR38" s="107"/>
      <c r="AS38" s="108"/>
      <c r="AT38" s="109"/>
      <c r="AU38" s="110"/>
      <c r="AV38" s="111"/>
      <c r="AW38" s="112"/>
      <c r="AY38" s="104"/>
      <c r="AZ38" s="104"/>
      <c r="BA38" s="105">
        <f t="shared" ref="BA38" si="291">IF(BE38="","",BA$3)</f>
        <v>44926</v>
      </c>
      <c r="BB38" s="106" t="str">
        <f t="shared" ref="BB38" si="292">IF(BE38="","",BA$1)</f>
        <v>Marin I</v>
      </c>
      <c r="BC38" s="107">
        <v>44376</v>
      </c>
      <c r="BD38" s="107">
        <f t="shared" ref="BD38" si="293">IF(BE38="","",BA$3)</f>
        <v>44926</v>
      </c>
      <c r="BE38" s="108" t="str">
        <f t="shared" ref="BE38" si="294">IF(BL38="","",IF(ISNUMBER(SEARCH(":",BL38)),MID(BL38,FIND(":",BL38)+2,FIND("(",BL38)-FIND(":",BL38)-3),LEFT(BL38,FIND("(",BL38)-2)))</f>
        <v>Li Andersson</v>
      </c>
      <c r="BF38" s="109" t="str">
        <f t="shared" ref="BF38" si="295">IF(BL38="","",MID(BL38,FIND("(",BL38)+1,4))</f>
        <v>1987</v>
      </c>
      <c r="BG38" s="110" t="str">
        <f t="shared" ref="BG38" si="296">IF(ISNUMBER(SEARCH("*female*",BL38)),"female",IF(ISNUMBER(SEARCH("*male*",BL38)),"male",""))</f>
        <v>female</v>
      </c>
      <c r="BH38" s="111" t="str">
        <f t="shared" ref="BH38" si="297">IF(BL38="","",IF(ISERROR(MID(BL38,FIND("male,",BL38)+6,(FIND(")",BL38)-(FIND("male,",BL38)+6))))=TRUE,"missing/error",MID(BL38,FIND("male,",BL38)+6,(FIND(")",BL38)-(FIND("male,",BL38)+6)))))</f>
        <v>fi_vas01</v>
      </c>
      <c r="BI38" s="112" t="str">
        <f t="shared" ref="BI38" si="298">IF(BE38="","",(MID(BE38,(SEARCH("^^",SUBSTITUTE(BE38," ","^^",LEN(BE38)-LEN(SUBSTITUTE(BE38," ","")))))+1,99)&amp;"_"&amp;LEFT(BE38,FIND(" ",BE38)-1)&amp;"_"&amp;BF38))</f>
        <v>Andersson_Li_1987</v>
      </c>
      <c r="BJ38" s="1" t="s">
        <v>1079</v>
      </c>
      <c r="BK38" s="104"/>
      <c r="BL38" s="104" t="s">
        <v>1058</v>
      </c>
      <c r="BM38" s="105"/>
      <c r="BN38" s="106"/>
      <c r="BO38" s="107"/>
      <c r="BP38" s="107"/>
      <c r="BQ38" s="108"/>
      <c r="BR38" s="109"/>
      <c r="BS38" s="110"/>
      <c r="BT38" s="111"/>
      <c r="BU38" s="112"/>
      <c r="BW38" s="104"/>
      <c r="BX38" s="104"/>
      <c r="BY38" s="105"/>
      <c r="BZ38" s="106"/>
      <c r="CA38" s="107"/>
      <c r="CB38" s="107"/>
      <c r="CC38" s="108"/>
      <c r="CD38" s="109"/>
      <c r="CE38" s="110"/>
      <c r="CF38" s="111"/>
      <c r="CG38" s="112"/>
      <c r="CI38" s="104"/>
      <c r="CJ38" s="104"/>
      <c r="CK38" s="105"/>
      <c r="CL38" s="106"/>
      <c r="CM38" s="107"/>
      <c r="CN38" s="107"/>
      <c r="CO38" s="108"/>
      <c r="CP38" s="109"/>
      <c r="CQ38" s="110"/>
      <c r="CR38" s="111"/>
      <c r="CS38" s="112"/>
      <c r="CU38" s="104"/>
      <c r="CV38" s="104"/>
      <c r="CW38" s="105"/>
      <c r="CX38" s="106"/>
      <c r="CY38" s="107"/>
      <c r="CZ38" s="107"/>
      <c r="DA38" s="108"/>
      <c r="DB38" s="109"/>
      <c r="DC38" s="110"/>
      <c r="DD38" s="111"/>
      <c r="DE38" s="112"/>
      <c r="DG38" s="104"/>
      <c r="DH38" s="104"/>
      <c r="DI38" s="105"/>
      <c r="DJ38" s="106"/>
      <c r="DK38" s="107"/>
      <c r="DL38" s="107"/>
      <c r="DM38" s="108"/>
      <c r="DN38" s="109"/>
      <c r="DO38" s="110"/>
      <c r="DP38" s="111"/>
      <c r="DQ38" s="112"/>
      <c r="DS38" s="104"/>
      <c r="DT38" s="104"/>
      <c r="DU38" s="105"/>
      <c r="DV38" s="106"/>
      <c r="DW38" s="107"/>
      <c r="DX38" s="107"/>
      <c r="DY38" s="108"/>
      <c r="DZ38" s="109"/>
      <c r="EA38" s="110"/>
      <c r="EB38" s="111"/>
      <c r="EC38" s="112"/>
      <c r="EE38" s="104"/>
      <c r="EF38" s="104"/>
      <c r="EG38" s="105"/>
      <c r="EH38" s="106"/>
      <c r="EI38" s="107"/>
      <c r="EJ38" s="107"/>
      <c r="EK38" s="108"/>
      <c r="EL38" s="109"/>
      <c r="EM38" s="110"/>
      <c r="EN38" s="111"/>
      <c r="EO38" s="112"/>
      <c r="EQ38" s="104"/>
      <c r="ER38" s="104"/>
      <c r="ES38" s="105"/>
      <c r="ET38" s="106"/>
      <c r="EU38" s="107"/>
      <c r="EV38" s="107"/>
      <c r="EW38" s="108"/>
      <c r="EX38" s="109"/>
      <c r="EY38" s="110"/>
      <c r="EZ38" s="111"/>
      <c r="FA38" s="112"/>
      <c r="FC38" s="104"/>
      <c r="FD38" s="104"/>
      <c r="FE38" s="105"/>
      <c r="FF38" s="106"/>
      <c r="FG38" s="107"/>
      <c r="FH38" s="107"/>
      <c r="FI38" s="108"/>
      <c r="FJ38" s="109"/>
      <c r="FK38" s="110"/>
      <c r="FL38" s="111"/>
      <c r="FM38" s="112"/>
      <c r="FO38" s="104"/>
      <c r="FP38" s="104"/>
      <c r="FQ38" s="105"/>
      <c r="FR38" s="106"/>
      <c r="FS38" s="107"/>
      <c r="FT38" s="107"/>
      <c r="FU38" s="108"/>
      <c r="FV38" s="109"/>
      <c r="FW38" s="110"/>
      <c r="FX38" s="111"/>
      <c r="FY38" s="112"/>
      <c r="GA38" s="104"/>
      <c r="GB38" s="104"/>
      <c r="GC38" s="105"/>
      <c r="GD38" s="106"/>
      <c r="GE38" s="107"/>
      <c r="GF38" s="107"/>
      <c r="GG38" s="108"/>
      <c r="GH38" s="109"/>
      <c r="GI38" s="110"/>
      <c r="GJ38" s="111"/>
      <c r="GK38" s="112"/>
      <c r="GM38" s="104"/>
      <c r="GN38" s="104"/>
      <c r="GO38" s="105"/>
      <c r="GP38" s="106"/>
      <c r="GQ38" s="107"/>
      <c r="GR38" s="107"/>
      <c r="GS38" s="108"/>
      <c r="GT38" s="109"/>
      <c r="GU38" s="110"/>
      <c r="GV38" s="111"/>
      <c r="GW38" s="112"/>
      <c r="GY38" s="104"/>
      <c r="GZ38" s="104"/>
      <c r="HA38" s="105"/>
      <c r="HB38" s="106"/>
      <c r="HC38" s="107"/>
      <c r="HD38" s="107"/>
      <c r="HE38" s="108"/>
      <c r="HF38" s="109"/>
      <c r="HG38" s="110"/>
      <c r="HH38" s="111"/>
      <c r="HI38" s="112"/>
      <c r="HK38" s="104"/>
      <c r="HL38" s="104"/>
      <c r="HM38" s="105"/>
      <c r="HN38" s="106"/>
      <c r="HO38" s="107"/>
      <c r="HP38" s="107"/>
      <c r="HQ38" s="108"/>
      <c r="HR38" s="109"/>
      <c r="HS38" s="110"/>
      <c r="HT38" s="111"/>
      <c r="HU38" s="112"/>
      <c r="HW38" s="104"/>
      <c r="HX38" s="104"/>
      <c r="HY38" s="105"/>
      <c r="HZ38" s="106"/>
      <c r="IA38" s="107"/>
      <c r="IB38" s="107"/>
      <c r="IC38" s="108"/>
      <c r="ID38" s="109"/>
      <c r="IE38" s="110"/>
      <c r="IF38" s="111"/>
      <c r="IG38" s="112"/>
      <c r="II38" s="104"/>
      <c r="IJ38" s="104"/>
      <c r="IK38" s="105"/>
      <c r="IL38" s="106"/>
      <c r="IM38" s="107"/>
      <c r="IN38" s="107"/>
      <c r="IO38" s="108"/>
      <c r="IP38" s="109"/>
      <c r="IQ38" s="110"/>
      <c r="IR38" s="111"/>
      <c r="IS38" s="112"/>
      <c r="IU38" s="104"/>
      <c r="IV38" s="104"/>
      <c r="IW38" s="105"/>
      <c r="IX38" s="106"/>
      <c r="IY38" s="107"/>
      <c r="IZ38" s="107"/>
      <c r="JA38" s="108"/>
      <c r="JB38" s="109"/>
      <c r="JC38" s="110"/>
      <c r="JD38" s="111"/>
      <c r="JE38" s="112"/>
      <c r="JG38" s="104"/>
      <c r="JH38" s="104"/>
      <c r="JI38" s="105"/>
      <c r="JJ38" s="106"/>
      <c r="JK38" s="107"/>
      <c r="JL38" s="107"/>
      <c r="JM38" s="108"/>
      <c r="JN38" s="109"/>
      <c r="JO38" s="110"/>
      <c r="JP38" s="111"/>
      <c r="JQ38" s="112"/>
      <c r="JS38" s="104"/>
      <c r="JT38" s="104"/>
      <c r="JU38" s="105"/>
      <c r="JV38" s="106"/>
      <c r="JW38" s="107"/>
      <c r="JX38" s="107"/>
      <c r="JY38" s="108"/>
      <c r="JZ38" s="109"/>
      <c r="KA38" s="110"/>
      <c r="KB38" s="111"/>
      <c r="KC38" s="112"/>
      <c r="KE38" s="104"/>
      <c r="KF38" s="104"/>
    </row>
    <row r="39" spans="1:292" ht="13.5" customHeight="1">
      <c r="A39" s="20"/>
      <c r="B39" s="104" t="s">
        <v>890</v>
      </c>
      <c r="C39" s="1" t="s">
        <v>889</v>
      </c>
      <c r="D39" s="163" t="s">
        <v>892</v>
      </c>
      <c r="E39" s="105">
        <f>IF(I39="","",E$3)</f>
        <v>41814</v>
      </c>
      <c r="F39" s="106" t="str">
        <f>IF(I39="","",E$1)</f>
        <v>Katainen I</v>
      </c>
      <c r="G39" s="107">
        <v>41733</v>
      </c>
      <c r="H39" s="107">
        <f>IF(I39="","",E$3)</f>
        <v>41814</v>
      </c>
      <c r="I39" s="108" t="str">
        <f>IF(P39="","",IF(ISNUMBER(SEARCH(":",P39)),MID(P39,FIND(":",P39)+2,FIND("(",P39)-FIND(":",P39)-3),LEFT(P39,FIND("(",P39)-2)))</f>
        <v>Krista Kiuru</v>
      </c>
      <c r="J39" s="109" t="str">
        <f>IF(P39="","",MID(P39,FIND("(",P39)+1,4))</f>
        <v>1974</v>
      </c>
      <c r="K39" s="110" t="str">
        <f>IF(ISNUMBER(SEARCH("*female*",P39)),"female",IF(ISNUMBER(SEARCH("*male*",P39)),"male",""))</f>
        <v>female</v>
      </c>
      <c r="L39" s="111" t="str">
        <f>IF(P39="","",IF(ISERROR(MID(P39,FIND("male,",P39)+6,(FIND(")",P39)-(FIND("male,",P39)+6))))=TRUE,"missing/error",MID(P39,FIND("male,",P39)+6,(FIND(")",P39)-(FIND("male,",P39)+6)))))</f>
        <v>fi_sdp01</v>
      </c>
      <c r="M39" s="112" t="str">
        <f>IF(I39="","",(MID(I39,(SEARCH("^^",SUBSTITUTE(I39," ","^^",LEN(I39)-LEN(SUBSTITUTE(I39," ","")))))+1,99)&amp;"_"&amp;LEFT(I39,FIND(" ",I39)-1)&amp;"_"&amp;J39))</f>
        <v>Kiuru_Krista_1974</v>
      </c>
      <c r="O39" s="104"/>
      <c r="P39" s="163" t="s">
        <v>746</v>
      </c>
      <c r="Q39" s="105">
        <f>IF(U39="","",Q$3)</f>
        <v>42153</v>
      </c>
      <c r="R39" s="106" t="str">
        <f>IF(U39="","",Q$1)</f>
        <v>Stubb I</v>
      </c>
      <c r="S39" s="107">
        <f>IF(U39="","",Q$2)</f>
        <v>41814</v>
      </c>
      <c r="T39" s="107">
        <f>IF(U39="","",Q$3)</f>
        <v>42153</v>
      </c>
      <c r="U39" s="108" t="str">
        <f>IF(AB39="","",IF(ISNUMBER(SEARCH(":",AB39)),MID(AB39,FIND(":",AB39)+2,FIND("(",AB39)-FIND(":",AB39)-3),LEFT(AB39,FIND("(",AB39)-2)))</f>
        <v>Krista Kiuru</v>
      </c>
      <c r="V39" s="109" t="str">
        <f>IF(AB39="","",MID(AB39,FIND("(",AB39)+1,4))</f>
        <v>1974</v>
      </c>
      <c r="W39" s="110" t="str">
        <f>IF(ISNUMBER(SEARCH("*female*",AB39)),"female",IF(ISNUMBER(SEARCH("*male*",AB39)),"male",""))</f>
        <v>female</v>
      </c>
      <c r="X39" s="111" t="s">
        <v>288</v>
      </c>
      <c r="Y39" s="112" t="str">
        <f>IF(U39="","",(MID(U39,(SEARCH("^^",SUBSTITUTE(U39," ","^^",LEN(U39)-LEN(SUBSTITUTE(U39," ","")))))+1,99)&amp;"_"&amp;LEFT(U39,FIND(" ",U39)-1)&amp;"_"&amp;V39))</f>
        <v>Kiuru_Krista_1974</v>
      </c>
      <c r="AA39" s="104"/>
      <c r="AB39" s="104" t="s">
        <v>878</v>
      </c>
      <c r="AC39" s="105" t="str">
        <f t="shared" si="278"/>
        <v/>
      </c>
      <c r="AD39" s="106" t="str">
        <f t="shared" si="279"/>
        <v/>
      </c>
      <c r="AE39" s="107" t="str">
        <f t="shared" ref="AE39:AE46" si="299">IF(AG39="","",AC$2)</f>
        <v/>
      </c>
      <c r="AF39" s="107" t="str">
        <f>IF(AG39="","",AC$3)</f>
        <v/>
      </c>
      <c r="AG39" s="108" t="str">
        <f t="shared" si="280"/>
        <v/>
      </c>
      <c r="AH39" s="109" t="str">
        <f t="shared" si="281"/>
        <v/>
      </c>
      <c r="AI39" s="110" t="str">
        <f t="shared" si="282"/>
        <v/>
      </c>
      <c r="AJ39" s="111" t="str">
        <f t="shared" si="283"/>
        <v/>
      </c>
      <c r="AK39" s="112" t="str">
        <f t="shared" si="284"/>
        <v/>
      </c>
      <c r="AM39" s="104"/>
      <c r="AN39" s="104"/>
      <c r="AO39" s="105"/>
      <c r="AP39" s="106"/>
      <c r="AQ39" s="107"/>
      <c r="AR39" s="107"/>
      <c r="AS39" s="108"/>
      <c r="AT39" s="109"/>
      <c r="AU39" s="110"/>
      <c r="AV39" s="111"/>
      <c r="AW39" s="112"/>
      <c r="AY39" s="104"/>
      <c r="AZ39" s="104"/>
      <c r="BA39" s="105"/>
      <c r="BB39" s="106"/>
      <c r="BC39" s="107"/>
      <c r="BD39" s="107"/>
      <c r="BE39" s="108"/>
      <c r="BF39" s="109"/>
      <c r="BG39" s="110"/>
      <c r="BH39" s="111"/>
      <c r="BI39" s="112"/>
      <c r="BK39" s="104"/>
      <c r="BL39" s="104"/>
      <c r="BM39" s="105"/>
      <c r="BN39" s="106"/>
      <c r="BO39" s="107"/>
      <c r="BP39" s="107"/>
      <c r="BQ39" s="108"/>
      <c r="BR39" s="109"/>
      <c r="BS39" s="110"/>
      <c r="BT39" s="111"/>
      <c r="BU39" s="112"/>
      <c r="BW39" s="104"/>
      <c r="BX39" s="104"/>
      <c r="BY39" s="105"/>
      <c r="BZ39" s="106"/>
      <c r="CA39" s="107"/>
      <c r="CB39" s="107"/>
      <c r="CC39" s="108"/>
      <c r="CD39" s="109"/>
      <c r="CE39" s="110"/>
      <c r="CF39" s="111"/>
      <c r="CG39" s="112"/>
      <c r="CI39" s="104"/>
      <c r="CJ39" s="104"/>
      <c r="CK39" s="105"/>
      <c r="CL39" s="106"/>
      <c r="CM39" s="107"/>
      <c r="CN39" s="107"/>
      <c r="CO39" s="108"/>
      <c r="CP39" s="109"/>
      <c r="CQ39" s="110"/>
      <c r="CR39" s="111"/>
      <c r="CS39" s="112"/>
      <c r="CU39" s="104"/>
      <c r="CV39" s="104"/>
      <c r="CW39" s="105"/>
      <c r="CX39" s="106"/>
      <c r="CY39" s="107"/>
      <c r="CZ39" s="107"/>
      <c r="DA39" s="108"/>
      <c r="DB39" s="109"/>
      <c r="DC39" s="110"/>
      <c r="DD39" s="111"/>
      <c r="DE39" s="112"/>
      <c r="DG39" s="104"/>
      <c r="DH39" s="104"/>
      <c r="DI39" s="105"/>
      <c r="DJ39" s="106"/>
      <c r="DK39" s="107"/>
      <c r="DL39" s="107"/>
      <c r="DM39" s="108"/>
      <c r="DN39" s="109"/>
      <c r="DO39" s="110"/>
      <c r="DP39" s="111"/>
      <c r="DQ39" s="112"/>
      <c r="DS39" s="104"/>
      <c r="DT39" s="104"/>
      <c r="DU39" s="105"/>
      <c r="DV39" s="106"/>
      <c r="DW39" s="107"/>
      <c r="DX39" s="107"/>
      <c r="DY39" s="108"/>
      <c r="DZ39" s="109"/>
      <c r="EA39" s="110"/>
      <c r="EB39" s="111"/>
      <c r="EC39" s="112"/>
      <c r="EE39" s="104"/>
      <c r="EF39" s="104"/>
      <c r="EG39" s="105"/>
      <c r="EH39" s="106"/>
      <c r="EI39" s="107"/>
      <c r="EJ39" s="107"/>
      <c r="EK39" s="108"/>
      <c r="EL39" s="109"/>
      <c r="EM39" s="110"/>
      <c r="EN39" s="111"/>
      <c r="EO39" s="112"/>
      <c r="EQ39" s="104"/>
      <c r="ER39" s="104"/>
      <c r="ES39" s="105"/>
      <c r="ET39" s="106"/>
      <c r="EU39" s="107"/>
      <c r="EV39" s="107"/>
      <c r="EW39" s="108"/>
      <c r="EX39" s="109"/>
      <c r="EY39" s="110"/>
      <c r="EZ39" s="111"/>
      <c r="FA39" s="112"/>
      <c r="FC39" s="104"/>
      <c r="FD39" s="104"/>
      <c r="FE39" s="105"/>
      <c r="FF39" s="106"/>
      <c r="FG39" s="107"/>
      <c r="FH39" s="107"/>
      <c r="FI39" s="108"/>
      <c r="FJ39" s="109"/>
      <c r="FK39" s="110"/>
      <c r="FL39" s="111"/>
      <c r="FM39" s="112"/>
      <c r="FO39" s="104"/>
      <c r="FP39" s="104"/>
      <c r="FQ39" s="105"/>
      <c r="FR39" s="106"/>
      <c r="FS39" s="107"/>
      <c r="FT39" s="107"/>
      <c r="FU39" s="108"/>
      <c r="FV39" s="109"/>
      <c r="FW39" s="110"/>
      <c r="FX39" s="111"/>
      <c r="FY39" s="112"/>
      <c r="GA39" s="104"/>
      <c r="GB39" s="104"/>
      <c r="GC39" s="105"/>
      <c r="GD39" s="106"/>
      <c r="GE39" s="107"/>
      <c r="GF39" s="107"/>
      <c r="GG39" s="108"/>
      <c r="GH39" s="109"/>
      <c r="GI39" s="110"/>
      <c r="GJ39" s="111"/>
      <c r="GK39" s="112"/>
      <c r="GM39" s="104"/>
      <c r="GN39" s="104"/>
      <c r="GO39" s="105"/>
      <c r="GP39" s="106"/>
      <c r="GQ39" s="107"/>
      <c r="GR39" s="107"/>
      <c r="GS39" s="108"/>
      <c r="GT39" s="109"/>
      <c r="GU39" s="110"/>
      <c r="GV39" s="111"/>
      <c r="GW39" s="112"/>
      <c r="GY39" s="104"/>
      <c r="GZ39" s="104"/>
      <c r="HA39" s="105"/>
      <c r="HB39" s="106"/>
      <c r="HC39" s="107"/>
      <c r="HD39" s="107"/>
      <c r="HE39" s="108"/>
      <c r="HF39" s="109"/>
      <c r="HG39" s="110"/>
      <c r="HH39" s="111"/>
      <c r="HI39" s="112"/>
      <c r="HK39" s="104"/>
      <c r="HL39" s="104"/>
      <c r="HM39" s="105"/>
      <c r="HN39" s="106"/>
      <c r="HO39" s="107"/>
      <c r="HP39" s="107"/>
      <c r="HQ39" s="108"/>
      <c r="HR39" s="109"/>
      <c r="HS39" s="110"/>
      <c r="HT39" s="111"/>
      <c r="HU39" s="112"/>
      <c r="HW39" s="104"/>
      <c r="HX39" s="104"/>
      <c r="HY39" s="105"/>
      <c r="HZ39" s="106"/>
      <c r="IA39" s="107"/>
      <c r="IB39" s="107"/>
      <c r="IC39" s="108"/>
      <c r="ID39" s="109"/>
      <c r="IE39" s="110"/>
      <c r="IF39" s="111"/>
      <c r="IG39" s="112"/>
      <c r="II39" s="104"/>
      <c r="IJ39" s="104"/>
      <c r="IK39" s="105"/>
      <c r="IL39" s="106"/>
      <c r="IM39" s="107"/>
      <c r="IN39" s="107"/>
      <c r="IO39" s="108"/>
      <c r="IP39" s="109"/>
      <c r="IQ39" s="110"/>
      <c r="IR39" s="111"/>
      <c r="IS39" s="112"/>
      <c r="IU39" s="104"/>
      <c r="IV39" s="104"/>
      <c r="IW39" s="105"/>
      <c r="IX39" s="106"/>
      <c r="IY39" s="107"/>
      <c r="IZ39" s="107"/>
      <c r="JA39" s="108"/>
      <c r="JB39" s="109"/>
      <c r="JC39" s="110"/>
      <c r="JD39" s="111"/>
      <c r="JE39" s="112"/>
      <c r="JG39" s="104"/>
      <c r="JH39" s="104"/>
      <c r="JI39" s="105"/>
      <c r="JJ39" s="106"/>
      <c r="JK39" s="107"/>
      <c r="JL39" s="107"/>
      <c r="JM39" s="108"/>
      <c r="JN39" s="109"/>
      <c r="JO39" s="110"/>
      <c r="JP39" s="111"/>
      <c r="JQ39" s="112"/>
      <c r="JS39" s="104"/>
      <c r="JT39" s="104"/>
      <c r="JU39" s="105"/>
      <c r="JV39" s="106"/>
      <c r="JW39" s="107"/>
      <c r="JX39" s="107"/>
      <c r="JY39" s="108"/>
      <c r="JZ39" s="109"/>
      <c r="KA39" s="110"/>
      <c r="KB39" s="111"/>
      <c r="KC39" s="112"/>
      <c r="KE39" s="104"/>
      <c r="KF39" s="104"/>
    </row>
    <row r="40" spans="1:292" ht="13.5" customHeight="1">
      <c r="A40" s="20"/>
      <c r="B40" s="104" t="s">
        <v>931</v>
      </c>
      <c r="C40" s="1" t="s">
        <v>932</v>
      </c>
      <c r="D40" s="163" t="s">
        <v>933</v>
      </c>
      <c r="E40" s="105"/>
      <c r="F40" s="106"/>
      <c r="G40" s="107"/>
      <c r="H40" s="107"/>
      <c r="I40" s="108"/>
      <c r="J40" s="109"/>
      <c r="K40" s="110"/>
      <c r="L40" s="111"/>
      <c r="M40" s="112"/>
      <c r="O40" s="104"/>
      <c r="P40" s="163"/>
      <c r="Q40" s="105"/>
      <c r="R40" s="106"/>
      <c r="S40" s="107"/>
      <c r="T40" s="107"/>
      <c r="U40" s="108"/>
      <c r="V40" s="109"/>
      <c r="W40" s="110"/>
      <c r="X40" s="111"/>
      <c r="Y40" s="112"/>
      <c r="AA40" s="104"/>
      <c r="AB40" s="104"/>
      <c r="AC40" s="105">
        <f t="shared" si="278"/>
        <v>43622</v>
      </c>
      <c r="AD40" s="106" t="str">
        <f t="shared" si="279"/>
        <v>Sipilä I</v>
      </c>
      <c r="AE40" s="107">
        <f t="shared" si="299"/>
        <v>42153</v>
      </c>
      <c r="AF40" s="107">
        <v>42860</v>
      </c>
      <c r="AG40" s="108" t="str">
        <f t="shared" si="280"/>
        <v>Sanni Grahn-Laasonen</v>
      </c>
      <c r="AH40" s="109" t="str">
        <f t="shared" si="281"/>
        <v>1983</v>
      </c>
      <c r="AI40" s="110" t="str">
        <f t="shared" si="282"/>
        <v>female</v>
      </c>
      <c r="AJ40" s="111" t="str">
        <f t="shared" si="283"/>
        <v>fi_kok01</v>
      </c>
      <c r="AK40" s="112" t="str">
        <f t="shared" si="284"/>
        <v>Grahn-Laasonen_Sanni_1983</v>
      </c>
      <c r="AM40" s="104" t="s">
        <v>1041</v>
      </c>
      <c r="AN40" s="104" t="s">
        <v>898</v>
      </c>
      <c r="AO40" s="105"/>
      <c r="AP40" s="106"/>
      <c r="AQ40" s="107"/>
      <c r="AR40" s="107"/>
      <c r="AS40" s="108"/>
      <c r="AT40" s="109"/>
      <c r="AU40" s="110"/>
      <c r="AV40" s="111"/>
      <c r="AW40" s="112"/>
      <c r="AY40" s="104"/>
      <c r="AZ40" s="104"/>
      <c r="BA40" s="105"/>
      <c r="BB40" s="106"/>
      <c r="BC40" s="107"/>
      <c r="BD40" s="107"/>
      <c r="BE40" s="108"/>
      <c r="BF40" s="109"/>
      <c r="BG40" s="110"/>
      <c r="BH40" s="111"/>
      <c r="BI40" s="112"/>
      <c r="BK40" s="104"/>
      <c r="BL40" s="104"/>
      <c r="BM40" s="105"/>
      <c r="BN40" s="106"/>
      <c r="BO40" s="107"/>
      <c r="BP40" s="107"/>
      <c r="BQ40" s="108"/>
      <c r="BR40" s="109"/>
      <c r="BS40" s="110"/>
      <c r="BT40" s="111"/>
      <c r="BU40" s="112"/>
      <c r="BW40" s="104"/>
      <c r="BX40" s="104"/>
      <c r="BY40" s="105"/>
      <c r="BZ40" s="106"/>
      <c r="CA40" s="107"/>
      <c r="CB40" s="107"/>
      <c r="CC40" s="108"/>
      <c r="CD40" s="109"/>
      <c r="CE40" s="110"/>
      <c r="CF40" s="111"/>
      <c r="CG40" s="112"/>
      <c r="CI40" s="104"/>
      <c r="CJ40" s="104"/>
      <c r="CK40" s="105"/>
      <c r="CL40" s="106"/>
      <c r="CM40" s="107"/>
      <c r="CN40" s="107"/>
      <c r="CO40" s="108"/>
      <c r="CP40" s="109"/>
      <c r="CQ40" s="110"/>
      <c r="CR40" s="111"/>
      <c r="CS40" s="112"/>
      <c r="CU40" s="104"/>
      <c r="CV40" s="104"/>
      <c r="CW40" s="105"/>
      <c r="CX40" s="106"/>
      <c r="CY40" s="107"/>
      <c r="CZ40" s="107"/>
      <c r="DA40" s="108"/>
      <c r="DB40" s="109"/>
      <c r="DC40" s="110"/>
      <c r="DD40" s="111"/>
      <c r="DE40" s="112"/>
      <c r="DG40" s="104"/>
      <c r="DH40" s="104"/>
      <c r="DI40" s="105"/>
      <c r="DJ40" s="106"/>
      <c r="DK40" s="107"/>
      <c r="DL40" s="107"/>
      <c r="DM40" s="108"/>
      <c r="DN40" s="109"/>
      <c r="DO40" s="110"/>
      <c r="DP40" s="111"/>
      <c r="DQ40" s="112"/>
      <c r="DS40" s="104"/>
      <c r="DT40" s="104"/>
      <c r="DU40" s="105"/>
      <c r="DV40" s="106"/>
      <c r="DW40" s="107"/>
      <c r="DX40" s="107"/>
      <c r="DY40" s="108"/>
      <c r="DZ40" s="109"/>
      <c r="EA40" s="110"/>
      <c r="EB40" s="111"/>
      <c r="EC40" s="112"/>
      <c r="EE40" s="104"/>
      <c r="EF40" s="104"/>
      <c r="EG40" s="105"/>
      <c r="EH40" s="106"/>
      <c r="EI40" s="107"/>
      <c r="EJ40" s="107"/>
      <c r="EK40" s="108"/>
      <c r="EL40" s="109"/>
      <c r="EM40" s="110"/>
      <c r="EN40" s="111"/>
      <c r="EO40" s="112"/>
      <c r="EQ40" s="104"/>
      <c r="ER40" s="104"/>
      <c r="ES40" s="105"/>
      <c r="ET40" s="106"/>
      <c r="EU40" s="107"/>
      <c r="EV40" s="107"/>
      <c r="EW40" s="108"/>
      <c r="EX40" s="109"/>
      <c r="EY40" s="110"/>
      <c r="EZ40" s="111"/>
      <c r="FA40" s="112"/>
      <c r="FC40" s="104"/>
      <c r="FD40" s="104"/>
      <c r="FE40" s="105"/>
      <c r="FF40" s="106"/>
      <c r="FG40" s="107"/>
      <c r="FH40" s="107"/>
      <c r="FI40" s="108"/>
      <c r="FJ40" s="109"/>
      <c r="FK40" s="110"/>
      <c r="FL40" s="111"/>
      <c r="FM40" s="112"/>
      <c r="FO40" s="104"/>
      <c r="FP40" s="104"/>
      <c r="FQ40" s="105"/>
      <c r="FR40" s="106"/>
      <c r="FS40" s="107"/>
      <c r="FT40" s="107"/>
      <c r="FU40" s="108"/>
      <c r="FV40" s="109"/>
      <c r="FW40" s="110"/>
      <c r="FX40" s="111"/>
      <c r="FY40" s="112"/>
      <c r="GA40" s="104"/>
      <c r="GB40" s="104"/>
      <c r="GC40" s="105"/>
      <c r="GD40" s="106"/>
      <c r="GE40" s="107"/>
      <c r="GF40" s="107"/>
      <c r="GG40" s="108"/>
      <c r="GH40" s="109"/>
      <c r="GI40" s="110"/>
      <c r="GJ40" s="111"/>
      <c r="GK40" s="112"/>
      <c r="GM40" s="104"/>
      <c r="GN40" s="104"/>
      <c r="GO40" s="105"/>
      <c r="GP40" s="106"/>
      <c r="GQ40" s="107"/>
      <c r="GR40" s="107"/>
      <c r="GS40" s="108"/>
      <c r="GT40" s="109"/>
      <c r="GU40" s="110"/>
      <c r="GV40" s="111"/>
      <c r="GW40" s="112"/>
      <c r="GY40" s="104"/>
      <c r="GZ40" s="104"/>
      <c r="HA40" s="105"/>
      <c r="HB40" s="106"/>
      <c r="HC40" s="107"/>
      <c r="HD40" s="107"/>
      <c r="HE40" s="108"/>
      <c r="HF40" s="109"/>
      <c r="HG40" s="110"/>
      <c r="HH40" s="111"/>
      <c r="HI40" s="112"/>
      <c r="HK40" s="104"/>
      <c r="HL40" s="104"/>
      <c r="HM40" s="105"/>
      <c r="HN40" s="106"/>
      <c r="HO40" s="107"/>
      <c r="HP40" s="107"/>
      <c r="HQ40" s="108"/>
      <c r="HR40" s="109"/>
      <c r="HS40" s="110"/>
      <c r="HT40" s="111"/>
      <c r="HU40" s="112"/>
      <c r="HW40" s="104"/>
      <c r="HX40" s="104"/>
      <c r="HY40" s="105"/>
      <c r="HZ40" s="106"/>
      <c r="IA40" s="107"/>
      <c r="IB40" s="107"/>
      <c r="IC40" s="108"/>
      <c r="ID40" s="109"/>
      <c r="IE40" s="110"/>
      <c r="IF40" s="111"/>
      <c r="IG40" s="112"/>
      <c r="II40" s="104"/>
      <c r="IJ40" s="104"/>
      <c r="IK40" s="105"/>
      <c r="IL40" s="106"/>
      <c r="IM40" s="107"/>
      <c r="IN40" s="107"/>
      <c r="IO40" s="108"/>
      <c r="IP40" s="109"/>
      <c r="IQ40" s="110"/>
      <c r="IR40" s="111"/>
      <c r="IS40" s="112"/>
      <c r="IU40" s="104"/>
      <c r="IV40" s="104"/>
      <c r="IW40" s="105"/>
      <c r="IX40" s="106"/>
      <c r="IY40" s="107"/>
      <c r="IZ40" s="107"/>
      <c r="JA40" s="108"/>
      <c r="JB40" s="109"/>
      <c r="JC40" s="110"/>
      <c r="JD40" s="111"/>
      <c r="JE40" s="112"/>
      <c r="JG40" s="104"/>
      <c r="JH40" s="104"/>
      <c r="JI40" s="105"/>
      <c r="JJ40" s="106"/>
      <c r="JK40" s="107"/>
      <c r="JL40" s="107"/>
      <c r="JM40" s="108"/>
      <c r="JN40" s="109"/>
      <c r="JO40" s="110"/>
      <c r="JP40" s="111"/>
      <c r="JQ40" s="112"/>
      <c r="JS40" s="104"/>
      <c r="JT40" s="104"/>
      <c r="JU40" s="105"/>
      <c r="JV40" s="106"/>
      <c r="JW40" s="107"/>
      <c r="JX40" s="107"/>
      <c r="JY40" s="108"/>
      <c r="JZ40" s="109"/>
      <c r="KA40" s="110"/>
      <c r="KB40" s="111"/>
      <c r="KC40" s="112"/>
      <c r="KE40" s="104"/>
      <c r="KF40" s="104"/>
    </row>
    <row r="41" spans="1:292" ht="13.5" customHeight="1">
      <c r="A41" s="20"/>
      <c r="B41" s="104" t="s">
        <v>722</v>
      </c>
      <c r="C41" s="1" t="s">
        <v>664</v>
      </c>
      <c r="D41" s="163" t="s">
        <v>723</v>
      </c>
      <c r="E41" s="105">
        <f>IF(I41="","",E$3)</f>
        <v>41814</v>
      </c>
      <c r="F41" s="106" t="str">
        <f>IF(I41="","",E$1)</f>
        <v>Katainen I</v>
      </c>
      <c r="G41" s="107">
        <f>IF(I41="","",E$2)</f>
        <v>40716</v>
      </c>
      <c r="H41" s="107">
        <v>41733</v>
      </c>
      <c r="I41" s="108" t="str">
        <f>IF(P41="","",IF(ISNUMBER(SEARCH(":",P41)),MID(P41,FIND(":",P41)+2,FIND("(",P41)-FIND(":",P41)-3),LEFT(P41,FIND("(",P41)-2)))</f>
        <v>Jukka Gustafsson</v>
      </c>
      <c r="J41" s="109" t="str">
        <f>IF(P41="","",MID(P41,FIND("(",P41)+1,4))</f>
        <v>1947</v>
      </c>
      <c r="K41" s="110" t="str">
        <f>IF(ISNUMBER(SEARCH("*female*",P41)),"female",IF(ISNUMBER(SEARCH("*male*",P41)),"male",""))</f>
        <v>male</v>
      </c>
      <c r="L41" s="111" t="str">
        <f>IF(P41="","",IF(ISERROR(MID(P41,FIND("male,",P41)+6,(FIND(")",P41)-(FIND("male,",P41)+6))))=TRUE,"missing/error",MID(P41,FIND("male,",P41)+6,(FIND(")",P41)-(FIND("male,",P41)+6)))))</f>
        <v>fi_sdp01</v>
      </c>
      <c r="M41" s="112" t="str">
        <f>IF(I41="","",(MID(I41,(SEARCH("^^",SUBSTITUTE(I41," ","^^",LEN(I41)-LEN(SUBSTITUTE(I41," ","")))))+1,99)&amp;"_"&amp;LEFT(I41,FIND(" ",I41)-1)&amp;"_"&amp;J41))</f>
        <v>Gustafsson_Jukka_1947</v>
      </c>
      <c r="O41" s="104"/>
      <c r="P41" s="163" t="s">
        <v>757</v>
      </c>
      <c r="Q41" s="105" t="str">
        <f>IF(U41="","",Q$3)</f>
        <v/>
      </c>
      <c r="R41" s="106" t="str">
        <f>IF(U41="","",Q$1)</f>
        <v/>
      </c>
      <c r="S41" s="107" t="str">
        <f>IF(U41="","",Q$2)</f>
        <v/>
      </c>
      <c r="T41" s="107" t="str">
        <f>IF(U41="","",Q$3)</f>
        <v/>
      </c>
      <c r="U41" s="108" t="str">
        <f>IF(AB41="","",IF(ISNUMBER(SEARCH(":",AB41)),MID(AB41,FIND(":",AB41)+2,FIND("(",AB41)-FIND(":",AB41)-3),LEFT(AB41,FIND("(",AB41)-2)))</f>
        <v/>
      </c>
      <c r="V41" s="109" t="str">
        <f>IF(AB41="","",MID(AB41,FIND("(",AB41)+1,4))</f>
        <v/>
      </c>
      <c r="W41" s="110" t="str">
        <f>IF(ISNUMBER(SEARCH("*female*",AB41)),"female",IF(ISNUMBER(SEARCH("*male*",AB41)),"male",""))</f>
        <v/>
      </c>
      <c r="X41" s="111" t="s">
        <v>287</v>
      </c>
      <c r="Y41" s="112" t="str">
        <f>IF(U41="","",(MID(U41,(SEARCH("^^",SUBSTITUTE(U41," ","^^",LEN(U41)-LEN(SUBSTITUTE(U41," ","")))))+1,99)&amp;"_"&amp;LEFT(U41,FIND(" ",U41)-1)&amp;"_"&amp;V41))</f>
        <v/>
      </c>
      <c r="AA41" s="104"/>
      <c r="AB41" s="104"/>
      <c r="AC41" s="105" t="str">
        <f t="shared" si="278"/>
        <v/>
      </c>
      <c r="AD41" s="106" t="str">
        <f t="shared" si="279"/>
        <v/>
      </c>
      <c r="AE41" s="107" t="str">
        <f t="shared" si="299"/>
        <v/>
      </c>
      <c r="AF41" s="107" t="str">
        <f t="shared" ref="AF41:AF46" si="300">IF(AG41="","",AC$3)</f>
        <v/>
      </c>
      <c r="AG41" s="108" t="str">
        <f t="shared" si="280"/>
        <v/>
      </c>
      <c r="AH41" s="109" t="str">
        <f t="shared" si="281"/>
        <v/>
      </c>
      <c r="AI41" s="110" t="str">
        <f t="shared" si="282"/>
        <v/>
      </c>
      <c r="AJ41" s="111" t="str">
        <f t="shared" si="283"/>
        <v/>
      </c>
      <c r="AK41" s="112" t="str">
        <f t="shared" si="284"/>
        <v/>
      </c>
      <c r="AM41" s="104"/>
      <c r="AN41" s="104"/>
      <c r="AO41" s="105" t="str">
        <f>IF(AS41="","",AO$3)</f>
        <v/>
      </c>
      <c r="AP41" s="106" t="str">
        <f>IF(AS41="","",AO$1)</f>
        <v/>
      </c>
      <c r="AQ41" s="107" t="str">
        <f>IF(AS41="","",AO$2)</f>
        <v/>
      </c>
      <c r="AR41" s="107" t="str">
        <f>IF(AS41="","",AO$3)</f>
        <v/>
      </c>
      <c r="AS41" s="108" t="str">
        <f>IF(AZ41="","",IF(ISNUMBER(SEARCH(":",AZ41)),MID(AZ41,FIND(":",AZ41)+2,FIND("(",AZ41)-FIND(":",AZ41)-3),LEFT(AZ41,FIND("(",AZ41)-2)))</f>
        <v/>
      </c>
      <c r="AT41" s="109" t="str">
        <f>IF(AZ41="","",MID(AZ41,FIND("(",AZ41)+1,4))</f>
        <v/>
      </c>
      <c r="AU41" s="110" t="str">
        <f>IF(ISNUMBER(SEARCH("*female*",AZ41)),"female",IF(ISNUMBER(SEARCH("*male*",AZ41)),"male",""))</f>
        <v/>
      </c>
      <c r="AV41" s="111" t="str">
        <f>IF(AZ41="","",IF(ISERROR(MID(AZ41,FIND("male,",AZ41)+6,(FIND(")",AZ41)-(FIND("male,",AZ41)+6))))=TRUE,"missing/error",MID(AZ41,FIND("male,",AZ41)+6,(FIND(")",AZ41)-(FIND("male,",AZ41)+6)))))</f>
        <v/>
      </c>
      <c r="AW41" s="112" t="str">
        <f>IF(AS41="","",(MID(AS41,(SEARCH("^^",SUBSTITUTE(AS41," ","^^",LEN(AS41)-LEN(SUBSTITUTE(AS41," ","")))))+1,99)&amp;"_"&amp;LEFT(AS41,FIND(" ",AS41)-1)&amp;"_"&amp;AT41))</f>
        <v/>
      </c>
      <c r="AY41" s="104"/>
      <c r="AZ41" s="104"/>
      <c r="BA41" s="105" t="str">
        <f>IF(BE41="","",BA$3)</f>
        <v/>
      </c>
      <c r="BB41" s="106" t="str">
        <f>IF(BE41="","",BA$1)</f>
        <v/>
      </c>
      <c r="BC41" s="107" t="str">
        <f>IF(BE41="","",BA$2)</f>
        <v/>
      </c>
      <c r="BD41" s="107" t="str">
        <f>IF(BE41="","",BA$3)</f>
        <v/>
      </c>
      <c r="BE41" s="108" t="str">
        <f>IF(BL41="","",IF(ISNUMBER(SEARCH(":",BL41)),MID(BL41,FIND(":",BL41)+2,FIND("(",BL41)-FIND(":",BL41)-3),LEFT(BL41,FIND("(",BL41)-2)))</f>
        <v/>
      </c>
      <c r="BF41" s="109" t="str">
        <f>IF(BL41="","",MID(BL41,FIND("(",BL41)+1,4))</f>
        <v/>
      </c>
      <c r="BG41" s="110" t="str">
        <f>IF(ISNUMBER(SEARCH("*female*",BL41)),"female",IF(ISNUMBER(SEARCH("*male*",BL41)),"male",""))</f>
        <v/>
      </c>
      <c r="BH41" s="111" t="str">
        <f>IF(BL41="","",IF(ISERROR(MID(BL41,FIND("male,",BL41)+6,(FIND(")",BL41)-(FIND("male,",BL41)+6))))=TRUE,"missing/error",MID(BL41,FIND("male,",BL41)+6,(FIND(")",BL41)-(FIND("male,",BL41)+6)))))</f>
        <v/>
      </c>
      <c r="BI41" s="112" t="str">
        <f>IF(BE41="","",(MID(BE41,(SEARCH("^^",SUBSTITUTE(BE41," ","^^",LEN(BE41)-LEN(SUBSTITUTE(BE41," ","")))))+1,99)&amp;"_"&amp;LEFT(BE41,FIND(" ",BE41)-1)&amp;"_"&amp;BF41))</f>
        <v/>
      </c>
      <c r="BK41" s="104"/>
      <c r="BL41" s="104"/>
      <c r="BM41" s="105" t="str">
        <f>IF(BQ41="","",BM$3)</f>
        <v/>
      </c>
      <c r="BN41" s="106" t="str">
        <f>IF(BQ41="","",BM$1)</f>
        <v/>
      </c>
      <c r="BO41" s="107" t="str">
        <f>IF(BQ41="","",BM$2)</f>
        <v/>
      </c>
      <c r="BP41" s="107" t="str">
        <f>IF(BQ41="","",BM$3)</f>
        <v/>
      </c>
      <c r="BQ41" s="108" t="str">
        <f>IF(BX41="","",IF(ISNUMBER(SEARCH(":",BX41)),MID(BX41,FIND(":",BX41)+2,FIND("(",BX41)-FIND(":",BX41)-3),LEFT(BX41,FIND("(",BX41)-2)))</f>
        <v/>
      </c>
      <c r="BR41" s="109" t="str">
        <f>IF(BX41="","",MID(BX41,FIND("(",BX41)+1,4))</f>
        <v/>
      </c>
      <c r="BS41" s="110" t="str">
        <f>IF(ISNUMBER(SEARCH("*female*",BX41)),"female",IF(ISNUMBER(SEARCH("*male*",BX41)),"male",""))</f>
        <v/>
      </c>
      <c r="BT41" s="111" t="str">
        <f>IF(BX41="","",IF(ISERROR(MID(BX41,FIND("male,",BX41)+6,(FIND(")",BX41)-(FIND("male,",BX41)+6))))=TRUE,"missing/error",MID(BX41,FIND("male,",BX41)+6,(FIND(")",BX41)-(FIND("male,",BX41)+6)))))</f>
        <v/>
      </c>
      <c r="BU41" s="112" t="str">
        <f>IF(BQ41="","",(MID(BQ41,(SEARCH("^^",SUBSTITUTE(BQ41," ","^^",LEN(BQ41)-LEN(SUBSTITUTE(BQ41," ","")))))+1,99)&amp;"_"&amp;LEFT(BQ41,FIND(" ",BQ41)-1)&amp;"_"&amp;BR41))</f>
        <v/>
      </c>
      <c r="BW41" s="104"/>
      <c r="BX41" s="104"/>
      <c r="BY41" s="105" t="str">
        <f>IF(CC41="","",BY$3)</f>
        <v/>
      </c>
      <c r="BZ41" s="106" t="str">
        <f>IF(CC41="","",BY$1)</f>
        <v/>
      </c>
      <c r="CA41" s="107" t="str">
        <f>IF(CC41="","",BY$2)</f>
        <v/>
      </c>
      <c r="CB41" s="107" t="str">
        <f>IF(CC41="","",BY$3)</f>
        <v/>
      </c>
      <c r="CC41" s="108" t="str">
        <f>IF(CJ41="","",IF(ISNUMBER(SEARCH(":",CJ41)),MID(CJ41,FIND(":",CJ41)+2,FIND("(",CJ41)-FIND(":",CJ41)-3),LEFT(CJ41,FIND("(",CJ41)-2)))</f>
        <v/>
      </c>
      <c r="CD41" s="109" t="str">
        <f>IF(CJ41="","",MID(CJ41,FIND("(",CJ41)+1,4))</f>
        <v/>
      </c>
      <c r="CE41" s="110" t="str">
        <f>IF(ISNUMBER(SEARCH("*female*",CJ41)),"female",IF(ISNUMBER(SEARCH("*male*",CJ41)),"male",""))</f>
        <v/>
      </c>
      <c r="CF41" s="111" t="str">
        <f>IF(CJ41="","",IF(ISERROR(MID(CJ41,FIND("male,",CJ41)+6,(FIND(")",CJ41)-(FIND("male,",CJ41)+6))))=TRUE,"missing/error",MID(CJ41,FIND("male,",CJ41)+6,(FIND(")",CJ41)-(FIND("male,",CJ41)+6)))))</f>
        <v/>
      </c>
      <c r="CG41" s="112" t="str">
        <f>IF(CC41="","",(MID(CC41,(SEARCH("^^",SUBSTITUTE(CC41," ","^^",LEN(CC41)-LEN(SUBSTITUTE(CC41," ","")))))+1,99)&amp;"_"&amp;LEFT(CC41,FIND(" ",CC41)-1)&amp;"_"&amp;CD41))</f>
        <v/>
      </c>
      <c r="CI41" s="104"/>
      <c r="CJ41" s="104"/>
      <c r="CK41" s="105" t="str">
        <f>IF(CO41="","",CK$3)</f>
        <v/>
      </c>
      <c r="CL41" s="106" t="str">
        <f>IF(CO41="","",CK$1)</f>
        <v/>
      </c>
      <c r="CM41" s="107" t="str">
        <f>IF(CO41="","",CK$2)</f>
        <v/>
      </c>
      <c r="CN41" s="107" t="str">
        <f>IF(CO41="","",CK$3)</f>
        <v/>
      </c>
      <c r="CO41" s="108" t="str">
        <f>IF(CV41="","",IF(ISNUMBER(SEARCH(":",CV41)),MID(CV41,FIND(":",CV41)+2,FIND("(",CV41)-FIND(":",CV41)-3),LEFT(CV41,FIND("(",CV41)-2)))</f>
        <v/>
      </c>
      <c r="CP41" s="109" t="str">
        <f>IF(CV41="","",MID(CV41,FIND("(",CV41)+1,4))</f>
        <v/>
      </c>
      <c r="CQ41" s="110" t="str">
        <f>IF(ISNUMBER(SEARCH("*female*",CV41)),"female",IF(ISNUMBER(SEARCH("*male*",CV41)),"male",""))</f>
        <v/>
      </c>
      <c r="CR41" s="111" t="str">
        <f>IF(CV41="","",IF(ISERROR(MID(CV41,FIND("male,",CV41)+6,(FIND(")",CV41)-(FIND("male,",CV41)+6))))=TRUE,"missing/error",MID(CV41,FIND("male,",CV41)+6,(FIND(")",CV41)-(FIND("male,",CV41)+6)))))</f>
        <v/>
      </c>
      <c r="CS41" s="112" t="str">
        <f>IF(CO41="","",(MID(CO41,(SEARCH("^^",SUBSTITUTE(CO41," ","^^",LEN(CO41)-LEN(SUBSTITUTE(CO41," ","")))))+1,99)&amp;"_"&amp;LEFT(CO41,FIND(" ",CO41)-1)&amp;"_"&amp;CP41))</f>
        <v/>
      </c>
      <c r="CU41" s="104"/>
      <c r="CV41" s="104"/>
      <c r="CW41" s="105" t="str">
        <f>IF(DA41="","",CW$3)</f>
        <v/>
      </c>
      <c r="CX41" s="106" t="str">
        <f>IF(DA41="","",CW$1)</f>
        <v/>
      </c>
      <c r="CY41" s="107" t="str">
        <f>IF(DA41="","",CW$2)</f>
        <v/>
      </c>
      <c r="CZ41" s="107" t="str">
        <f>IF(DA41="","",CW$3)</f>
        <v/>
      </c>
      <c r="DA41" s="108" t="str">
        <f>IF(DH41="","",IF(ISNUMBER(SEARCH(":",DH41)),MID(DH41,FIND(":",DH41)+2,FIND("(",DH41)-FIND(":",DH41)-3),LEFT(DH41,FIND("(",DH41)-2)))</f>
        <v/>
      </c>
      <c r="DB41" s="109" t="str">
        <f>IF(DH41="","",MID(DH41,FIND("(",DH41)+1,4))</f>
        <v/>
      </c>
      <c r="DC41" s="110" t="str">
        <f>IF(ISNUMBER(SEARCH("*female*",DH41)),"female",IF(ISNUMBER(SEARCH("*male*",DH41)),"male",""))</f>
        <v/>
      </c>
      <c r="DD41" s="111" t="str">
        <f>IF(DH41="","",IF(ISERROR(MID(DH41,FIND("male,",DH41)+6,(FIND(")",DH41)-(FIND("male,",DH41)+6))))=TRUE,"missing/error",MID(DH41,FIND("male,",DH41)+6,(FIND(")",DH41)-(FIND("male,",DH41)+6)))))</f>
        <v/>
      </c>
      <c r="DE41" s="112" t="str">
        <f>IF(DA41="","",(MID(DA41,(SEARCH("^^",SUBSTITUTE(DA41," ","^^",LEN(DA41)-LEN(SUBSTITUTE(DA41," ","")))))+1,99)&amp;"_"&amp;LEFT(DA41,FIND(" ",DA41)-1)&amp;"_"&amp;DB41))</f>
        <v/>
      </c>
      <c r="DG41" s="104"/>
      <c r="DH41" s="104"/>
      <c r="DI41" s="105" t="str">
        <f>IF(DM41="","",DI$3)</f>
        <v/>
      </c>
      <c r="DJ41" s="106" t="str">
        <f>IF(DM41="","",DI$1)</f>
        <v/>
      </c>
      <c r="DK41" s="107" t="str">
        <f>IF(DM41="","",DI$2)</f>
        <v/>
      </c>
      <c r="DL41" s="107" t="str">
        <f>IF(DM41="","",DI$3)</f>
        <v/>
      </c>
      <c r="DM41" s="108" t="str">
        <f>IF(DT41="","",IF(ISNUMBER(SEARCH(":",DT41)),MID(DT41,FIND(":",DT41)+2,FIND("(",DT41)-FIND(":",DT41)-3),LEFT(DT41,FIND("(",DT41)-2)))</f>
        <v/>
      </c>
      <c r="DN41" s="109" t="str">
        <f>IF(DT41="","",MID(DT41,FIND("(",DT41)+1,4))</f>
        <v/>
      </c>
      <c r="DO41" s="110" t="str">
        <f>IF(ISNUMBER(SEARCH("*female*",DT41)),"female",IF(ISNUMBER(SEARCH("*male*",DT41)),"male",""))</f>
        <v/>
      </c>
      <c r="DP41" s="111" t="str">
        <f>IF(DT41="","",IF(ISERROR(MID(DT41,FIND("male,",DT41)+6,(FIND(")",DT41)-(FIND("male,",DT41)+6))))=TRUE,"missing/error",MID(DT41,FIND("male,",DT41)+6,(FIND(")",DT41)-(FIND("male,",DT41)+6)))))</f>
        <v/>
      </c>
      <c r="DQ41" s="112" t="str">
        <f>IF(DM41="","",(MID(DM41,(SEARCH("^^",SUBSTITUTE(DM41," ","^^",LEN(DM41)-LEN(SUBSTITUTE(DM41," ","")))))+1,99)&amp;"_"&amp;LEFT(DM41,FIND(" ",DM41)-1)&amp;"_"&amp;DN41))</f>
        <v/>
      </c>
      <c r="DS41" s="104"/>
      <c r="DT41" s="104"/>
      <c r="DU41" s="105" t="str">
        <f>IF(DY41="","",DU$3)</f>
        <v/>
      </c>
      <c r="DV41" s="106" t="str">
        <f>IF(DY41="","",DU$1)</f>
        <v/>
      </c>
      <c r="DW41" s="107" t="str">
        <f>IF(DY41="","",DU$2)</f>
        <v/>
      </c>
      <c r="DX41" s="107" t="str">
        <f>IF(DY41="","",DU$3)</f>
        <v/>
      </c>
      <c r="DY41" s="108" t="str">
        <f>IF(EF41="","",IF(ISNUMBER(SEARCH(":",EF41)),MID(EF41,FIND(":",EF41)+2,FIND("(",EF41)-FIND(":",EF41)-3),LEFT(EF41,FIND("(",EF41)-2)))</f>
        <v/>
      </c>
      <c r="DZ41" s="109" t="str">
        <f>IF(EF41="","",MID(EF41,FIND("(",EF41)+1,4))</f>
        <v/>
      </c>
      <c r="EA41" s="110" t="str">
        <f>IF(ISNUMBER(SEARCH("*female*",EF41)),"female",IF(ISNUMBER(SEARCH("*male*",EF41)),"male",""))</f>
        <v/>
      </c>
      <c r="EB41" s="111" t="str">
        <f>IF(EF41="","",IF(ISERROR(MID(EF41,FIND("male,",EF41)+6,(FIND(")",EF41)-(FIND("male,",EF41)+6))))=TRUE,"missing/error",MID(EF41,FIND("male,",EF41)+6,(FIND(")",EF41)-(FIND("male,",EF41)+6)))))</f>
        <v/>
      </c>
      <c r="EC41" s="112" t="str">
        <f>IF(DY41="","",(MID(DY41,(SEARCH("^^",SUBSTITUTE(DY41," ","^^",LEN(DY41)-LEN(SUBSTITUTE(DY41," ","")))))+1,99)&amp;"_"&amp;LEFT(DY41,FIND(" ",DY41)-1)&amp;"_"&amp;DZ41))</f>
        <v/>
      </c>
      <c r="EE41" s="104"/>
      <c r="EF41" s="104"/>
      <c r="EG41" s="105" t="str">
        <f>IF(EK41="","",EG$3)</f>
        <v/>
      </c>
      <c r="EH41" s="106" t="str">
        <f>IF(EK41="","",EG$1)</f>
        <v/>
      </c>
      <c r="EI41" s="107" t="str">
        <f>IF(EK41="","",EG$2)</f>
        <v/>
      </c>
      <c r="EJ41" s="107" t="str">
        <f>IF(EK41="","",EG$3)</f>
        <v/>
      </c>
      <c r="EK41" s="108" t="str">
        <f>IF(ER41="","",IF(ISNUMBER(SEARCH(":",ER41)),MID(ER41,FIND(":",ER41)+2,FIND("(",ER41)-FIND(":",ER41)-3),LEFT(ER41,FIND("(",ER41)-2)))</f>
        <v/>
      </c>
      <c r="EL41" s="109" t="str">
        <f>IF(ER41="","",MID(ER41,FIND("(",ER41)+1,4))</f>
        <v/>
      </c>
      <c r="EM41" s="110" t="str">
        <f>IF(ISNUMBER(SEARCH("*female*",ER41)),"female",IF(ISNUMBER(SEARCH("*male*",ER41)),"male",""))</f>
        <v/>
      </c>
      <c r="EN41" s="111" t="str">
        <f>IF(ER41="","",IF(ISERROR(MID(ER41,FIND("male,",ER41)+6,(FIND(")",ER41)-(FIND("male,",ER41)+6))))=TRUE,"missing/error",MID(ER41,FIND("male,",ER41)+6,(FIND(")",ER41)-(FIND("male,",ER41)+6)))))</f>
        <v/>
      </c>
      <c r="EO41" s="112" t="str">
        <f>IF(EK41="","",(MID(EK41,(SEARCH("^^",SUBSTITUTE(EK41," ","^^",LEN(EK41)-LEN(SUBSTITUTE(EK41," ","")))))+1,99)&amp;"_"&amp;LEFT(EK41,FIND(" ",EK41)-1)&amp;"_"&amp;EL41))</f>
        <v/>
      </c>
      <c r="EQ41" s="104"/>
      <c r="ER41" s="104"/>
      <c r="ES41" s="105" t="str">
        <f>IF(EW41="","",ES$3)</f>
        <v/>
      </c>
      <c r="ET41" s="106" t="str">
        <f>IF(EW41="","",ES$1)</f>
        <v/>
      </c>
      <c r="EU41" s="107" t="str">
        <f>IF(EW41="","",ES$2)</f>
        <v/>
      </c>
      <c r="EV41" s="107" t="str">
        <f>IF(EW41="","",ES$3)</f>
        <v/>
      </c>
      <c r="EW41" s="108" t="str">
        <f>IF(FD41="","",IF(ISNUMBER(SEARCH(":",FD41)),MID(FD41,FIND(":",FD41)+2,FIND("(",FD41)-FIND(":",FD41)-3),LEFT(FD41,FIND("(",FD41)-2)))</f>
        <v/>
      </c>
      <c r="EX41" s="109" t="str">
        <f>IF(FD41="","",MID(FD41,FIND("(",FD41)+1,4))</f>
        <v/>
      </c>
      <c r="EY41" s="110" t="str">
        <f>IF(ISNUMBER(SEARCH("*female*",FD41)),"female",IF(ISNUMBER(SEARCH("*male*",FD41)),"male",""))</f>
        <v/>
      </c>
      <c r="EZ41" s="111" t="str">
        <f>IF(FD41="","",IF(ISERROR(MID(FD41,FIND("male,",FD41)+6,(FIND(")",FD41)-(FIND("male,",FD41)+6))))=TRUE,"missing/error",MID(FD41,FIND("male,",FD41)+6,(FIND(")",FD41)-(FIND("male,",FD41)+6)))))</f>
        <v/>
      </c>
      <c r="FA41" s="112" t="str">
        <f>IF(EW41="","",(MID(EW41,(SEARCH("^^",SUBSTITUTE(EW41," ","^^",LEN(EW41)-LEN(SUBSTITUTE(EW41," ","")))))+1,99)&amp;"_"&amp;LEFT(EW41,FIND(" ",EW41)-1)&amp;"_"&amp;EX41))</f>
        <v/>
      </c>
      <c r="FC41" s="104"/>
      <c r="FD41" s="104"/>
      <c r="FE41" s="105" t="str">
        <f>IF(FI41="","",FE$3)</f>
        <v/>
      </c>
      <c r="FF41" s="106" t="str">
        <f>IF(FI41="","",FE$1)</f>
        <v/>
      </c>
      <c r="FG41" s="107" t="str">
        <f>IF(FI41="","",FE$2)</f>
        <v/>
      </c>
      <c r="FH41" s="107" t="str">
        <f>IF(FI41="","",FE$3)</f>
        <v/>
      </c>
      <c r="FI41" s="108" t="str">
        <f>IF(FP41="","",IF(ISNUMBER(SEARCH(":",FP41)),MID(FP41,FIND(":",FP41)+2,FIND("(",FP41)-FIND(":",FP41)-3),LEFT(FP41,FIND("(",FP41)-2)))</f>
        <v/>
      </c>
      <c r="FJ41" s="109" t="str">
        <f>IF(FP41="","",MID(FP41,FIND("(",FP41)+1,4))</f>
        <v/>
      </c>
      <c r="FK41" s="110" t="str">
        <f>IF(ISNUMBER(SEARCH("*female*",FP41)),"female",IF(ISNUMBER(SEARCH("*male*",FP41)),"male",""))</f>
        <v/>
      </c>
      <c r="FL41" s="111" t="str">
        <f>IF(FP41="","",IF(ISERROR(MID(FP41,FIND("male,",FP41)+6,(FIND(")",FP41)-(FIND("male,",FP41)+6))))=TRUE,"missing/error",MID(FP41,FIND("male,",FP41)+6,(FIND(")",FP41)-(FIND("male,",FP41)+6)))))</f>
        <v/>
      </c>
      <c r="FM41" s="112" t="str">
        <f>IF(FI41="","",(MID(FI41,(SEARCH("^^",SUBSTITUTE(FI41," ","^^",LEN(FI41)-LEN(SUBSTITUTE(FI41," ","")))))+1,99)&amp;"_"&amp;LEFT(FI41,FIND(" ",FI41)-1)&amp;"_"&amp;FJ41))</f>
        <v/>
      </c>
      <c r="FO41" s="104"/>
      <c r="FP41" s="104"/>
      <c r="FQ41" s="105" t="str">
        <f>IF(FU41="","",#REF!)</f>
        <v/>
      </c>
      <c r="FR41" s="106" t="str">
        <f>IF(FU41="","",FQ$1)</f>
        <v/>
      </c>
      <c r="FS41" s="107" t="str">
        <f>IF(FU41="","",FQ$2)</f>
        <v/>
      </c>
      <c r="FT41" s="107" t="str">
        <f>IF(FU41="","",FQ$3)</f>
        <v/>
      </c>
      <c r="FU41" s="108" t="str">
        <f>IF(GB41="","",IF(ISNUMBER(SEARCH(":",GB41)),MID(GB41,FIND(":",GB41)+2,FIND("(",GB41)-FIND(":",GB41)-3),LEFT(GB41,FIND("(",GB41)-2)))</f>
        <v/>
      </c>
      <c r="FV41" s="109" t="str">
        <f>IF(GB41="","",MID(GB41,FIND("(",GB41)+1,4))</f>
        <v/>
      </c>
      <c r="FW41" s="110" t="str">
        <f>IF(ISNUMBER(SEARCH("*female*",GB41)),"female",IF(ISNUMBER(SEARCH("*male*",GB41)),"male",""))</f>
        <v/>
      </c>
      <c r="FX41" s="111" t="str">
        <f>IF(GB41="","",IF(ISERROR(MID(GB41,FIND("male,",GB41)+6,(FIND(")",GB41)-(FIND("male,",GB41)+6))))=TRUE,"missing/error",MID(GB41,FIND("male,",GB41)+6,(FIND(")",GB41)-(FIND("male,",GB41)+6)))))</f>
        <v/>
      </c>
      <c r="FY41" s="112" t="str">
        <f>IF(FU41="","",(MID(FU41,(SEARCH("^^",SUBSTITUTE(FU41," ","^^",LEN(FU41)-LEN(SUBSTITUTE(FU41," ","")))))+1,99)&amp;"_"&amp;LEFT(FU41,FIND(" ",FU41)-1)&amp;"_"&amp;FV41))</f>
        <v/>
      </c>
      <c r="GA41" s="104"/>
      <c r="GB41" s="104"/>
      <c r="GC41" s="105" t="str">
        <f>IF(GG41="","",GC$3)</f>
        <v/>
      </c>
      <c r="GD41" s="106" t="str">
        <f>IF(GG41="","",GC$1)</f>
        <v/>
      </c>
      <c r="GE41" s="107" t="str">
        <f>IF(GG41="","",GC$2)</f>
        <v/>
      </c>
      <c r="GF41" s="107" t="str">
        <f>IF(GG41="","",GC$3)</f>
        <v/>
      </c>
      <c r="GG41" s="108" t="str">
        <f>IF(GN41="","",IF(ISNUMBER(SEARCH(":",GN41)),MID(GN41,FIND(":",GN41)+2,FIND("(",GN41)-FIND(":",GN41)-3),LEFT(GN41,FIND("(",GN41)-2)))</f>
        <v/>
      </c>
      <c r="GH41" s="109" t="str">
        <f>IF(GN41="","",MID(GN41,FIND("(",GN41)+1,4))</f>
        <v/>
      </c>
      <c r="GI41" s="110" t="str">
        <f>IF(ISNUMBER(SEARCH("*female*",GN41)),"female",IF(ISNUMBER(SEARCH("*male*",GN41)),"male",""))</f>
        <v/>
      </c>
      <c r="GJ41" s="111" t="str">
        <f>IF(GN41="","",IF(ISERROR(MID(GN41,FIND("male,",GN41)+6,(FIND(")",GN41)-(FIND("male,",GN41)+6))))=TRUE,"missing/error",MID(GN41,FIND("male,",GN41)+6,(FIND(")",GN41)-(FIND("male,",GN41)+6)))))</f>
        <v/>
      </c>
      <c r="GK41" s="112" t="str">
        <f>IF(GG41="","",(MID(GG41,(SEARCH("^^",SUBSTITUTE(GG41," ","^^",LEN(GG41)-LEN(SUBSTITUTE(GG41," ","")))))+1,99)&amp;"_"&amp;LEFT(GG41,FIND(" ",GG41)-1)&amp;"_"&amp;GH41))</f>
        <v/>
      </c>
      <c r="GM41" s="104"/>
      <c r="GN41" s="104"/>
      <c r="GO41" s="105" t="str">
        <f>IF(GS41="","",GO$3)</f>
        <v/>
      </c>
      <c r="GP41" s="106" t="str">
        <f>IF(GS41="","",GO$1)</f>
        <v/>
      </c>
      <c r="GQ41" s="107" t="str">
        <f>IF(GS41="","",GO$2)</f>
        <v/>
      </c>
      <c r="GR41" s="107" t="str">
        <f>IF(GS41="","",GO$3)</f>
        <v/>
      </c>
      <c r="GS41" s="108" t="str">
        <f>IF(GZ41="","",IF(ISNUMBER(SEARCH(":",GZ41)),MID(GZ41,FIND(":",GZ41)+2,FIND("(",GZ41)-FIND(":",GZ41)-3),LEFT(GZ41,FIND("(",GZ41)-2)))</f>
        <v/>
      </c>
      <c r="GT41" s="109" t="str">
        <f>IF(GZ41="","",MID(GZ41,FIND("(",GZ41)+1,4))</f>
        <v/>
      </c>
      <c r="GU41" s="110" t="str">
        <f>IF(ISNUMBER(SEARCH("*female*",GZ41)),"female",IF(ISNUMBER(SEARCH("*male*",GZ41)),"male",""))</f>
        <v/>
      </c>
      <c r="GV41" s="111" t="str">
        <f>IF(GZ41="","",IF(ISERROR(MID(GZ41,FIND("male,",GZ41)+6,(FIND(")",GZ41)-(FIND("male,",GZ41)+6))))=TRUE,"missing/error",MID(GZ41,FIND("male,",GZ41)+6,(FIND(")",GZ41)-(FIND("male,",GZ41)+6)))))</f>
        <v/>
      </c>
      <c r="GW41" s="112" t="str">
        <f>IF(GS41="","",(MID(GS41,(SEARCH("^^",SUBSTITUTE(GS41," ","^^",LEN(GS41)-LEN(SUBSTITUTE(GS41," ","")))))+1,99)&amp;"_"&amp;LEFT(GS41,FIND(" ",GS41)-1)&amp;"_"&amp;GT41))</f>
        <v/>
      </c>
      <c r="GY41" s="104"/>
      <c r="GZ41" s="104"/>
      <c r="HA41" s="105" t="str">
        <f>IF(HE41="","",HA$3)</f>
        <v/>
      </c>
      <c r="HB41" s="106" t="str">
        <f>IF(HE41="","",HA$1)</f>
        <v/>
      </c>
      <c r="HC41" s="107" t="str">
        <f>IF(HE41="","",HA$2)</f>
        <v/>
      </c>
      <c r="HD41" s="107" t="str">
        <f>IF(HE41="","",HA$3)</f>
        <v/>
      </c>
      <c r="HE41" s="108" t="str">
        <f>IF(HL41="","",IF(ISNUMBER(SEARCH(":",HL41)),MID(HL41,FIND(":",HL41)+2,FIND("(",HL41)-FIND(":",HL41)-3),LEFT(HL41,FIND("(",HL41)-2)))</f>
        <v/>
      </c>
      <c r="HF41" s="109" t="str">
        <f>IF(HL41="","",MID(HL41,FIND("(",HL41)+1,4))</f>
        <v/>
      </c>
      <c r="HG41" s="110" t="str">
        <f>IF(ISNUMBER(SEARCH("*female*",HL41)),"female",IF(ISNUMBER(SEARCH("*male*",HL41)),"male",""))</f>
        <v/>
      </c>
      <c r="HH41" s="111" t="str">
        <f>IF(HL41="","",IF(ISERROR(MID(HL41,FIND("male,",HL41)+6,(FIND(")",HL41)-(FIND("male,",HL41)+6))))=TRUE,"missing/error",MID(HL41,FIND("male,",HL41)+6,(FIND(")",HL41)-(FIND("male,",HL41)+6)))))</f>
        <v/>
      </c>
      <c r="HI41" s="112" t="str">
        <f>IF(HE41="","",(MID(HE41,(SEARCH("^^",SUBSTITUTE(HE41," ","^^",LEN(HE41)-LEN(SUBSTITUTE(HE41," ","")))))+1,99)&amp;"_"&amp;LEFT(HE41,FIND(" ",HE41)-1)&amp;"_"&amp;HF41))</f>
        <v/>
      </c>
      <c r="HK41" s="104"/>
      <c r="HL41" s="104" t="s">
        <v>287</v>
      </c>
      <c r="HM41" s="105" t="str">
        <f>IF(HQ41="","",HM$3)</f>
        <v/>
      </c>
      <c r="HN41" s="106" t="str">
        <f>IF(HQ41="","",HM$1)</f>
        <v/>
      </c>
      <c r="HO41" s="107" t="str">
        <f>IF(HQ41="","",HM$2)</f>
        <v/>
      </c>
      <c r="HP41" s="107" t="str">
        <f>IF(HQ41="","",HM$3)</f>
        <v/>
      </c>
      <c r="HQ41" s="108" t="str">
        <f>IF(HX41="","",IF(ISNUMBER(SEARCH(":",HX41)),MID(HX41,FIND(":",HX41)+2,FIND("(",HX41)-FIND(":",HX41)-3),LEFT(HX41,FIND("(",HX41)-2)))</f>
        <v/>
      </c>
      <c r="HR41" s="109" t="str">
        <f>IF(HX41="","",MID(HX41,FIND("(",HX41)+1,4))</f>
        <v/>
      </c>
      <c r="HS41" s="110" t="str">
        <f>IF(ISNUMBER(SEARCH("*female*",HX41)),"female",IF(ISNUMBER(SEARCH("*male*",HX41)),"male",""))</f>
        <v/>
      </c>
      <c r="HT41" s="111" t="str">
        <f>IF(HX41="","",IF(ISERROR(MID(HX41,FIND("male,",HX41)+6,(FIND(")",HX41)-(FIND("male,",HX41)+6))))=TRUE,"missing/error",MID(HX41,FIND("male,",HX41)+6,(FIND(")",HX41)-(FIND("male,",HX41)+6)))))</f>
        <v/>
      </c>
      <c r="HU41" s="112" t="str">
        <f>IF(HQ41="","",(MID(HQ41,(SEARCH("^^",SUBSTITUTE(HQ41," ","^^",LEN(HQ41)-LEN(SUBSTITUTE(HQ41," ","")))))+1,99)&amp;"_"&amp;LEFT(HQ41,FIND(" ",HQ41)-1)&amp;"_"&amp;HR41))</f>
        <v/>
      </c>
      <c r="HW41" s="104"/>
      <c r="HX41" s="104"/>
      <c r="HY41" s="105" t="str">
        <f>IF(IC41="","",HY$3)</f>
        <v/>
      </c>
      <c r="HZ41" s="106" t="str">
        <f>IF(IC41="","",HY$1)</f>
        <v/>
      </c>
      <c r="IA41" s="107" t="str">
        <f>IF(IC41="","",HY$2)</f>
        <v/>
      </c>
      <c r="IB41" s="107" t="str">
        <f>IF(IC41="","",HY$3)</f>
        <v/>
      </c>
      <c r="IC41" s="108" t="str">
        <f>IF(IJ41="","",IF(ISNUMBER(SEARCH(":",IJ41)),MID(IJ41,FIND(":",IJ41)+2,FIND("(",IJ41)-FIND(":",IJ41)-3),LEFT(IJ41,FIND("(",IJ41)-2)))</f>
        <v/>
      </c>
      <c r="ID41" s="109" t="str">
        <f>IF(IJ41="","",MID(IJ41,FIND("(",IJ41)+1,4))</f>
        <v/>
      </c>
      <c r="IE41" s="110" t="str">
        <f>IF(ISNUMBER(SEARCH("*female*",IJ41)),"female",IF(ISNUMBER(SEARCH("*male*",IJ41)),"male",""))</f>
        <v/>
      </c>
      <c r="IF41" s="111" t="str">
        <f>IF(IJ41="","",IF(ISERROR(MID(IJ41,FIND("male,",IJ41)+6,(FIND(")",IJ41)-(FIND("male,",IJ41)+6))))=TRUE,"missing/error",MID(IJ41,FIND("male,",IJ41)+6,(FIND(")",IJ41)-(FIND("male,",IJ41)+6)))))</f>
        <v/>
      </c>
      <c r="IG41" s="112" t="str">
        <f>IF(IC41="","",(MID(IC41,(SEARCH("^^",SUBSTITUTE(IC41," ","^^",LEN(IC41)-LEN(SUBSTITUTE(IC41," ","")))))+1,99)&amp;"_"&amp;LEFT(IC41,FIND(" ",IC41)-1)&amp;"_"&amp;ID41))</f>
        <v/>
      </c>
      <c r="II41" s="104"/>
      <c r="IJ41" s="104"/>
      <c r="IK41" s="105" t="str">
        <f>IF(IO41="","",IK$3)</f>
        <v/>
      </c>
      <c r="IL41" s="106" t="str">
        <f>IF(IO41="","",IK$1)</f>
        <v/>
      </c>
      <c r="IM41" s="107" t="str">
        <f>IF(IO41="","",IK$2)</f>
        <v/>
      </c>
      <c r="IN41" s="107" t="str">
        <f>IF(IO41="","",IK$3)</f>
        <v/>
      </c>
      <c r="IO41" s="108" t="str">
        <f>IF(IV41="","",IF(ISNUMBER(SEARCH(":",IV41)),MID(IV41,FIND(":",IV41)+2,FIND("(",IV41)-FIND(":",IV41)-3),LEFT(IV41,FIND("(",IV41)-2)))</f>
        <v/>
      </c>
      <c r="IP41" s="109" t="str">
        <f>IF(IV41="","",MID(IV41,FIND("(",IV41)+1,4))</f>
        <v/>
      </c>
      <c r="IQ41" s="110" t="str">
        <f>IF(ISNUMBER(SEARCH("*female*",IV41)),"female",IF(ISNUMBER(SEARCH("*male*",IV41)),"male",""))</f>
        <v/>
      </c>
      <c r="IR41" s="111" t="str">
        <f>IF(IV41="","",IF(ISERROR(MID(IV41,FIND("male,",IV41)+6,(FIND(")",IV41)-(FIND("male,",IV41)+6))))=TRUE,"missing/error",MID(IV41,FIND("male,",IV41)+6,(FIND(")",IV41)-(FIND("male,",IV41)+6)))))</f>
        <v/>
      </c>
      <c r="IS41" s="112" t="str">
        <f>IF(IO41="","",(MID(IO41,(SEARCH("^^",SUBSTITUTE(IO41," ","^^",LEN(IO41)-LEN(SUBSTITUTE(IO41," ","")))))+1,99)&amp;"_"&amp;LEFT(IO41,FIND(" ",IO41)-1)&amp;"_"&amp;IP41))</f>
        <v/>
      </c>
      <c r="IU41" s="104"/>
      <c r="IV41" s="104"/>
      <c r="IW41" s="105" t="str">
        <f>IF(JA41="","",IW$3)</f>
        <v/>
      </c>
      <c r="IX41" s="106" t="str">
        <f>IF(JA41="","",IW$1)</f>
        <v/>
      </c>
      <c r="IY41" s="107" t="str">
        <f>IF(JA41="","",IW$2)</f>
        <v/>
      </c>
      <c r="IZ41" s="107" t="str">
        <f>IF(JA41="","",IW$3)</f>
        <v/>
      </c>
      <c r="JA41" s="108" t="str">
        <f>IF(JH41="","",IF(ISNUMBER(SEARCH(":",JH41)),MID(JH41,FIND(":",JH41)+2,FIND("(",JH41)-FIND(":",JH41)-3),LEFT(JH41,FIND("(",JH41)-2)))</f>
        <v/>
      </c>
      <c r="JB41" s="109" t="str">
        <f>IF(JH41="","",MID(JH41,FIND("(",JH41)+1,4))</f>
        <v/>
      </c>
      <c r="JC41" s="110" t="str">
        <f>IF(ISNUMBER(SEARCH("*female*",JH41)),"female",IF(ISNUMBER(SEARCH("*male*",JH41)),"male",""))</f>
        <v/>
      </c>
      <c r="JD41" s="111" t="str">
        <f>IF(JH41="","",IF(ISERROR(MID(JH41,FIND("male,",JH41)+6,(FIND(")",JH41)-(FIND("male,",JH41)+6))))=TRUE,"missing/error",MID(JH41,FIND("male,",JH41)+6,(FIND(")",JH41)-(FIND("male,",JH41)+6)))))</f>
        <v/>
      </c>
      <c r="JE41" s="112" t="str">
        <f>IF(JA41="","",(MID(JA41,(SEARCH("^^",SUBSTITUTE(JA41," ","^^",LEN(JA41)-LEN(SUBSTITUTE(JA41," ","")))))+1,99)&amp;"_"&amp;LEFT(JA41,FIND(" ",JA41)-1)&amp;"_"&amp;JB41))</f>
        <v/>
      </c>
      <c r="JG41" s="104"/>
      <c r="JH41" s="104"/>
      <c r="JI41" s="105" t="str">
        <f>IF(JM41="","",JI$3)</f>
        <v/>
      </c>
      <c r="JJ41" s="106" t="str">
        <f>IF(JM41="","",JI$1)</f>
        <v/>
      </c>
      <c r="JK41" s="107" t="str">
        <f>IF(JM41="","",JI$2)</f>
        <v/>
      </c>
      <c r="JL41" s="107" t="str">
        <f>IF(JM41="","",JI$3)</f>
        <v/>
      </c>
      <c r="JM41" s="108" t="str">
        <f>IF(JT41="","",IF(ISNUMBER(SEARCH(":",JT41)),MID(JT41,FIND(":",JT41)+2,FIND("(",JT41)-FIND(":",JT41)-3),LEFT(JT41,FIND("(",JT41)-2)))</f>
        <v/>
      </c>
      <c r="JN41" s="109" t="str">
        <f>IF(JT41="","",MID(JT41,FIND("(",JT41)+1,4))</f>
        <v/>
      </c>
      <c r="JO41" s="110" t="str">
        <f>IF(ISNUMBER(SEARCH("*female*",JT41)),"female",IF(ISNUMBER(SEARCH("*male*",JT41)),"male",""))</f>
        <v/>
      </c>
      <c r="JP41" s="111" t="str">
        <f>IF(JT41="","",IF(ISERROR(MID(JT41,FIND("male,",JT41)+6,(FIND(")",JT41)-(FIND("male,",JT41)+6))))=TRUE,"missing/error",MID(JT41,FIND("male,",JT41)+6,(FIND(")",JT41)-(FIND("male,",JT41)+6)))))</f>
        <v/>
      </c>
      <c r="JQ41" s="112" t="str">
        <f>IF(JM41="","",(MID(JM41,(SEARCH("^^",SUBSTITUTE(JM41," ","^^",LEN(JM41)-LEN(SUBSTITUTE(JM41," ","")))))+1,99)&amp;"_"&amp;LEFT(JM41,FIND(" ",JM41)-1)&amp;"_"&amp;JN41))</f>
        <v/>
      </c>
      <c r="JS41" s="104"/>
      <c r="JT41" s="104"/>
      <c r="JU41" s="105" t="str">
        <f>IF(JY41="","",JU$3)</f>
        <v/>
      </c>
      <c r="JV41" s="106" t="str">
        <f>IF(JY41="","",JU$1)</f>
        <v/>
      </c>
      <c r="JW41" s="107" t="str">
        <f>IF(JY41="","",JU$2)</f>
        <v/>
      </c>
      <c r="JX41" s="107" t="str">
        <f>IF(JY41="","",JU$3)</f>
        <v/>
      </c>
      <c r="JY41" s="108" t="str">
        <f>IF(KF41="","",IF(ISNUMBER(SEARCH(":",KF41)),MID(KF41,FIND(":",KF41)+2,FIND("(",KF41)-FIND(":",KF41)-3),LEFT(KF41,FIND("(",KF41)-2)))</f>
        <v/>
      </c>
      <c r="JZ41" s="109" t="str">
        <f>IF(KF41="","",MID(KF41,FIND("(",KF41)+1,4))</f>
        <v/>
      </c>
      <c r="KA41" s="110" t="str">
        <f>IF(ISNUMBER(SEARCH("*female*",KF41)),"female",IF(ISNUMBER(SEARCH("*male*",KF41)),"male",""))</f>
        <v/>
      </c>
      <c r="KB41" s="111" t="str">
        <f>IF(KF41="","",IF(ISERROR(MID(KF41,FIND("male,",KF41)+6,(FIND(")",KF41)-(FIND("male,",KF41)+6))))=TRUE,"missing/error",MID(KF41,FIND("male,",KF41)+6,(FIND(")",KF41)-(FIND("male,",KF41)+6)))))</f>
        <v/>
      </c>
      <c r="KC41" s="112" t="str">
        <f>IF(JY41="","",(MID(JY41,(SEARCH("^^",SUBSTITUTE(JY41," ","^^",LEN(JY41)-LEN(SUBSTITUTE(JY41," ","")))))+1,99)&amp;"_"&amp;LEFT(JY41,FIND(" ",JY41)-1)&amp;"_"&amp;JZ41))</f>
        <v/>
      </c>
      <c r="KE41" s="104"/>
      <c r="KF41" s="104"/>
    </row>
    <row r="42" spans="1:292" ht="13.5" customHeight="1">
      <c r="A42" s="20"/>
      <c r="B42" s="104" t="s">
        <v>722</v>
      </c>
      <c r="C42" s="1" t="s">
        <v>664</v>
      </c>
      <c r="D42" s="163" t="s">
        <v>723</v>
      </c>
      <c r="E42" s="105"/>
      <c r="F42" s="106"/>
      <c r="G42" s="107"/>
      <c r="H42" s="107"/>
      <c r="I42" s="108"/>
      <c r="J42" s="109"/>
      <c r="K42" s="110"/>
      <c r="L42" s="111"/>
      <c r="M42" s="112"/>
      <c r="O42" s="104"/>
      <c r="P42" s="163"/>
      <c r="Q42" s="105"/>
      <c r="R42" s="106"/>
      <c r="S42" s="107"/>
      <c r="T42" s="107"/>
      <c r="U42" s="108"/>
      <c r="V42" s="109"/>
      <c r="W42" s="110"/>
      <c r="X42" s="111"/>
      <c r="Y42" s="112"/>
      <c r="AA42" s="104"/>
      <c r="AB42" s="104"/>
      <c r="AC42" s="105" t="str">
        <f t="shared" si="278"/>
        <v/>
      </c>
      <c r="AD42" s="106" t="str">
        <f t="shared" si="279"/>
        <v/>
      </c>
      <c r="AE42" s="107" t="str">
        <f t="shared" si="299"/>
        <v/>
      </c>
      <c r="AF42" s="107" t="str">
        <f t="shared" si="300"/>
        <v/>
      </c>
      <c r="AG42" s="108" t="str">
        <f t="shared" si="280"/>
        <v/>
      </c>
      <c r="AH42" s="109" t="str">
        <f t="shared" si="281"/>
        <v/>
      </c>
      <c r="AI42" s="110" t="str">
        <f t="shared" si="282"/>
        <v/>
      </c>
      <c r="AJ42" s="111" t="str">
        <f t="shared" si="283"/>
        <v/>
      </c>
      <c r="AK42" s="112" t="str">
        <f t="shared" si="284"/>
        <v/>
      </c>
      <c r="AM42" s="104"/>
      <c r="AN42" s="104"/>
      <c r="AO42" s="105"/>
      <c r="AP42" s="106"/>
      <c r="AQ42" s="107"/>
      <c r="AR42" s="107"/>
      <c r="AS42" s="108"/>
      <c r="AT42" s="109"/>
      <c r="AU42" s="110"/>
      <c r="AV42" s="111"/>
      <c r="AW42" s="112"/>
      <c r="AY42" s="104"/>
      <c r="AZ42" s="104"/>
      <c r="BA42" s="105"/>
      <c r="BB42" s="106"/>
      <c r="BC42" s="107"/>
      <c r="BD42" s="107"/>
      <c r="BE42" s="108"/>
      <c r="BF42" s="109"/>
      <c r="BG42" s="110"/>
      <c r="BH42" s="111"/>
      <c r="BI42" s="112"/>
      <c r="BK42" s="104"/>
      <c r="BL42" s="104"/>
      <c r="BM42" s="105"/>
      <c r="BN42" s="106"/>
      <c r="BO42" s="107"/>
      <c r="BP42" s="107"/>
      <c r="BQ42" s="108"/>
      <c r="BR42" s="109"/>
      <c r="BS42" s="110"/>
      <c r="BT42" s="111"/>
      <c r="BU42" s="112"/>
      <c r="BW42" s="104"/>
      <c r="BX42" s="104"/>
      <c r="BY42" s="105"/>
      <c r="BZ42" s="106"/>
      <c r="CA42" s="107"/>
      <c r="CB42" s="107"/>
      <c r="CC42" s="108"/>
      <c r="CD42" s="109"/>
      <c r="CE42" s="110"/>
      <c r="CF42" s="111"/>
      <c r="CG42" s="112"/>
      <c r="CI42" s="104"/>
      <c r="CJ42" s="104"/>
      <c r="CK42" s="105"/>
      <c r="CL42" s="106"/>
      <c r="CM42" s="107"/>
      <c r="CN42" s="107"/>
      <c r="CO42" s="108"/>
      <c r="CP42" s="109"/>
      <c r="CQ42" s="110"/>
      <c r="CR42" s="111"/>
      <c r="CS42" s="112"/>
      <c r="CU42" s="104"/>
      <c r="CV42" s="104"/>
      <c r="CW42" s="105"/>
      <c r="CX42" s="106"/>
      <c r="CY42" s="107"/>
      <c r="CZ42" s="107"/>
      <c r="DA42" s="108"/>
      <c r="DB42" s="109"/>
      <c r="DC42" s="110"/>
      <c r="DD42" s="111"/>
      <c r="DE42" s="112"/>
      <c r="DG42" s="104"/>
      <c r="DH42" s="104"/>
      <c r="DI42" s="105"/>
      <c r="DJ42" s="106"/>
      <c r="DK42" s="107"/>
      <c r="DL42" s="107"/>
      <c r="DM42" s="108"/>
      <c r="DN42" s="109"/>
      <c r="DO42" s="110"/>
      <c r="DP42" s="111"/>
      <c r="DQ42" s="112"/>
      <c r="DS42" s="104"/>
      <c r="DT42" s="104"/>
      <c r="DU42" s="105"/>
      <c r="DV42" s="106"/>
      <c r="DW42" s="107"/>
      <c r="DX42" s="107"/>
      <c r="DY42" s="108"/>
      <c r="DZ42" s="109"/>
      <c r="EA42" s="110"/>
      <c r="EB42" s="111"/>
      <c r="EC42" s="112"/>
      <c r="EE42" s="104"/>
      <c r="EF42" s="104"/>
      <c r="EG42" s="105"/>
      <c r="EH42" s="106"/>
      <c r="EI42" s="107"/>
      <c r="EJ42" s="107"/>
      <c r="EK42" s="108"/>
      <c r="EL42" s="109"/>
      <c r="EM42" s="110"/>
      <c r="EN42" s="111"/>
      <c r="EO42" s="112"/>
      <c r="EQ42" s="104"/>
      <c r="ER42" s="104"/>
      <c r="ES42" s="105"/>
      <c r="ET42" s="106"/>
      <c r="EU42" s="107"/>
      <c r="EV42" s="107"/>
      <c r="EW42" s="108"/>
      <c r="EX42" s="109"/>
      <c r="EY42" s="110"/>
      <c r="EZ42" s="111"/>
      <c r="FA42" s="112"/>
      <c r="FC42" s="104"/>
      <c r="FD42" s="104"/>
      <c r="FE42" s="105"/>
      <c r="FF42" s="106"/>
      <c r="FG42" s="107"/>
      <c r="FH42" s="107"/>
      <c r="FI42" s="108"/>
      <c r="FJ42" s="109"/>
      <c r="FK42" s="110"/>
      <c r="FL42" s="111"/>
      <c r="FM42" s="112"/>
      <c r="FO42" s="104"/>
      <c r="FP42" s="104"/>
      <c r="FQ42" s="105"/>
      <c r="FR42" s="106"/>
      <c r="FS42" s="107"/>
      <c r="FT42" s="107"/>
      <c r="FU42" s="108"/>
      <c r="FV42" s="109"/>
      <c r="FW42" s="110"/>
      <c r="FX42" s="111"/>
      <c r="FY42" s="112"/>
      <c r="GA42" s="104"/>
      <c r="GB42" s="104"/>
      <c r="GC42" s="105"/>
      <c r="GD42" s="106"/>
      <c r="GE42" s="107"/>
      <c r="GF42" s="107"/>
      <c r="GG42" s="108"/>
      <c r="GH42" s="109"/>
      <c r="GI42" s="110"/>
      <c r="GJ42" s="111"/>
      <c r="GK42" s="112"/>
      <c r="GM42" s="104"/>
      <c r="GN42" s="104"/>
      <c r="GO42" s="105"/>
      <c r="GP42" s="106"/>
      <c r="GQ42" s="107"/>
      <c r="GR42" s="107"/>
      <c r="GS42" s="108"/>
      <c r="GT42" s="109"/>
      <c r="GU42" s="110"/>
      <c r="GV42" s="111"/>
      <c r="GW42" s="112"/>
      <c r="GY42" s="104"/>
      <c r="GZ42" s="104"/>
      <c r="HA42" s="105"/>
      <c r="HB42" s="106"/>
      <c r="HC42" s="107"/>
      <c r="HD42" s="107"/>
      <c r="HE42" s="108"/>
      <c r="HF42" s="109"/>
      <c r="HG42" s="110"/>
      <c r="HH42" s="111"/>
      <c r="HI42" s="112"/>
      <c r="HK42" s="104"/>
      <c r="HL42" s="104"/>
      <c r="HM42" s="105"/>
      <c r="HN42" s="106"/>
      <c r="HO42" s="107"/>
      <c r="HP42" s="107"/>
      <c r="HQ42" s="108"/>
      <c r="HR42" s="109"/>
      <c r="HS42" s="110"/>
      <c r="HT42" s="111"/>
      <c r="HU42" s="112"/>
      <c r="HW42" s="104"/>
      <c r="HX42" s="104"/>
      <c r="HY42" s="105"/>
      <c r="HZ42" s="106"/>
      <c r="IA42" s="107"/>
      <c r="IB42" s="107"/>
      <c r="IC42" s="108"/>
      <c r="ID42" s="109"/>
      <c r="IE42" s="110"/>
      <c r="IF42" s="111"/>
      <c r="IG42" s="112"/>
      <c r="II42" s="104"/>
      <c r="IJ42" s="104"/>
      <c r="IK42" s="105"/>
      <c r="IL42" s="106"/>
      <c r="IM42" s="107"/>
      <c r="IN42" s="107"/>
      <c r="IO42" s="108"/>
      <c r="IP42" s="109"/>
      <c r="IQ42" s="110"/>
      <c r="IR42" s="111"/>
      <c r="IS42" s="112"/>
      <c r="IU42" s="104"/>
      <c r="IV42" s="104"/>
      <c r="IW42" s="105"/>
      <c r="IX42" s="106"/>
      <c r="IY42" s="107"/>
      <c r="IZ42" s="107"/>
      <c r="JA42" s="108"/>
      <c r="JB42" s="109"/>
      <c r="JC42" s="110"/>
      <c r="JD42" s="111"/>
      <c r="JE42" s="112"/>
      <c r="JG42" s="104"/>
      <c r="JH42" s="104"/>
      <c r="JI42" s="105"/>
      <c r="JJ42" s="106"/>
      <c r="JK42" s="107"/>
      <c r="JL42" s="107"/>
      <c r="JM42" s="108"/>
      <c r="JN42" s="109"/>
      <c r="JO42" s="110"/>
      <c r="JP42" s="111"/>
      <c r="JQ42" s="112"/>
      <c r="JS42" s="104"/>
      <c r="JT42" s="104"/>
      <c r="JU42" s="105"/>
      <c r="JV42" s="106"/>
      <c r="JW42" s="107"/>
      <c r="JX42" s="107"/>
      <c r="JY42" s="108"/>
      <c r="JZ42" s="109"/>
      <c r="KA42" s="110"/>
      <c r="KB42" s="111"/>
      <c r="KC42" s="112"/>
      <c r="KE42" s="104"/>
      <c r="KF42" s="104"/>
    </row>
    <row r="43" spans="1:292" ht="13.5" customHeight="1">
      <c r="A43" s="20"/>
      <c r="B43" s="104" t="s">
        <v>665</v>
      </c>
      <c r="C43" s="1" t="s">
        <v>666</v>
      </c>
      <c r="D43" s="163" t="s">
        <v>721</v>
      </c>
      <c r="E43" s="105" t="str">
        <f>IF(I43="","",E$3)</f>
        <v/>
      </c>
      <c r="F43" s="106" t="str">
        <f>IF(I43="","",E$1)</f>
        <v/>
      </c>
      <c r="G43" s="107" t="str">
        <f>IF(I43="","",E$2)</f>
        <v/>
      </c>
      <c r="H43" s="107" t="str">
        <f>IF(I43="","",E$3)</f>
        <v/>
      </c>
      <c r="I43" s="108" t="str">
        <f>IF(P43="","",IF(ISNUMBER(SEARCH(":",P43)),MID(P43,FIND(":",P43)+2,FIND("(",P43)-FIND(":",P43)-3),LEFT(P43,FIND("(",P43)-2)))</f>
        <v/>
      </c>
      <c r="J43" s="109" t="str">
        <f>IF(P43="","",MID(P43,FIND("(",P43)+1,4))</f>
        <v/>
      </c>
      <c r="K43" s="110" t="str">
        <f>IF(ISNUMBER(SEARCH("*female*",P43)),"female",IF(ISNUMBER(SEARCH("*male*",P43)),"male",""))</f>
        <v/>
      </c>
      <c r="L43" s="111" t="str">
        <f>IF(P43="","",IF(ISERROR(MID(P43,FIND("male,",P43)+6,(FIND(")",P43)-(FIND("male,",P43)+6))))=TRUE,"missing/error",MID(P43,FIND("male,",P43)+6,(FIND(")",P43)-(FIND("male,",P43)+6)))))</f>
        <v/>
      </c>
      <c r="M43" s="112" t="str">
        <f>IF(I43="","",(MID(I43,(SEARCH("^^",SUBSTITUTE(I43," ","^^",LEN(I43)-LEN(SUBSTITUTE(I43," ","")))))+1,99)&amp;"_"&amp;LEFT(I43,FIND(" ",I43)-1)&amp;"_"&amp;J43))</f>
        <v/>
      </c>
      <c r="O43" s="104"/>
      <c r="P43" s="163"/>
      <c r="Q43" s="105" t="str">
        <f>IF(U43="","",Q$3)</f>
        <v/>
      </c>
      <c r="R43" s="106" t="str">
        <f>IF(U43="","",Q$1)</f>
        <v/>
      </c>
      <c r="S43" s="107" t="str">
        <f>IF(U43="","",Q$2)</f>
        <v/>
      </c>
      <c r="T43" s="107" t="str">
        <f>IF(U43="","",Q$3)</f>
        <v/>
      </c>
      <c r="U43" s="108" t="str">
        <f>IF(AB43="","",IF(ISNUMBER(SEARCH(":",AB43)),MID(AB43,FIND(":",AB43)+2,FIND("(",AB43)-FIND(":",AB43)-3),LEFT(AB43,FIND("(",AB43)-2)))</f>
        <v/>
      </c>
      <c r="V43" s="109" t="str">
        <f>IF(AB43="","",MID(AB43,FIND("(",AB43)+1,4))</f>
        <v/>
      </c>
      <c r="W43" s="110" t="str">
        <f>IF(ISNUMBER(SEARCH("*female*",AB43)),"female",IF(ISNUMBER(SEARCH("*male*",AB43)),"male",""))</f>
        <v/>
      </c>
      <c r="X43" s="111" t="s">
        <v>287</v>
      </c>
      <c r="Y43" s="112" t="str">
        <f>IF(U43="","",(MID(U43,(SEARCH("^^",SUBSTITUTE(U43," ","^^",LEN(U43)-LEN(SUBSTITUTE(U43," ","")))))+1,99)&amp;"_"&amp;LEFT(U43,FIND(" ",U43)-1)&amp;"_"&amp;V43))</f>
        <v/>
      </c>
      <c r="AA43" s="104"/>
      <c r="AB43" s="115"/>
      <c r="AC43" s="105" t="str">
        <f t="shared" si="278"/>
        <v/>
      </c>
      <c r="AD43" s="106" t="str">
        <f t="shared" si="279"/>
        <v/>
      </c>
      <c r="AE43" s="107" t="str">
        <f t="shared" si="299"/>
        <v/>
      </c>
      <c r="AF43" s="107" t="str">
        <f t="shared" si="300"/>
        <v/>
      </c>
      <c r="AG43" s="108" t="str">
        <f t="shared" si="280"/>
        <v/>
      </c>
      <c r="AH43" s="109" t="str">
        <f t="shared" si="281"/>
        <v/>
      </c>
      <c r="AI43" s="110" t="str">
        <f t="shared" si="282"/>
        <v/>
      </c>
      <c r="AJ43" s="111" t="str">
        <f t="shared" si="283"/>
        <v/>
      </c>
      <c r="AK43" s="112" t="str">
        <f t="shared" si="284"/>
        <v/>
      </c>
      <c r="AM43" s="104"/>
      <c r="AN43" s="115"/>
      <c r="AO43" s="105" t="str">
        <f>IF(AS43="","",AO$3)</f>
        <v/>
      </c>
      <c r="AP43" s="106" t="str">
        <f>IF(AS43="","",AO$1)</f>
        <v/>
      </c>
      <c r="AQ43" s="107" t="str">
        <f>IF(AS43="","",AO$2)</f>
        <v/>
      </c>
      <c r="AR43" s="107" t="str">
        <f>IF(AS43="","",AO$3)</f>
        <v/>
      </c>
      <c r="AS43" s="108" t="str">
        <f>IF(AZ43="","",IF(ISNUMBER(SEARCH(":",AZ43)),MID(AZ43,FIND(":",AZ43)+2,FIND("(",AZ43)-FIND(":",AZ43)-3),LEFT(AZ43,FIND("(",AZ43)-2)))</f>
        <v/>
      </c>
      <c r="AT43" s="109" t="str">
        <f>IF(AZ43="","",MID(AZ43,FIND("(",AZ43)+1,4))</f>
        <v/>
      </c>
      <c r="AU43" s="110" t="str">
        <f>IF(ISNUMBER(SEARCH("*female*",AZ43)),"female",IF(ISNUMBER(SEARCH("*male*",AZ43)),"male",""))</f>
        <v/>
      </c>
      <c r="AV43" s="111" t="str">
        <f>IF(AZ43="","",IF(ISERROR(MID(AZ43,FIND("male,",AZ43)+6,(FIND(")",AZ43)-(FIND("male,",AZ43)+6))))=TRUE,"missing/error",MID(AZ43,FIND("male,",AZ43)+6,(FIND(")",AZ43)-(FIND("male,",AZ43)+6)))))</f>
        <v/>
      </c>
      <c r="AW43" s="112" t="str">
        <f>IF(AS43="","",(MID(AS43,(SEARCH("^^",SUBSTITUTE(AS43," ","^^",LEN(AS43)-LEN(SUBSTITUTE(AS43," ","")))))+1,99)&amp;"_"&amp;LEFT(AS43,FIND(" ",AS43)-1)&amp;"_"&amp;AT43))</f>
        <v/>
      </c>
      <c r="AY43" s="104"/>
      <c r="AZ43" s="115"/>
      <c r="BA43" s="105" t="str">
        <f>IF(BE43="","",BA$3)</f>
        <v/>
      </c>
      <c r="BB43" s="106" t="str">
        <f>IF(BE43="","",BA$1)</f>
        <v/>
      </c>
      <c r="BC43" s="107" t="str">
        <f>IF(BE43="","",BA$2)</f>
        <v/>
      </c>
      <c r="BD43" s="107" t="str">
        <f>IF(BE43="","",BA$3)</f>
        <v/>
      </c>
      <c r="BE43" s="108" t="str">
        <f>IF(BL43="","",IF(ISNUMBER(SEARCH(":",BL43)),MID(BL43,FIND(":",BL43)+2,FIND("(",BL43)-FIND(":",BL43)-3),LEFT(BL43,FIND("(",BL43)-2)))</f>
        <v/>
      </c>
      <c r="BF43" s="109" t="str">
        <f>IF(BL43="","",MID(BL43,FIND("(",BL43)+1,4))</f>
        <v/>
      </c>
      <c r="BG43" s="110" t="str">
        <f>IF(ISNUMBER(SEARCH("*female*",BL43)),"female",IF(ISNUMBER(SEARCH("*male*",BL43)),"male",""))</f>
        <v/>
      </c>
      <c r="BH43" s="111" t="str">
        <f>IF(BL43="","",IF(ISERROR(MID(BL43,FIND("male,",BL43)+6,(FIND(")",BL43)-(FIND("male,",BL43)+6))))=TRUE,"missing/error",MID(BL43,FIND("male,",BL43)+6,(FIND(")",BL43)-(FIND("male,",BL43)+6)))))</f>
        <v/>
      </c>
      <c r="BI43" s="112" t="str">
        <f>IF(BE43="","",(MID(BE43,(SEARCH("^^",SUBSTITUTE(BE43," ","^^",LEN(BE43)-LEN(SUBSTITUTE(BE43," ","")))))+1,99)&amp;"_"&amp;LEFT(BE43,FIND(" ",BE43)-1)&amp;"_"&amp;BF43))</f>
        <v/>
      </c>
      <c r="BK43" s="104"/>
      <c r="BL43" s="115"/>
      <c r="BM43" s="105" t="str">
        <f>IF(BQ43="","",BM$3)</f>
        <v/>
      </c>
      <c r="BN43" s="106" t="str">
        <f>IF(BQ43="","",BM$1)</f>
        <v/>
      </c>
      <c r="BO43" s="107" t="str">
        <f>IF(BQ43="","",BM$2)</f>
        <v/>
      </c>
      <c r="BP43" s="107" t="str">
        <f>IF(BQ43="","",BM$3)</f>
        <v/>
      </c>
      <c r="BQ43" s="108" t="str">
        <f>IF(BX43="","",IF(ISNUMBER(SEARCH(":",BX43)),MID(BX43,FIND(":",BX43)+2,FIND("(",BX43)-FIND(":",BX43)-3),LEFT(BX43,FIND("(",BX43)-2)))</f>
        <v/>
      </c>
      <c r="BR43" s="109" t="str">
        <f>IF(BX43="","",MID(BX43,FIND("(",BX43)+1,4))</f>
        <v/>
      </c>
      <c r="BS43" s="110" t="str">
        <f>IF(ISNUMBER(SEARCH("*female*",BX43)),"female",IF(ISNUMBER(SEARCH("*male*",BX43)),"male",""))</f>
        <v/>
      </c>
      <c r="BT43" s="111" t="str">
        <f>IF(BX43="","",IF(ISERROR(MID(BX43,FIND("male,",BX43)+6,(FIND(")",BX43)-(FIND("male,",BX43)+6))))=TRUE,"missing/error",MID(BX43,FIND("male,",BX43)+6,(FIND(")",BX43)-(FIND("male,",BX43)+6)))))</f>
        <v/>
      </c>
      <c r="BU43" s="112" t="str">
        <f>IF(BQ43="","",(MID(BQ43,(SEARCH("^^",SUBSTITUTE(BQ43," ","^^",LEN(BQ43)-LEN(SUBSTITUTE(BQ43," ","")))))+1,99)&amp;"_"&amp;LEFT(BQ43,FIND(" ",BQ43)-1)&amp;"_"&amp;BR43))</f>
        <v/>
      </c>
      <c r="BW43" s="104"/>
      <c r="BX43" s="115"/>
      <c r="BY43" s="105" t="str">
        <f>IF(CC43="","",BY$3)</f>
        <v/>
      </c>
      <c r="BZ43" s="106" t="str">
        <f>IF(CC43="","",BY$1)</f>
        <v/>
      </c>
      <c r="CA43" s="107" t="str">
        <f>IF(CC43="","",BY$2)</f>
        <v/>
      </c>
      <c r="CB43" s="107" t="str">
        <f>IF(CC43="","",BY$3)</f>
        <v/>
      </c>
      <c r="CC43" s="108" t="str">
        <f>IF(CJ43="","",IF(ISNUMBER(SEARCH(":",CJ43)),MID(CJ43,FIND(":",CJ43)+2,FIND("(",CJ43)-FIND(":",CJ43)-3),LEFT(CJ43,FIND("(",CJ43)-2)))</f>
        <v/>
      </c>
      <c r="CD43" s="109" t="str">
        <f>IF(CJ43="","",MID(CJ43,FIND("(",CJ43)+1,4))</f>
        <v/>
      </c>
      <c r="CE43" s="110" t="str">
        <f>IF(ISNUMBER(SEARCH("*female*",CJ43)),"female",IF(ISNUMBER(SEARCH("*male*",CJ43)),"male",""))</f>
        <v/>
      </c>
      <c r="CF43" s="111" t="str">
        <f>IF(CJ43="","",IF(ISERROR(MID(CJ43,FIND("male,",CJ43)+6,(FIND(")",CJ43)-(FIND("male,",CJ43)+6))))=TRUE,"missing/error",MID(CJ43,FIND("male,",CJ43)+6,(FIND(")",CJ43)-(FIND("male,",CJ43)+6)))))</f>
        <v/>
      </c>
      <c r="CG43" s="112" t="str">
        <f>IF(CC43="","",(MID(CC43,(SEARCH("^^",SUBSTITUTE(CC43," ","^^",LEN(CC43)-LEN(SUBSTITUTE(CC43," ","")))))+1,99)&amp;"_"&amp;LEFT(CC43,FIND(" ",CC43)-1)&amp;"_"&amp;CD43))</f>
        <v/>
      </c>
      <c r="CI43" s="104"/>
      <c r="CJ43" s="115"/>
      <c r="CK43" s="105" t="str">
        <f>IF(CO43="","",CK$3)</f>
        <v/>
      </c>
      <c r="CL43" s="106" t="str">
        <f>IF(CO43="","",CK$1)</f>
        <v/>
      </c>
      <c r="CM43" s="107" t="str">
        <f>IF(CO43="","",CK$2)</f>
        <v/>
      </c>
      <c r="CN43" s="107" t="str">
        <f>IF(CO43="","",CK$3)</f>
        <v/>
      </c>
      <c r="CO43" s="108" t="str">
        <f>IF(CV43="","",IF(ISNUMBER(SEARCH(":",CV43)),MID(CV43,FIND(":",CV43)+2,FIND("(",CV43)-FIND(":",CV43)-3),LEFT(CV43,FIND("(",CV43)-2)))</f>
        <v/>
      </c>
      <c r="CP43" s="109" t="str">
        <f>IF(CV43="","",MID(CV43,FIND("(",CV43)+1,4))</f>
        <v/>
      </c>
      <c r="CQ43" s="110" t="str">
        <f>IF(ISNUMBER(SEARCH("*female*",CV43)),"female",IF(ISNUMBER(SEARCH("*male*",CV43)),"male",""))</f>
        <v/>
      </c>
      <c r="CR43" s="111" t="str">
        <f>IF(CV43="","",IF(ISERROR(MID(CV43,FIND("male,",CV43)+6,(FIND(")",CV43)-(FIND("male,",CV43)+6))))=TRUE,"missing/error",MID(CV43,FIND("male,",CV43)+6,(FIND(")",CV43)-(FIND("male,",CV43)+6)))))</f>
        <v/>
      </c>
      <c r="CS43" s="112" t="str">
        <f>IF(CO43="","",(MID(CO43,(SEARCH("^^",SUBSTITUTE(CO43," ","^^",LEN(CO43)-LEN(SUBSTITUTE(CO43," ","")))))+1,99)&amp;"_"&amp;LEFT(CO43,FIND(" ",CO43)-1)&amp;"_"&amp;CP43))</f>
        <v/>
      </c>
      <c r="CU43" s="104"/>
      <c r="CV43" s="115"/>
      <c r="CW43" s="105" t="str">
        <f>IF(DA43="","",CW$3)</f>
        <v/>
      </c>
      <c r="CX43" s="106" t="str">
        <f>IF(DA43="","",CW$1)</f>
        <v/>
      </c>
      <c r="CY43" s="107" t="str">
        <f>IF(DA43="","",CW$2)</f>
        <v/>
      </c>
      <c r="CZ43" s="107" t="str">
        <f>IF(DA43="","",CW$3)</f>
        <v/>
      </c>
      <c r="DA43" s="108" t="str">
        <f>IF(DH43="","",IF(ISNUMBER(SEARCH(":",DH43)),MID(DH43,FIND(":",DH43)+2,FIND("(",DH43)-FIND(":",DH43)-3),LEFT(DH43,FIND("(",DH43)-2)))</f>
        <v/>
      </c>
      <c r="DB43" s="109" t="str">
        <f>IF(DH43="","",MID(DH43,FIND("(",DH43)+1,4))</f>
        <v/>
      </c>
      <c r="DC43" s="110" t="str">
        <f>IF(ISNUMBER(SEARCH("*female*",DH43)),"female",IF(ISNUMBER(SEARCH("*male*",DH43)),"male",""))</f>
        <v/>
      </c>
      <c r="DD43" s="111" t="str">
        <f>IF(DH43="","",IF(ISERROR(MID(DH43,FIND("male,",DH43)+6,(FIND(")",DH43)-(FIND("male,",DH43)+6))))=TRUE,"missing/error",MID(DH43,FIND("male,",DH43)+6,(FIND(")",DH43)-(FIND("male,",DH43)+6)))))</f>
        <v/>
      </c>
      <c r="DE43" s="112" t="str">
        <f>IF(DA43="","",(MID(DA43,(SEARCH("^^",SUBSTITUTE(DA43," ","^^",LEN(DA43)-LEN(SUBSTITUTE(DA43," ","")))))+1,99)&amp;"_"&amp;LEFT(DA43,FIND(" ",DA43)-1)&amp;"_"&amp;DB43))</f>
        <v/>
      </c>
      <c r="DG43" s="104"/>
      <c r="DH43" s="115"/>
      <c r="DI43" s="105" t="str">
        <f>IF(DM43="","",DI$3)</f>
        <v/>
      </c>
      <c r="DJ43" s="106" t="str">
        <f>IF(DM43="","",DI$1)</f>
        <v/>
      </c>
      <c r="DK43" s="107" t="str">
        <f>IF(DM43="","",DI$2)</f>
        <v/>
      </c>
      <c r="DL43" s="107" t="str">
        <f>IF(DM43="","",DI$3)</f>
        <v/>
      </c>
      <c r="DM43" s="108" t="str">
        <f>IF(DT43="","",IF(ISNUMBER(SEARCH(":",DT43)),MID(DT43,FIND(":",DT43)+2,FIND("(",DT43)-FIND(":",DT43)-3),LEFT(DT43,FIND("(",DT43)-2)))</f>
        <v/>
      </c>
      <c r="DN43" s="109" t="str">
        <f>IF(DT43="","",MID(DT43,FIND("(",DT43)+1,4))</f>
        <v/>
      </c>
      <c r="DO43" s="110" t="str">
        <f>IF(ISNUMBER(SEARCH("*female*",DT43)),"female",IF(ISNUMBER(SEARCH("*male*",DT43)),"male",""))</f>
        <v/>
      </c>
      <c r="DP43" s="111" t="str">
        <f>IF(DT43="","",IF(ISERROR(MID(DT43,FIND("male,",DT43)+6,(FIND(")",DT43)-(FIND("male,",DT43)+6))))=TRUE,"missing/error",MID(DT43,FIND("male,",DT43)+6,(FIND(")",DT43)-(FIND("male,",DT43)+6)))))</f>
        <v/>
      </c>
      <c r="DQ43" s="112" t="str">
        <f>IF(DM43="","",(MID(DM43,(SEARCH("^^",SUBSTITUTE(DM43," ","^^",LEN(DM43)-LEN(SUBSTITUTE(DM43," ","")))))+1,99)&amp;"_"&amp;LEFT(DM43,FIND(" ",DM43)-1)&amp;"_"&amp;DN43))</f>
        <v/>
      </c>
      <c r="DS43" s="104"/>
      <c r="DT43" s="115"/>
      <c r="DU43" s="105" t="str">
        <f>IF(DY43="","",DU$3)</f>
        <v/>
      </c>
      <c r="DV43" s="106" t="str">
        <f>IF(DY43="","",DU$1)</f>
        <v/>
      </c>
      <c r="DW43" s="107" t="str">
        <f>IF(DY43="","",DU$2)</f>
        <v/>
      </c>
      <c r="DX43" s="107" t="str">
        <f>IF(DY43="","",DU$3)</f>
        <v/>
      </c>
      <c r="DY43" s="108" t="str">
        <f>IF(EF43="","",IF(ISNUMBER(SEARCH(":",EF43)),MID(EF43,FIND(":",EF43)+2,FIND("(",EF43)-FIND(":",EF43)-3),LEFT(EF43,FIND("(",EF43)-2)))</f>
        <v/>
      </c>
      <c r="DZ43" s="109" t="str">
        <f>IF(EF43="","",MID(EF43,FIND("(",EF43)+1,4))</f>
        <v/>
      </c>
      <c r="EA43" s="110" t="str">
        <f>IF(ISNUMBER(SEARCH("*female*",EF43)),"female",IF(ISNUMBER(SEARCH("*male*",EF43)),"male",""))</f>
        <v/>
      </c>
      <c r="EB43" s="111" t="str">
        <f>IF(EF43="","",IF(ISERROR(MID(EF43,FIND("male,",EF43)+6,(FIND(")",EF43)-(FIND("male,",EF43)+6))))=TRUE,"missing/error",MID(EF43,FIND("male,",EF43)+6,(FIND(")",EF43)-(FIND("male,",EF43)+6)))))</f>
        <v/>
      </c>
      <c r="EC43" s="112" t="str">
        <f>IF(DY43="","",(MID(DY43,(SEARCH("^^",SUBSTITUTE(DY43," ","^^",LEN(DY43)-LEN(SUBSTITUTE(DY43," ","")))))+1,99)&amp;"_"&amp;LEFT(DY43,FIND(" ",DY43)-1)&amp;"_"&amp;DZ43))</f>
        <v/>
      </c>
      <c r="EE43" s="104"/>
      <c r="EF43" s="115"/>
      <c r="EG43" s="105" t="str">
        <f>IF(EK43="","",EG$3)</f>
        <v/>
      </c>
      <c r="EH43" s="106" t="str">
        <f>IF(EK43="","",EG$1)</f>
        <v/>
      </c>
      <c r="EI43" s="107" t="str">
        <f>IF(EK43="","",EG$2)</f>
        <v/>
      </c>
      <c r="EJ43" s="107" t="str">
        <f>IF(EK43="","",EG$3)</f>
        <v/>
      </c>
      <c r="EK43" s="108" t="str">
        <f>IF(ER43="","",IF(ISNUMBER(SEARCH(":",ER43)),MID(ER43,FIND(":",ER43)+2,FIND("(",ER43)-FIND(":",ER43)-3),LEFT(ER43,FIND("(",ER43)-2)))</f>
        <v/>
      </c>
      <c r="EL43" s="109" t="str">
        <f>IF(ER43="","",MID(ER43,FIND("(",ER43)+1,4))</f>
        <v/>
      </c>
      <c r="EM43" s="110" t="str">
        <f>IF(ISNUMBER(SEARCH("*female*",ER43)),"female",IF(ISNUMBER(SEARCH("*male*",ER43)),"male",""))</f>
        <v/>
      </c>
      <c r="EN43" s="111" t="str">
        <f>IF(ER43="","",IF(ISERROR(MID(ER43,FIND("male,",ER43)+6,(FIND(")",ER43)-(FIND("male,",ER43)+6))))=TRUE,"missing/error",MID(ER43,FIND("male,",ER43)+6,(FIND(")",ER43)-(FIND("male,",ER43)+6)))))</f>
        <v/>
      </c>
      <c r="EO43" s="112" t="str">
        <f>IF(EK43="","",(MID(EK43,(SEARCH("^^",SUBSTITUTE(EK43," ","^^",LEN(EK43)-LEN(SUBSTITUTE(EK43," ","")))))+1,99)&amp;"_"&amp;LEFT(EK43,FIND(" ",EK43)-1)&amp;"_"&amp;EL43))</f>
        <v/>
      </c>
      <c r="EQ43" s="104"/>
      <c r="ER43" s="115"/>
      <c r="ES43" s="105" t="str">
        <f>IF(EW43="","",ES$3)</f>
        <v/>
      </c>
      <c r="ET43" s="106" t="str">
        <f>IF(EW43="","",ES$1)</f>
        <v/>
      </c>
      <c r="EU43" s="107" t="str">
        <f>IF(EW43="","",ES$2)</f>
        <v/>
      </c>
      <c r="EV43" s="107" t="str">
        <f>IF(EW43="","",ES$3)</f>
        <v/>
      </c>
      <c r="EW43" s="108" t="str">
        <f>IF(FD43="","",IF(ISNUMBER(SEARCH(":",FD43)),MID(FD43,FIND(":",FD43)+2,FIND("(",FD43)-FIND(":",FD43)-3),LEFT(FD43,FIND("(",FD43)-2)))</f>
        <v/>
      </c>
      <c r="EX43" s="109" t="str">
        <f>IF(FD43="","",MID(FD43,FIND("(",FD43)+1,4))</f>
        <v/>
      </c>
      <c r="EY43" s="110" t="str">
        <f>IF(ISNUMBER(SEARCH("*female*",FD43)),"female",IF(ISNUMBER(SEARCH("*male*",FD43)),"male",""))</f>
        <v/>
      </c>
      <c r="EZ43" s="111" t="str">
        <f>IF(FD43="","",IF(ISERROR(MID(FD43,FIND("male,",FD43)+6,(FIND(")",FD43)-(FIND("male,",FD43)+6))))=TRUE,"missing/error",MID(FD43,FIND("male,",FD43)+6,(FIND(")",FD43)-(FIND("male,",FD43)+6)))))</f>
        <v/>
      </c>
      <c r="FA43" s="112" t="str">
        <f>IF(EW43="","",(MID(EW43,(SEARCH("^^",SUBSTITUTE(EW43," ","^^",LEN(EW43)-LEN(SUBSTITUTE(EW43," ","")))))+1,99)&amp;"_"&amp;LEFT(EW43,FIND(" ",EW43)-1)&amp;"_"&amp;EX43))</f>
        <v/>
      </c>
      <c r="FC43" s="104"/>
      <c r="FD43" s="115"/>
      <c r="FE43" s="105" t="str">
        <f>IF(FI43="","",FE$3)</f>
        <v/>
      </c>
      <c r="FF43" s="106" t="str">
        <f>IF(FI43="","",FE$1)</f>
        <v/>
      </c>
      <c r="FG43" s="107" t="str">
        <f>IF(FI43="","",FE$2)</f>
        <v/>
      </c>
      <c r="FH43" s="107" t="str">
        <f>IF(FI43="","",FE$3)</f>
        <v/>
      </c>
      <c r="FI43" s="108" t="str">
        <f>IF(FP43="","",IF(ISNUMBER(SEARCH(":",FP43)),MID(FP43,FIND(":",FP43)+2,FIND("(",FP43)-FIND(":",FP43)-3),LEFT(FP43,FIND("(",FP43)-2)))</f>
        <v/>
      </c>
      <c r="FJ43" s="109" t="str">
        <f>IF(FP43="","",MID(FP43,FIND("(",FP43)+1,4))</f>
        <v/>
      </c>
      <c r="FK43" s="110" t="str">
        <f>IF(ISNUMBER(SEARCH("*female*",FP43)),"female",IF(ISNUMBER(SEARCH("*male*",FP43)),"male",""))</f>
        <v/>
      </c>
      <c r="FL43" s="111" t="str">
        <f>IF(FP43="","",IF(ISERROR(MID(FP43,FIND("male,",FP43)+6,(FIND(")",FP43)-(FIND("male,",FP43)+6))))=TRUE,"missing/error",MID(FP43,FIND("male,",FP43)+6,(FIND(")",FP43)-(FIND("male,",FP43)+6)))))</f>
        <v/>
      </c>
      <c r="FM43" s="112" t="str">
        <f>IF(FI43="","",(MID(FI43,(SEARCH("^^",SUBSTITUTE(FI43," ","^^",LEN(FI43)-LEN(SUBSTITUTE(FI43," ","")))))+1,99)&amp;"_"&amp;LEFT(FI43,FIND(" ",FI43)-1)&amp;"_"&amp;FJ43))</f>
        <v/>
      </c>
      <c r="FO43" s="104"/>
      <c r="FP43" s="115"/>
      <c r="FQ43" s="105" t="str">
        <f>IF(FU43="","",#REF!)</f>
        <v/>
      </c>
      <c r="FR43" s="106" t="str">
        <f>IF(FU43="","",FQ$1)</f>
        <v/>
      </c>
      <c r="FS43" s="107" t="str">
        <f>IF(FU43="","",FQ$2)</f>
        <v/>
      </c>
      <c r="FT43" s="107" t="str">
        <f>IF(FU43="","",FQ$3)</f>
        <v/>
      </c>
      <c r="FU43" s="108" t="str">
        <f>IF(GB43="","",IF(ISNUMBER(SEARCH(":",GB43)),MID(GB43,FIND(":",GB43)+2,FIND("(",GB43)-FIND(":",GB43)-3),LEFT(GB43,FIND("(",GB43)-2)))</f>
        <v/>
      </c>
      <c r="FV43" s="109" t="str">
        <f>IF(GB43="","",MID(GB43,FIND("(",GB43)+1,4))</f>
        <v/>
      </c>
      <c r="FW43" s="110" t="str">
        <f>IF(ISNUMBER(SEARCH("*female*",GB43)),"female",IF(ISNUMBER(SEARCH("*male*",GB43)),"male",""))</f>
        <v/>
      </c>
      <c r="FX43" s="111" t="str">
        <f>IF(GB43="","",IF(ISERROR(MID(GB43,FIND("male,",GB43)+6,(FIND(")",GB43)-(FIND("male,",GB43)+6))))=TRUE,"missing/error",MID(GB43,FIND("male,",GB43)+6,(FIND(")",GB43)-(FIND("male,",GB43)+6)))))</f>
        <v/>
      </c>
      <c r="FY43" s="112" t="str">
        <f>IF(FU43="","",(MID(FU43,(SEARCH("^^",SUBSTITUTE(FU43," ","^^",LEN(FU43)-LEN(SUBSTITUTE(FU43," ","")))))+1,99)&amp;"_"&amp;LEFT(FU43,FIND(" ",FU43)-1)&amp;"_"&amp;FV43))</f>
        <v/>
      </c>
      <c r="GA43" s="104"/>
      <c r="GB43" s="115"/>
      <c r="GC43" s="105" t="str">
        <f>IF(GG43="","",GC$3)</f>
        <v/>
      </c>
      <c r="GD43" s="106" t="str">
        <f>IF(GG43="","",GC$1)</f>
        <v/>
      </c>
      <c r="GE43" s="107" t="str">
        <f>IF(GG43="","",GC$2)</f>
        <v/>
      </c>
      <c r="GF43" s="107" t="str">
        <f>IF(GG43="","",GC$3)</f>
        <v/>
      </c>
      <c r="GG43" s="108" t="str">
        <f>IF(GN43="","",IF(ISNUMBER(SEARCH(":",GN43)),MID(GN43,FIND(":",GN43)+2,FIND("(",GN43)-FIND(":",GN43)-3),LEFT(GN43,FIND("(",GN43)-2)))</f>
        <v/>
      </c>
      <c r="GH43" s="109" t="str">
        <f>IF(GN43="","",MID(GN43,FIND("(",GN43)+1,4))</f>
        <v/>
      </c>
      <c r="GI43" s="110" t="str">
        <f>IF(ISNUMBER(SEARCH("*female*",GN43)),"female",IF(ISNUMBER(SEARCH("*male*",GN43)),"male",""))</f>
        <v/>
      </c>
      <c r="GJ43" s="111" t="str">
        <f>IF(GN43="","",IF(ISERROR(MID(GN43,FIND("male,",GN43)+6,(FIND(")",GN43)-(FIND("male,",GN43)+6))))=TRUE,"missing/error",MID(GN43,FIND("male,",GN43)+6,(FIND(")",GN43)-(FIND("male,",GN43)+6)))))</f>
        <v/>
      </c>
      <c r="GK43" s="112" t="str">
        <f>IF(GG43="","",(MID(GG43,(SEARCH("^^",SUBSTITUTE(GG43," ","^^",LEN(GG43)-LEN(SUBSTITUTE(GG43," ","")))))+1,99)&amp;"_"&amp;LEFT(GG43,FIND(" ",GG43)-1)&amp;"_"&amp;GH43))</f>
        <v/>
      </c>
      <c r="GM43" s="104"/>
      <c r="GN43" s="115"/>
      <c r="GO43" s="105" t="str">
        <f>IF(GS43="","",GO$3)</f>
        <v/>
      </c>
      <c r="GP43" s="106" t="str">
        <f>IF(GS43="","",GO$1)</f>
        <v/>
      </c>
      <c r="GQ43" s="107" t="str">
        <f>IF(GS43="","",GO$2)</f>
        <v/>
      </c>
      <c r="GR43" s="107" t="str">
        <f>IF(GS43="","",GO$3)</f>
        <v/>
      </c>
      <c r="GS43" s="108" t="str">
        <f>IF(GZ43="","",IF(ISNUMBER(SEARCH(":",GZ43)),MID(GZ43,FIND(":",GZ43)+2,FIND("(",GZ43)-FIND(":",GZ43)-3),LEFT(GZ43,FIND("(",GZ43)-2)))</f>
        <v/>
      </c>
      <c r="GT43" s="109" t="str">
        <f>IF(GZ43="","",MID(GZ43,FIND("(",GZ43)+1,4))</f>
        <v/>
      </c>
      <c r="GU43" s="110" t="str">
        <f>IF(ISNUMBER(SEARCH("*female*",GZ43)),"female",IF(ISNUMBER(SEARCH("*male*",GZ43)),"male",""))</f>
        <v/>
      </c>
      <c r="GV43" s="111" t="str">
        <f>IF(GZ43="","",IF(ISERROR(MID(GZ43,FIND("male,",GZ43)+6,(FIND(")",GZ43)-(FIND("male,",GZ43)+6))))=TRUE,"missing/error",MID(GZ43,FIND("male,",GZ43)+6,(FIND(")",GZ43)-(FIND("male,",GZ43)+6)))))</f>
        <v/>
      </c>
      <c r="GW43" s="112" t="str">
        <f>IF(GS43="","",(MID(GS43,(SEARCH("^^",SUBSTITUTE(GS43," ","^^",LEN(GS43)-LEN(SUBSTITUTE(GS43," ","")))))+1,99)&amp;"_"&amp;LEFT(GS43,FIND(" ",GS43)-1)&amp;"_"&amp;GT43))</f>
        <v/>
      </c>
      <c r="GY43" s="104"/>
      <c r="GZ43" s="115"/>
      <c r="HA43" s="105" t="str">
        <f>IF(HE43="","",HA$3)</f>
        <v/>
      </c>
      <c r="HB43" s="106" t="str">
        <f>IF(HE43="","",HA$1)</f>
        <v/>
      </c>
      <c r="HC43" s="107" t="str">
        <f>IF(HE43="","",HA$2)</f>
        <v/>
      </c>
      <c r="HD43" s="107" t="str">
        <f>IF(HE43="","",HA$3)</f>
        <v/>
      </c>
      <c r="HE43" s="108" t="str">
        <f>IF(HL43="","",IF(ISNUMBER(SEARCH(":",HL43)),MID(HL43,FIND(":",HL43)+2,FIND("(",HL43)-FIND(":",HL43)-3),LEFT(HL43,FIND("(",HL43)-2)))</f>
        <v/>
      </c>
      <c r="HF43" s="109" t="str">
        <f>IF(HL43="","",MID(HL43,FIND("(",HL43)+1,4))</f>
        <v/>
      </c>
      <c r="HG43" s="110" t="str">
        <f>IF(ISNUMBER(SEARCH("*female*",HL43)),"female",IF(ISNUMBER(SEARCH("*male*",HL43)),"male",""))</f>
        <v/>
      </c>
      <c r="HH43" s="111" t="str">
        <f>IF(HL43="","",IF(ISERROR(MID(HL43,FIND("male,",HL43)+6,(FIND(")",HL43)-(FIND("male,",HL43)+6))))=TRUE,"missing/error",MID(HL43,FIND("male,",HL43)+6,(FIND(")",HL43)-(FIND("male,",HL43)+6)))))</f>
        <v/>
      </c>
      <c r="HI43" s="112" t="str">
        <f>IF(HE43="","",(MID(HE43,(SEARCH("^^",SUBSTITUTE(HE43," ","^^",LEN(HE43)-LEN(SUBSTITUTE(HE43," ","")))))+1,99)&amp;"_"&amp;LEFT(HE43,FIND(" ",HE43)-1)&amp;"_"&amp;HF43))</f>
        <v/>
      </c>
      <c r="HK43" s="104"/>
      <c r="HL43" s="115" t="s">
        <v>287</v>
      </c>
      <c r="HM43" s="105" t="str">
        <f>IF(HQ43="","",HM$3)</f>
        <v/>
      </c>
      <c r="HN43" s="106" t="str">
        <f>IF(HQ43="","",HM$1)</f>
        <v/>
      </c>
      <c r="HO43" s="107" t="str">
        <f>IF(HQ43="","",HM$2)</f>
        <v/>
      </c>
      <c r="HP43" s="107" t="str">
        <f>IF(HQ43="","",HM$3)</f>
        <v/>
      </c>
      <c r="HQ43" s="108" t="str">
        <f>IF(HX43="","",IF(ISNUMBER(SEARCH(":",HX43)),MID(HX43,FIND(":",HX43)+2,FIND("(",HX43)-FIND(":",HX43)-3),LEFT(HX43,FIND("(",HX43)-2)))</f>
        <v/>
      </c>
      <c r="HR43" s="109" t="str">
        <f>IF(HX43="","",MID(HX43,FIND("(",HX43)+1,4))</f>
        <v/>
      </c>
      <c r="HS43" s="110" t="str">
        <f>IF(ISNUMBER(SEARCH("*female*",HX43)),"female",IF(ISNUMBER(SEARCH("*male*",HX43)),"male",""))</f>
        <v/>
      </c>
      <c r="HT43" s="111" t="str">
        <f>IF(HX43="","",IF(ISERROR(MID(HX43,FIND("male,",HX43)+6,(FIND(")",HX43)-(FIND("male,",HX43)+6))))=TRUE,"missing/error",MID(HX43,FIND("male,",HX43)+6,(FIND(")",HX43)-(FIND("male,",HX43)+6)))))</f>
        <v/>
      </c>
      <c r="HU43" s="112" t="str">
        <f>IF(HQ43="","",(MID(HQ43,(SEARCH("^^",SUBSTITUTE(HQ43," ","^^",LEN(HQ43)-LEN(SUBSTITUTE(HQ43," ","")))))+1,99)&amp;"_"&amp;LEFT(HQ43,FIND(" ",HQ43)-1)&amp;"_"&amp;HR43))</f>
        <v/>
      </c>
      <c r="HW43" s="104"/>
      <c r="HX43" s="115"/>
      <c r="HY43" s="105" t="str">
        <f>IF(IC43="","",HY$3)</f>
        <v/>
      </c>
      <c r="HZ43" s="106" t="str">
        <f>IF(IC43="","",HY$1)</f>
        <v/>
      </c>
      <c r="IA43" s="107" t="str">
        <f>IF(IC43="","",HY$2)</f>
        <v/>
      </c>
      <c r="IB43" s="107" t="str">
        <f>IF(IC43="","",HY$3)</f>
        <v/>
      </c>
      <c r="IC43" s="108" t="str">
        <f>IF(IJ43="","",IF(ISNUMBER(SEARCH(":",IJ43)),MID(IJ43,FIND(":",IJ43)+2,FIND("(",IJ43)-FIND(":",IJ43)-3),LEFT(IJ43,FIND("(",IJ43)-2)))</f>
        <v/>
      </c>
      <c r="ID43" s="109" t="str">
        <f>IF(IJ43="","",MID(IJ43,FIND("(",IJ43)+1,4))</f>
        <v/>
      </c>
      <c r="IE43" s="110" t="str">
        <f>IF(ISNUMBER(SEARCH("*female*",IJ43)),"female",IF(ISNUMBER(SEARCH("*male*",IJ43)),"male",""))</f>
        <v/>
      </c>
      <c r="IF43" s="111" t="str">
        <f>IF(IJ43="","",IF(ISERROR(MID(IJ43,FIND("male,",IJ43)+6,(FIND(")",IJ43)-(FIND("male,",IJ43)+6))))=TRUE,"missing/error",MID(IJ43,FIND("male,",IJ43)+6,(FIND(")",IJ43)-(FIND("male,",IJ43)+6)))))</f>
        <v/>
      </c>
      <c r="IG43" s="112" t="str">
        <f>IF(IC43="","",(MID(IC43,(SEARCH("^^",SUBSTITUTE(IC43," ","^^",LEN(IC43)-LEN(SUBSTITUTE(IC43," ","")))))+1,99)&amp;"_"&amp;LEFT(IC43,FIND(" ",IC43)-1)&amp;"_"&amp;ID43))</f>
        <v/>
      </c>
      <c r="II43" s="104"/>
      <c r="IJ43" s="115"/>
      <c r="IK43" s="105" t="str">
        <f>IF(IO43="","",IK$3)</f>
        <v/>
      </c>
      <c r="IL43" s="106" t="str">
        <f>IF(IO43="","",IK$1)</f>
        <v/>
      </c>
      <c r="IM43" s="107" t="str">
        <f>IF(IO43="","",IK$2)</f>
        <v/>
      </c>
      <c r="IN43" s="107" t="str">
        <f>IF(IO43="","",IK$3)</f>
        <v/>
      </c>
      <c r="IO43" s="108" t="str">
        <f>IF(IV43="","",IF(ISNUMBER(SEARCH(":",IV43)),MID(IV43,FIND(":",IV43)+2,FIND("(",IV43)-FIND(":",IV43)-3),LEFT(IV43,FIND("(",IV43)-2)))</f>
        <v/>
      </c>
      <c r="IP43" s="109" t="str">
        <f>IF(IV43="","",MID(IV43,FIND("(",IV43)+1,4))</f>
        <v/>
      </c>
      <c r="IQ43" s="110" t="str">
        <f>IF(ISNUMBER(SEARCH("*female*",IV43)),"female",IF(ISNUMBER(SEARCH("*male*",IV43)),"male",""))</f>
        <v/>
      </c>
      <c r="IR43" s="111" t="str">
        <f>IF(IV43="","",IF(ISERROR(MID(IV43,FIND("male,",IV43)+6,(FIND(")",IV43)-(FIND("male,",IV43)+6))))=TRUE,"missing/error",MID(IV43,FIND("male,",IV43)+6,(FIND(")",IV43)-(FIND("male,",IV43)+6)))))</f>
        <v/>
      </c>
      <c r="IS43" s="112" t="str">
        <f>IF(IO43="","",(MID(IO43,(SEARCH("^^",SUBSTITUTE(IO43," ","^^",LEN(IO43)-LEN(SUBSTITUTE(IO43," ","")))))+1,99)&amp;"_"&amp;LEFT(IO43,FIND(" ",IO43)-1)&amp;"_"&amp;IP43))</f>
        <v/>
      </c>
      <c r="IU43" s="104"/>
      <c r="IV43" s="115"/>
      <c r="IW43" s="105" t="str">
        <f>IF(JA43="","",IW$3)</f>
        <v/>
      </c>
      <c r="IX43" s="106" t="str">
        <f>IF(JA43="","",IW$1)</f>
        <v/>
      </c>
      <c r="IY43" s="107" t="str">
        <f>IF(JA43="","",IW$2)</f>
        <v/>
      </c>
      <c r="IZ43" s="107" t="str">
        <f>IF(JA43="","",IW$3)</f>
        <v/>
      </c>
      <c r="JA43" s="108" t="str">
        <f>IF(JH43="","",IF(ISNUMBER(SEARCH(":",JH43)),MID(JH43,FIND(":",JH43)+2,FIND("(",JH43)-FIND(":",JH43)-3),LEFT(JH43,FIND("(",JH43)-2)))</f>
        <v/>
      </c>
      <c r="JB43" s="109" t="str">
        <f>IF(JH43="","",MID(JH43,FIND("(",JH43)+1,4))</f>
        <v/>
      </c>
      <c r="JC43" s="110" t="str">
        <f>IF(ISNUMBER(SEARCH("*female*",JH43)),"female",IF(ISNUMBER(SEARCH("*male*",JH43)),"male",""))</f>
        <v/>
      </c>
      <c r="JD43" s="111" t="str">
        <f>IF(JH43="","",IF(ISERROR(MID(JH43,FIND("male,",JH43)+6,(FIND(")",JH43)-(FIND("male,",JH43)+6))))=TRUE,"missing/error",MID(JH43,FIND("male,",JH43)+6,(FIND(")",JH43)-(FIND("male,",JH43)+6)))))</f>
        <v/>
      </c>
      <c r="JE43" s="112" t="str">
        <f>IF(JA43="","",(MID(JA43,(SEARCH("^^",SUBSTITUTE(JA43," ","^^",LEN(JA43)-LEN(SUBSTITUTE(JA43," ","")))))+1,99)&amp;"_"&amp;LEFT(JA43,FIND(" ",JA43)-1)&amp;"_"&amp;JB43))</f>
        <v/>
      </c>
      <c r="JG43" s="104"/>
      <c r="JH43" s="115"/>
      <c r="JI43" s="105" t="str">
        <f>IF(JM43="","",JI$3)</f>
        <v/>
      </c>
      <c r="JJ43" s="106" t="str">
        <f>IF(JM43="","",JI$1)</f>
        <v/>
      </c>
      <c r="JK43" s="107" t="str">
        <f>IF(JM43="","",JI$2)</f>
        <v/>
      </c>
      <c r="JL43" s="107" t="str">
        <f>IF(JM43="","",JI$3)</f>
        <v/>
      </c>
      <c r="JM43" s="108" t="str">
        <f>IF(JT43="","",IF(ISNUMBER(SEARCH(":",JT43)),MID(JT43,FIND(":",JT43)+2,FIND("(",JT43)-FIND(":",JT43)-3),LEFT(JT43,FIND("(",JT43)-2)))</f>
        <v/>
      </c>
      <c r="JN43" s="109" t="str">
        <f>IF(JT43="","",MID(JT43,FIND("(",JT43)+1,4))</f>
        <v/>
      </c>
      <c r="JO43" s="110" t="str">
        <f>IF(ISNUMBER(SEARCH("*female*",JT43)),"female",IF(ISNUMBER(SEARCH("*male*",JT43)),"male",""))</f>
        <v/>
      </c>
      <c r="JP43" s="111" t="str">
        <f>IF(JT43="","",IF(ISERROR(MID(JT43,FIND("male,",JT43)+6,(FIND(")",JT43)-(FIND("male,",JT43)+6))))=TRUE,"missing/error",MID(JT43,FIND("male,",JT43)+6,(FIND(")",JT43)-(FIND("male,",JT43)+6)))))</f>
        <v/>
      </c>
      <c r="JQ43" s="112" t="str">
        <f>IF(JM43="","",(MID(JM43,(SEARCH("^^",SUBSTITUTE(JM43," ","^^",LEN(JM43)-LEN(SUBSTITUTE(JM43," ","")))))+1,99)&amp;"_"&amp;LEFT(JM43,FIND(" ",JM43)-1)&amp;"_"&amp;JN43))</f>
        <v/>
      </c>
      <c r="JS43" s="104"/>
      <c r="JT43" s="115"/>
      <c r="JU43" s="105" t="str">
        <f>IF(JY43="","",JU$3)</f>
        <v/>
      </c>
      <c r="JV43" s="106" t="str">
        <f>IF(JY43="","",JU$1)</f>
        <v/>
      </c>
      <c r="JW43" s="107" t="str">
        <f>IF(JY43="","",JU$2)</f>
        <v/>
      </c>
      <c r="JX43" s="107" t="str">
        <f>IF(JY43="","",JU$3)</f>
        <v/>
      </c>
      <c r="JY43" s="108" t="str">
        <f>IF(KF43="","",IF(ISNUMBER(SEARCH(":",KF43)),MID(KF43,FIND(":",KF43)+2,FIND("(",KF43)-FIND(":",KF43)-3),LEFT(KF43,FIND("(",KF43)-2)))</f>
        <v/>
      </c>
      <c r="JZ43" s="109" t="str">
        <f>IF(KF43="","",MID(KF43,FIND("(",KF43)+1,4))</f>
        <v/>
      </c>
      <c r="KA43" s="110" t="str">
        <f>IF(ISNUMBER(SEARCH("*female*",KF43)),"female",IF(ISNUMBER(SEARCH("*male*",KF43)),"male",""))</f>
        <v/>
      </c>
      <c r="KB43" s="111" t="str">
        <f>IF(KF43="","",IF(ISERROR(MID(KF43,FIND("male,",KF43)+6,(FIND(")",KF43)-(FIND("male,",KF43)+6))))=TRUE,"missing/error",MID(KF43,FIND("male,",KF43)+6,(FIND(")",KF43)-(FIND("male,",KF43)+6)))))</f>
        <v/>
      </c>
      <c r="KC43" s="112" t="str">
        <f>IF(JY43="","",(MID(JY43,(SEARCH("^^",SUBSTITUTE(JY43," ","^^",LEN(JY43)-LEN(SUBSTITUTE(JY43," ","")))))+1,99)&amp;"_"&amp;LEFT(JY43,FIND(" ",JY43)-1)&amp;"_"&amp;JZ43))</f>
        <v/>
      </c>
      <c r="KE43" s="104"/>
      <c r="KF43" s="115"/>
    </row>
    <row r="44" spans="1:292" ht="13.5" customHeight="1">
      <c r="A44" s="20"/>
      <c r="B44" s="104" t="s">
        <v>651</v>
      </c>
      <c r="C44" s="1" t="s">
        <v>652</v>
      </c>
      <c r="D44" s="163" t="s">
        <v>712</v>
      </c>
      <c r="E44" s="105" t="str">
        <f>IF(I44="","",E$3)</f>
        <v/>
      </c>
      <c r="F44" s="106" t="str">
        <f>IF(I44="","",E$1)</f>
        <v/>
      </c>
      <c r="G44" s="107" t="str">
        <f>IF(I44="","",E$2)</f>
        <v/>
      </c>
      <c r="H44" s="107" t="str">
        <f>IF(I44="","",E$3)</f>
        <v/>
      </c>
      <c r="I44" s="108" t="str">
        <f>IF(P44="","",IF(ISNUMBER(SEARCH(":",P44)),MID(P44,FIND(":",P44)+2,FIND("(",P44)-FIND(":",P44)-3),LEFT(P44,FIND("(",P44)-2)))</f>
        <v/>
      </c>
      <c r="J44" s="109" t="str">
        <f>IF(P44="","",MID(P44,FIND("(",P44)+1,4))</f>
        <v/>
      </c>
      <c r="K44" s="110" t="str">
        <f>IF(ISNUMBER(SEARCH("*female*",P44)),"female",IF(ISNUMBER(SEARCH("*male*",P44)),"male",""))</f>
        <v/>
      </c>
      <c r="L44" s="111" t="str">
        <f>IF(P44="","",IF(ISERROR(MID(P44,FIND("male,",P44)+6,(FIND(")",P44)-(FIND("male,",P44)+6))))=TRUE,"missing/error",MID(P44,FIND("male,",P44)+6,(FIND(")",P44)-(FIND("male,",P44)+6)))))</f>
        <v/>
      </c>
      <c r="M44" s="112" t="str">
        <f>IF(I44="","",(MID(I44,(SEARCH("^^",SUBSTITUTE(I44," ","^^",LEN(I44)-LEN(SUBSTITUTE(I44," ","")))))+1,99)&amp;"_"&amp;LEFT(I44,FIND(" ",I44)-1)&amp;"_"&amp;J44))</f>
        <v/>
      </c>
      <c r="O44" s="104"/>
      <c r="P44" s="163"/>
      <c r="Q44" s="105" t="str">
        <f>IF(U44="","",Q$3)</f>
        <v/>
      </c>
      <c r="R44" s="106" t="str">
        <f>IF(U44="","",Q$1)</f>
        <v/>
      </c>
      <c r="S44" s="107" t="str">
        <f>IF(U44="","",Q$2)</f>
        <v/>
      </c>
      <c r="T44" s="107" t="str">
        <f>IF(U44="","",Q$3)</f>
        <v/>
      </c>
      <c r="U44" s="108" t="str">
        <f>IF(AB44="","",IF(ISNUMBER(SEARCH(":",AB44)),MID(AB44,FIND(":",AB44)+2,FIND("(",AB44)-FIND(":",AB44)-3),LEFT(AB44,FIND("(",AB44)-2)))</f>
        <v/>
      </c>
      <c r="V44" s="109" t="str">
        <f>IF(AB44="","",MID(AB44,FIND("(",AB44)+1,4))</f>
        <v/>
      </c>
      <c r="W44" s="110" t="str">
        <f>IF(ISNUMBER(SEARCH("*female*",AB44)),"female",IF(ISNUMBER(SEARCH("*male*",AB44)),"male",""))</f>
        <v/>
      </c>
      <c r="X44" s="111" t="s">
        <v>287</v>
      </c>
      <c r="Y44" s="112" t="str">
        <f>IF(U44="","",(MID(U44,(SEARCH("^^",SUBSTITUTE(U44," ","^^",LEN(U44)-LEN(SUBSTITUTE(U44," ","")))))+1,99)&amp;"_"&amp;LEFT(U44,FIND(" ",U44)-1)&amp;"_"&amp;V44))</f>
        <v/>
      </c>
      <c r="AA44" s="104"/>
      <c r="AB44" s="104"/>
      <c r="AC44" s="105" t="str">
        <f t="shared" si="278"/>
        <v/>
      </c>
      <c r="AD44" s="106" t="str">
        <f t="shared" si="279"/>
        <v/>
      </c>
      <c r="AE44" s="107" t="str">
        <f t="shared" si="299"/>
        <v/>
      </c>
      <c r="AF44" s="107" t="str">
        <f t="shared" si="300"/>
        <v/>
      </c>
      <c r="AG44" s="108" t="str">
        <f t="shared" si="280"/>
        <v/>
      </c>
      <c r="AH44" s="109" t="str">
        <f t="shared" si="281"/>
        <v/>
      </c>
      <c r="AI44" s="110" t="str">
        <f t="shared" si="282"/>
        <v/>
      </c>
      <c r="AJ44" s="111" t="str">
        <f t="shared" si="283"/>
        <v/>
      </c>
      <c r="AK44" s="112" t="str">
        <f t="shared" si="284"/>
        <v/>
      </c>
      <c r="AM44" s="104"/>
      <c r="AN44" s="104"/>
      <c r="AO44" s="105">
        <f>IF(AS44="","",AO$3)</f>
        <v>43809</v>
      </c>
      <c r="AP44" s="106" t="str">
        <f>IF(AS44="","",AO$1)</f>
        <v>Rinne I</v>
      </c>
      <c r="AQ44" s="107">
        <f>IF(AS44="","",AO$2)</f>
        <v>43622</v>
      </c>
      <c r="AR44" s="107">
        <f>IF(AS44="","",AO$3)</f>
        <v>43809</v>
      </c>
      <c r="AS44" s="108" t="str">
        <f>IF(AZ44="","",IF(ISNUMBER(SEARCH(":",AZ44)),MID(AZ44,FIND(":",AZ44)+2,FIND("(",AZ44)-FIND(":",AZ44)-3),LEFT(AZ44,FIND("(",AZ44)-2)))</f>
        <v>Timo Harakka</v>
      </c>
      <c r="AT44" s="109" t="str">
        <f>IF(AZ44="","",MID(AZ44,FIND("(",AZ44)+1,4))</f>
        <v>1962</v>
      </c>
      <c r="AU44" s="110" t="str">
        <f>IF(ISNUMBER(SEARCH("*female*",AZ44)),"female",IF(ISNUMBER(SEARCH("*male*",AZ44)),"male",""))</f>
        <v>male</v>
      </c>
      <c r="AV44" s="111" t="str">
        <f>IF(AZ44="","",IF(ISERROR(MID(AZ44,FIND("male,",AZ44)+6,(FIND(")",AZ44)-(FIND("male,",AZ44)+6))))=TRUE,"missing/error",MID(AZ44,FIND("male,",AZ44)+6,(FIND(")",AZ44)-(FIND("male,",AZ44)+6)))))</f>
        <v>fi_sdp01</v>
      </c>
      <c r="AW44" s="112" t="str">
        <f>IF(AS44="","",(MID(AS44,(SEARCH("^^",SUBSTITUTE(AS44," ","^^",LEN(AS44)-LEN(SUBSTITUTE(AS44," ","")))))+1,99)&amp;"_"&amp;LEFT(AS44,FIND(" ",AS44)-1)&amp;"_"&amp;AT44))</f>
        <v>Harakka_Timo_1962</v>
      </c>
      <c r="AY44" s="104"/>
      <c r="AZ44" s="104" t="s">
        <v>1054</v>
      </c>
      <c r="BA44" s="105">
        <f>IF(BE44="","",BA$3)</f>
        <v>44926</v>
      </c>
      <c r="BB44" s="106" t="str">
        <f>IF(BE44="","",BA$1)</f>
        <v>Marin I</v>
      </c>
      <c r="BC44" s="107">
        <f>IF(BE44="","",BA$2)</f>
        <v>43809</v>
      </c>
      <c r="BD44" s="107">
        <f>IF(BE44="","",BA$3)</f>
        <v>44926</v>
      </c>
      <c r="BE44" s="108" t="str">
        <f>IF(BL44="","",IF(ISNUMBER(SEARCH(":",BL44)),MID(BL44,FIND(":",BL44)+2,FIND("(",BL44)-FIND(":",BL44)-3),LEFT(BL44,FIND("(",BL44)-2)))</f>
        <v>Tuula Haatainen</v>
      </c>
      <c r="BF44" s="109" t="str">
        <f>IF(BL44="","",MID(BL44,FIND("(",BL44)+1,4))</f>
        <v>1960</v>
      </c>
      <c r="BG44" s="110" t="str">
        <f>IF(ISNUMBER(SEARCH("*female*",BL44)),"female",IF(ISNUMBER(SEARCH("*male*",BL44)),"male",""))</f>
        <v>female</v>
      </c>
      <c r="BH44" s="111" t="str">
        <f>IF(BL44="","",IF(ISERROR(MID(BL44,FIND("male,",BL44)+6,(FIND(")",BL44)-(FIND("male,",BL44)+6))))=TRUE,"missing/error",MID(BL44,FIND("male,",BL44)+6,(FIND(")",BL44)-(FIND("male,",BL44)+6)))))</f>
        <v>fi_sdp01</v>
      </c>
      <c r="BI44" s="112" t="str">
        <f>IF(BE44="","",(MID(BE44,(SEARCH("^^",SUBSTITUTE(BE44," ","^^",LEN(BE44)-LEN(SUBSTITUTE(BE44," ","")))))+1,99)&amp;"_"&amp;LEFT(BE44,FIND(" ",BE44)-1)&amp;"_"&amp;BF44))</f>
        <v>Haatainen_Tuula_1960</v>
      </c>
      <c r="BK44" s="104"/>
      <c r="BL44" s="104" t="s">
        <v>1069</v>
      </c>
      <c r="BM44" s="105" t="str">
        <f>IF(BQ44="","",BM$3)</f>
        <v/>
      </c>
      <c r="BN44" s="106" t="str">
        <f>IF(BQ44="","",BM$1)</f>
        <v/>
      </c>
      <c r="BO44" s="107" t="str">
        <f>IF(BQ44="","",BM$2)</f>
        <v/>
      </c>
      <c r="BP44" s="107" t="str">
        <f>IF(BQ44="","",BM$3)</f>
        <v/>
      </c>
      <c r="BQ44" s="108" t="str">
        <f>IF(BX44="","",IF(ISNUMBER(SEARCH(":",BX44)),MID(BX44,FIND(":",BX44)+2,FIND("(",BX44)-FIND(":",BX44)-3),LEFT(BX44,FIND("(",BX44)-2)))</f>
        <v/>
      </c>
      <c r="BR44" s="109" t="str">
        <f>IF(BX44="","",MID(BX44,FIND("(",BX44)+1,4))</f>
        <v/>
      </c>
      <c r="BS44" s="110" t="str">
        <f>IF(ISNUMBER(SEARCH("*female*",BX44)),"female",IF(ISNUMBER(SEARCH("*male*",BX44)),"male",""))</f>
        <v/>
      </c>
      <c r="BT44" s="111" t="str">
        <f>IF(BX44="","",IF(ISERROR(MID(BX44,FIND("male,",BX44)+6,(FIND(")",BX44)-(FIND("male,",BX44)+6))))=TRUE,"missing/error",MID(BX44,FIND("male,",BX44)+6,(FIND(")",BX44)-(FIND("male,",BX44)+6)))))</f>
        <v/>
      </c>
      <c r="BU44" s="112" t="str">
        <f>IF(BQ44="","",(MID(BQ44,(SEARCH("^^",SUBSTITUTE(BQ44," ","^^",LEN(BQ44)-LEN(SUBSTITUTE(BQ44," ","")))))+1,99)&amp;"_"&amp;LEFT(BQ44,FIND(" ",BQ44)-1)&amp;"_"&amp;BR44))</f>
        <v/>
      </c>
      <c r="BW44" s="104"/>
      <c r="BX44" s="104"/>
      <c r="BY44" s="105" t="str">
        <f>IF(CC44="","",BY$3)</f>
        <v/>
      </c>
      <c r="BZ44" s="106" t="str">
        <f>IF(CC44="","",BY$1)</f>
        <v/>
      </c>
      <c r="CA44" s="107" t="str">
        <f>IF(CC44="","",BY$2)</f>
        <v/>
      </c>
      <c r="CB44" s="107" t="str">
        <f>IF(CC44="","",BY$3)</f>
        <v/>
      </c>
      <c r="CC44" s="108" t="str">
        <f>IF(CJ44="","",IF(ISNUMBER(SEARCH(":",CJ44)),MID(CJ44,FIND(":",CJ44)+2,FIND("(",CJ44)-FIND(":",CJ44)-3),LEFT(CJ44,FIND("(",CJ44)-2)))</f>
        <v/>
      </c>
      <c r="CD44" s="109" t="str">
        <f>IF(CJ44="","",MID(CJ44,FIND("(",CJ44)+1,4))</f>
        <v/>
      </c>
      <c r="CE44" s="110" t="str">
        <f>IF(ISNUMBER(SEARCH("*female*",CJ44)),"female",IF(ISNUMBER(SEARCH("*male*",CJ44)),"male",""))</f>
        <v/>
      </c>
      <c r="CF44" s="111" t="str">
        <f>IF(CJ44="","",IF(ISERROR(MID(CJ44,FIND("male,",CJ44)+6,(FIND(")",CJ44)-(FIND("male,",CJ44)+6))))=TRUE,"missing/error",MID(CJ44,FIND("male,",CJ44)+6,(FIND(")",CJ44)-(FIND("male,",CJ44)+6)))))</f>
        <v/>
      </c>
      <c r="CG44" s="112" t="str">
        <f>IF(CC44="","",(MID(CC44,(SEARCH("^^",SUBSTITUTE(CC44," ","^^",LEN(CC44)-LEN(SUBSTITUTE(CC44," ","")))))+1,99)&amp;"_"&amp;LEFT(CC44,FIND(" ",CC44)-1)&amp;"_"&amp;CD44))</f>
        <v/>
      </c>
      <c r="CI44" s="104"/>
      <c r="CJ44" s="104"/>
      <c r="CK44" s="105" t="str">
        <f>IF(CO44="","",CK$3)</f>
        <v/>
      </c>
      <c r="CL44" s="106" t="str">
        <f>IF(CO44="","",CK$1)</f>
        <v/>
      </c>
      <c r="CM44" s="107" t="str">
        <f>IF(CO44="","",CK$2)</f>
        <v/>
      </c>
      <c r="CN44" s="107" t="str">
        <f>IF(CO44="","",CK$3)</f>
        <v/>
      </c>
      <c r="CO44" s="108" t="str">
        <f>IF(CV44="","",IF(ISNUMBER(SEARCH(":",CV44)),MID(CV44,FIND(":",CV44)+2,FIND("(",CV44)-FIND(":",CV44)-3),LEFT(CV44,FIND("(",CV44)-2)))</f>
        <v/>
      </c>
      <c r="CP44" s="109" t="str">
        <f>IF(CV44="","",MID(CV44,FIND("(",CV44)+1,4))</f>
        <v/>
      </c>
      <c r="CQ44" s="110" t="str">
        <f>IF(ISNUMBER(SEARCH("*female*",CV44)),"female",IF(ISNUMBER(SEARCH("*male*",CV44)),"male",""))</f>
        <v/>
      </c>
      <c r="CR44" s="111" t="str">
        <f>IF(CV44="","",IF(ISERROR(MID(CV44,FIND("male,",CV44)+6,(FIND(")",CV44)-(FIND("male,",CV44)+6))))=TRUE,"missing/error",MID(CV44,FIND("male,",CV44)+6,(FIND(")",CV44)-(FIND("male,",CV44)+6)))))</f>
        <v/>
      </c>
      <c r="CS44" s="112" t="str">
        <f>IF(CO44="","",(MID(CO44,(SEARCH("^^",SUBSTITUTE(CO44," ","^^",LEN(CO44)-LEN(SUBSTITUTE(CO44," ","")))))+1,99)&amp;"_"&amp;LEFT(CO44,FIND(" ",CO44)-1)&amp;"_"&amp;CP44))</f>
        <v/>
      </c>
      <c r="CU44" s="104"/>
      <c r="CV44" s="104"/>
      <c r="CW44" s="105" t="str">
        <f>IF(DA44="","",CW$3)</f>
        <v/>
      </c>
      <c r="CX44" s="106" t="str">
        <f>IF(DA44="","",CW$1)</f>
        <v/>
      </c>
      <c r="CY44" s="107" t="str">
        <f>IF(DA44="","",CW$2)</f>
        <v/>
      </c>
      <c r="CZ44" s="107" t="str">
        <f>IF(DA44="","",CW$3)</f>
        <v/>
      </c>
      <c r="DA44" s="108" t="str">
        <f>IF(DH44="","",IF(ISNUMBER(SEARCH(":",DH44)),MID(DH44,FIND(":",DH44)+2,FIND("(",DH44)-FIND(":",DH44)-3),LEFT(DH44,FIND("(",DH44)-2)))</f>
        <v/>
      </c>
      <c r="DB44" s="109" t="str">
        <f>IF(DH44="","",MID(DH44,FIND("(",DH44)+1,4))</f>
        <v/>
      </c>
      <c r="DC44" s="110" t="str">
        <f>IF(ISNUMBER(SEARCH("*female*",DH44)),"female",IF(ISNUMBER(SEARCH("*male*",DH44)),"male",""))</f>
        <v/>
      </c>
      <c r="DD44" s="111" t="str">
        <f>IF(DH44="","",IF(ISERROR(MID(DH44,FIND("male,",DH44)+6,(FIND(")",DH44)-(FIND("male,",DH44)+6))))=TRUE,"missing/error",MID(DH44,FIND("male,",DH44)+6,(FIND(")",DH44)-(FIND("male,",DH44)+6)))))</f>
        <v/>
      </c>
      <c r="DE44" s="112" t="str">
        <f>IF(DA44="","",(MID(DA44,(SEARCH("^^",SUBSTITUTE(DA44," ","^^",LEN(DA44)-LEN(SUBSTITUTE(DA44," ","")))))+1,99)&amp;"_"&amp;LEFT(DA44,FIND(" ",DA44)-1)&amp;"_"&amp;DB44))</f>
        <v/>
      </c>
      <c r="DG44" s="104"/>
      <c r="DH44" s="104"/>
      <c r="DI44" s="105" t="str">
        <f>IF(DM44="","",DI$3)</f>
        <v/>
      </c>
      <c r="DJ44" s="106" t="str">
        <f>IF(DM44="","",DI$1)</f>
        <v/>
      </c>
      <c r="DK44" s="107" t="str">
        <f>IF(DM44="","",DI$2)</f>
        <v/>
      </c>
      <c r="DL44" s="107" t="str">
        <f>IF(DM44="","",DI$3)</f>
        <v/>
      </c>
      <c r="DM44" s="108" t="str">
        <f>IF(DT44="","",IF(ISNUMBER(SEARCH(":",DT44)),MID(DT44,FIND(":",DT44)+2,FIND("(",DT44)-FIND(":",DT44)-3),LEFT(DT44,FIND("(",DT44)-2)))</f>
        <v/>
      </c>
      <c r="DN44" s="109" t="str">
        <f>IF(DT44="","",MID(DT44,FIND("(",DT44)+1,4))</f>
        <v/>
      </c>
      <c r="DO44" s="110" t="str">
        <f>IF(ISNUMBER(SEARCH("*female*",DT44)),"female",IF(ISNUMBER(SEARCH("*male*",DT44)),"male",""))</f>
        <v/>
      </c>
      <c r="DP44" s="111" t="str">
        <f>IF(DT44="","",IF(ISERROR(MID(DT44,FIND("male,",DT44)+6,(FIND(")",DT44)-(FIND("male,",DT44)+6))))=TRUE,"missing/error",MID(DT44,FIND("male,",DT44)+6,(FIND(")",DT44)-(FIND("male,",DT44)+6)))))</f>
        <v/>
      </c>
      <c r="DQ44" s="112" t="str">
        <f>IF(DM44="","",(MID(DM44,(SEARCH("^^",SUBSTITUTE(DM44," ","^^",LEN(DM44)-LEN(SUBSTITUTE(DM44," ","")))))+1,99)&amp;"_"&amp;LEFT(DM44,FIND(" ",DM44)-1)&amp;"_"&amp;DN44))</f>
        <v/>
      </c>
      <c r="DS44" s="104"/>
      <c r="DT44" s="104"/>
      <c r="DU44" s="105" t="str">
        <f>IF(DY44="","",DU$3)</f>
        <v/>
      </c>
      <c r="DV44" s="106" t="str">
        <f>IF(DY44="","",DU$1)</f>
        <v/>
      </c>
      <c r="DW44" s="107" t="str">
        <f>IF(DY44="","",DU$2)</f>
        <v/>
      </c>
      <c r="DX44" s="107" t="str">
        <f>IF(DY44="","",DU$3)</f>
        <v/>
      </c>
      <c r="DY44" s="108" t="str">
        <f>IF(EF44="","",IF(ISNUMBER(SEARCH(":",EF44)),MID(EF44,FIND(":",EF44)+2,FIND("(",EF44)-FIND(":",EF44)-3),LEFT(EF44,FIND("(",EF44)-2)))</f>
        <v/>
      </c>
      <c r="DZ44" s="109" t="str">
        <f>IF(EF44="","",MID(EF44,FIND("(",EF44)+1,4))</f>
        <v/>
      </c>
      <c r="EA44" s="110" t="str">
        <f>IF(ISNUMBER(SEARCH("*female*",EF44)),"female",IF(ISNUMBER(SEARCH("*male*",EF44)),"male",""))</f>
        <v/>
      </c>
      <c r="EB44" s="111" t="str">
        <f>IF(EF44="","",IF(ISERROR(MID(EF44,FIND("male,",EF44)+6,(FIND(")",EF44)-(FIND("male,",EF44)+6))))=TRUE,"missing/error",MID(EF44,FIND("male,",EF44)+6,(FIND(")",EF44)-(FIND("male,",EF44)+6)))))</f>
        <v/>
      </c>
      <c r="EC44" s="112" t="str">
        <f>IF(DY44="","",(MID(DY44,(SEARCH("^^",SUBSTITUTE(DY44," ","^^",LEN(DY44)-LEN(SUBSTITUTE(DY44," ","")))))+1,99)&amp;"_"&amp;LEFT(DY44,FIND(" ",DY44)-1)&amp;"_"&amp;DZ44))</f>
        <v/>
      </c>
      <c r="EE44" s="104"/>
      <c r="EF44" s="104"/>
      <c r="EG44" s="105" t="str">
        <f>IF(EK44="","",EG$3)</f>
        <v/>
      </c>
      <c r="EH44" s="106" t="str">
        <f>IF(EK44="","",EG$1)</f>
        <v/>
      </c>
      <c r="EI44" s="107" t="str">
        <f>IF(EK44="","",EG$2)</f>
        <v/>
      </c>
      <c r="EJ44" s="107" t="str">
        <f>IF(EK44="","",EG$3)</f>
        <v/>
      </c>
      <c r="EK44" s="108" t="str">
        <f>IF(ER44="","",IF(ISNUMBER(SEARCH(":",ER44)),MID(ER44,FIND(":",ER44)+2,FIND("(",ER44)-FIND(":",ER44)-3),LEFT(ER44,FIND("(",ER44)-2)))</f>
        <v/>
      </c>
      <c r="EL44" s="109" t="str">
        <f>IF(ER44="","",MID(ER44,FIND("(",ER44)+1,4))</f>
        <v/>
      </c>
      <c r="EM44" s="110" t="str">
        <f>IF(ISNUMBER(SEARCH("*female*",ER44)),"female",IF(ISNUMBER(SEARCH("*male*",ER44)),"male",""))</f>
        <v/>
      </c>
      <c r="EN44" s="111" t="str">
        <f>IF(ER44="","",IF(ISERROR(MID(ER44,FIND("male,",ER44)+6,(FIND(")",ER44)-(FIND("male,",ER44)+6))))=TRUE,"missing/error",MID(ER44,FIND("male,",ER44)+6,(FIND(")",ER44)-(FIND("male,",ER44)+6)))))</f>
        <v/>
      </c>
      <c r="EO44" s="112" t="str">
        <f>IF(EK44="","",(MID(EK44,(SEARCH("^^",SUBSTITUTE(EK44," ","^^",LEN(EK44)-LEN(SUBSTITUTE(EK44," ","")))))+1,99)&amp;"_"&amp;LEFT(EK44,FIND(" ",EK44)-1)&amp;"_"&amp;EL44))</f>
        <v/>
      </c>
      <c r="EQ44" s="104"/>
      <c r="ER44" s="104"/>
      <c r="ES44" s="105" t="str">
        <f>IF(EW44="","",ES$3)</f>
        <v/>
      </c>
      <c r="ET44" s="106" t="str">
        <f>IF(EW44="","",ES$1)</f>
        <v/>
      </c>
      <c r="EU44" s="107" t="str">
        <f>IF(EW44="","",ES$2)</f>
        <v/>
      </c>
      <c r="EV44" s="107" t="str">
        <f>IF(EW44="","",ES$3)</f>
        <v/>
      </c>
      <c r="EW44" s="108" t="str">
        <f>IF(FD44="","",IF(ISNUMBER(SEARCH(":",FD44)),MID(FD44,FIND(":",FD44)+2,FIND("(",FD44)-FIND(":",FD44)-3),LEFT(FD44,FIND("(",FD44)-2)))</f>
        <v/>
      </c>
      <c r="EX44" s="109" t="str">
        <f>IF(FD44="","",MID(FD44,FIND("(",FD44)+1,4))</f>
        <v/>
      </c>
      <c r="EY44" s="110" t="str">
        <f>IF(ISNUMBER(SEARCH("*female*",FD44)),"female",IF(ISNUMBER(SEARCH("*male*",FD44)),"male",""))</f>
        <v/>
      </c>
      <c r="EZ44" s="111" t="str">
        <f>IF(FD44="","",IF(ISERROR(MID(FD44,FIND("male,",FD44)+6,(FIND(")",FD44)-(FIND("male,",FD44)+6))))=TRUE,"missing/error",MID(FD44,FIND("male,",FD44)+6,(FIND(")",FD44)-(FIND("male,",FD44)+6)))))</f>
        <v/>
      </c>
      <c r="FA44" s="112" t="str">
        <f>IF(EW44="","",(MID(EW44,(SEARCH("^^",SUBSTITUTE(EW44," ","^^",LEN(EW44)-LEN(SUBSTITUTE(EW44," ","")))))+1,99)&amp;"_"&amp;LEFT(EW44,FIND(" ",EW44)-1)&amp;"_"&amp;EX44))</f>
        <v/>
      </c>
      <c r="FC44" s="104"/>
      <c r="FD44" s="104"/>
      <c r="FE44" s="105" t="str">
        <f>IF(FI44="","",FE$3)</f>
        <v/>
      </c>
      <c r="FF44" s="106" t="str">
        <f>IF(FI44="","",FE$1)</f>
        <v/>
      </c>
      <c r="FG44" s="107" t="str">
        <f>IF(FI44="","",FE$2)</f>
        <v/>
      </c>
      <c r="FH44" s="107" t="str">
        <f>IF(FI44="","",FE$3)</f>
        <v/>
      </c>
      <c r="FI44" s="108" t="str">
        <f>IF(FP44="","",IF(ISNUMBER(SEARCH(":",FP44)),MID(FP44,FIND(":",FP44)+2,FIND("(",FP44)-FIND(":",FP44)-3),LEFT(FP44,FIND("(",FP44)-2)))</f>
        <v/>
      </c>
      <c r="FJ44" s="109" t="str">
        <f>IF(FP44="","",MID(FP44,FIND("(",FP44)+1,4))</f>
        <v/>
      </c>
      <c r="FK44" s="110" t="str">
        <f>IF(ISNUMBER(SEARCH("*female*",FP44)),"female",IF(ISNUMBER(SEARCH("*male*",FP44)),"male",""))</f>
        <v/>
      </c>
      <c r="FL44" s="111" t="str">
        <f>IF(FP44="","",IF(ISERROR(MID(FP44,FIND("male,",FP44)+6,(FIND(")",FP44)-(FIND("male,",FP44)+6))))=TRUE,"missing/error",MID(FP44,FIND("male,",FP44)+6,(FIND(")",FP44)-(FIND("male,",FP44)+6)))))</f>
        <v/>
      </c>
      <c r="FM44" s="112" t="str">
        <f>IF(FI44="","",(MID(FI44,(SEARCH("^^",SUBSTITUTE(FI44," ","^^",LEN(FI44)-LEN(SUBSTITUTE(FI44," ","")))))+1,99)&amp;"_"&amp;LEFT(FI44,FIND(" ",FI44)-1)&amp;"_"&amp;FJ44))</f>
        <v/>
      </c>
      <c r="FO44" s="104"/>
      <c r="FP44" s="104"/>
      <c r="FQ44" s="105" t="str">
        <f>IF(FU44="","",#REF!)</f>
        <v/>
      </c>
      <c r="FR44" s="106" t="str">
        <f>IF(FU44="","",FQ$1)</f>
        <v/>
      </c>
      <c r="FS44" s="107" t="str">
        <f>IF(FU44="","",FQ$2)</f>
        <v/>
      </c>
      <c r="FT44" s="107" t="str">
        <f>IF(FU44="","",FQ$3)</f>
        <v/>
      </c>
      <c r="FU44" s="108" t="str">
        <f>IF(GB44="","",IF(ISNUMBER(SEARCH(":",GB44)),MID(GB44,FIND(":",GB44)+2,FIND("(",GB44)-FIND(":",GB44)-3),LEFT(GB44,FIND("(",GB44)-2)))</f>
        <v/>
      </c>
      <c r="FV44" s="109" t="str">
        <f>IF(GB44="","",MID(GB44,FIND("(",GB44)+1,4))</f>
        <v/>
      </c>
      <c r="FW44" s="110" t="str">
        <f>IF(ISNUMBER(SEARCH("*female*",GB44)),"female",IF(ISNUMBER(SEARCH("*male*",GB44)),"male",""))</f>
        <v/>
      </c>
      <c r="FX44" s="111" t="str">
        <f>IF(GB44="","",IF(ISERROR(MID(GB44,FIND("male,",GB44)+6,(FIND(")",GB44)-(FIND("male,",GB44)+6))))=TRUE,"missing/error",MID(GB44,FIND("male,",GB44)+6,(FIND(")",GB44)-(FIND("male,",GB44)+6)))))</f>
        <v/>
      </c>
      <c r="FY44" s="112" t="str">
        <f>IF(FU44="","",(MID(FU44,(SEARCH("^^",SUBSTITUTE(FU44," ","^^",LEN(FU44)-LEN(SUBSTITUTE(FU44," ","")))))+1,99)&amp;"_"&amp;LEFT(FU44,FIND(" ",FU44)-1)&amp;"_"&amp;FV44))</f>
        <v/>
      </c>
      <c r="GA44" s="104"/>
      <c r="GB44" s="104"/>
      <c r="GC44" s="105" t="str">
        <f>IF(GG44="","",GC$3)</f>
        <v/>
      </c>
      <c r="GD44" s="106" t="str">
        <f>IF(GG44="","",GC$1)</f>
        <v/>
      </c>
      <c r="GE44" s="107" t="str">
        <f>IF(GG44="","",GC$2)</f>
        <v/>
      </c>
      <c r="GF44" s="107" t="str">
        <f>IF(GG44="","",GC$3)</f>
        <v/>
      </c>
      <c r="GG44" s="108" t="str">
        <f>IF(GN44="","",IF(ISNUMBER(SEARCH(":",GN44)),MID(GN44,FIND(":",GN44)+2,FIND("(",GN44)-FIND(":",GN44)-3),LEFT(GN44,FIND("(",GN44)-2)))</f>
        <v/>
      </c>
      <c r="GH44" s="109" t="str">
        <f>IF(GN44="","",MID(GN44,FIND("(",GN44)+1,4))</f>
        <v/>
      </c>
      <c r="GI44" s="110" t="str">
        <f>IF(ISNUMBER(SEARCH("*female*",GN44)),"female",IF(ISNUMBER(SEARCH("*male*",GN44)),"male",""))</f>
        <v/>
      </c>
      <c r="GJ44" s="111" t="str">
        <f>IF(GN44="","",IF(ISERROR(MID(GN44,FIND("male,",GN44)+6,(FIND(")",GN44)-(FIND("male,",GN44)+6))))=TRUE,"missing/error",MID(GN44,FIND("male,",GN44)+6,(FIND(")",GN44)-(FIND("male,",GN44)+6)))))</f>
        <v/>
      </c>
      <c r="GK44" s="112" t="str">
        <f>IF(GG44="","",(MID(GG44,(SEARCH("^^",SUBSTITUTE(GG44," ","^^",LEN(GG44)-LEN(SUBSTITUTE(GG44," ","")))))+1,99)&amp;"_"&amp;LEFT(GG44,FIND(" ",GG44)-1)&amp;"_"&amp;GH44))</f>
        <v/>
      </c>
      <c r="GM44" s="104"/>
      <c r="GN44" s="104" t="s">
        <v>287</v>
      </c>
      <c r="GO44" s="105" t="str">
        <f>IF(GS44="","",GO$3)</f>
        <v/>
      </c>
      <c r="GP44" s="106" t="str">
        <f>IF(GS44="","",GO$1)</f>
        <v/>
      </c>
      <c r="GQ44" s="107" t="str">
        <f>IF(GS44="","",GO$2)</f>
        <v/>
      </c>
      <c r="GR44" s="107" t="str">
        <f>IF(GS44="","",GO$3)</f>
        <v/>
      </c>
      <c r="GS44" s="108" t="str">
        <f>IF(GZ44="","",IF(ISNUMBER(SEARCH(":",GZ44)),MID(GZ44,FIND(":",GZ44)+2,FIND("(",GZ44)-FIND(":",GZ44)-3),LEFT(GZ44,FIND("(",GZ44)-2)))</f>
        <v/>
      </c>
      <c r="GT44" s="109" t="str">
        <f>IF(GZ44="","",MID(GZ44,FIND("(",GZ44)+1,4))</f>
        <v/>
      </c>
      <c r="GU44" s="110" t="str">
        <f>IF(ISNUMBER(SEARCH("*female*",GZ44)),"female",IF(ISNUMBER(SEARCH("*male*",GZ44)),"male",""))</f>
        <v/>
      </c>
      <c r="GV44" s="111" t="str">
        <f>IF(GZ44="","",IF(ISERROR(MID(GZ44,FIND("male,",GZ44)+6,(FIND(")",GZ44)-(FIND("male,",GZ44)+6))))=TRUE,"missing/error",MID(GZ44,FIND("male,",GZ44)+6,(FIND(")",GZ44)-(FIND("male,",GZ44)+6)))))</f>
        <v/>
      </c>
      <c r="GW44" s="112" t="str">
        <f>IF(GS44="","",(MID(GS44,(SEARCH("^^",SUBSTITUTE(GS44," ","^^",LEN(GS44)-LEN(SUBSTITUTE(GS44," ","")))))+1,99)&amp;"_"&amp;LEFT(GS44,FIND(" ",GS44)-1)&amp;"_"&amp;GT44))</f>
        <v/>
      </c>
      <c r="GY44" s="104"/>
      <c r="GZ44" s="104"/>
      <c r="HA44" s="105" t="str">
        <f>IF(HE44="","",HA$3)</f>
        <v/>
      </c>
      <c r="HB44" s="106" t="str">
        <f>IF(HE44="","",HA$1)</f>
        <v/>
      </c>
      <c r="HC44" s="107" t="str">
        <f>IF(HE44="","",HA$2)</f>
        <v/>
      </c>
      <c r="HD44" s="107" t="str">
        <f>IF(HE44="","",HA$3)</f>
        <v/>
      </c>
      <c r="HE44" s="108" t="str">
        <f>IF(HL44="","",IF(ISNUMBER(SEARCH(":",HL44)),MID(HL44,FIND(":",HL44)+2,FIND("(",HL44)-FIND(":",HL44)-3),LEFT(HL44,FIND("(",HL44)-2)))</f>
        <v/>
      </c>
      <c r="HF44" s="109" t="str">
        <f>IF(HL44="","",MID(HL44,FIND("(",HL44)+1,4))</f>
        <v/>
      </c>
      <c r="HG44" s="110" t="str">
        <f>IF(ISNUMBER(SEARCH("*female*",HL44)),"female",IF(ISNUMBER(SEARCH("*male*",HL44)),"male",""))</f>
        <v/>
      </c>
      <c r="HH44" s="111" t="str">
        <f>IF(HL44="","",IF(ISERROR(MID(HL44,FIND("male,",HL44)+6,(FIND(")",HL44)-(FIND("male,",HL44)+6))))=TRUE,"missing/error",MID(HL44,FIND("male,",HL44)+6,(FIND(")",HL44)-(FIND("male,",HL44)+6)))))</f>
        <v/>
      </c>
      <c r="HI44" s="112" t="str">
        <f>IF(HE44="","",(MID(HE44,(SEARCH("^^",SUBSTITUTE(HE44," ","^^",LEN(HE44)-LEN(SUBSTITUTE(HE44," ","")))))+1,99)&amp;"_"&amp;LEFT(HE44,FIND(" ",HE44)-1)&amp;"_"&amp;HF44))</f>
        <v/>
      </c>
      <c r="HK44" s="104"/>
      <c r="HL44" s="104" t="s">
        <v>287</v>
      </c>
      <c r="HM44" s="105" t="str">
        <f>IF(HQ44="","",HM$3)</f>
        <v/>
      </c>
      <c r="HN44" s="106" t="str">
        <f>IF(HQ44="","",HM$1)</f>
        <v/>
      </c>
      <c r="HO44" s="107" t="str">
        <f>IF(HQ44="","",HM$2)</f>
        <v/>
      </c>
      <c r="HP44" s="107" t="str">
        <f>IF(HQ44="","",HM$3)</f>
        <v/>
      </c>
      <c r="HQ44" s="108" t="str">
        <f>IF(HX44="","",IF(ISNUMBER(SEARCH(":",HX44)),MID(HX44,FIND(":",HX44)+2,FIND("(",HX44)-FIND(":",HX44)-3),LEFT(HX44,FIND("(",HX44)-2)))</f>
        <v/>
      </c>
      <c r="HR44" s="109" t="str">
        <f>IF(HX44="","",MID(HX44,FIND("(",HX44)+1,4))</f>
        <v/>
      </c>
      <c r="HS44" s="110" t="str">
        <f>IF(ISNUMBER(SEARCH("*female*",HX44)),"female",IF(ISNUMBER(SEARCH("*male*",HX44)),"male",""))</f>
        <v/>
      </c>
      <c r="HT44" s="111" t="str">
        <f>IF(HX44="","",IF(ISERROR(MID(HX44,FIND("male,",HX44)+6,(FIND(")",HX44)-(FIND("male,",HX44)+6))))=TRUE,"missing/error",MID(HX44,FIND("male,",HX44)+6,(FIND(")",HX44)-(FIND("male,",HX44)+6)))))</f>
        <v/>
      </c>
      <c r="HU44" s="112" t="str">
        <f>IF(HQ44="","",(MID(HQ44,(SEARCH("^^",SUBSTITUTE(HQ44," ","^^",LEN(HQ44)-LEN(SUBSTITUTE(HQ44," ","")))))+1,99)&amp;"_"&amp;LEFT(HQ44,FIND(" ",HQ44)-1)&amp;"_"&amp;HR44))</f>
        <v/>
      </c>
      <c r="HW44" s="104"/>
      <c r="HX44" s="104"/>
      <c r="HY44" s="105" t="str">
        <f>IF(IC44="","",HY$3)</f>
        <v/>
      </c>
      <c r="HZ44" s="106" t="str">
        <f>IF(IC44="","",HY$1)</f>
        <v/>
      </c>
      <c r="IA44" s="107" t="str">
        <f>IF(IC44="","",HY$2)</f>
        <v/>
      </c>
      <c r="IB44" s="107" t="str">
        <f>IF(IC44="","",HY$3)</f>
        <v/>
      </c>
      <c r="IC44" s="108" t="str">
        <f>IF(IJ44="","",IF(ISNUMBER(SEARCH(":",IJ44)),MID(IJ44,FIND(":",IJ44)+2,FIND("(",IJ44)-FIND(":",IJ44)-3),LEFT(IJ44,FIND("(",IJ44)-2)))</f>
        <v/>
      </c>
      <c r="ID44" s="109" t="str">
        <f>IF(IJ44="","",MID(IJ44,FIND("(",IJ44)+1,4))</f>
        <v/>
      </c>
      <c r="IE44" s="110" t="str">
        <f>IF(ISNUMBER(SEARCH("*female*",IJ44)),"female",IF(ISNUMBER(SEARCH("*male*",IJ44)),"male",""))</f>
        <v/>
      </c>
      <c r="IF44" s="111" t="str">
        <f>IF(IJ44="","",IF(ISERROR(MID(IJ44,FIND("male,",IJ44)+6,(FIND(")",IJ44)-(FIND("male,",IJ44)+6))))=TRUE,"missing/error",MID(IJ44,FIND("male,",IJ44)+6,(FIND(")",IJ44)-(FIND("male,",IJ44)+6)))))</f>
        <v/>
      </c>
      <c r="IG44" s="112" t="str">
        <f>IF(IC44="","",(MID(IC44,(SEARCH("^^",SUBSTITUTE(IC44," ","^^",LEN(IC44)-LEN(SUBSTITUTE(IC44," ","")))))+1,99)&amp;"_"&amp;LEFT(IC44,FIND(" ",IC44)-1)&amp;"_"&amp;ID44))</f>
        <v/>
      </c>
      <c r="II44" s="104"/>
      <c r="IJ44" s="104"/>
      <c r="IK44" s="105" t="str">
        <f>IF(IO44="","",IK$3)</f>
        <v/>
      </c>
      <c r="IL44" s="106" t="str">
        <f>IF(IO44="","",IK$1)</f>
        <v/>
      </c>
      <c r="IM44" s="107" t="str">
        <f>IF(IO44="","",IK$2)</f>
        <v/>
      </c>
      <c r="IN44" s="107" t="str">
        <f>IF(IO44="","",IK$3)</f>
        <v/>
      </c>
      <c r="IO44" s="108" t="str">
        <f>IF(IV44="","",IF(ISNUMBER(SEARCH(":",IV44)),MID(IV44,FIND(":",IV44)+2,FIND("(",IV44)-FIND(":",IV44)-3),LEFT(IV44,FIND("(",IV44)-2)))</f>
        <v/>
      </c>
      <c r="IP44" s="109" t="str">
        <f>IF(IV44="","",MID(IV44,FIND("(",IV44)+1,4))</f>
        <v/>
      </c>
      <c r="IQ44" s="110" t="str">
        <f>IF(ISNUMBER(SEARCH("*female*",IV44)),"female",IF(ISNUMBER(SEARCH("*male*",IV44)),"male",""))</f>
        <v/>
      </c>
      <c r="IR44" s="111" t="str">
        <f>IF(IV44="","",IF(ISERROR(MID(IV44,FIND("male,",IV44)+6,(FIND(")",IV44)-(FIND("male,",IV44)+6))))=TRUE,"missing/error",MID(IV44,FIND("male,",IV44)+6,(FIND(")",IV44)-(FIND("male,",IV44)+6)))))</f>
        <v/>
      </c>
      <c r="IS44" s="112" t="str">
        <f>IF(IO44="","",(MID(IO44,(SEARCH("^^",SUBSTITUTE(IO44," ","^^",LEN(IO44)-LEN(SUBSTITUTE(IO44," ","")))))+1,99)&amp;"_"&amp;LEFT(IO44,FIND(" ",IO44)-1)&amp;"_"&amp;IP44))</f>
        <v/>
      </c>
      <c r="IU44" s="104"/>
      <c r="IV44" s="104"/>
      <c r="IW44" s="105" t="str">
        <f>IF(JA44="","",IW$3)</f>
        <v/>
      </c>
      <c r="IX44" s="106" t="str">
        <f>IF(JA44="","",IW$1)</f>
        <v/>
      </c>
      <c r="IY44" s="107" t="str">
        <f>IF(JA44="","",IW$2)</f>
        <v/>
      </c>
      <c r="IZ44" s="107" t="str">
        <f>IF(JA44="","",IW$3)</f>
        <v/>
      </c>
      <c r="JA44" s="108" t="str">
        <f>IF(JH44="","",IF(ISNUMBER(SEARCH(":",JH44)),MID(JH44,FIND(":",JH44)+2,FIND("(",JH44)-FIND(":",JH44)-3),LEFT(JH44,FIND("(",JH44)-2)))</f>
        <v/>
      </c>
      <c r="JB44" s="109" t="str">
        <f>IF(JH44="","",MID(JH44,FIND("(",JH44)+1,4))</f>
        <v/>
      </c>
      <c r="JC44" s="110" t="str">
        <f>IF(ISNUMBER(SEARCH("*female*",JH44)),"female",IF(ISNUMBER(SEARCH("*male*",JH44)),"male",""))</f>
        <v/>
      </c>
      <c r="JD44" s="111" t="str">
        <f>IF(JH44="","",IF(ISERROR(MID(JH44,FIND("male,",JH44)+6,(FIND(")",JH44)-(FIND("male,",JH44)+6))))=TRUE,"missing/error",MID(JH44,FIND("male,",JH44)+6,(FIND(")",JH44)-(FIND("male,",JH44)+6)))))</f>
        <v/>
      </c>
      <c r="JE44" s="112" t="str">
        <f>IF(JA44="","",(MID(JA44,(SEARCH("^^",SUBSTITUTE(JA44," ","^^",LEN(JA44)-LEN(SUBSTITUTE(JA44," ","")))))+1,99)&amp;"_"&amp;LEFT(JA44,FIND(" ",JA44)-1)&amp;"_"&amp;JB44))</f>
        <v/>
      </c>
      <c r="JG44" s="104"/>
      <c r="JH44" s="104"/>
      <c r="JI44" s="105" t="str">
        <f>IF(JM44="","",JI$3)</f>
        <v/>
      </c>
      <c r="JJ44" s="106" t="str">
        <f>IF(JM44="","",JI$1)</f>
        <v/>
      </c>
      <c r="JK44" s="107" t="str">
        <f>IF(JM44="","",JI$2)</f>
        <v/>
      </c>
      <c r="JL44" s="107" t="str">
        <f>IF(JM44="","",JI$3)</f>
        <v/>
      </c>
      <c r="JM44" s="108" t="str">
        <f>IF(JT44="","",IF(ISNUMBER(SEARCH(":",JT44)),MID(JT44,FIND(":",JT44)+2,FIND("(",JT44)-FIND(":",JT44)-3),LEFT(JT44,FIND("(",JT44)-2)))</f>
        <v/>
      </c>
      <c r="JN44" s="109" t="str">
        <f>IF(JT44="","",MID(JT44,FIND("(",JT44)+1,4))</f>
        <v/>
      </c>
      <c r="JO44" s="110" t="str">
        <f>IF(ISNUMBER(SEARCH("*female*",JT44)),"female",IF(ISNUMBER(SEARCH("*male*",JT44)),"male",""))</f>
        <v/>
      </c>
      <c r="JP44" s="111" t="str">
        <f>IF(JT44="","",IF(ISERROR(MID(JT44,FIND("male,",JT44)+6,(FIND(")",JT44)-(FIND("male,",JT44)+6))))=TRUE,"missing/error",MID(JT44,FIND("male,",JT44)+6,(FIND(")",JT44)-(FIND("male,",JT44)+6)))))</f>
        <v/>
      </c>
      <c r="JQ44" s="112" t="str">
        <f>IF(JM44="","",(MID(JM44,(SEARCH("^^",SUBSTITUTE(JM44," ","^^",LEN(JM44)-LEN(SUBSTITUTE(JM44," ","")))))+1,99)&amp;"_"&amp;LEFT(JM44,FIND(" ",JM44)-1)&amp;"_"&amp;JN44))</f>
        <v/>
      </c>
      <c r="JS44" s="104"/>
      <c r="JT44" s="104"/>
      <c r="JU44" s="105" t="str">
        <f>IF(JY44="","",JU$3)</f>
        <v/>
      </c>
      <c r="JV44" s="106" t="str">
        <f>IF(JY44="","",JU$1)</f>
        <v/>
      </c>
      <c r="JW44" s="107" t="str">
        <f>IF(JY44="","",JU$2)</f>
        <v/>
      </c>
      <c r="JX44" s="107" t="str">
        <f>IF(JY44="","",JU$3)</f>
        <v/>
      </c>
      <c r="JY44" s="108" t="str">
        <f>IF(KF44="","",IF(ISNUMBER(SEARCH(":",KF44)),MID(KF44,FIND(":",KF44)+2,FIND("(",KF44)-FIND(":",KF44)-3),LEFT(KF44,FIND("(",KF44)-2)))</f>
        <v/>
      </c>
      <c r="JZ44" s="109" t="str">
        <f>IF(KF44="","",MID(KF44,FIND("(",KF44)+1,4))</f>
        <v/>
      </c>
      <c r="KA44" s="110" t="str">
        <f>IF(ISNUMBER(SEARCH("*female*",KF44)),"female",IF(ISNUMBER(SEARCH("*male*",KF44)),"male",""))</f>
        <v/>
      </c>
      <c r="KB44" s="111" t="str">
        <f>IF(KF44="","",IF(ISERROR(MID(KF44,FIND("male,",KF44)+6,(FIND(")",KF44)-(FIND("male,",KF44)+6))))=TRUE,"missing/error",MID(KF44,FIND("male,",KF44)+6,(FIND(")",KF44)-(FIND("male,",KF44)+6)))))</f>
        <v/>
      </c>
      <c r="KC44" s="112" t="str">
        <f>IF(JY44="","",(MID(JY44,(SEARCH("^^",SUBSTITUTE(JY44," ","^^",LEN(JY44)-LEN(SUBSTITUTE(JY44," ","")))))+1,99)&amp;"_"&amp;LEFT(JY44,FIND(" ",JY44)-1)&amp;"_"&amp;JZ44))</f>
        <v/>
      </c>
      <c r="KE44" s="104"/>
      <c r="KF44" s="104"/>
    </row>
    <row r="45" spans="1:292" ht="13.5" customHeight="1">
      <c r="A45" s="20"/>
      <c r="B45" s="104" t="s">
        <v>667</v>
      </c>
      <c r="C45" s="1" t="s">
        <v>668</v>
      </c>
      <c r="D45" s="163" t="s">
        <v>937</v>
      </c>
      <c r="E45" s="105">
        <f>IF(I45="","",E$3)</f>
        <v>41814</v>
      </c>
      <c r="F45" s="106" t="str">
        <f>IF(I45="","",E$1)</f>
        <v>Katainen I</v>
      </c>
      <c r="G45" s="107">
        <f>IF(I45="","",E$2)</f>
        <v>40716</v>
      </c>
      <c r="H45" s="107">
        <f>IF(I45="","",E$3)</f>
        <v>41814</v>
      </c>
      <c r="I45" s="108" t="str">
        <f>IF(P45="","",IF(ISNUMBER(SEARCH(":",P45)),MID(P45,FIND(":",P45)+2,FIND("(",P45)-FIND(":",P45)-3),LEFT(P45,FIND("(",P45)-2)))</f>
        <v>Ville Niinistö</v>
      </c>
      <c r="J45" s="109" t="str">
        <f>IF(P45="","",MID(P45,FIND("(",P45)+1,4))</f>
        <v>1976</v>
      </c>
      <c r="K45" s="110" t="str">
        <f>IF(ISNUMBER(SEARCH("*female*",P45)),"female",IF(ISNUMBER(SEARCH("*male*",P45)),"male",""))</f>
        <v>male</v>
      </c>
      <c r="L45" s="111" t="str">
        <f>IF(P45="","",IF(ISERROR(MID(P45,FIND("male,",P45)+6,(FIND(")",P45)-(FIND("male,",P45)+6))))=TRUE,"missing/error",MID(P45,FIND("male,",P45)+6,(FIND(")",P45)-(FIND("male,",P45)+6)))))</f>
        <v>fi_vihr01</v>
      </c>
      <c r="M45" s="112" t="str">
        <f>IF(I45="","",(MID(I45,(SEARCH("^^",SUBSTITUTE(I45," ","^^",LEN(I45)-LEN(SUBSTITUTE(I45," ","")))))+1,99)&amp;"_"&amp;LEFT(I45,FIND(" ",I45)-1)&amp;"_"&amp;J45))</f>
        <v>Niinistö_Ville_1976</v>
      </c>
      <c r="O45" s="104"/>
      <c r="P45" s="163" t="s">
        <v>745</v>
      </c>
      <c r="Q45" s="105">
        <f>IF(U45="","",Q$3)</f>
        <v>42153</v>
      </c>
      <c r="R45" s="106" t="str">
        <f>IF(U45="","",Q$1)</f>
        <v>Stubb I</v>
      </c>
      <c r="S45" s="107">
        <f>IF(U45="","",Q$2)</f>
        <v>41814</v>
      </c>
      <c r="T45" s="107">
        <v>41908</v>
      </c>
      <c r="U45" s="108" t="str">
        <f>IF(AB45="","",IF(ISNUMBER(SEARCH(":",AB45)),MID(AB45,FIND(":",AB45)+2,FIND("(",AB45)-FIND(":",AB45)-3),LEFT(AB45,FIND("(",AB45)-2)))</f>
        <v>Ville Niinistö</v>
      </c>
      <c r="V45" s="109" t="str">
        <f>IF(AB45="","",MID(AB45,FIND("(",AB45)+1,4))</f>
        <v>1976</v>
      </c>
      <c r="W45" s="110" t="str">
        <f>IF(ISNUMBER(SEARCH("*female*",AB45)),"female",IF(ISNUMBER(SEARCH("*male*",AB45)),"male",""))</f>
        <v>male</v>
      </c>
      <c r="X45" s="111" t="s">
        <v>341</v>
      </c>
      <c r="Y45" s="112" t="str">
        <f>IF(U45="","",(MID(U45,(SEARCH("^^",SUBSTITUTE(U45," ","^^",LEN(U45)-LEN(SUBSTITUTE(U45," ","")))))+1,99)&amp;"_"&amp;LEFT(U45,FIND(" ",U45)-1)&amp;"_"&amp;V45))</f>
        <v>Niinistö_Ville_1976</v>
      </c>
      <c r="AA45" s="104"/>
      <c r="AB45" s="104" t="s">
        <v>886</v>
      </c>
      <c r="AC45" s="105" t="str">
        <f t="shared" si="278"/>
        <v/>
      </c>
      <c r="AD45" s="106" t="str">
        <f t="shared" si="279"/>
        <v/>
      </c>
      <c r="AE45" s="107" t="str">
        <f t="shared" si="299"/>
        <v/>
      </c>
      <c r="AF45" s="107" t="str">
        <f t="shared" si="300"/>
        <v/>
      </c>
      <c r="AG45" s="108" t="str">
        <f t="shared" si="280"/>
        <v/>
      </c>
      <c r="AH45" s="109" t="str">
        <f t="shared" si="281"/>
        <v/>
      </c>
      <c r="AI45" s="110" t="str">
        <f t="shared" si="282"/>
        <v/>
      </c>
      <c r="AJ45" s="111" t="str">
        <f t="shared" si="283"/>
        <v/>
      </c>
      <c r="AK45" s="112" t="str">
        <f t="shared" si="284"/>
        <v/>
      </c>
      <c r="AM45" s="104"/>
      <c r="AN45" s="104"/>
      <c r="AO45" s="105" t="str">
        <f>IF(AS45="","",AO$3)</f>
        <v/>
      </c>
      <c r="AP45" s="106" t="str">
        <f>IF(AS45="","",AO$1)</f>
        <v/>
      </c>
      <c r="AQ45" s="107" t="str">
        <f>IF(AS45="","",AO$2)</f>
        <v/>
      </c>
      <c r="AR45" s="107" t="str">
        <f>IF(AS45="","",AO$3)</f>
        <v/>
      </c>
      <c r="AS45" s="108" t="str">
        <f>IF(AZ45="","",IF(ISNUMBER(SEARCH(":",AZ45)),MID(AZ45,FIND(":",AZ45)+2,FIND("(",AZ45)-FIND(":",AZ45)-3),LEFT(AZ45,FIND("(",AZ45)-2)))</f>
        <v/>
      </c>
      <c r="AT45" s="109" t="str">
        <f>IF(AZ45="","",MID(AZ45,FIND("(",AZ45)+1,4))</f>
        <v/>
      </c>
      <c r="AU45" s="110" t="str">
        <f>IF(ISNUMBER(SEARCH("*female*",AZ45)),"female",IF(ISNUMBER(SEARCH("*male*",AZ45)),"male",""))</f>
        <v/>
      </c>
      <c r="AV45" s="111" t="str">
        <f>IF(AZ45="","",IF(ISERROR(MID(AZ45,FIND("male,",AZ45)+6,(FIND(")",AZ45)-(FIND("male,",AZ45)+6))))=TRUE,"missing/error",MID(AZ45,FIND("male,",AZ45)+6,(FIND(")",AZ45)-(FIND("male,",AZ45)+6)))))</f>
        <v/>
      </c>
      <c r="AW45" s="112" t="str">
        <f>IF(AS45="","",(MID(AS45,(SEARCH("^^",SUBSTITUTE(AS45," ","^^",LEN(AS45)-LEN(SUBSTITUTE(AS45," ","")))))+1,99)&amp;"_"&amp;LEFT(AS45,FIND(" ",AS45)-1)&amp;"_"&amp;AT45))</f>
        <v/>
      </c>
      <c r="AY45" s="104"/>
      <c r="AZ45" s="104"/>
      <c r="BA45" s="105" t="str">
        <f>IF(BE45="","",BA$3)</f>
        <v/>
      </c>
      <c r="BB45" s="106" t="str">
        <f>IF(BE45="","",BA$1)</f>
        <v/>
      </c>
      <c r="BC45" s="107" t="str">
        <f>IF(BE45="","",BA$2)</f>
        <v/>
      </c>
      <c r="BD45" s="107" t="str">
        <f>IF(BE45="","",BA$3)</f>
        <v/>
      </c>
      <c r="BE45" s="108" t="str">
        <f>IF(BL45="","",IF(ISNUMBER(SEARCH(":",BL45)),MID(BL45,FIND(":",BL45)+2,FIND("(",BL45)-FIND(":",BL45)-3),LEFT(BL45,FIND("(",BL45)-2)))</f>
        <v/>
      </c>
      <c r="BF45" s="109" t="str">
        <f>IF(BL45="","",MID(BL45,FIND("(",BL45)+1,4))</f>
        <v/>
      </c>
      <c r="BG45" s="110" t="str">
        <f>IF(ISNUMBER(SEARCH("*female*",BL45)),"female",IF(ISNUMBER(SEARCH("*male*",BL45)),"male",""))</f>
        <v/>
      </c>
      <c r="BH45" s="111" t="str">
        <f>IF(BL45="","",IF(ISERROR(MID(BL45,FIND("male,",BL45)+6,(FIND(")",BL45)-(FIND("male,",BL45)+6))))=TRUE,"missing/error",MID(BL45,FIND("male,",BL45)+6,(FIND(")",BL45)-(FIND("male,",BL45)+6)))))</f>
        <v/>
      </c>
      <c r="BI45" s="112" t="str">
        <f>IF(BE45="","",(MID(BE45,(SEARCH("^^",SUBSTITUTE(BE45," ","^^",LEN(BE45)-LEN(SUBSTITUTE(BE45," ","")))))+1,99)&amp;"_"&amp;LEFT(BE45,FIND(" ",BE45)-1)&amp;"_"&amp;BF45))</f>
        <v/>
      </c>
      <c r="BK45" s="104"/>
      <c r="BL45" s="104"/>
      <c r="BM45" s="105" t="str">
        <f>IF(BQ45="","",BM$3)</f>
        <v/>
      </c>
      <c r="BN45" s="106" t="str">
        <f>IF(BQ45="","",BM$1)</f>
        <v/>
      </c>
      <c r="BO45" s="107" t="str">
        <f>IF(BQ45="","",BM$2)</f>
        <v/>
      </c>
      <c r="BP45" s="107" t="str">
        <f>IF(BQ45="","",BM$3)</f>
        <v/>
      </c>
      <c r="BQ45" s="108" t="str">
        <f>IF(BX45="","",IF(ISNUMBER(SEARCH(":",BX45)),MID(BX45,FIND(":",BX45)+2,FIND("(",BX45)-FIND(":",BX45)-3),LEFT(BX45,FIND("(",BX45)-2)))</f>
        <v/>
      </c>
      <c r="BR45" s="109" t="str">
        <f>IF(BX45="","",MID(BX45,FIND("(",BX45)+1,4))</f>
        <v/>
      </c>
      <c r="BS45" s="110" t="str">
        <f>IF(ISNUMBER(SEARCH("*female*",BX45)),"female",IF(ISNUMBER(SEARCH("*male*",BX45)),"male",""))</f>
        <v/>
      </c>
      <c r="BT45" s="111" t="str">
        <f>IF(BX45="","",IF(ISERROR(MID(BX45,FIND("male,",BX45)+6,(FIND(")",BX45)-(FIND("male,",BX45)+6))))=TRUE,"missing/error",MID(BX45,FIND("male,",BX45)+6,(FIND(")",BX45)-(FIND("male,",BX45)+6)))))</f>
        <v/>
      </c>
      <c r="BU45" s="112" t="str">
        <f>IF(BQ45="","",(MID(BQ45,(SEARCH("^^",SUBSTITUTE(BQ45," ","^^",LEN(BQ45)-LEN(SUBSTITUTE(BQ45," ","")))))+1,99)&amp;"_"&amp;LEFT(BQ45,FIND(" ",BQ45)-1)&amp;"_"&amp;BR45))</f>
        <v/>
      </c>
      <c r="BW45" s="104"/>
      <c r="BX45" s="104"/>
      <c r="BY45" s="105" t="str">
        <f>IF(CC45="","",BY$3)</f>
        <v/>
      </c>
      <c r="BZ45" s="106" t="str">
        <f>IF(CC45="","",BY$1)</f>
        <v/>
      </c>
      <c r="CA45" s="107" t="str">
        <f>IF(CC45="","",BY$2)</f>
        <v/>
      </c>
      <c r="CB45" s="107" t="str">
        <f>IF(CC45="","",BY$3)</f>
        <v/>
      </c>
      <c r="CC45" s="108" t="str">
        <f>IF(CJ45="","",IF(ISNUMBER(SEARCH(":",CJ45)),MID(CJ45,FIND(":",CJ45)+2,FIND("(",CJ45)-FIND(":",CJ45)-3),LEFT(CJ45,FIND("(",CJ45)-2)))</f>
        <v/>
      </c>
      <c r="CD45" s="109" t="str">
        <f>IF(CJ45="","",MID(CJ45,FIND("(",CJ45)+1,4))</f>
        <v/>
      </c>
      <c r="CE45" s="110" t="str">
        <f>IF(ISNUMBER(SEARCH("*female*",CJ45)),"female",IF(ISNUMBER(SEARCH("*male*",CJ45)),"male",""))</f>
        <v/>
      </c>
      <c r="CF45" s="111" t="str">
        <f>IF(CJ45="","",IF(ISERROR(MID(CJ45,FIND("male,",CJ45)+6,(FIND(")",CJ45)-(FIND("male,",CJ45)+6))))=TRUE,"missing/error",MID(CJ45,FIND("male,",CJ45)+6,(FIND(")",CJ45)-(FIND("male,",CJ45)+6)))))</f>
        <v/>
      </c>
      <c r="CG45" s="112" t="str">
        <f>IF(CC45="","",(MID(CC45,(SEARCH("^^",SUBSTITUTE(CC45," ","^^",LEN(CC45)-LEN(SUBSTITUTE(CC45," ","")))))+1,99)&amp;"_"&amp;LEFT(CC45,FIND(" ",CC45)-1)&amp;"_"&amp;CD45))</f>
        <v/>
      </c>
      <c r="CI45" s="104"/>
      <c r="CJ45" s="104"/>
      <c r="CK45" s="105" t="str">
        <f>IF(CO45="","",CK$3)</f>
        <v/>
      </c>
      <c r="CL45" s="106" t="str">
        <f>IF(CO45="","",CK$1)</f>
        <v/>
      </c>
      <c r="CM45" s="107" t="str">
        <f>IF(CO45="","",CK$2)</f>
        <v/>
      </c>
      <c r="CN45" s="107" t="str">
        <f>IF(CO45="","",CK$3)</f>
        <v/>
      </c>
      <c r="CO45" s="108" t="str">
        <f>IF(CV45="","",IF(ISNUMBER(SEARCH(":",CV45)),MID(CV45,FIND(":",CV45)+2,FIND("(",CV45)-FIND(":",CV45)-3),LEFT(CV45,FIND("(",CV45)-2)))</f>
        <v/>
      </c>
      <c r="CP45" s="109" t="str">
        <f>IF(CV45="","",MID(CV45,FIND("(",CV45)+1,4))</f>
        <v/>
      </c>
      <c r="CQ45" s="110" t="str">
        <f>IF(ISNUMBER(SEARCH("*female*",CV45)),"female",IF(ISNUMBER(SEARCH("*male*",CV45)),"male",""))</f>
        <v/>
      </c>
      <c r="CR45" s="111" t="str">
        <f>IF(CV45="","",IF(ISERROR(MID(CV45,FIND("male,",CV45)+6,(FIND(")",CV45)-(FIND("male,",CV45)+6))))=TRUE,"missing/error",MID(CV45,FIND("male,",CV45)+6,(FIND(")",CV45)-(FIND("male,",CV45)+6)))))</f>
        <v/>
      </c>
      <c r="CS45" s="112" t="str">
        <f>IF(CO45="","",(MID(CO45,(SEARCH("^^",SUBSTITUTE(CO45," ","^^",LEN(CO45)-LEN(SUBSTITUTE(CO45," ","")))))+1,99)&amp;"_"&amp;LEFT(CO45,FIND(" ",CO45)-1)&amp;"_"&amp;CP45))</f>
        <v/>
      </c>
      <c r="CU45" s="104"/>
      <c r="CV45" s="104"/>
      <c r="CW45" s="105" t="str">
        <f>IF(DA45="","",CW$3)</f>
        <v/>
      </c>
      <c r="CX45" s="106" t="str">
        <f>IF(DA45="","",CW$1)</f>
        <v/>
      </c>
      <c r="CY45" s="107" t="str">
        <f>IF(DA45="","",CW$2)</f>
        <v/>
      </c>
      <c r="CZ45" s="107" t="str">
        <f>IF(DA45="","",CW$3)</f>
        <v/>
      </c>
      <c r="DA45" s="108" t="str">
        <f>IF(DH45="","",IF(ISNUMBER(SEARCH(":",DH45)),MID(DH45,FIND(":",DH45)+2,FIND("(",DH45)-FIND(":",DH45)-3),LEFT(DH45,FIND("(",DH45)-2)))</f>
        <v/>
      </c>
      <c r="DB45" s="109" t="str">
        <f>IF(DH45="","",MID(DH45,FIND("(",DH45)+1,4))</f>
        <v/>
      </c>
      <c r="DC45" s="110" t="str">
        <f>IF(ISNUMBER(SEARCH("*female*",DH45)),"female",IF(ISNUMBER(SEARCH("*male*",DH45)),"male",""))</f>
        <v/>
      </c>
      <c r="DD45" s="111" t="str">
        <f>IF(DH45="","",IF(ISERROR(MID(DH45,FIND("male,",DH45)+6,(FIND(")",DH45)-(FIND("male,",DH45)+6))))=TRUE,"missing/error",MID(DH45,FIND("male,",DH45)+6,(FIND(")",DH45)-(FIND("male,",DH45)+6)))))</f>
        <v/>
      </c>
      <c r="DE45" s="112" t="str">
        <f>IF(DA45="","",(MID(DA45,(SEARCH("^^",SUBSTITUTE(DA45," ","^^",LEN(DA45)-LEN(SUBSTITUTE(DA45," ","")))))+1,99)&amp;"_"&amp;LEFT(DA45,FIND(" ",DA45)-1)&amp;"_"&amp;DB45))</f>
        <v/>
      </c>
      <c r="DG45" s="104"/>
      <c r="DH45" s="104"/>
      <c r="DI45" s="105" t="str">
        <f>IF(DM45="","",DI$3)</f>
        <v/>
      </c>
      <c r="DJ45" s="106" t="str">
        <f>IF(DM45="","",DI$1)</f>
        <v/>
      </c>
      <c r="DK45" s="107" t="str">
        <f>IF(DM45="","",DI$2)</f>
        <v/>
      </c>
      <c r="DL45" s="107" t="str">
        <f>IF(DM45="","",DI$3)</f>
        <v/>
      </c>
      <c r="DM45" s="108" t="str">
        <f>IF(DT45="","",IF(ISNUMBER(SEARCH(":",DT45)),MID(DT45,FIND(":",DT45)+2,FIND("(",DT45)-FIND(":",DT45)-3),LEFT(DT45,FIND("(",DT45)-2)))</f>
        <v/>
      </c>
      <c r="DN45" s="109" t="str">
        <f>IF(DT45="","",MID(DT45,FIND("(",DT45)+1,4))</f>
        <v/>
      </c>
      <c r="DO45" s="110" t="str">
        <f>IF(ISNUMBER(SEARCH("*female*",DT45)),"female",IF(ISNUMBER(SEARCH("*male*",DT45)),"male",""))</f>
        <v/>
      </c>
      <c r="DP45" s="111" t="str">
        <f>IF(DT45="","",IF(ISERROR(MID(DT45,FIND("male,",DT45)+6,(FIND(")",DT45)-(FIND("male,",DT45)+6))))=TRUE,"missing/error",MID(DT45,FIND("male,",DT45)+6,(FIND(")",DT45)-(FIND("male,",DT45)+6)))))</f>
        <v/>
      </c>
      <c r="DQ45" s="112" t="str">
        <f>IF(DM45="","",(MID(DM45,(SEARCH("^^",SUBSTITUTE(DM45," ","^^",LEN(DM45)-LEN(SUBSTITUTE(DM45," ","")))))+1,99)&amp;"_"&amp;LEFT(DM45,FIND(" ",DM45)-1)&amp;"_"&amp;DN45))</f>
        <v/>
      </c>
      <c r="DS45" s="104"/>
      <c r="DT45" s="104"/>
      <c r="DU45" s="105" t="str">
        <f>IF(DY45="","",DU$3)</f>
        <v/>
      </c>
      <c r="DV45" s="106" t="str">
        <f>IF(DY45="","",DU$1)</f>
        <v/>
      </c>
      <c r="DW45" s="107" t="str">
        <f>IF(DY45="","",DU$2)</f>
        <v/>
      </c>
      <c r="DX45" s="107" t="str">
        <f>IF(DY45="","",DU$3)</f>
        <v/>
      </c>
      <c r="DY45" s="108" t="str">
        <f>IF(EF45="","",IF(ISNUMBER(SEARCH(":",EF45)),MID(EF45,FIND(":",EF45)+2,FIND("(",EF45)-FIND(":",EF45)-3),LEFT(EF45,FIND("(",EF45)-2)))</f>
        <v/>
      </c>
      <c r="DZ45" s="109" t="str">
        <f>IF(EF45="","",MID(EF45,FIND("(",EF45)+1,4))</f>
        <v/>
      </c>
      <c r="EA45" s="110" t="str">
        <f>IF(ISNUMBER(SEARCH("*female*",EF45)),"female",IF(ISNUMBER(SEARCH("*male*",EF45)),"male",""))</f>
        <v/>
      </c>
      <c r="EB45" s="111" t="str">
        <f>IF(EF45="","",IF(ISERROR(MID(EF45,FIND("male,",EF45)+6,(FIND(")",EF45)-(FIND("male,",EF45)+6))))=TRUE,"missing/error",MID(EF45,FIND("male,",EF45)+6,(FIND(")",EF45)-(FIND("male,",EF45)+6)))))</f>
        <v/>
      </c>
      <c r="EC45" s="112" t="str">
        <f>IF(DY45="","",(MID(DY45,(SEARCH("^^",SUBSTITUTE(DY45," ","^^",LEN(DY45)-LEN(SUBSTITUTE(DY45," ","")))))+1,99)&amp;"_"&amp;LEFT(DY45,FIND(" ",DY45)-1)&amp;"_"&amp;DZ45))</f>
        <v/>
      </c>
      <c r="EE45" s="104"/>
      <c r="EF45" s="104"/>
      <c r="EG45" s="105" t="str">
        <f>IF(EK45="","",EG$3)</f>
        <v/>
      </c>
      <c r="EH45" s="106" t="str">
        <f>IF(EK45="","",EG$1)</f>
        <v/>
      </c>
      <c r="EI45" s="107" t="str">
        <f>IF(EK45="","",EG$2)</f>
        <v/>
      </c>
      <c r="EJ45" s="107" t="str">
        <f>IF(EK45="","",EG$3)</f>
        <v/>
      </c>
      <c r="EK45" s="108" t="str">
        <f>IF(ER45="","",IF(ISNUMBER(SEARCH(":",ER45)),MID(ER45,FIND(":",ER45)+2,FIND("(",ER45)-FIND(":",ER45)-3),LEFT(ER45,FIND("(",ER45)-2)))</f>
        <v/>
      </c>
      <c r="EL45" s="109" t="str">
        <f>IF(ER45="","",MID(ER45,FIND("(",ER45)+1,4))</f>
        <v/>
      </c>
      <c r="EM45" s="110" t="str">
        <f>IF(ISNUMBER(SEARCH("*female*",ER45)),"female",IF(ISNUMBER(SEARCH("*male*",ER45)),"male",""))</f>
        <v/>
      </c>
      <c r="EN45" s="111" t="str">
        <f>IF(ER45="","",IF(ISERROR(MID(ER45,FIND("male,",ER45)+6,(FIND(")",ER45)-(FIND("male,",ER45)+6))))=TRUE,"missing/error",MID(ER45,FIND("male,",ER45)+6,(FIND(")",ER45)-(FIND("male,",ER45)+6)))))</f>
        <v/>
      </c>
      <c r="EO45" s="112" t="str">
        <f>IF(EK45="","",(MID(EK45,(SEARCH("^^",SUBSTITUTE(EK45," ","^^",LEN(EK45)-LEN(SUBSTITUTE(EK45," ","")))))+1,99)&amp;"_"&amp;LEFT(EK45,FIND(" ",EK45)-1)&amp;"_"&amp;EL45))</f>
        <v/>
      </c>
      <c r="EQ45" s="104"/>
      <c r="ER45" s="104"/>
      <c r="ES45" s="105" t="str">
        <f>IF(EW45="","",ES$3)</f>
        <v/>
      </c>
      <c r="ET45" s="106" t="str">
        <f>IF(EW45="","",ES$1)</f>
        <v/>
      </c>
      <c r="EU45" s="107" t="str">
        <f>IF(EW45="","",ES$2)</f>
        <v/>
      </c>
      <c r="EV45" s="107" t="str">
        <f>IF(EW45="","",ES$3)</f>
        <v/>
      </c>
      <c r="EW45" s="108" t="str">
        <f>IF(FD45="","",IF(ISNUMBER(SEARCH(":",FD45)),MID(FD45,FIND(":",FD45)+2,FIND("(",FD45)-FIND(":",FD45)-3),LEFT(FD45,FIND("(",FD45)-2)))</f>
        <v/>
      </c>
      <c r="EX45" s="109" t="str">
        <f>IF(FD45="","",MID(FD45,FIND("(",FD45)+1,4))</f>
        <v/>
      </c>
      <c r="EY45" s="110" t="str">
        <f>IF(ISNUMBER(SEARCH("*female*",FD45)),"female",IF(ISNUMBER(SEARCH("*male*",FD45)),"male",""))</f>
        <v/>
      </c>
      <c r="EZ45" s="111" t="str">
        <f>IF(FD45="","",IF(ISERROR(MID(FD45,FIND("male,",FD45)+6,(FIND(")",FD45)-(FIND("male,",FD45)+6))))=TRUE,"missing/error",MID(FD45,FIND("male,",FD45)+6,(FIND(")",FD45)-(FIND("male,",FD45)+6)))))</f>
        <v/>
      </c>
      <c r="FA45" s="112" t="str">
        <f>IF(EW45="","",(MID(EW45,(SEARCH("^^",SUBSTITUTE(EW45," ","^^",LEN(EW45)-LEN(SUBSTITUTE(EW45," ","")))))+1,99)&amp;"_"&amp;LEFT(EW45,FIND(" ",EW45)-1)&amp;"_"&amp;EX45))</f>
        <v/>
      </c>
      <c r="FC45" s="104"/>
      <c r="FD45" s="104"/>
      <c r="FE45" s="105" t="str">
        <f>IF(FI45="","",FE$3)</f>
        <v/>
      </c>
      <c r="FF45" s="106" t="str">
        <f>IF(FI45="","",FE$1)</f>
        <v/>
      </c>
      <c r="FG45" s="107" t="str">
        <f>IF(FI45="","",FE$2)</f>
        <v/>
      </c>
      <c r="FH45" s="107" t="str">
        <f>IF(FI45="","",FE$3)</f>
        <v/>
      </c>
      <c r="FI45" s="108" t="str">
        <f>IF(FP45="","",IF(ISNUMBER(SEARCH(":",FP45)),MID(FP45,FIND(":",FP45)+2,FIND("(",FP45)-FIND(":",FP45)-3),LEFT(FP45,FIND("(",FP45)-2)))</f>
        <v/>
      </c>
      <c r="FJ45" s="109" t="str">
        <f>IF(FP45="","",MID(FP45,FIND("(",FP45)+1,4))</f>
        <v/>
      </c>
      <c r="FK45" s="110" t="str">
        <f>IF(ISNUMBER(SEARCH("*female*",FP45)),"female",IF(ISNUMBER(SEARCH("*male*",FP45)),"male",""))</f>
        <v/>
      </c>
      <c r="FL45" s="111" t="str">
        <f>IF(FP45="","",IF(ISERROR(MID(FP45,FIND("male,",FP45)+6,(FIND(")",FP45)-(FIND("male,",FP45)+6))))=TRUE,"missing/error",MID(FP45,FIND("male,",FP45)+6,(FIND(")",FP45)-(FIND("male,",FP45)+6)))))</f>
        <v/>
      </c>
      <c r="FM45" s="112" t="str">
        <f>IF(FI45="","",(MID(FI45,(SEARCH("^^",SUBSTITUTE(FI45," ","^^",LEN(FI45)-LEN(SUBSTITUTE(FI45," ","")))))+1,99)&amp;"_"&amp;LEFT(FI45,FIND(" ",FI45)-1)&amp;"_"&amp;FJ45))</f>
        <v/>
      </c>
      <c r="FO45" s="104"/>
      <c r="FP45" s="104"/>
      <c r="FQ45" s="105" t="str">
        <f>IF(FU45="","",#REF!)</f>
        <v/>
      </c>
      <c r="FR45" s="106" t="str">
        <f>IF(FU45="","",FQ$1)</f>
        <v/>
      </c>
      <c r="FS45" s="107" t="str">
        <f>IF(FU45="","",FQ$2)</f>
        <v/>
      </c>
      <c r="FT45" s="107" t="str">
        <f>IF(FU45="","",FQ$3)</f>
        <v/>
      </c>
      <c r="FU45" s="108" t="str">
        <f>IF(GB45="","",IF(ISNUMBER(SEARCH(":",GB45)),MID(GB45,FIND(":",GB45)+2,FIND("(",GB45)-FIND(":",GB45)-3),LEFT(GB45,FIND("(",GB45)-2)))</f>
        <v/>
      </c>
      <c r="FV45" s="109" t="str">
        <f>IF(GB45="","",MID(GB45,FIND("(",GB45)+1,4))</f>
        <v/>
      </c>
      <c r="FW45" s="110" t="str">
        <f>IF(ISNUMBER(SEARCH("*female*",GB45)),"female",IF(ISNUMBER(SEARCH("*male*",GB45)),"male",""))</f>
        <v/>
      </c>
      <c r="FX45" s="111" t="str">
        <f>IF(GB45="","",IF(ISERROR(MID(GB45,FIND("male,",GB45)+6,(FIND(")",GB45)-(FIND("male,",GB45)+6))))=TRUE,"missing/error",MID(GB45,FIND("male,",GB45)+6,(FIND(")",GB45)-(FIND("male,",GB45)+6)))))</f>
        <v/>
      </c>
      <c r="FY45" s="112" t="str">
        <f>IF(FU45="","",(MID(FU45,(SEARCH("^^",SUBSTITUTE(FU45," ","^^",LEN(FU45)-LEN(SUBSTITUTE(FU45," ","")))))+1,99)&amp;"_"&amp;LEFT(FU45,FIND(" ",FU45)-1)&amp;"_"&amp;FV45))</f>
        <v/>
      </c>
      <c r="GA45" s="104"/>
      <c r="GB45" s="104"/>
      <c r="GC45" s="105" t="str">
        <f>IF(GG45="","",GC$3)</f>
        <v/>
      </c>
      <c r="GD45" s="106" t="str">
        <f>IF(GG45="","",GC$1)</f>
        <v/>
      </c>
      <c r="GE45" s="107" t="str">
        <f>IF(GG45="","",GC$2)</f>
        <v/>
      </c>
      <c r="GF45" s="107" t="str">
        <f>IF(GG45="","",GC$3)</f>
        <v/>
      </c>
      <c r="GG45" s="108" t="str">
        <f>IF(GN45="","",IF(ISNUMBER(SEARCH(":",GN45)),MID(GN45,FIND(":",GN45)+2,FIND("(",GN45)-FIND(":",GN45)-3),LEFT(GN45,FIND("(",GN45)-2)))</f>
        <v/>
      </c>
      <c r="GH45" s="109" t="str">
        <f>IF(GN45="","",MID(GN45,FIND("(",GN45)+1,4))</f>
        <v/>
      </c>
      <c r="GI45" s="110" t="str">
        <f>IF(ISNUMBER(SEARCH("*female*",GN45)),"female",IF(ISNUMBER(SEARCH("*male*",GN45)),"male",""))</f>
        <v/>
      </c>
      <c r="GJ45" s="111" t="str">
        <f>IF(GN45="","",IF(ISERROR(MID(GN45,FIND("male,",GN45)+6,(FIND(")",GN45)-(FIND("male,",GN45)+6))))=TRUE,"missing/error",MID(GN45,FIND("male,",GN45)+6,(FIND(")",GN45)-(FIND("male,",GN45)+6)))))</f>
        <v/>
      </c>
      <c r="GK45" s="112" t="str">
        <f>IF(GG45="","",(MID(GG45,(SEARCH("^^",SUBSTITUTE(GG45," ","^^",LEN(GG45)-LEN(SUBSTITUTE(GG45," ","")))))+1,99)&amp;"_"&amp;LEFT(GG45,FIND(" ",GG45)-1)&amp;"_"&amp;GH45))</f>
        <v/>
      </c>
      <c r="GM45" s="104"/>
      <c r="GN45" s="104"/>
      <c r="GO45" s="105" t="str">
        <f>IF(GS45="","",GO$3)</f>
        <v/>
      </c>
      <c r="GP45" s="106" t="str">
        <f>IF(GS45="","",GO$1)</f>
        <v/>
      </c>
      <c r="GQ45" s="107" t="str">
        <f>IF(GS45="","",GO$2)</f>
        <v/>
      </c>
      <c r="GR45" s="107" t="str">
        <f>IF(GS45="","",GO$3)</f>
        <v/>
      </c>
      <c r="GS45" s="108" t="str">
        <f>IF(GZ45="","",IF(ISNUMBER(SEARCH(":",GZ45)),MID(GZ45,FIND(":",GZ45)+2,FIND("(",GZ45)-FIND(":",GZ45)-3),LEFT(GZ45,FIND("(",GZ45)-2)))</f>
        <v/>
      </c>
      <c r="GT45" s="109" t="str">
        <f>IF(GZ45="","",MID(GZ45,FIND("(",GZ45)+1,4))</f>
        <v/>
      </c>
      <c r="GU45" s="110" t="str">
        <f>IF(ISNUMBER(SEARCH("*female*",GZ45)),"female",IF(ISNUMBER(SEARCH("*male*",GZ45)),"male",""))</f>
        <v/>
      </c>
      <c r="GV45" s="111" t="str">
        <f>IF(GZ45="","",IF(ISERROR(MID(GZ45,FIND("male,",GZ45)+6,(FIND(")",GZ45)-(FIND("male,",GZ45)+6))))=TRUE,"missing/error",MID(GZ45,FIND("male,",GZ45)+6,(FIND(")",GZ45)-(FIND("male,",GZ45)+6)))))</f>
        <v/>
      </c>
      <c r="GW45" s="112" t="str">
        <f>IF(GS45="","",(MID(GS45,(SEARCH("^^",SUBSTITUTE(GS45," ","^^",LEN(GS45)-LEN(SUBSTITUTE(GS45," ","")))))+1,99)&amp;"_"&amp;LEFT(GS45,FIND(" ",GS45)-1)&amp;"_"&amp;GT45))</f>
        <v/>
      </c>
      <c r="GY45" s="104"/>
      <c r="GZ45" s="104"/>
      <c r="HA45" s="105" t="str">
        <f>IF(HE45="","",HA$3)</f>
        <v/>
      </c>
      <c r="HB45" s="106" t="str">
        <f>IF(HE45="","",HA$1)</f>
        <v/>
      </c>
      <c r="HC45" s="107" t="str">
        <f>IF(HE45="","",HA$2)</f>
        <v/>
      </c>
      <c r="HD45" s="107" t="str">
        <f>IF(HE45="","",HA$3)</f>
        <v/>
      </c>
      <c r="HE45" s="108" t="str">
        <f>IF(HL45="","",IF(ISNUMBER(SEARCH(":",HL45)),MID(HL45,FIND(":",HL45)+2,FIND("(",HL45)-FIND(":",HL45)-3),LEFT(HL45,FIND("(",HL45)-2)))</f>
        <v/>
      </c>
      <c r="HF45" s="109" t="str">
        <f>IF(HL45="","",MID(HL45,FIND("(",HL45)+1,4))</f>
        <v/>
      </c>
      <c r="HG45" s="110" t="str">
        <f>IF(ISNUMBER(SEARCH("*female*",HL45)),"female",IF(ISNUMBER(SEARCH("*male*",HL45)),"male",""))</f>
        <v/>
      </c>
      <c r="HH45" s="111" t="str">
        <f>IF(HL45="","",IF(ISERROR(MID(HL45,FIND("male,",HL45)+6,(FIND(")",HL45)-(FIND("male,",HL45)+6))))=TRUE,"missing/error",MID(HL45,FIND("male,",HL45)+6,(FIND(")",HL45)-(FIND("male,",HL45)+6)))))</f>
        <v/>
      </c>
      <c r="HI45" s="112" t="str">
        <f>IF(HE45="","",(MID(HE45,(SEARCH("^^",SUBSTITUTE(HE45," ","^^",LEN(HE45)-LEN(SUBSTITUTE(HE45," ","")))))+1,99)&amp;"_"&amp;LEFT(HE45,FIND(" ",HE45)-1)&amp;"_"&amp;HF45))</f>
        <v/>
      </c>
      <c r="HK45" s="104"/>
      <c r="HL45" s="104" t="s">
        <v>287</v>
      </c>
      <c r="HM45" s="105" t="str">
        <f>IF(HQ45="","",HM$3)</f>
        <v/>
      </c>
      <c r="HN45" s="106" t="str">
        <f>IF(HQ45="","",HM$1)</f>
        <v/>
      </c>
      <c r="HO45" s="107" t="str">
        <f>IF(HQ45="","",HM$2)</f>
        <v/>
      </c>
      <c r="HP45" s="107" t="str">
        <f>IF(HQ45="","",HM$3)</f>
        <v/>
      </c>
      <c r="HQ45" s="108" t="str">
        <f>IF(HX45="","",IF(ISNUMBER(SEARCH(":",HX45)),MID(HX45,FIND(":",HX45)+2,FIND("(",HX45)-FIND(":",HX45)-3),LEFT(HX45,FIND("(",HX45)-2)))</f>
        <v/>
      </c>
      <c r="HR45" s="109" t="str">
        <f>IF(HX45="","",MID(HX45,FIND("(",HX45)+1,4))</f>
        <v/>
      </c>
      <c r="HS45" s="110" t="str">
        <f>IF(ISNUMBER(SEARCH("*female*",HX45)),"female",IF(ISNUMBER(SEARCH("*male*",HX45)),"male",""))</f>
        <v/>
      </c>
      <c r="HT45" s="111" t="str">
        <f>IF(HX45="","",IF(ISERROR(MID(HX45,FIND("male,",HX45)+6,(FIND(")",HX45)-(FIND("male,",HX45)+6))))=TRUE,"missing/error",MID(HX45,FIND("male,",HX45)+6,(FIND(")",HX45)-(FIND("male,",HX45)+6)))))</f>
        <v/>
      </c>
      <c r="HU45" s="112" t="str">
        <f>IF(HQ45="","",(MID(HQ45,(SEARCH("^^",SUBSTITUTE(HQ45," ","^^",LEN(HQ45)-LEN(SUBSTITUTE(HQ45," ","")))))+1,99)&amp;"_"&amp;LEFT(HQ45,FIND(" ",HQ45)-1)&amp;"_"&amp;HR45))</f>
        <v/>
      </c>
      <c r="HW45" s="104"/>
      <c r="HX45" s="104"/>
      <c r="HY45" s="105" t="str">
        <f>IF(IC45="","",HY$3)</f>
        <v/>
      </c>
      <c r="HZ45" s="106" t="str">
        <f>IF(IC45="","",HY$1)</f>
        <v/>
      </c>
      <c r="IA45" s="107" t="str">
        <f>IF(IC45="","",HY$2)</f>
        <v/>
      </c>
      <c r="IB45" s="107" t="str">
        <f>IF(IC45="","",HY$3)</f>
        <v/>
      </c>
      <c r="IC45" s="108" t="str">
        <f>IF(IJ45="","",IF(ISNUMBER(SEARCH(":",IJ45)),MID(IJ45,FIND(":",IJ45)+2,FIND("(",IJ45)-FIND(":",IJ45)-3),LEFT(IJ45,FIND("(",IJ45)-2)))</f>
        <v/>
      </c>
      <c r="ID45" s="109" t="str">
        <f>IF(IJ45="","",MID(IJ45,FIND("(",IJ45)+1,4))</f>
        <v/>
      </c>
      <c r="IE45" s="110" t="str">
        <f>IF(ISNUMBER(SEARCH("*female*",IJ45)),"female",IF(ISNUMBER(SEARCH("*male*",IJ45)),"male",""))</f>
        <v/>
      </c>
      <c r="IF45" s="111" t="str">
        <f>IF(IJ45="","",IF(ISERROR(MID(IJ45,FIND("male,",IJ45)+6,(FIND(")",IJ45)-(FIND("male,",IJ45)+6))))=TRUE,"missing/error",MID(IJ45,FIND("male,",IJ45)+6,(FIND(")",IJ45)-(FIND("male,",IJ45)+6)))))</f>
        <v/>
      </c>
      <c r="IG45" s="112" t="str">
        <f>IF(IC45="","",(MID(IC45,(SEARCH("^^",SUBSTITUTE(IC45," ","^^",LEN(IC45)-LEN(SUBSTITUTE(IC45," ","")))))+1,99)&amp;"_"&amp;LEFT(IC45,FIND(" ",IC45)-1)&amp;"_"&amp;ID45))</f>
        <v/>
      </c>
      <c r="II45" s="104"/>
      <c r="IJ45" s="104"/>
      <c r="IK45" s="105" t="str">
        <f>IF(IO45="","",IK$3)</f>
        <v/>
      </c>
      <c r="IL45" s="106" t="str">
        <f>IF(IO45="","",IK$1)</f>
        <v/>
      </c>
      <c r="IM45" s="107" t="str">
        <f>IF(IO45="","",IK$2)</f>
        <v/>
      </c>
      <c r="IN45" s="107" t="str">
        <f>IF(IO45="","",IK$3)</f>
        <v/>
      </c>
      <c r="IO45" s="108" t="str">
        <f>IF(IV45="","",IF(ISNUMBER(SEARCH(":",IV45)),MID(IV45,FIND(":",IV45)+2,FIND("(",IV45)-FIND(":",IV45)-3),LEFT(IV45,FIND("(",IV45)-2)))</f>
        <v/>
      </c>
      <c r="IP45" s="109" t="str">
        <f>IF(IV45="","",MID(IV45,FIND("(",IV45)+1,4))</f>
        <v/>
      </c>
      <c r="IQ45" s="110" t="str">
        <f>IF(ISNUMBER(SEARCH("*female*",IV45)),"female",IF(ISNUMBER(SEARCH("*male*",IV45)),"male",""))</f>
        <v/>
      </c>
      <c r="IR45" s="111" t="str">
        <f>IF(IV45="","",IF(ISERROR(MID(IV45,FIND("male,",IV45)+6,(FIND(")",IV45)-(FIND("male,",IV45)+6))))=TRUE,"missing/error",MID(IV45,FIND("male,",IV45)+6,(FIND(")",IV45)-(FIND("male,",IV45)+6)))))</f>
        <v/>
      </c>
      <c r="IS45" s="112" t="str">
        <f>IF(IO45="","",(MID(IO45,(SEARCH("^^",SUBSTITUTE(IO45," ","^^",LEN(IO45)-LEN(SUBSTITUTE(IO45," ","")))))+1,99)&amp;"_"&amp;LEFT(IO45,FIND(" ",IO45)-1)&amp;"_"&amp;IP45))</f>
        <v/>
      </c>
      <c r="IU45" s="104"/>
      <c r="IV45" s="104"/>
      <c r="IW45" s="105" t="str">
        <f>IF(JA45="","",IW$3)</f>
        <v/>
      </c>
      <c r="IX45" s="106" t="str">
        <f>IF(JA45="","",IW$1)</f>
        <v/>
      </c>
      <c r="IY45" s="107" t="str">
        <f>IF(JA45="","",IW$2)</f>
        <v/>
      </c>
      <c r="IZ45" s="107" t="str">
        <f>IF(JA45="","",IW$3)</f>
        <v/>
      </c>
      <c r="JA45" s="108" t="str">
        <f>IF(JH45="","",IF(ISNUMBER(SEARCH(":",JH45)),MID(JH45,FIND(":",JH45)+2,FIND("(",JH45)-FIND(":",JH45)-3),LEFT(JH45,FIND("(",JH45)-2)))</f>
        <v/>
      </c>
      <c r="JB45" s="109" t="str">
        <f>IF(JH45="","",MID(JH45,FIND("(",JH45)+1,4))</f>
        <v/>
      </c>
      <c r="JC45" s="110" t="str">
        <f>IF(ISNUMBER(SEARCH("*female*",JH45)),"female",IF(ISNUMBER(SEARCH("*male*",JH45)),"male",""))</f>
        <v/>
      </c>
      <c r="JD45" s="111" t="str">
        <f>IF(JH45="","",IF(ISERROR(MID(JH45,FIND("male,",JH45)+6,(FIND(")",JH45)-(FIND("male,",JH45)+6))))=TRUE,"missing/error",MID(JH45,FIND("male,",JH45)+6,(FIND(")",JH45)-(FIND("male,",JH45)+6)))))</f>
        <v/>
      </c>
      <c r="JE45" s="112" t="str">
        <f>IF(JA45="","",(MID(JA45,(SEARCH("^^",SUBSTITUTE(JA45," ","^^",LEN(JA45)-LEN(SUBSTITUTE(JA45," ","")))))+1,99)&amp;"_"&amp;LEFT(JA45,FIND(" ",JA45)-1)&amp;"_"&amp;JB45))</f>
        <v/>
      </c>
      <c r="JG45" s="104"/>
      <c r="JH45" s="104"/>
      <c r="JI45" s="105" t="str">
        <f>IF(JM45="","",JI$3)</f>
        <v/>
      </c>
      <c r="JJ45" s="106" t="str">
        <f>IF(JM45="","",JI$1)</f>
        <v/>
      </c>
      <c r="JK45" s="107" t="str">
        <f>IF(JM45="","",JI$2)</f>
        <v/>
      </c>
      <c r="JL45" s="107" t="str">
        <f>IF(JM45="","",JI$3)</f>
        <v/>
      </c>
      <c r="JM45" s="108" t="str">
        <f>IF(JT45="","",IF(ISNUMBER(SEARCH(":",JT45)),MID(JT45,FIND(":",JT45)+2,FIND("(",JT45)-FIND(":",JT45)-3),LEFT(JT45,FIND("(",JT45)-2)))</f>
        <v/>
      </c>
      <c r="JN45" s="109" t="str">
        <f>IF(JT45="","",MID(JT45,FIND("(",JT45)+1,4))</f>
        <v/>
      </c>
      <c r="JO45" s="110" t="str">
        <f>IF(ISNUMBER(SEARCH("*female*",JT45)),"female",IF(ISNUMBER(SEARCH("*male*",JT45)),"male",""))</f>
        <v/>
      </c>
      <c r="JP45" s="111" t="str">
        <f>IF(JT45="","",IF(ISERROR(MID(JT45,FIND("male,",JT45)+6,(FIND(")",JT45)-(FIND("male,",JT45)+6))))=TRUE,"missing/error",MID(JT45,FIND("male,",JT45)+6,(FIND(")",JT45)-(FIND("male,",JT45)+6)))))</f>
        <v/>
      </c>
      <c r="JQ45" s="112" t="str">
        <f>IF(JM45="","",(MID(JM45,(SEARCH("^^",SUBSTITUTE(JM45," ","^^",LEN(JM45)-LEN(SUBSTITUTE(JM45," ","")))))+1,99)&amp;"_"&amp;LEFT(JM45,FIND(" ",JM45)-1)&amp;"_"&amp;JN45))</f>
        <v/>
      </c>
      <c r="JS45" s="104"/>
      <c r="JT45" s="104"/>
      <c r="JU45" s="105" t="str">
        <f>IF(JY45="","",JU$3)</f>
        <v/>
      </c>
      <c r="JV45" s="106" t="str">
        <f>IF(JY45="","",JU$1)</f>
        <v/>
      </c>
      <c r="JW45" s="107" t="str">
        <f>IF(JY45="","",JU$2)</f>
        <v/>
      </c>
      <c r="JX45" s="107" t="str">
        <f>IF(JY45="","",JU$3)</f>
        <v/>
      </c>
      <c r="JY45" s="108" t="str">
        <f>IF(KF45="","",IF(ISNUMBER(SEARCH(":",KF45)),MID(KF45,FIND(":",KF45)+2,FIND("(",KF45)-FIND(":",KF45)-3),LEFT(KF45,FIND("(",KF45)-2)))</f>
        <v/>
      </c>
      <c r="JZ45" s="109" t="str">
        <f>IF(KF45="","",MID(KF45,FIND("(",KF45)+1,4))</f>
        <v/>
      </c>
      <c r="KA45" s="110" t="str">
        <f>IF(ISNUMBER(SEARCH("*female*",KF45)),"female",IF(ISNUMBER(SEARCH("*male*",KF45)),"male",""))</f>
        <v/>
      </c>
      <c r="KB45" s="111" t="str">
        <f>IF(KF45="","",IF(ISERROR(MID(KF45,FIND("male,",KF45)+6,(FIND(")",KF45)-(FIND("male,",KF45)+6))))=TRUE,"missing/error",MID(KF45,FIND("male,",KF45)+6,(FIND(")",KF45)-(FIND("male,",KF45)+6)))))</f>
        <v/>
      </c>
      <c r="KC45" s="112" t="str">
        <f>IF(JY45="","",(MID(JY45,(SEARCH("^^",SUBSTITUTE(JY45," ","^^",LEN(JY45)-LEN(SUBSTITUTE(JY45," ","")))))+1,99)&amp;"_"&amp;LEFT(JY45,FIND(" ",JY45)-1)&amp;"_"&amp;JZ45))</f>
        <v/>
      </c>
      <c r="KE45" s="104"/>
      <c r="KF45" s="104"/>
    </row>
    <row r="46" spans="1:292" ht="13.5" customHeight="1">
      <c r="A46" s="20"/>
      <c r="B46" s="104" t="s">
        <v>667</v>
      </c>
      <c r="C46" s="1" t="s">
        <v>668</v>
      </c>
      <c r="D46" s="163" t="s">
        <v>937</v>
      </c>
      <c r="E46" s="105"/>
      <c r="F46" s="106"/>
      <c r="G46" s="107"/>
      <c r="H46" s="107"/>
      <c r="I46" s="108"/>
      <c r="J46" s="109"/>
      <c r="K46" s="110"/>
      <c r="L46" s="111"/>
      <c r="M46" s="112"/>
      <c r="O46" s="104"/>
      <c r="P46" s="163"/>
      <c r="Q46" s="105">
        <f>IF(U46="","",Q$3)</f>
        <v>42153</v>
      </c>
      <c r="R46" s="106" t="str">
        <f>IF(U46="","",Q$1)</f>
        <v>Stubb I</v>
      </c>
      <c r="S46" s="107">
        <v>41908</v>
      </c>
      <c r="T46" s="107">
        <f>IF(U46="","",Q$3)</f>
        <v>42153</v>
      </c>
      <c r="U46" s="108" t="str">
        <f>IF(AB46="","",IF(ISNUMBER(SEARCH(":",AB46)),MID(AB46,FIND(":",AB46)+2,FIND("(",AB46)-FIND(":",AB46)-3),LEFT(AB46,FIND("(",AB46)-2)))</f>
        <v>Sanni Grahn-Laasonen</v>
      </c>
      <c r="V46" s="109" t="str">
        <f>IF(AB46="","",MID(AB46,FIND("(",AB46)+1,4))</f>
        <v>1983</v>
      </c>
      <c r="W46" s="110" t="str">
        <f>IF(ISNUMBER(SEARCH("*female*",AB46)),"female",IF(ISNUMBER(SEARCH("*male*",AB46)),"male",""))</f>
        <v>female</v>
      </c>
      <c r="X46" s="111" t="s">
        <v>310</v>
      </c>
      <c r="Y46" s="112" t="str">
        <f>IF(U46="","",(MID(U46,(SEARCH("^^",SUBSTITUTE(U46," ","^^",LEN(U46)-LEN(SUBSTITUTE(U46," ","")))))+1,99)&amp;"_"&amp;LEFT(U46,FIND(" ",U46)-1)&amp;"_"&amp;V46))</f>
        <v>Grahn-Laasonen_Sanni_1983</v>
      </c>
      <c r="AA46" s="104"/>
      <c r="AB46" s="104" t="s">
        <v>898</v>
      </c>
      <c r="AC46" s="105" t="str">
        <f t="shared" si="278"/>
        <v/>
      </c>
      <c r="AD46" s="106" t="str">
        <f t="shared" si="279"/>
        <v/>
      </c>
      <c r="AE46" s="107" t="str">
        <f t="shared" si="299"/>
        <v/>
      </c>
      <c r="AF46" s="107" t="str">
        <f t="shared" si="300"/>
        <v/>
      </c>
      <c r="AG46" s="108" t="str">
        <f t="shared" si="280"/>
        <v/>
      </c>
      <c r="AH46" s="109" t="str">
        <f t="shared" si="281"/>
        <v/>
      </c>
      <c r="AI46" s="110" t="str">
        <f t="shared" si="282"/>
        <v/>
      </c>
      <c r="AJ46" s="111" t="str">
        <f t="shared" si="283"/>
        <v/>
      </c>
      <c r="AK46" s="112" t="str">
        <f t="shared" si="284"/>
        <v/>
      </c>
      <c r="AM46" s="104"/>
      <c r="AN46" s="104"/>
      <c r="AO46" s="105"/>
      <c r="AP46" s="106"/>
      <c r="AQ46" s="107"/>
      <c r="AR46" s="107"/>
      <c r="AS46" s="108"/>
      <c r="AT46" s="109"/>
      <c r="AU46" s="110"/>
      <c r="AV46" s="111"/>
      <c r="AW46" s="112"/>
      <c r="AY46" s="104"/>
      <c r="AZ46" s="104"/>
      <c r="BA46" s="105"/>
      <c r="BB46" s="106"/>
      <c r="BC46" s="107"/>
      <c r="BD46" s="107"/>
      <c r="BE46" s="108"/>
      <c r="BF46" s="109"/>
      <c r="BG46" s="110"/>
      <c r="BH46" s="111"/>
      <c r="BI46" s="112"/>
      <c r="BK46" s="104"/>
      <c r="BL46" s="104"/>
      <c r="BM46" s="105"/>
      <c r="BN46" s="106"/>
      <c r="BO46" s="107"/>
      <c r="BP46" s="107"/>
      <c r="BQ46" s="108"/>
      <c r="BR46" s="109"/>
      <c r="BS46" s="110"/>
      <c r="BT46" s="111"/>
      <c r="BU46" s="112"/>
      <c r="BW46" s="104"/>
      <c r="BX46" s="104"/>
      <c r="BY46" s="105"/>
      <c r="BZ46" s="106"/>
      <c r="CA46" s="107"/>
      <c r="CB46" s="107"/>
      <c r="CC46" s="108"/>
      <c r="CD46" s="109"/>
      <c r="CE46" s="110"/>
      <c r="CF46" s="111"/>
      <c r="CG46" s="112"/>
      <c r="CI46" s="104"/>
      <c r="CJ46" s="104"/>
      <c r="CK46" s="105"/>
      <c r="CL46" s="106"/>
      <c r="CM46" s="107"/>
      <c r="CN46" s="107"/>
      <c r="CO46" s="108"/>
      <c r="CP46" s="109"/>
      <c r="CQ46" s="110"/>
      <c r="CR46" s="111"/>
      <c r="CS46" s="112"/>
      <c r="CU46" s="104"/>
      <c r="CV46" s="104"/>
      <c r="CW46" s="105"/>
      <c r="CX46" s="106"/>
      <c r="CY46" s="107"/>
      <c r="CZ46" s="107"/>
      <c r="DA46" s="108"/>
      <c r="DB46" s="109"/>
      <c r="DC46" s="110"/>
      <c r="DD46" s="111"/>
      <c r="DE46" s="112"/>
      <c r="DG46" s="104"/>
      <c r="DH46" s="104"/>
      <c r="DI46" s="105"/>
      <c r="DJ46" s="106"/>
      <c r="DK46" s="107"/>
      <c r="DL46" s="107"/>
      <c r="DM46" s="108"/>
      <c r="DN46" s="109"/>
      <c r="DO46" s="110"/>
      <c r="DP46" s="111"/>
      <c r="DQ46" s="112"/>
      <c r="DS46" s="104"/>
      <c r="DT46" s="104"/>
      <c r="DU46" s="105"/>
      <c r="DV46" s="106"/>
      <c r="DW46" s="107"/>
      <c r="DX46" s="107"/>
      <c r="DY46" s="108"/>
      <c r="DZ46" s="109"/>
      <c r="EA46" s="110"/>
      <c r="EB46" s="111"/>
      <c r="EC46" s="112"/>
      <c r="EE46" s="104"/>
      <c r="EF46" s="104"/>
      <c r="EG46" s="105"/>
      <c r="EH46" s="106"/>
      <c r="EI46" s="107"/>
      <c r="EJ46" s="107"/>
      <c r="EK46" s="108"/>
      <c r="EL46" s="109"/>
      <c r="EM46" s="110"/>
      <c r="EN46" s="111"/>
      <c r="EO46" s="112"/>
      <c r="EQ46" s="104"/>
      <c r="ER46" s="104"/>
      <c r="ES46" s="105"/>
      <c r="ET46" s="106"/>
      <c r="EU46" s="107"/>
      <c r="EV46" s="107"/>
      <c r="EW46" s="108"/>
      <c r="EX46" s="109"/>
      <c r="EY46" s="110"/>
      <c r="EZ46" s="111"/>
      <c r="FA46" s="112"/>
      <c r="FC46" s="104"/>
      <c r="FD46" s="104"/>
      <c r="FE46" s="105"/>
      <c r="FF46" s="106"/>
      <c r="FG46" s="107"/>
      <c r="FH46" s="107"/>
      <c r="FI46" s="108"/>
      <c r="FJ46" s="109"/>
      <c r="FK46" s="110"/>
      <c r="FL46" s="111"/>
      <c r="FM46" s="112"/>
      <c r="FO46" s="104"/>
      <c r="FP46" s="104"/>
      <c r="FQ46" s="105"/>
      <c r="FR46" s="106"/>
      <c r="FS46" s="107"/>
      <c r="FT46" s="107"/>
      <c r="FU46" s="108"/>
      <c r="FV46" s="109"/>
      <c r="FW46" s="110"/>
      <c r="FX46" s="111"/>
      <c r="FY46" s="112"/>
      <c r="GA46" s="104"/>
      <c r="GB46" s="104"/>
      <c r="GC46" s="105"/>
      <c r="GD46" s="106"/>
      <c r="GE46" s="107"/>
      <c r="GF46" s="107"/>
      <c r="GG46" s="108"/>
      <c r="GH46" s="109"/>
      <c r="GI46" s="110"/>
      <c r="GJ46" s="111"/>
      <c r="GK46" s="112"/>
      <c r="GM46" s="104"/>
      <c r="GN46" s="104"/>
      <c r="GO46" s="105"/>
      <c r="GP46" s="106"/>
      <c r="GQ46" s="107"/>
      <c r="GR46" s="107"/>
      <c r="GS46" s="108"/>
      <c r="GT46" s="109"/>
      <c r="GU46" s="110"/>
      <c r="GV46" s="111"/>
      <c r="GW46" s="112"/>
      <c r="GY46" s="104"/>
      <c r="GZ46" s="104"/>
      <c r="HA46" s="105"/>
      <c r="HB46" s="106"/>
      <c r="HC46" s="107"/>
      <c r="HD46" s="107"/>
      <c r="HE46" s="108"/>
      <c r="HF46" s="109"/>
      <c r="HG46" s="110"/>
      <c r="HH46" s="111"/>
      <c r="HI46" s="112"/>
      <c r="HK46" s="104"/>
      <c r="HL46" s="104"/>
      <c r="HM46" s="105"/>
      <c r="HN46" s="106"/>
      <c r="HO46" s="107"/>
      <c r="HP46" s="107"/>
      <c r="HQ46" s="108"/>
      <c r="HR46" s="109"/>
      <c r="HS46" s="110"/>
      <c r="HT46" s="111"/>
      <c r="HU46" s="112"/>
      <c r="HW46" s="104"/>
      <c r="HX46" s="104"/>
      <c r="HY46" s="105"/>
      <c r="HZ46" s="106"/>
      <c r="IA46" s="107"/>
      <c r="IB46" s="107"/>
      <c r="IC46" s="108"/>
      <c r="ID46" s="109"/>
      <c r="IE46" s="110"/>
      <c r="IF46" s="111"/>
      <c r="IG46" s="112"/>
      <c r="II46" s="104"/>
      <c r="IJ46" s="104"/>
      <c r="IK46" s="105"/>
      <c r="IL46" s="106"/>
      <c r="IM46" s="107"/>
      <c r="IN46" s="107"/>
      <c r="IO46" s="108"/>
      <c r="IP46" s="109"/>
      <c r="IQ46" s="110"/>
      <c r="IR46" s="111"/>
      <c r="IS46" s="112"/>
      <c r="IU46" s="104"/>
      <c r="IV46" s="104"/>
      <c r="IW46" s="105"/>
      <c r="IX46" s="106"/>
      <c r="IY46" s="107"/>
      <c r="IZ46" s="107"/>
      <c r="JA46" s="108"/>
      <c r="JB46" s="109"/>
      <c r="JC46" s="110"/>
      <c r="JD46" s="111"/>
      <c r="JE46" s="112"/>
      <c r="JG46" s="104"/>
      <c r="JH46" s="104"/>
      <c r="JI46" s="105"/>
      <c r="JJ46" s="106"/>
      <c r="JK46" s="107"/>
      <c r="JL46" s="107"/>
      <c r="JM46" s="108"/>
      <c r="JN46" s="109"/>
      <c r="JO46" s="110"/>
      <c r="JP46" s="111"/>
      <c r="JQ46" s="112"/>
      <c r="JS46" s="104"/>
      <c r="JT46" s="104"/>
      <c r="JU46" s="105"/>
      <c r="JV46" s="106"/>
      <c r="JW46" s="107"/>
      <c r="JX46" s="107"/>
      <c r="JY46" s="108"/>
      <c r="JZ46" s="109"/>
      <c r="KA46" s="110"/>
      <c r="KB46" s="111"/>
      <c r="KC46" s="112"/>
      <c r="KE46" s="104"/>
      <c r="KF46" s="104"/>
    </row>
    <row r="47" spans="1:292" ht="13.5" customHeight="1">
      <c r="A47" s="20"/>
      <c r="B47" s="104" t="s">
        <v>1062</v>
      </c>
      <c r="C47" s="1" t="s">
        <v>1138</v>
      </c>
      <c r="D47" s="163"/>
      <c r="E47" s="105"/>
      <c r="F47" s="106"/>
      <c r="G47" s="107"/>
      <c r="H47" s="107"/>
      <c r="I47" s="108"/>
      <c r="J47" s="109"/>
      <c r="K47" s="110"/>
      <c r="L47" s="111"/>
      <c r="M47" s="112"/>
      <c r="O47" s="104"/>
      <c r="P47" s="163"/>
      <c r="Q47" s="105"/>
      <c r="R47" s="106"/>
      <c r="S47" s="107"/>
      <c r="T47" s="107"/>
      <c r="U47" s="108"/>
      <c r="V47" s="109"/>
      <c r="W47" s="110"/>
      <c r="X47" s="111"/>
      <c r="Y47" s="112"/>
      <c r="AA47" s="104"/>
      <c r="AB47" s="104"/>
      <c r="AC47" s="105"/>
      <c r="AD47" s="106"/>
      <c r="AE47" s="107"/>
      <c r="AF47" s="107"/>
      <c r="AG47" s="108"/>
      <c r="AH47" s="109"/>
      <c r="AI47" s="110"/>
      <c r="AJ47" s="111"/>
      <c r="AK47" s="112"/>
      <c r="AM47" s="104"/>
      <c r="AN47" s="104"/>
      <c r="AO47" s="105">
        <f>IF(AS47="","",AO$3)</f>
        <v>43809</v>
      </c>
      <c r="AP47" s="106" t="str">
        <f>IF(AS47="","",AO$1)</f>
        <v>Rinne I</v>
      </c>
      <c r="AQ47" s="107">
        <f>IF(AS47="","",AO$2)</f>
        <v>43622</v>
      </c>
      <c r="AR47" s="107">
        <f>IF(AS47="","",AO$3)</f>
        <v>43809</v>
      </c>
      <c r="AS47" s="108" t="str">
        <f>IF(AZ47="","",IF(ISNUMBER(SEARCH(":",AZ47)),MID(AZ47,FIND(":",AZ47)+2,FIND("(",AZ47)-FIND(":",AZ47)-3),LEFT(AZ47,FIND("(",AZ47)-2)))</f>
        <v>Krista Mikkonen</v>
      </c>
      <c r="AT47" s="109" t="str">
        <f>IF(AZ47="","",MID(AZ47,FIND("(",AZ47)+1,4))</f>
        <v>1972</v>
      </c>
      <c r="AU47" s="110" t="str">
        <f>IF(ISNUMBER(SEARCH("*female*",AZ47)),"female",IF(ISNUMBER(SEARCH("*male*",AZ47)),"male",""))</f>
        <v>female</v>
      </c>
      <c r="AV47" s="111" t="str">
        <f>IF(AZ47="","",IF(ISERROR(MID(AZ47,FIND("male,",AZ47)+6,(FIND(")",AZ47)-(FIND("male,",AZ47)+6))))=TRUE,"missing/error",MID(AZ47,FIND("male,",AZ47)+6,(FIND(")",AZ47)-(FIND("male,",AZ47)+6)))))</f>
        <v>fi_vihr01</v>
      </c>
      <c r="AW47" s="112" t="str">
        <f>IF(AS47="","",(MID(AS47,(SEARCH("^^",SUBSTITUTE(AS47," ","^^",LEN(AS47)-LEN(SUBSTITUTE(AS47," ","")))))+1,99)&amp;"_"&amp;LEFT(AS47,FIND(" ",AS47)-1)&amp;"_"&amp;AT47))</f>
        <v>Mikkonen_Krista_1972</v>
      </c>
      <c r="AY47" s="104"/>
      <c r="AZ47" s="104" t="s">
        <v>1063</v>
      </c>
      <c r="BA47" s="105">
        <f>IF(BE47="","",BA$3)</f>
        <v>44926</v>
      </c>
      <c r="BB47" s="106" t="str">
        <f>IF(BE47="","",BA$1)</f>
        <v>Marin I</v>
      </c>
      <c r="BC47" s="107">
        <f>IF(BE47="","",BA$2)</f>
        <v>43809</v>
      </c>
      <c r="BD47" s="107">
        <v>44519</v>
      </c>
      <c r="BE47" s="108" t="str">
        <f>IF(BL47="","",IF(ISNUMBER(SEARCH(":",BL47)),MID(BL47,FIND(":",BL47)+2,FIND("(",BL47)-FIND(":",BL47)-3),LEFT(BL47,FIND("(",BL47)-2)))</f>
        <v>Krista Mikkonen</v>
      </c>
      <c r="BF47" s="109" t="str">
        <f>IF(BL47="","",MID(BL47,FIND("(",BL47)+1,4))</f>
        <v>1972</v>
      </c>
      <c r="BG47" s="110" t="str">
        <f>IF(ISNUMBER(SEARCH("*female*",BL47)),"female",IF(ISNUMBER(SEARCH("*male*",BL47)),"male",""))</f>
        <v>female</v>
      </c>
      <c r="BH47" s="111" t="str">
        <f>IF(BL47="","",IF(ISERROR(MID(BL47,FIND("male,",BL47)+6,(FIND(")",BL47)-(FIND("male,",BL47)+6))))=TRUE,"missing/error",MID(BL47,FIND("male,",BL47)+6,(FIND(")",BL47)-(FIND("male,",BL47)+6)))))</f>
        <v>fi_vihr01</v>
      </c>
      <c r="BI47" s="112" t="str">
        <f>IF(BE47="","",(MID(BE47,(SEARCH("^^",SUBSTITUTE(BE47," ","^^",LEN(BE47)-LEN(SUBSTITUTE(BE47," ","")))))+1,99)&amp;"_"&amp;LEFT(BE47,FIND(" ",BE47)-1)&amp;"_"&amp;BF47))</f>
        <v>Mikkonen_Krista_1972</v>
      </c>
      <c r="BK47" s="104"/>
      <c r="BL47" s="104" t="s">
        <v>1063</v>
      </c>
      <c r="BM47" s="105"/>
      <c r="BN47" s="106"/>
      <c r="BO47" s="107"/>
      <c r="BP47" s="107"/>
      <c r="BQ47" s="108"/>
      <c r="BR47" s="109"/>
      <c r="BS47" s="110"/>
      <c r="BT47" s="111"/>
      <c r="BU47" s="112"/>
      <c r="BW47" s="104"/>
      <c r="BX47" s="104"/>
      <c r="BY47" s="105"/>
      <c r="BZ47" s="106"/>
      <c r="CA47" s="107"/>
      <c r="CB47" s="107"/>
      <c r="CC47" s="108"/>
      <c r="CD47" s="109"/>
      <c r="CE47" s="110"/>
      <c r="CF47" s="111"/>
      <c r="CG47" s="112"/>
      <c r="CI47" s="104"/>
      <c r="CJ47" s="104"/>
      <c r="CK47" s="105"/>
      <c r="CL47" s="106"/>
      <c r="CM47" s="107"/>
      <c r="CN47" s="107"/>
      <c r="CO47" s="108"/>
      <c r="CP47" s="109"/>
      <c r="CQ47" s="110"/>
      <c r="CR47" s="111"/>
      <c r="CS47" s="112"/>
      <c r="CU47" s="104"/>
      <c r="CV47" s="104"/>
      <c r="CW47" s="105"/>
      <c r="CX47" s="106"/>
      <c r="CY47" s="107"/>
      <c r="CZ47" s="107"/>
      <c r="DA47" s="108"/>
      <c r="DB47" s="109"/>
      <c r="DC47" s="110"/>
      <c r="DD47" s="111"/>
      <c r="DE47" s="112"/>
      <c r="DG47" s="104"/>
      <c r="DH47" s="104"/>
      <c r="DI47" s="105"/>
      <c r="DJ47" s="106"/>
      <c r="DK47" s="107"/>
      <c r="DL47" s="107"/>
      <c r="DM47" s="108"/>
      <c r="DN47" s="109"/>
      <c r="DO47" s="110"/>
      <c r="DP47" s="111"/>
      <c r="DQ47" s="112"/>
      <c r="DS47" s="104"/>
      <c r="DT47" s="104"/>
      <c r="DU47" s="105"/>
      <c r="DV47" s="106"/>
      <c r="DW47" s="107"/>
      <c r="DX47" s="107"/>
      <c r="DY47" s="108"/>
      <c r="DZ47" s="109"/>
      <c r="EA47" s="110"/>
      <c r="EB47" s="111"/>
      <c r="EC47" s="112"/>
      <c r="EE47" s="104"/>
      <c r="EF47" s="104"/>
      <c r="EG47" s="105"/>
      <c r="EH47" s="106"/>
      <c r="EI47" s="107"/>
      <c r="EJ47" s="107"/>
      <c r="EK47" s="108"/>
      <c r="EL47" s="109"/>
      <c r="EM47" s="110"/>
      <c r="EN47" s="111"/>
      <c r="EO47" s="112"/>
      <c r="EQ47" s="104"/>
      <c r="ER47" s="104"/>
      <c r="ES47" s="105"/>
      <c r="ET47" s="106"/>
      <c r="EU47" s="107"/>
      <c r="EV47" s="107"/>
      <c r="EW47" s="108"/>
      <c r="EX47" s="109"/>
      <c r="EY47" s="110"/>
      <c r="EZ47" s="111"/>
      <c r="FA47" s="112"/>
      <c r="FC47" s="104"/>
      <c r="FD47" s="104"/>
      <c r="FE47" s="105"/>
      <c r="FF47" s="106"/>
      <c r="FG47" s="107"/>
      <c r="FH47" s="107"/>
      <c r="FI47" s="108"/>
      <c r="FJ47" s="109"/>
      <c r="FK47" s="110"/>
      <c r="FL47" s="111"/>
      <c r="FM47" s="112"/>
      <c r="FO47" s="104"/>
      <c r="FP47" s="104"/>
      <c r="FQ47" s="105"/>
      <c r="FR47" s="106"/>
      <c r="FS47" s="107"/>
      <c r="FT47" s="107"/>
      <c r="FU47" s="108"/>
      <c r="FV47" s="109"/>
      <c r="FW47" s="110"/>
      <c r="FX47" s="111"/>
      <c r="FY47" s="112"/>
      <c r="GA47" s="104"/>
      <c r="GB47" s="104"/>
      <c r="GC47" s="105"/>
      <c r="GD47" s="106"/>
      <c r="GE47" s="107"/>
      <c r="GF47" s="107"/>
      <c r="GG47" s="108"/>
      <c r="GH47" s="109"/>
      <c r="GI47" s="110"/>
      <c r="GJ47" s="111"/>
      <c r="GK47" s="112"/>
      <c r="GM47" s="104"/>
      <c r="GN47" s="104"/>
      <c r="GO47" s="105"/>
      <c r="GP47" s="106"/>
      <c r="GQ47" s="107"/>
      <c r="GR47" s="107"/>
      <c r="GS47" s="108"/>
      <c r="GT47" s="109"/>
      <c r="GU47" s="110"/>
      <c r="GV47" s="111"/>
      <c r="GW47" s="112"/>
      <c r="GY47" s="104"/>
      <c r="GZ47" s="104"/>
      <c r="HA47" s="105"/>
      <c r="HB47" s="106"/>
      <c r="HC47" s="107"/>
      <c r="HD47" s="107"/>
      <c r="HE47" s="108"/>
      <c r="HF47" s="109"/>
      <c r="HG47" s="110"/>
      <c r="HH47" s="111"/>
      <c r="HI47" s="112"/>
      <c r="HK47" s="104"/>
      <c r="HL47" s="104"/>
      <c r="HM47" s="105"/>
      <c r="HN47" s="106"/>
      <c r="HO47" s="107"/>
      <c r="HP47" s="107"/>
      <c r="HQ47" s="108"/>
      <c r="HR47" s="109"/>
      <c r="HS47" s="110"/>
      <c r="HT47" s="111"/>
      <c r="HU47" s="112"/>
      <c r="HW47" s="104"/>
      <c r="HX47" s="104"/>
      <c r="HY47" s="105"/>
      <c r="HZ47" s="106"/>
      <c r="IA47" s="107"/>
      <c r="IB47" s="107"/>
      <c r="IC47" s="108"/>
      <c r="ID47" s="109"/>
      <c r="IE47" s="110"/>
      <c r="IF47" s="111"/>
      <c r="IG47" s="112"/>
      <c r="II47" s="104"/>
      <c r="IJ47" s="104"/>
      <c r="IK47" s="105"/>
      <c r="IL47" s="106"/>
      <c r="IM47" s="107"/>
      <c r="IN47" s="107"/>
      <c r="IO47" s="108"/>
      <c r="IP47" s="109"/>
      <c r="IQ47" s="110"/>
      <c r="IR47" s="111"/>
      <c r="IS47" s="112"/>
      <c r="IU47" s="104"/>
      <c r="IV47" s="104"/>
      <c r="IW47" s="105"/>
      <c r="IX47" s="106"/>
      <c r="IY47" s="107"/>
      <c r="IZ47" s="107"/>
      <c r="JA47" s="108"/>
      <c r="JB47" s="109"/>
      <c r="JC47" s="110"/>
      <c r="JD47" s="111"/>
      <c r="JE47" s="112"/>
      <c r="JG47" s="104"/>
      <c r="JH47" s="104"/>
      <c r="JI47" s="105"/>
      <c r="JJ47" s="106"/>
      <c r="JK47" s="107"/>
      <c r="JL47" s="107"/>
      <c r="JM47" s="108"/>
      <c r="JN47" s="109"/>
      <c r="JO47" s="110"/>
      <c r="JP47" s="111"/>
      <c r="JQ47" s="112"/>
      <c r="JS47" s="104"/>
      <c r="JT47" s="104"/>
      <c r="JU47" s="105"/>
      <c r="JV47" s="106"/>
      <c r="JW47" s="107"/>
      <c r="JX47" s="107"/>
      <c r="JY47" s="108"/>
      <c r="JZ47" s="109"/>
      <c r="KA47" s="110"/>
      <c r="KB47" s="111"/>
      <c r="KC47" s="112"/>
      <c r="KE47" s="104"/>
      <c r="KF47" s="104"/>
    </row>
    <row r="48" spans="1:292" ht="13.5" customHeight="1">
      <c r="A48" s="20"/>
      <c r="B48" s="104" t="s">
        <v>1062</v>
      </c>
      <c r="C48" s="1" t="s">
        <v>1138</v>
      </c>
      <c r="D48" s="163"/>
      <c r="E48" s="105"/>
      <c r="F48" s="106"/>
      <c r="G48" s="107"/>
      <c r="H48" s="107"/>
      <c r="I48" s="108"/>
      <c r="J48" s="109"/>
      <c r="K48" s="110"/>
      <c r="L48" s="111"/>
      <c r="M48" s="112"/>
      <c r="O48" s="104"/>
      <c r="P48" s="163"/>
      <c r="Q48" s="105"/>
      <c r="R48" s="106"/>
      <c r="S48" s="107"/>
      <c r="T48" s="107"/>
      <c r="U48" s="108"/>
      <c r="V48" s="109"/>
      <c r="W48" s="110"/>
      <c r="X48" s="111"/>
      <c r="Y48" s="112"/>
      <c r="AA48" s="104"/>
      <c r="AB48" s="104"/>
      <c r="AC48" s="105"/>
      <c r="AD48" s="106"/>
      <c r="AE48" s="107"/>
      <c r="AF48" s="107"/>
      <c r="AG48" s="108"/>
      <c r="AH48" s="109"/>
      <c r="AI48" s="110"/>
      <c r="AJ48" s="111"/>
      <c r="AK48" s="112"/>
      <c r="AM48" s="104"/>
      <c r="AN48" s="104"/>
      <c r="AO48" s="105"/>
      <c r="AP48" s="106"/>
      <c r="AQ48" s="107"/>
      <c r="AR48" s="107"/>
      <c r="AS48" s="108"/>
      <c r="AT48" s="109"/>
      <c r="AU48" s="110"/>
      <c r="AV48" s="111"/>
      <c r="AW48" s="112"/>
      <c r="AY48" s="104"/>
      <c r="AZ48" s="104"/>
      <c r="BA48" s="105">
        <f>IF(BE48="","",BA$3)</f>
        <v>44926</v>
      </c>
      <c r="BB48" s="106" t="str">
        <f>IF(BE48="","",BA$1)</f>
        <v>Marin I</v>
      </c>
      <c r="BC48" s="107">
        <v>44519</v>
      </c>
      <c r="BD48" s="107">
        <v>44719</v>
      </c>
      <c r="BE48" s="108" t="str">
        <f>IF(BL48="","",IF(ISNUMBER(SEARCH(":",BL48)),MID(BL48,FIND(":",BL48)+2,FIND("(",BL48)-FIND(":",BL48)-3),LEFT(BL48,FIND("(",BL48)-2)))</f>
        <v>Emma Kari</v>
      </c>
      <c r="BF48" s="109" t="str">
        <f>IF(BL48="","",MID(BL48,FIND("(",BL48)+1,4))</f>
        <v>1983</v>
      </c>
      <c r="BG48" s="110" t="str">
        <f>IF(ISNUMBER(SEARCH("*female*",BL48)),"female",IF(ISNUMBER(SEARCH("*male*",BL48)),"male",""))</f>
        <v>female</v>
      </c>
      <c r="BH48" s="111" t="str">
        <f>IF(BL48="","",IF(ISERROR(MID(BL48,FIND("male,",BL48)+6,(FIND(")",BL48)-(FIND("male,",BL48)+6))))=TRUE,"missing/error",MID(BL48,FIND("male,",BL48)+6,(FIND(")",BL48)-(FIND("male,",BL48)+6)))))</f>
        <v>fi_vihr01</v>
      </c>
      <c r="BI48" s="112" t="str">
        <f>IF(BE48="","",(MID(BE48,(SEARCH("^^",SUBSTITUTE(BE48," ","^^",LEN(BE48)-LEN(SUBSTITUTE(BE48," ","")))))+1,99)&amp;"_"&amp;LEFT(BE48,FIND(" ",BE48)-1)&amp;"_"&amp;BF48))</f>
        <v>Kari_Emma_1983</v>
      </c>
      <c r="BK48" s="104"/>
      <c r="BL48" s="104" t="s">
        <v>1081</v>
      </c>
      <c r="BM48" s="105"/>
      <c r="BN48" s="106"/>
      <c r="BO48" s="107"/>
      <c r="BP48" s="107"/>
      <c r="BQ48" s="108"/>
      <c r="BR48" s="109"/>
      <c r="BS48" s="110"/>
      <c r="BT48" s="111"/>
      <c r="BU48" s="112"/>
      <c r="BW48" s="104"/>
      <c r="BX48" s="104"/>
      <c r="BY48" s="105"/>
      <c r="BZ48" s="106"/>
      <c r="CA48" s="107"/>
      <c r="CB48" s="107"/>
      <c r="CC48" s="108"/>
      <c r="CD48" s="109"/>
      <c r="CE48" s="110"/>
      <c r="CF48" s="111"/>
      <c r="CG48" s="112"/>
      <c r="CI48" s="104"/>
      <c r="CJ48" s="104"/>
      <c r="CK48" s="105"/>
      <c r="CL48" s="106"/>
      <c r="CM48" s="107"/>
      <c r="CN48" s="107"/>
      <c r="CO48" s="108"/>
      <c r="CP48" s="109"/>
      <c r="CQ48" s="110"/>
      <c r="CR48" s="111"/>
      <c r="CS48" s="112"/>
      <c r="CU48" s="104"/>
      <c r="CV48" s="104"/>
      <c r="CW48" s="105"/>
      <c r="CX48" s="106"/>
      <c r="CY48" s="107"/>
      <c r="CZ48" s="107"/>
      <c r="DA48" s="108"/>
      <c r="DB48" s="109"/>
      <c r="DC48" s="110"/>
      <c r="DD48" s="111"/>
      <c r="DE48" s="112"/>
      <c r="DG48" s="104"/>
      <c r="DH48" s="104"/>
      <c r="DI48" s="105"/>
      <c r="DJ48" s="106"/>
      <c r="DK48" s="107"/>
      <c r="DL48" s="107"/>
      <c r="DM48" s="108"/>
      <c r="DN48" s="109"/>
      <c r="DO48" s="110"/>
      <c r="DP48" s="111"/>
      <c r="DQ48" s="112"/>
      <c r="DS48" s="104"/>
      <c r="DT48" s="104"/>
      <c r="DU48" s="105"/>
      <c r="DV48" s="106"/>
      <c r="DW48" s="107"/>
      <c r="DX48" s="107"/>
      <c r="DY48" s="108"/>
      <c r="DZ48" s="109"/>
      <c r="EA48" s="110"/>
      <c r="EB48" s="111"/>
      <c r="EC48" s="112"/>
      <c r="EE48" s="104"/>
      <c r="EF48" s="104"/>
      <c r="EG48" s="105"/>
      <c r="EH48" s="106"/>
      <c r="EI48" s="107"/>
      <c r="EJ48" s="107"/>
      <c r="EK48" s="108"/>
      <c r="EL48" s="109"/>
      <c r="EM48" s="110"/>
      <c r="EN48" s="111"/>
      <c r="EO48" s="112"/>
      <c r="EQ48" s="104"/>
      <c r="ER48" s="104"/>
      <c r="ES48" s="105"/>
      <c r="ET48" s="106"/>
      <c r="EU48" s="107"/>
      <c r="EV48" s="107"/>
      <c r="EW48" s="108"/>
      <c r="EX48" s="109"/>
      <c r="EY48" s="110"/>
      <c r="EZ48" s="111"/>
      <c r="FA48" s="112"/>
      <c r="FC48" s="104"/>
      <c r="FD48" s="104"/>
      <c r="FE48" s="105"/>
      <c r="FF48" s="106"/>
      <c r="FG48" s="107"/>
      <c r="FH48" s="107"/>
      <c r="FI48" s="108"/>
      <c r="FJ48" s="109"/>
      <c r="FK48" s="110"/>
      <c r="FL48" s="111"/>
      <c r="FM48" s="112"/>
      <c r="FO48" s="104"/>
      <c r="FP48" s="104"/>
      <c r="FQ48" s="105"/>
      <c r="FR48" s="106"/>
      <c r="FS48" s="107"/>
      <c r="FT48" s="107"/>
      <c r="FU48" s="108"/>
      <c r="FV48" s="109"/>
      <c r="FW48" s="110"/>
      <c r="FX48" s="111"/>
      <c r="FY48" s="112"/>
      <c r="GA48" s="104"/>
      <c r="GB48" s="104"/>
      <c r="GC48" s="105"/>
      <c r="GD48" s="106"/>
      <c r="GE48" s="107"/>
      <c r="GF48" s="107"/>
      <c r="GG48" s="108"/>
      <c r="GH48" s="109"/>
      <c r="GI48" s="110"/>
      <c r="GJ48" s="111"/>
      <c r="GK48" s="112"/>
      <c r="GM48" s="104"/>
      <c r="GN48" s="104"/>
      <c r="GO48" s="105"/>
      <c r="GP48" s="106"/>
      <c r="GQ48" s="107"/>
      <c r="GR48" s="107"/>
      <c r="GS48" s="108"/>
      <c r="GT48" s="109"/>
      <c r="GU48" s="110"/>
      <c r="GV48" s="111"/>
      <c r="GW48" s="112"/>
      <c r="GY48" s="104"/>
      <c r="GZ48" s="104"/>
      <c r="HA48" s="105"/>
      <c r="HB48" s="106"/>
      <c r="HC48" s="107"/>
      <c r="HD48" s="107"/>
      <c r="HE48" s="108"/>
      <c r="HF48" s="109"/>
      <c r="HG48" s="110"/>
      <c r="HH48" s="111"/>
      <c r="HI48" s="112"/>
      <c r="HK48" s="104"/>
      <c r="HL48" s="104"/>
      <c r="HM48" s="105"/>
      <c r="HN48" s="106"/>
      <c r="HO48" s="107"/>
      <c r="HP48" s="107"/>
      <c r="HQ48" s="108"/>
      <c r="HR48" s="109"/>
      <c r="HS48" s="110"/>
      <c r="HT48" s="111"/>
      <c r="HU48" s="112"/>
      <c r="HW48" s="104"/>
      <c r="HX48" s="104"/>
      <c r="HY48" s="105"/>
      <c r="HZ48" s="106"/>
      <c r="IA48" s="107"/>
      <c r="IB48" s="107"/>
      <c r="IC48" s="108"/>
      <c r="ID48" s="109"/>
      <c r="IE48" s="110"/>
      <c r="IF48" s="111"/>
      <c r="IG48" s="112"/>
      <c r="II48" s="104"/>
      <c r="IJ48" s="104"/>
      <c r="IK48" s="105"/>
      <c r="IL48" s="106"/>
      <c r="IM48" s="107"/>
      <c r="IN48" s="107"/>
      <c r="IO48" s="108"/>
      <c r="IP48" s="109"/>
      <c r="IQ48" s="110"/>
      <c r="IR48" s="111"/>
      <c r="IS48" s="112"/>
      <c r="IU48" s="104"/>
      <c r="IV48" s="104"/>
      <c r="IW48" s="105"/>
      <c r="IX48" s="106"/>
      <c r="IY48" s="107"/>
      <c r="IZ48" s="107"/>
      <c r="JA48" s="108"/>
      <c r="JB48" s="109"/>
      <c r="JC48" s="110"/>
      <c r="JD48" s="111"/>
      <c r="JE48" s="112"/>
      <c r="JG48" s="104"/>
      <c r="JH48" s="104"/>
      <c r="JI48" s="105"/>
      <c r="JJ48" s="106"/>
      <c r="JK48" s="107"/>
      <c r="JL48" s="107"/>
      <c r="JM48" s="108"/>
      <c r="JN48" s="109"/>
      <c r="JO48" s="110"/>
      <c r="JP48" s="111"/>
      <c r="JQ48" s="112"/>
      <c r="JS48" s="104"/>
      <c r="JT48" s="104"/>
      <c r="JU48" s="105"/>
      <c r="JV48" s="106"/>
      <c r="JW48" s="107"/>
      <c r="JX48" s="107"/>
      <c r="JY48" s="108"/>
      <c r="JZ48" s="109"/>
      <c r="KA48" s="110"/>
      <c r="KB48" s="111"/>
      <c r="KC48" s="112"/>
      <c r="KE48" s="104"/>
      <c r="KF48" s="104"/>
    </row>
    <row r="49" spans="1:292" ht="13.5" customHeight="1">
      <c r="A49" s="20"/>
      <c r="B49" s="104" t="s">
        <v>1062</v>
      </c>
      <c r="C49" s="1" t="s">
        <v>1138</v>
      </c>
      <c r="D49" s="163"/>
      <c r="E49" s="105"/>
      <c r="F49" s="106"/>
      <c r="G49" s="107"/>
      <c r="H49" s="107"/>
      <c r="I49" s="108"/>
      <c r="J49" s="109"/>
      <c r="K49" s="110"/>
      <c r="L49" s="111"/>
      <c r="M49" s="112"/>
      <c r="O49" s="104"/>
      <c r="P49" s="163"/>
      <c r="Q49" s="105"/>
      <c r="R49" s="106"/>
      <c r="S49" s="107"/>
      <c r="T49" s="107"/>
      <c r="U49" s="108"/>
      <c r="V49" s="109"/>
      <c r="W49" s="110"/>
      <c r="X49" s="111"/>
      <c r="Y49" s="112"/>
      <c r="AA49" s="104"/>
      <c r="AB49" s="104"/>
      <c r="AC49" s="105"/>
      <c r="AD49" s="106"/>
      <c r="AE49" s="107"/>
      <c r="AF49" s="107"/>
      <c r="AG49" s="108"/>
      <c r="AH49" s="109"/>
      <c r="AI49" s="110"/>
      <c r="AJ49" s="111"/>
      <c r="AK49" s="112"/>
      <c r="AM49" s="104"/>
      <c r="AN49" s="104"/>
      <c r="AO49" s="105"/>
      <c r="AP49" s="106"/>
      <c r="AQ49" s="107"/>
      <c r="AR49" s="107"/>
      <c r="AS49" s="108"/>
      <c r="AT49" s="109"/>
      <c r="AU49" s="110"/>
      <c r="AV49" s="111"/>
      <c r="AW49" s="112"/>
      <c r="AY49" s="104"/>
      <c r="AZ49" s="104"/>
      <c r="BA49" s="105">
        <f>IF(BE49="","",BA$3)</f>
        <v>44926</v>
      </c>
      <c r="BB49" s="106" t="str">
        <f>IF(BE49="","",BA$1)</f>
        <v>Marin I</v>
      </c>
      <c r="BC49" s="107">
        <v>44719</v>
      </c>
      <c r="BD49" s="107">
        <f>IF(BE49="","",BA$3)</f>
        <v>44926</v>
      </c>
      <c r="BE49" s="108" t="str">
        <f>IF(BL49="","",IF(ISNUMBER(SEARCH(":",BL49)),MID(BL49,FIND(":",BL49)+2,FIND("(",BL49)-FIND(":",BL49)-3),LEFT(BL49,FIND("(",BL49)-2)))</f>
        <v>Maria Karoliina Ohisalo</v>
      </c>
      <c r="BF49" s="109" t="str">
        <f>IF(BL49="","",MID(BL49,FIND("(",BL49)+1,4))</f>
        <v>1985</v>
      </c>
      <c r="BG49" s="110" t="str">
        <f>IF(ISNUMBER(SEARCH("*female*",BL49)),"female",IF(ISNUMBER(SEARCH("*male*",BL49)),"male",""))</f>
        <v>female</v>
      </c>
      <c r="BH49" s="111" t="str">
        <f>IF(BL49="","",IF(ISERROR(MID(BL49,FIND("male,",BL49)+6,(FIND(")",BL49)-(FIND("male,",BL49)+6))))=TRUE,"missing/error",MID(BL49,FIND("male,",BL49)+6,(FIND(")",BL49)-(FIND("male,",BL49)+6)))))</f>
        <v>fi_vihr01</v>
      </c>
      <c r="BI49" s="112" t="str">
        <f>IF(BE49="","",(MID(BE49,(SEARCH("^^",SUBSTITUTE(BE49," ","^^",LEN(BE49)-LEN(SUBSTITUTE(BE49," ","")))))+1,99)&amp;"_"&amp;LEFT(BE49,FIND(" ",BE49)-1)&amp;"_"&amp;BF49))</f>
        <v>Ohisalo_Maria_1985</v>
      </c>
      <c r="BJ49" s="1" t="s">
        <v>1140</v>
      </c>
      <c r="BK49" s="104"/>
      <c r="BL49" s="104" t="s">
        <v>1139</v>
      </c>
      <c r="BM49" s="105"/>
      <c r="BN49" s="106"/>
      <c r="BO49" s="107"/>
      <c r="BP49" s="107"/>
      <c r="BQ49" s="108"/>
      <c r="BR49" s="109"/>
      <c r="BS49" s="110"/>
      <c r="BT49" s="111"/>
      <c r="BU49" s="112"/>
      <c r="BW49" s="104"/>
      <c r="BX49" s="104"/>
      <c r="BY49" s="105"/>
      <c r="BZ49" s="106"/>
      <c r="CA49" s="107"/>
      <c r="CB49" s="107"/>
      <c r="CC49" s="108"/>
      <c r="CD49" s="109"/>
      <c r="CE49" s="110"/>
      <c r="CF49" s="111"/>
      <c r="CG49" s="112"/>
      <c r="CI49" s="104"/>
      <c r="CJ49" s="104"/>
      <c r="CK49" s="105"/>
      <c r="CL49" s="106"/>
      <c r="CM49" s="107"/>
      <c r="CN49" s="107"/>
      <c r="CO49" s="108"/>
      <c r="CP49" s="109"/>
      <c r="CQ49" s="110"/>
      <c r="CR49" s="111"/>
      <c r="CS49" s="112"/>
      <c r="CU49" s="104"/>
      <c r="CV49" s="104"/>
      <c r="CW49" s="105"/>
      <c r="CX49" s="106"/>
      <c r="CY49" s="107"/>
      <c r="CZ49" s="107"/>
      <c r="DA49" s="108"/>
      <c r="DB49" s="109"/>
      <c r="DC49" s="110"/>
      <c r="DD49" s="111"/>
      <c r="DE49" s="112"/>
      <c r="DG49" s="104"/>
      <c r="DH49" s="104"/>
      <c r="DI49" s="105"/>
      <c r="DJ49" s="106"/>
      <c r="DK49" s="107"/>
      <c r="DL49" s="107"/>
      <c r="DM49" s="108"/>
      <c r="DN49" s="109"/>
      <c r="DO49" s="110"/>
      <c r="DP49" s="111"/>
      <c r="DQ49" s="112"/>
      <c r="DS49" s="104"/>
      <c r="DT49" s="104"/>
      <c r="DU49" s="105"/>
      <c r="DV49" s="106"/>
      <c r="DW49" s="107"/>
      <c r="DX49" s="107"/>
      <c r="DY49" s="108"/>
      <c r="DZ49" s="109"/>
      <c r="EA49" s="110"/>
      <c r="EB49" s="111"/>
      <c r="EC49" s="112"/>
      <c r="EE49" s="104"/>
      <c r="EF49" s="104"/>
      <c r="EG49" s="105"/>
      <c r="EH49" s="106"/>
      <c r="EI49" s="107"/>
      <c r="EJ49" s="107"/>
      <c r="EK49" s="108"/>
      <c r="EL49" s="109"/>
      <c r="EM49" s="110"/>
      <c r="EN49" s="111"/>
      <c r="EO49" s="112"/>
      <c r="EQ49" s="104"/>
      <c r="ER49" s="104"/>
      <c r="ES49" s="105"/>
      <c r="ET49" s="106"/>
      <c r="EU49" s="107"/>
      <c r="EV49" s="107"/>
      <c r="EW49" s="108"/>
      <c r="EX49" s="109"/>
      <c r="EY49" s="110"/>
      <c r="EZ49" s="111"/>
      <c r="FA49" s="112"/>
      <c r="FC49" s="104"/>
      <c r="FD49" s="104"/>
      <c r="FE49" s="105"/>
      <c r="FF49" s="106"/>
      <c r="FG49" s="107"/>
      <c r="FH49" s="107"/>
      <c r="FI49" s="108"/>
      <c r="FJ49" s="109"/>
      <c r="FK49" s="110"/>
      <c r="FL49" s="111"/>
      <c r="FM49" s="112"/>
      <c r="FO49" s="104"/>
      <c r="FP49" s="104"/>
      <c r="FQ49" s="105"/>
      <c r="FR49" s="106"/>
      <c r="FS49" s="107"/>
      <c r="FT49" s="107"/>
      <c r="FU49" s="108"/>
      <c r="FV49" s="109"/>
      <c r="FW49" s="110"/>
      <c r="FX49" s="111"/>
      <c r="FY49" s="112"/>
      <c r="GA49" s="104"/>
      <c r="GB49" s="104"/>
      <c r="GC49" s="105"/>
      <c r="GD49" s="106"/>
      <c r="GE49" s="107"/>
      <c r="GF49" s="107"/>
      <c r="GG49" s="108"/>
      <c r="GH49" s="109"/>
      <c r="GI49" s="110"/>
      <c r="GJ49" s="111"/>
      <c r="GK49" s="112"/>
      <c r="GM49" s="104"/>
      <c r="GN49" s="104"/>
      <c r="GO49" s="105"/>
      <c r="GP49" s="106"/>
      <c r="GQ49" s="107"/>
      <c r="GR49" s="107"/>
      <c r="GS49" s="108"/>
      <c r="GT49" s="109"/>
      <c r="GU49" s="110"/>
      <c r="GV49" s="111"/>
      <c r="GW49" s="112"/>
      <c r="GY49" s="104"/>
      <c r="GZ49" s="104"/>
      <c r="HA49" s="105"/>
      <c r="HB49" s="106"/>
      <c r="HC49" s="107"/>
      <c r="HD49" s="107"/>
      <c r="HE49" s="108"/>
      <c r="HF49" s="109"/>
      <c r="HG49" s="110"/>
      <c r="HH49" s="111"/>
      <c r="HI49" s="112"/>
      <c r="HK49" s="104"/>
      <c r="HL49" s="104"/>
      <c r="HM49" s="105"/>
      <c r="HN49" s="106"/>
      <c r="HO49" s="107"/>
      <c r="HP49" s="107"/>
      <c r="HQ49" s="108"/>
      <c r="HR49" s="109"/>
      <c r="HS49" s="110"/>
      <c r="HT49" s="111"/>
      <c r="HU49" s="112"/>
      <c r="HW49" s="104"/>
      <c r="HX49" s="104"/>
      <c r="HY49" s="105"/>
      <c r="HZ49" s="106"/>
      <c r="IA49" s="107"/>
      <c r="IB49" s="107"/>
      <c r="IC49" s="108"/>
      <c r="ID49" s="109"/>
      <c r="IE49" s="110"/>
      <c r="IF49" s="111"/>
      <c r="IG49" s="112"/>
      <c r="II49" s="104"/>
      <c r="IJ49" s="104"/>
      <c r="IK49" s="105"/>
      <c r="IL49" s="106"/>
      <c r="IM49" s="107"/>
      <c r="IN49" s="107"/>
      <c r="IO49" s="108"/>
      <c r="IP49" s="109"/>
      <c r="IQ49" s="110"/>
      <c r="IR49" s="111"/>
      <c r="IS49" s="112"/>
      <c r="IU49" s="104"/>
      <c r="IV49" s="104"/>
      <c r="IW49" s="105"/>
      <c r="IX49" s="106"/>
      <c r="IY49" s="107"/>
      <c r="IZ49" s="107"/>
      <c r="JA49" s="108"/>
      <c r="JB49" s="109"/>
      <c r="JC49" s="110"/>
      <c r="JD49" s="111"/>
      <c r="JE49" s="112"/>
      <c r="JG49" s="104"/>
      <c r="JH49" s="104"/>
      <c r="JI49" s="105"/>
      <c r="JJ49" s="106"/>
      <c r="JK49" s="107"/>
      <c r="JL49" s="107"/>
      <c r="JM49" s="108"/>
      <c r="JN49" s="109"/>
      <c r="JO49" s="110"/>
      <c r="JP49" s="111"/>
      <c r="JQ49" s="112"/>
      <c r="JS49" s="104"/>
      <c r="JT49" s="104"/>
      <c r="JU49" s="105"/>
      <c r="JV49" s="106"/>
      <c r="JW49" s="107"/>
      <c r="JX49" s="107"/>
      <c r="JY49" s="108"/>
      <c r="JZ49" s="109"/>
      <c r="KA49" s="110"/>
      <c r="KB49" s="111"/>
      <c r="KC49" s="112"/>
      <c r="KE49" s="104"/>
      <c r="KF49" s="104"/>
    </row>
    <row r="50" spans="1:292" ht="13.5" customHeight="1">
      <c r="A50" s="20"/>
      <c r="B50" s="104" t="s">
        <v>1073</v>
      </c>
      <c r="D50" s="163"/>
      <c r="E50" s="105"/>
      <c r="F50" s="106"/>
      <c r="G50" s="107"/>
      <c r="H50" s="107"/>
      <c r="I50" s="108"/>
      <c r="J50" s="109"/>
      <c r="K50" s="110"/>
      <c r="L50" s="111"/>
      <c r="M50" s="112"/>
      <c r="O50" s="104"/>
      <c r="P50" s="163"/>
      <c r="Q50" s="105"/>
      <c r="R50" s="106"/>
      <c r="S50" s="107"/>
      <c r="T50" s="107"/>
      <c r="U50" s="108"/>
      <c r="V50" s="109"/>
      <c r="W50" s="110"/>
      <c r="X50" s="111"/>
      <c r="Y50" s="112"/>
      <c r="AA50" s="104"/>
      <c r="AB50" s="104"/>
      <c r="AC50" s="105">
        <f>IF(AG50="","",AC$3)</f>
        <v>43622</v>
      </c>
      <c r="AD50" s="106" t="str">
        <f>IF(AG50="","",AC$1)</f>
        <v>Sipilä I</v>
      </c>
      <c r="AE50" s="107">
        <v>42860</v>
      </c>
      <c r="AF50" s="107">
        <f>IF(AG50="","",AC$3)</f>
        <v>43622</v>
      </c>
      <c r="AG50" s="108" t="str">
        <f>IF(AN50="","",IF(ISNUMBER(SEARCH(":",AN50)),MID(AN50,FIND(":",AN50)+2,FIND("(",AN50)-FIND(":",AN50)-3),LEFT(AN50,FIND("(",AN50)-2)))</f>
        <v>Kimmo Tiilikainen</v>
      </c>
      <c r="AH50" s="109" t="str">
        <f>IF(AN50="","",MID(AN50,FIND("(",AN50)+1,4))</f>
        <v>1966</v>
      </c>
      <c r="AI50" s="110" t="str">
        <f>IF(ISNUMBER(SEARCH("*female*",AN50)),"female",IF(ISNUMBER(SEARCH("*male*",AN50)),"male",""))</f>
        <v>male</v>
      </c>
      <c r="AJ50" s="111" t="str">
        <f>IF(AN50="","",IF(ISERROR(MID(AN50,FIND("male,",AN50)+6,(FIND(")",AN50)-(FIND("male,",AN50)+6))))=TRUE,"missing/error",MID(AN50,FIND("male,",AN50)+6,(FIND(")",AN50)-(FIND("male,",AN50)+6)))))</f>
        <v>fi_kesk01</v>
      </c>
      <c r="AK50" s="112" t="str">
        <f>IF(AG50="","",(MID(AG50,(SEARCH("^^",SUBSTITUTE(AG50," ","^^",LEN(AG50)-LEN(SUBSTITUTE(AG50," ","")))))+1,99)&amp;"_"&amp;LEFT(AG50,FIND(" ",AG50)-1)&amp;"_"&amp;AH50))</f>
        <v>Tiilikainen_Kimmo_1966</v>
      </c>
      <c r="AL50" s="1" t="s">
        <v>1037</v>
      </c>
      <c r="AM50" s="104"/>
      <c r="AN50" s="104" t="s">
        <v>945</v>
      </c>
      <c r="AO50" s="105"/>
      <c r="AP50" s="106"/>
      <c r="AQ50" s="107"/>
      <c r="AR50" s="107"/>
      <c r="AS50" s="108"/>
      <c r="AT50" s="109"/>
      <c r="AU50" s="110"/>
      <c r="AV50" s="111"/>
      <c r="AW50" s="112"/>
      <c r="AY50" s="104"/>
      <c r="AZ50" s="104"/>
      <c r="BA50" s="105"/>
      <c r="BB50" s="106"/>
      <c r="BC50" s="107"/>
      <c r="BD50" s="107"/>
      <c r="BE50" s="108"/>
      <c r="BF50" s="109"/>
      <c r="BG50" s="110"/>
      <c r="BH50" s="111"/>
      <c r="BI50" s="112"/>
      <c r="BK50" s="104"/>
      <c r="BL50" s="104"/>
      <c r="BM50" s="105"/>
      <c r="BN50" s="106"/>
      <c r="BO50" s="107"/>
      <c r="BP50" s="107"/>
      <c r="BQ50" s="108"/>
      <c r="BR50" s="109"/>
      <c r="BS50" s="110"/>
      <c r="BT50" s="111"/>
      <c r="BU50" s="112"/>
      <c r="BW50" s="104"/>
      <c r="BX50" s="104"/>
      <c r="BY50" s="105"/>
      <c r="BZ50" s="106"/>
      <c r="CA50" s="107"/>
      <c r="CB50" s="107"/>
      <c r="CC50" s="108"/>
      <c r="CD50" s="109"/>
      <c r="CE50" s="110"/>
      <c r="CF50" s="111"/>
      <c r="CG50" s="112"/>
      <c r="CI50" s="104"/>
      <c r="CJ50" s="104"/>
      <c r="CK50" s="105"/>
      <c r="CL50" s="106"/>
      <c r="CM50" s="107"/>
      <c r="CN50" s="107"/>
      <c r="CO50" s="108"/>
      <c r="CP50" s="109"/>
      <c r="CQ50" s="110"/>
      <c r="CR50" s="111"/>
      <c r="CS50" s="112"/>
      <c r="CU50" s="104"/>
      <c r="CV50" s="104"/>
      <c r="CW50" s="105"/>
      <c r="CX50" s="106"/>
      <c r="CY50" s="107"/>
      <c r="CZ50" s="107"/>
      <c r="DA50" s="108"/>
      <c r="DB50" s="109"/>
      <c r="DC50" s="110"/>
      <c r="DD50" s="111"/>
      <c r="DE50" s="112"/>
      <c r="DG50" s="104"/>
      <c r="DH50" s="104"/>
      <c r="DI50" s="105"/>
      <c r="DJ50" s="106"/>
      <c r="DK50" s="107"/>
      <c r="DL50" s="107"/>
      <c r="DM50" s="108"/>
      <c r="DN50" s="109"/>
      <c r="DO50" s="110"/>
      <c r="DP50" s="111"/>
      <c r="DQ50" s="112"/>
      <c r="DS50" s="104"/>
      <c r="DT50" s="104"/>
      <c r="DU50" s="105"/>
      <c r="DV50" s="106"/>
      <c r="DW50" s="107"/>
      <c r="DX50" s="107"/>
      <c r="DY50" s="108"/>
      <c r="DZ50" s="109"/>
      <c r="EA50" s="110"/>
      <c r="EB50" s="111"/>
      <c r="EC50" s="112"/>
      <c r="EE50" s="104"/>
      <c r="EF50" s="104"/>
      <c r="EG50" s="105"/>
      <c r="EH50" s="106"/>
      <c r="EI50" s="107"/>
      <c r="EJ50" s="107"/>
      <c r="EK50" s="108"/>
      <c r="EL50" s="109"/>
      <c r="EM50" s="110"/>
      <c r="EN50" s="111"/>
      <c r="EO50" s="112"/>
      <c r="EQ50" s="104"/>
      <c r="ER50" s="104"/>
      <c r="ES50" s="105"/>
      <c r="ET50" s="106"/>
      <c r="EU50" s="107"/>
      <c r="EV50" s="107"/>
      <c r="EW50" s="108"/>
      <c r="EX50" s="109"/>
      <c r="EY50" s="110"/>
      <c r="EZ50" s="111"/>
      <c r="FA50" s="112"/>
      <c r="FC50" s="104"/>
      <c r="FD50" s="104"/>
      <c r="FE50" s="105"/>
      <c r="FF50" s="106"/>
      <c r="FG50" s="107"/>
      <c r="FH50" s="107"/>
      <c r="FI50" s="108"/>
      <c r="FJ50" s="109"/>
      <c r="FK50" s="110"/>
      <c r="FL50" s="111"/>
      <c r="FM50" s="112"/>
      <c r="FO50" s="104"/>
      <c r="FP50" s="104"/>
      <c r="FQ50" s="105"/>
      <c r="FR50" s="106"/>
      <c r="FS50" s="107"/>
      <c r="FT50" s="107"/>
      <c r="FU50" s="108"/>
      <c r="FV50" s="109"/>
      <c r="FW50" s="110"/>
      <c r="FX50" s="111"/>
      <c r="FY50" s="112"/>
      <c r="GA50" s="104"/>
      <c r="GB50" s="104"/>
      <c r="GC50" s="105"/>
      <c r="GD50" s="106"/>
      <c r="GE50" s="107"/>
      <c r="GF50" s="107"/>
      <c r="GG50" s="108"/>
      <c r="GH50" s="109"/>
      <c r="GI50" s="110"/>
      <c r="GJ50" s="111"/>
      <c r="GK50" s="112"/>
      <c r="GM50" s="104"/>
      <c r="GN50" s="104"/>
      <c r="GO50" s="105"/>
      <c r="GP50" s="106"/>
      <c r="GQ50" s="107"/>
      <c r="GR50" s="107"/>
      <c r="GS50" s="108"/>
      <c r="GT50" s="109"/>
      <c r="GU50" s="110"/>
      <c r="GV50" s="111"/>
      <c r="GW50" s="112"/>
      <c r="GY50" s="104"/>
      <c r="GZ50" s="104"/>
      <c r="HA50" s="105"/>
      <c r="HB50" s="106"/>
      <c r="HC50" s="107"/>
      <c r="HD50" s="107"/>
      <c r="HE50" s="108"/>
      <c r="HF50" s="109"/>
      <c r="HG50" s="110"/>
      <c r="HH50" s="111"/>
      <c r="HI50" s="112"/>
      <c r="HK50" s="104"/>
      <c r="HL50" s="104"/>
      <c r="HM50" s="105"/>
      <c r="HN50" s="106"/>
      <c r="HO50" s="107"/>
      <c r="HP50" s="107"/>
      <c r="HQ50" s="108"/>
      <c r="HR50" s="109"/>
      <c r="HS50" s="110"/>
      <c r="HT50" s="111"/>
      <c r="HU50" s="112"/>
      <c r="HW50" s="104"/>
      <c r="HX50" s="104"/>
      <c r="HY50" s="105"/>
      <c r="HZ50" s="106"/>
      <c r="IA50" s="107"/>
      <c r="IB50" s="107"/>
      <c r="IC50" s="108"/>
      <c r="ID50" s="109"/>
      <c r="IE50" s="110"/>
      <c r="IF50" s="111"/>
      <c r="IG50" s="112"/>
      <c r="II50" s="104"/>
      <c r="IJ50" s="104"/>
      <c r="IK50" s="105"/>
      <c r="IL50" s="106"/>
      <c r="IM50" s="107"/>
      <c r="IN50" s="107"/>
      <c r="IO50" s="108"/>
      <c r="IP50" s="109"/>
      <c r="IQ50" s="110"/>
      <c r="IR50" s="111"/>
      <c r="IS50" s="112"/>
      <c r="IU50" s="104"/>
      <c r="IV50" s="104"/>
      <c r="IW50" s="105"/>
      <c r="IX50" s="106"/>
      <c r="IY50" s="107"/>
      <c r="IZ50" s="107"/>
      <c r="JA50" s="108"/>
      <c r="JB50" s="109"/>
      <c r="JC50" s="110"/>
      <c r="JD50" s="111"/>
      <c r="JE50" s="112"/>
      <c r="JG50" s="104"/>
      <c r="JH50" s="104"/>
      <c r="JI50" s="105"/>
      <c r="JJ50" s="106"/>
      <c r="JK50" s="107"/>
      <c r="JL50" s="107"/>
      <c r="JM50" s="108"/>
      <c r="JN50" s="109"/>
      <c r="JO50" s="110"/>
      <c r="JP50" s="111"/>
      <c r="JQ50" s="112"/>
      <c r="JS50" s="104"/>
      <c r="JT50" s="104"/>
      <c r="JU50" s="105"/>
      <c r="JV50" s="106"/>
      <c r="JW50" s="107"/>
      <c r="JX50" s="107"/>
      <c r="JY50" s="108"/>
      <c r="JZ50" s="109"/>
      <c r="KA50" s="110"/>
      <c r="KB50" s="111"/>
      <c r="KC50" s="112"/>
      <c r="KE50" s="104"/>
      <c r="KF50" s="104"/>
    </row>
    <row r="51" spans="1:292" ht="13.5" customHeight="1">
      <c r="A51" s="20"/>
      <c r="B51" s="104" t="s">
        <v>1060</v>
      </c>
      <c r="D51" s="163"/>
      <c r="E51" s="105"/>
      <c r="F51" s="106"/>
      <c r="G51" s="107"/>
      <c r="H51" s="107"/>
      <c r="I51" s="108"/>
      <c r="J51" s="109"/>
      <c r="K51" s="110"/>
      <c r="L51" s="111"/>
      <c r="M51" s="112"/>
      <c r="O51" s="104"/>
      <c r="P51" s="163"/>
      <c r="Q51" s="105"/>
      <c r="R51" s="106"/>
      <c r="S51" s="107"/>
      <c r="T51" s="107"/>
      <c r="U51" s="108"/>
      <c r="V51" s="109"/>
      <c r="W51" s="110"/>
      <c r="X51" s="111"/>
      <c r="Y51" s="112"/>
      <c r="AA51" s="104"/>
      <c r="AB51" s="104"/>
      <c r="AC51" s="105"/>
      <c r="AD51" s="106"/>
      <c r="AE51" s="107"/>
      <c r="AF51" s="107"/>
      <c r="AG51" s="108"/>
      <c r="AH51" s="109"/>
      <c r="AI51" s="110"/>
      <c r="AJ51" s="111"/>
      <c r="AK51" s="112"/>
      <c r="AM51" s="104"/>
      <c r="AN51" s="104"/>
      <c r="AO51" s="105">
        <f>IF(AS51="","",AO$3)</f>
        <v>43809</v>
      </c>
      <c r="AP51" s="106" t="str">
        <f>IF(AS51="","",AO$1)</f>
        <v>Rinne I</v>
      </c>
      <c r="AQ51" s="107">
        <f>IF(AS51="","",AO$2)</f>
        <v>43622</v>
      </c>
      <c r="AR51" s="107">
        <f>IF(AS51="","",AO$3)</f>
        <v>43809</v>
      </c>
      <c r="AS51" s="108" t="str">
        <f>IF(AZ51="","",IF(ISNUMBER(SEARCH(":",AZ51)),MID(AZ51,FIND(":",AZ51)+2,FIND("(",AZ51)-FIND(":",AZ51)-3),LEFT(AZ51,FIND("(",AZ51)-2)))</f>
        <v>Tytti Tuppurainen</v>
      </c>
      <c r="AT51" s="109" t="str">
        <f>IF(AZ51="","",MID(AZ51,FIND("(",AZ51)+1,4))</f>
        <v>1976</v>
      </c>
      <c r="AU51" s="110" t="str">
        <f>IF(ISNUMBER(SEARCH("*female*",AZ51)),"female",IF(ISNUMBER(SEARCH("*male*",AZ51)),"male",""))</f>
        <v>female</v>
      </c>
      <c r="AV51" s="111" t="str">
        <f>IF(AZ51="","",IF(ISERROR(MID(AZ51,FIND("male,",AZ51)+6,(FIND(")",AZ51)-(FIND("male,",AZ51)+6))))=TRUE,"missing/error",MID(AZ51,FIND("male,",AZ51)+6,(FIND(")",AZ51)-(FIND("male,",AZ51)+6)))))</f>
        <v>fi_sdp01</v>
      </c>
      <c r="AW51" s="112" t="str">
        <f>IF(AS51="","",(MID(AS51,(SEARCH("^^",SUBSTITUTE(AS51," ","^^",LEN(AS51)-LEN(SUBSTITUTE(AS51," ","")))))+1,99)&amp;"_"&amp;LEFT(AS51,FIND(" ",AS51)-1)&amp;"_"&amp;AT51))</f>
        <v>Tuppurainen_Tytti_1976</v>
      </c>
      <c r="AY51" s="104"/>
      <c r="AZ51" s="104" t="s">
        <v>1061</v>
      </c>
      <c r="BA51" s="105"/>
      <c r="BB51" s="106"/>
      <c r="BC51" s="107"/>
      <c r="BD51" s="107"/>
      <c r="BE51" s="108"/>
      <c r="BF51" s="109"/>
      <c r="BG51" s="110"/>
      <c r="BH51" s="111"/>
      <c r="BI51" s="112"/>
      <c r="BK51" s="104"/>
      <c r="BL51" s="104"/>
      <c r="BM51" s="105"/>
      <c r="BN51" s="106"/>
      <c r="BO51" s="107"/>
      <c r="BP51" s="107"/>
      <c r="BQ51" s="108"/>
      <c r="BR51" s="109"/>
      <c r="BS51" s="110"/>
      <c r="BT51" s="111"/>
      <c r="BU51" s="112"/>
      <c r="BW51" s="104"/>
      <c r="BX51" s="104"/>
      <c r="BY51" s="105"/>
      <c r="BZ51" s="106"/>
      <c r="CA51" s="107"/>
      <c r="CB51" s="107"/>
      <c r="CC51" s="108"/>
      <c r="CD51" s="109"/>
      <c r="CE51" s="110"/>
      <c r="CF51" s="111"/>
      <c r="CG51" s="112"/>
      <c r="CI51" s="104"/>
      <c r="CJ51" s="104"/>
      <c r="CK51" s="105"/>
      <c r="CL51" s="106"/>
      <c r="CM51" s="107"/>
      <c r="CN51" s="107"/>
      <c r="CO51" s="108"/>
      <c r="CP51" s="109"/>
      <c r="CQ51" s="110"/>
      <c r="CR51" s="111"/>
      <c r="CS51" s="112"/>
      <c r="CU51" s="104"/>
      <c r="CV51" s="104"/>
      <c r="CW51" s="105"/>
      <c r="CX51" s="106"/>
      <c r="CY51" s="107"/>
      <c r="CZ51" s="107"/>
      <c r="DA51" s="108"/>
      <c r="DB51" s="109"/>
      <c r="DC51" s="110"/>
      <c r="DD51" s="111"/>
      <c r="DE51" s="112"/>
      <c r="DG51" s="104"/>
      <c r="DH51" s="104"/>
      <c r="DI51" s="105"/>
      <c r="DJ51" s="106"/>
      <c r="DK51" s="107"/>
      <c r="DL51" s="107"/>
      <c r="DM51" s="108"/>
      <c r="DN51" s="109"/>
      <c r="DO51" s="110"/>
      <c r="DP51" s="111"/>
      <c r="DQ51" s="112"/>
      <c r="DS51" s="104"/>
      <c r="DT51" s="104"/>
      <c r="DU51" s="105"/>
      <c r="DV51" s="106"/>
      <c r="DW51" s="107"/>
      <c r="DX51" s="107"/>
      <c r="DY51" s="108"/>
      <c r="DZ51" s="109"/>
      <c r="EA51" s="110"/>
      <c r="EB51" s="111"/>
      <c r="EC51" s="112"/>
      <c r="EE51" s="104"/>
      <c r="EF51" s="104"/>
      <c r="EG51" s="105"/>
      <c r="EH51" s="106"/>
      <c r="EI51" s="107"/>
      <c r="EJ51" s="107"/>
      <c r="EK51" s="108"/>
      <c r="EL51" s="109"/>
      <c r="EM51" s="110"/>
      <c r="EN51" s="111"/>
      <c r="EO51" s="112"/>
      <c r="EQ51" s="104"/>
      <c r="ER51" s="104"/>
      <c r="ES51" s="105"/>
      <c r="ET51" s="106"/>
      <c r="EU51" s="107"/>
      <c r="EV51" s="107"/>
      <c r="EW51" s="108"/>
      <c r="EX51" s="109"/>
      <c r="EY51" s="110"/>
      <c r="EZ51" s="111"/>
      <c r="FA51" s="112"/>
      <c r="FC51" s="104"/>
      <c r="FD51" s="104"/>
      <c r="FE51" s="105"/>
      <c r="FF51" s="106"/>
      <c r="FG51" s="107"/>
      <c r="FH51" s="107"/>
      <c r="FI51" s="108"/>
      <c r="FJ51" s="109"/>
      <c r="FK51" s="110"/>
      <c r="FL51" s="111"/>
      <c r="FM51" s="112"/>
      <c r="FO51" s="104"/>
      <c r="FP51" s="104"/>
      <c r="FQ51" s="105"/>
      <c r="FR51" s="106"/>
      <c r="FS51" s="107"/>
      <c r="FT51" s="107"/>
      <c r="FU51" s="108"/>
      <c r="FV51" s="109"/>
      <c r="FW51" s="110"/>
      <c r="FX51" s="111"/>
      <c r="FY51" s="112"/>
      <c r="GA51" s="104"/>
      <c r="GB51" s="104"/>
      <c r="GC51" s="105"/>
      <c r="GD51" s="106"/>
      <c r="GE51" s="107"/>
      <c r="GF51" s="107"/>
      <c r="GG51" s="108"/>
      <c r="GH51" s="109"/>
      <c r="GI51" s="110"/>
      <c r="GJ51" s="111"/>
      <c r="GK51" s="112"/>
      <c r="GM51" s="104"/>
      <c r="GN51" s="104"/>
      <c r="GO51" s="105"/>
      <c r="GP51" s="106"/>
      <c r="GQ51" s="107"/>
      <c r="GR51" s="107"/>
      <c r="GS51" s="108"/>
      <c r="GT51" s="109"/>
      <c r="GU51" s="110"/>
      <c r="GV51" s="111"/>
      <c r="GW51" s="112"/>
      <c r="GY51" s="104"/>
      <c r="GZ51" s="104"/>
      <c r="HA51" s="105"/>
      <c r="HB51" s="106"/>
      <c r="HC51" s="107"/>
      <c r="HD51" s="107"/>
      <c r="HE51" s="108"/>
      <c r="HF51" s="109"/>
      <c r="HG51" s="110"/>
      <c r="HH51" s="111"/>
      <c r="HI51" s="112"/>
      <c r="HK51" s="104"/>
      <c r="HL51" s="104"/>
      <c r="HM51" s="105"/>
      <c r="HN51" s="106"/>
      <c r="HO51" s="107"/>
      <c r="HP51" s="107"/>
      <c r="HQ51" s="108"/>
      <c r="HR51" s="109"/>
      <c r="HS51" s="110"/>
      <c r="HT51" s="111"/>
      <c r="HU51" s="112"/>
      <c r="HW51" s="104"/>
      <c r="HX51" s="104"/>
      <c r="HY51" s="105"/>
      <c r="HZ51" s="106"/>
      <c r="IA51" s="107"/>
      <c r="IB51" s="107"/>
      <c r="IC51" s="108"/>
      <c r="ID51" s="109"/>
      <c r="IE51" s="110"/>
      <c r="IF51" s="111"/>
      <c r="IG51" s="112"/>
      <c r="II51" s="104"/>
      <c r="IJ51" s="104"/>
      <c r="IK51" s="105"/>
      <c r="IL51" s="106"/>
      <c r="IM51" s="107"/>
      <c r="IN51" s="107"/>
      <c r="IO51" s="108"/>
      <c r="IP51" s="109"/>
      <c r="IQ51" s="110"/>
      <c r="IR51" s="111"/>
      <c r="IS51" s="112"/>
      <c r="IU51" s="104"/>
      <c r="IV51" s="104"/>
      <c r="IW51" s="105"/>
      <c r="IX51" s="106"/>
      <c r="IY51" s="107"/>
      <c r="IZ51" s="107"/>
      <c r="JA51" s="108"/>
      <c r="JB51" s="109"/>
      <c r="JC51" s="110"/>
      <c r="JD51" s="111"/>
      <c r="JE51" s="112"/>
      <c r="JG51" s="104"/>
      <c r="JH51" s="104"/>
      <c r="JI51" s="105"/>
      <c r="JJ51" s="106"/>
      <c r="JK51" s="107"/>
      <c r="JL51" s="107"/>
      <c r="JM51" s="108"/>
      <c r="JN51" s="109"/>
      <c r="JO51" s="110"/>
      <c r="JP51" s="111"/>
      <c r="JQ51" s="112"/>
      <c r="JS51" s="104"/>
      <c r="JT51" s="104"/>
      <c r="JU51" s="105"/>
      <c r="JV51" s="106"/>
      <c r="JW51" s="107"/>
      <c r="JX51" s="107"/>
      <c r="JY51" s="108"/>
      <c r="JZ51" s="109"/>
      <c r="KA51" s="110"/>
      <c r="KB51" s="111"/>
      <c r="KC51" s="112"/>
      <c r="KE51" s="104"/>
      <c r="KF51" s="104"/>
    </row>
    <row r="52" spans="1:292" ht="13.5" customHeight="1">
      <c r="A52" s="20"/>
      <c r="B52" s="104" t="s">
        <v>642</v>
      </c>
      <c r="C52" s="1" t="s">
        <v>643</v>
      </c>
      <c r="D52" s="163" t="s">
        <v>644</v>
      </c>
      <c r="E52" s="105">
        <f>IF(I52="","",E$3)</f>
        <v>41814</v>
      </c>
      <c r="F52" s="106" t="str">
        <f>IF(I52="","",E$1)</f>
        <v>Katainen I</v>
      </c>
      <c r="G52" s="107">
        <f>IF(I52="","",E$2)</f>
        <v>40716</v>
      </c>
      <c r="H52" s="107">
        <f>IF(I52="","",E$3)</f>
        <v>41814</v>
      </c>
      <c r="I52" s="108" t="str">
        <f>IF(P52="","",IF(ISNUMBER(SEARCH(":",P52)),MID(P52,FIND(":",P52)+2,FIND("(",P52)-FIND(":",P52)-3),LEFT(P52,FIND("(",P52)-2)))</f>
        <v>Alexander Stubb</v>
      </c>
      <c r="J52" s="109" t="str">
        <f>IF(P52="","",MID(P52,FIND("(",P52)+1,4))</f>
        <v>1968</v>
      </c>
      <c r="K52" s="110" t="str">
        <f>IF(ISNUMBER(SEARCH("*female*",P52)),"female",IF(ISNUMBER(SEARCH("*male*",P52)),"male",""))</f>
        <v>male</v>
      </c>
      <c r="L52" s="111" t="str">
        <f>IF(P52="","",IF(ISERROR(MID(P52,FIND("male,",P52)+6,(FIND(")",P52)-(FIND("male,",P52)+6))))=TRUE,"missing/error",MID(P52,FIND("male,",P52)+6,(FIND(")",P52)-(FIND("male,",P52)+6)))))</f>
        <v>fi_kok01</v>
      </c>
      <c r="M52" s="112" t="str">
        <f>IF(I52="","",(MID(I52,(SEARCH("^^",SUBSTITUTE(I52," ","^^",LEN(I52)-LEN(SUBSTITUTE(I52," ","")))))+1,99)&amp;"_"&amp;LEFT(I52,FIND(" ",I52)-1)&amp;"_"&amp;J52))</f>
        <v>Stubb_Alexander_1968</v>
      </c>
      <c r="O52" s="104"/>
      <c r="P52" s="163" t="s">
        <v>740</v>
      </c>
      <c r="Q52" s="105">
        <f>IF(U52="","",Q$3)</f>
        <v>42153</v>
      </c>
      <c r="R52" s="106" t="str">
        <f>IF(U52="","",Q$1)</f>
        <v>Stubb I</v>
      </c>
      <c r="S52" s="107">
        <f>IF(U52="","",Q$2)</f>
        <v>41814</v>
      </c>
      <c r="T52" s="107">
        <f>IF(U52="","",Q$3)</f>
        <v>42153</v>
      </c>
      <c r="U52" s="108" t="str">
        <f>IF(AB52="","",IF(ISNUMBER(SEARCH(":",AB52)),MID(AB52,FIND(":",AB52)+2,FIND("(",AB52)-FIND(":",AB52)-3),LEFT(AB52,FIND("(",AB52)-2)))</f>
        <v>Lenita Toivakka</v>
      </c>
      <c r="V52" s="109" t="str">
        <f>IF(AB52="","",MID(AB52,FIND("(",AB52)+1,4))</f>
        <v>1961</v>
      </c>
      <c r="W52" s="110" t="str">
        <f>IF(ISNUMBER(SEARCH("*female*",AB52)),"female",IF(ISNUMBER(SEARCH("*male*",AB52)),"male",""))</f>
        <v>female</v>
      </c>
      <c r="X52" s="111" t="s">
        <v>310</v>
      </c>
      <c r="Y52" s="112" t="str">
        <f>IF(U52="","",(MID(U52,(SEARCH("^^",SUBSTITUTE(U52," ","^^",LEN(U52)-LEN(SUBSTITUTE(U52," ","")))))+1,99)&amp;"_"&amp;LEFT(U52,FIND(" ",U52)-1)&amp;"_"&amp;V52))</f>
        <v>Toivakka_Lenita_1961</v>
      </c>
      <c r="AA52" s="104"/>
      <c r="AB52" s="104" t="s">
        <v>897</v>
      </c>
      <c r="AC52" s="105" t="str">
        <f>IF(AG52="","",AC$3)</f>
        <v/>
      </c>
      <c r="AD52" s="106" t="str">
        <f>IF(AG52="","",AC$1)</f>
        <v/>
      </c>
      <c r="AE52" s="107" t="str">
        <f>IF(AG52="","",AC$2)</f>
        <v/>
      </c>
      <c r="AF52" s="107" t="str">
        <f>IF(AG52="","",AC$3)</f>
        <v/>
      </c>
      <c r="AG52" s="108" t="str">
        <f>IF(AN52="","",IF(ISNUMBER(SEARCH(":",AN52)),MID(AN52,FIND(":",AN52)+2,FIND("(",AN52)-FIND(":",AN52)-3),LEFT(AN52,FIND("(",AN52)-2)))</f>
        <v/>
      </c>
      <c r="AH52" s="109" t="str">
        <f>IF(AN52="","",MID(AN52,FIND("(",AN52)+1,4))</f>
        <v/>
      </c>
      <c r="AI52" s="110" t="str">
        <f>IF(ISNUMBER(SEARCH("*female*",AN52)),"female",IF(ISNUMBER(SEARCH("*male*",AN52)),"male",""))</f>
        <v/>
      </c>
      <c r="AJ52" s="111" t="str">
        <f>IF(AN52="","",IF(ISERROR(MID(AN52,FIND("male,",AN52)+6,(FIND(")",AN52)-(FIND("male,",AN52)+6))))=TRUE,"missing/error",MID(AN52,FIND("male,",AN52)+6,(FIND(")",AN52)-(FIND("male,",AN52)+6)))))</f>
        <v/>
      </c>
      <c r="AK52" s="112" t="str">
        <f>IF(AG52="","",(MID(AG52,(SEARCH("^^",SUBSTITUTE(AG52," ","^^",LEN(AG52)-LEN(SUBSTITUTE(AG52," ","")))))+1,99)&amp;"_"&amp;LEFT(AG52,FIND(" ",AG52)-1)&amp;"_"&amp;AH52))</f>
        <v/>
      </c>
      <c r="AM52" s="104"/>
      <c r="AN52" s="104"/>
      <c r="AO52" s="105" t="str">
        <f>IF(AS52="","",AO$3)</f>
        <v/>
      </c>
      <c r="AP52" s="106" t="str">
        <f>IF(AS52="","",AO$1)</f>
        <v/>
      </c>
      <c r="AQ52" s="107" t="str">
        <f>IF(AS52="","",AO$2)</f>
        <v/>
      </c>
      <c r="AR52" s="107" t="str">
        <f>IF(AS52="","",AO$3)</f>
        <v/>
      </c>
      <c r="AS52" s="108" t="str">
        <f>IF(AZ52="","",IF(ISNUMBER(SEARCH(":",AZ52)),MID(AZ52,FIND(":",AZ52)+2,FIND("(",AZ52)-FIND(":",AZ52)-3),LEFT(AZ52,FIND("(",AZ52)-2)))</f>
        <v/>
      </c>
      <c r="AT52" s="109" t="str">
        <f>IF(AZ52="","",MID(AZ52,FIND("(",AZ52)+1,4))</f>
        <v/>
      </c>
      <c r="AU52" s="110" t="str">
        <f>IF(ISNUMBER(SEARCH("*female*",AZ52)),"female",IF(ISNUMBER(SEARCH("*male*",AZ52)),"male",""))</f>
        <v/>
      </c>
      <c r="AV52" s="111" t="str">
        <f>IF(AZ52="","",IF(ISERROR(MID(AZ52,FIND("male,",AZ52)+6,(FIND(")",AZ52)-(FIND("male,",AZ52)+6))))=TRUE,"missing/error",MID(AZ52,FIND("male,",AZ52)+6,(FIND(")",AZ52)-(FIND("male,",AZ52)+6)))))</f>
        <v/>
      </c>
      <c r="AW52" s="112" t="str">
        <f>IF(AS52="","",(MID(AS52,(SEARCH("^^",SUBSTITUTE(AS52," ","^^",LEN(AS52)-LEN(SUBSTITUTE(AS52," ","")))))+1,99)&amp;"_"&amp;LEFT(AS52,FIND(" ",AS52)-1)&amp;"_"&amp;AT52))</f>
        <v/>
      </c>
      <c r="AY52" s="104"/>
      <c r="AZ52" s="104"/>
      <c r="BA52" s="105" t="str">
        <f>IF(BE52="","",BA$3)</f>
        <v/>
      </c>
      <c r="BB52" s="106" t="str">
        <f>IF(BE52="","",BA$1)</f>
        <v/>
      </c>
      <c r="BC52" s="107" t="str">
        <f>IF(BE52="","",BA$2)</f>
        <v/>
      </c>
      <c r="BD52" s="107" t="str">
        <f>IF(BE52="","",BA$3)</f>
        <v/>
      </c>
      <c r="BE52" s="108" t="str">
        <f>IF(BL52="","",IF(ISNUMBER(SEARCH(":",BL52)),MID(BL52,FIND(":",BL52)+2,FIND("(",BL52)-FIND(":",BL52)-3),LEFT(BL52,FIND("(",BL52)-2)))</f>
        <v/>
      </c>
      <c r="BF52" s="109" t="str">
        <f>IF(BL52="","",MID(BL52,FIND("(",BL52)+1,4))</f>
        <v/>
      </c>
      <c r="BG52" s="110" t="str">
        <f>IF(ISNUMBER(SEARCH("*female*",BL52)),"female",IF(ISNUMBER(SEARCH("*male*",BL52)),"male",""))</f>
        <v/>
      </c>
      <c r="BH52" s="111" t="str">
        <f>IF(BL52="","",IF(ISERROR(MID(BL52,FIND("male,",BL52)+6,(FIND(")",BL52)-(FIND("male,",BL52)+6))))=TRUE,"missing/error",MID(BL52,FIND("male,",BL52)+6,(FIND(")",BL52)-(FIND("male,",BL52)+6)))))</f>
        <v/>
      </c>
      <c r="BI52" s="112" t="str">
        <f>IF(BE52="","",(MID(BE52,(SEARCH("^^",SUBSTITUTE(BE52," ","^^",LEN(BE52)-LEN(SUBSTITUTE(BE52," ","")))))+1,99)&amp;"_"&amp;LEFT(BE52,FIND(" ",BE52)-1)&amp;"_"&amp;BF52))</f>
        <v/>
      </c>
      <c r="BK52" s="104"/>
      <c r="BL52" s="104"/>
      <c r="BM52" s="105" t="str">
        <f>IF(BQ52="","",BM$3)</f>
        <v/>
      </c>
      <c r="BN52" s="106" t="str">
        <f>IF(BQ52="","",BM$1)</f>
        <v/>
      </c>
      <c r="BO52" s="107" t="str">
        <f>IF(BQ52="","",BM$2)</f>
        <v/>
      </c>
      <c r="BP52" s="107" t="str">
        <f>IF(BQ52="","",BM$3)</f>
        <v/>
      </c>
      <c r="BQ52" s="108" t="str">
        <f>IF(BX52="","",IF(ISNUMBER(SEARCH(":",BX52)),MID(BX52,FIND(":",BX52)+2,FIND("(",BX52)-FIND(":",BX52)-3),LEFT(BX52,FIND("(",BX52)-2)))</f>
        <v/>
      </c>
      <c r="BR52" s="109" t="str">
        <f>IF(BX52="","",MID(BX52,FIND("(",BX52)+1,4))</f>
        <v/>
      </c>
      <c r="BS52" s="110" t="str">
        <f>IF(ISNUMBER(SEARCH("*female*",BX52)),"female",IF(ISNUMBER(SEARCH("*male*",BX52)),"male",""))</f>
        <v/>
      </c>
      <c r="BT52" s="111" t="str">
        <f>IF(BX52="","",IF(ISERROR(MID(BX52,FIND("male,",BX52)+6,(FIND(")",BX52)-(FIND("male,",BX52)+6))))=TRUE,"missing/error",MID(BX52,FIND("male,",BX52)+6,(FIND(")",BX52)-(FIND("male,",BX52)+6)))))</f>
        <v/>
      </c>
      <c r="BU52" s="112" t="str">
        <f>IF(BQ52="","",(MID(BQ52,(SEARCH("^^",SUBSTITUTE(BQ52," ","^^",LEN(BQ52)-LEN(SUBSTITUTE(BQ52," ","")))))+1,99)&amp;"_"&amp;LEFT(BQ52,FIND(" ",BQ52)-1)&amp;"_"&amp;BR52))</f>
        <v/>
      </c>
      <c r="BW52" s="104"/>
      <c r="BX52" s="104"/>
      <c r="BY52" s="105" t="str">
        <f>IF(CC52="","",BY$3)</f>
        <v/>
      </c>
      <c r="BZ52" s="106" t="str">
        <f>IF(CC52="","",BY$1)</f>
        <v/>
      </c>
      <c r="CA52" s="107" t="str">
        <f>IF(CC52="","",BY$2)</f>
        <v/>
      </c>
      <c r="CB52" s="107" t="str">
        <f>IF(CC52="","",BY$3)</f>
        <v/>
      </c>
      <c r="CC52" s="108" t="str">
        <f>IF(CJ52="","",IF(ISNUMBER(SEARCH(":",CJ52)),MID(CJ52,FIND(":",CJ52)+2,FIND("(",CJ52)-FIND(":",CJ52)-3),LEFT(CJ52,FIND("(",CJ52)-2)))</f>
        <v/>
      </c>
      <c r="CD52" s="109" t="str">
        <f>IF(CJ52="","",MID(CJ52,FIND("(",CJ52)+1,4))</f>
        <v/>
      </c>
      <c r="CE52" s="110" t="str">
        <f>IF(ISNUMBER(SEARCH("*female*",CJ52)),"female",IF(ISNUMBER(SEARCH("*male*",CJ52)),"male",""))</f>
        <v/>
      </c>
      <c r="CF52" s="111" t="str">
        <f>IF(CJ52="","",IF(ISERROR(MID(CJ52,FIND("male,",CJ52)+6,(FIND(")",CJ52)-(FIND("male,",CJ52)+6))))=TRUE,"missing/error",MID(CJ52,FIND("male,",CJ52)+6,(FIND(")",CJ52)-(FIND("male,",CJ52)+6)))))</f>
        <v/>
      </c>
      <c r="CG52" s="112" t="str">
        <f>IF(CC52="","",(MID(CC52,(SEARCH("^^",SUBSTITUTE(CC52," ","^^",LEN(CC52)-LEN(SUBSTITUTE(CC52," ","")))))+1,99)&amp;"_"&amp;LEFT(CC52,FIND(" ",CC52)-1)&amp;"_"&amp;CD52))</f>
        <v/>
      </c>
      <c r="CI52" s="104"/>
      <c r="CJ52" s="104"/>
      <c r="CK52" s="105" t="str">
        <f>IF(CO52="","",CK$3)</f>
        <v/>
      </c>
      <c r="CL52" s="106" t="str">
        <f>IF(CO52="","",CK$1)</f>
        <v/>
      </c>
      <c r="CM52" s="107" t="str">
        <f>IF(CO52="","",CK$2)</f>
        <v/>
      </c>
      <c r="CN52" s="107" t="str">
        <f>IF(CO52="","",CK$3)</f>
        <v/>
      </c>
      <c r="CO52" s="108" t="str">
        <f>IF(CV52="","",IF(ISNUMBER(SEARCH(":",CV52)),MID(CV52,FIND(":",CV52)+2,FIND("(",CV52)-FIND(":",CV52)-3),LEFT(CV52,FIND("(",CV52)-2)))</f>
        <v/>
      </c>
      <c r="CP52" s="109" t="str">
        <f>IF(CV52="","",MID(CV52,FIND("(",CV52)+1,4))</f>
        <v/>
      </c>
      <c r="CQ52" s="110" t="str">
        <f>IF(ISNUMBER(SEARCH("*female*",CV52)),"female",IF(ISNUMBER(SEARCH("*male*",CV52)),"male",""))</f>
        <v/>
      </c>
      <c r="CR52" s="111" t="str">
        <f>IF(CV52="","",IF(ISERROR(MID(CV52,FIND("male,",CV52)+6,(FIND(")",CV52)-(FIND("male,",CV52)+6))))=TRUE,"missing/error",MID(CV52,FIND("male,",CV52)+6,(FIND(")",CV52)-(FIND("male,",CV52)+6)))))</f>
        <v/>
      </c>
      <c r="CS52" s="112" t="str">
        <f>IF(CO52="","",(MID(CO52,(SEARCH("^^",SUBSTITUTE(CO52," ","^^",LEN(CO52)-LEN(SUBSTITUTE(CO52," ","")))))+1,99)&amp;"_"&amp;LEFT(CO52,FIND(" ",CO52)-1)&amp;"_"&amp;CP52))</f>
        <v/>
      </c>
      <c r="CU52" s="104"/>
      <c r="CV52" s="104"/>
      <c r="CW52" s="105" t="str">
        <f>IF(DA52="","",CW$3)</f>
        <v/>
      </c>
      <c r="CX52" s="106" t="str">
        <f>IF(DA52="","",CW$1)</f>
        <v/>
      </c>
      <c r="CY52" s="107" t="str">
        <f>IF(DA52="","",CW$2)</f>
        <v/>
      </c>
      <c r="CZ52" s="107" t="str">
        <f>IF(DA52="","",CW$3)</f>
        <v/>
      </c>
      <c r="DA52" s="108" t="str">
        <f>IF(DH52="","",IF(ISNUMBER(SEARCH(":",DH52)),MID(DH52,FIND(":",DH52)+2,FIND("(",DH52)-FIND(":",DH52)-3),LEFT(DH52,FIND("(",DH52)-2)))</f>
        <v/>
      </c>
      <c r="DB52" s="109" t="str">
        <f>IF(DH52="","",MID(DH52,FIND("(",DH52)+1,4))</f>
        <v/>
      </c>
      <c r="DC52" s="110" t="str">
        <f>IF(ISNUMBER(SEARCH("*female*",DH52)),"female",IF(ISNUMBER(SEARCH("*male*",DH52)),"male",""))</f>
        <v/>
      </c>
      <c r="DD52" s="111" t="str">
        <f>IF(DH52="","",IF(ISERROR(MID(DH52,FIND("male,",DH52)+6,(FIND(")",DH52)-(FIND("male,",DH52)+6))))=TRUE,"missing/error",MID(DH52,FIND("male,",DH52)+6,(FIND(")",DH52)-(FIND("male,",DH52)+6)))))</f>
        <v/>
      </c>
      <c r="DE52" s="112" t="str">
        <f>IF(DA52="","",(MID(DA52,(SEARCH("^^",SUBSTITUTE(DA52," ","^^",LEN(DA52)-LEN(SUBSTITUTE(DA52," ","")))))+1,99)&amp;"_"&amp;LEFT(DA52,FIND(" ",DA52)-1)&amp;"_"&amp;DB52))</f>
        <v/>
      </c>
      <c r="DG52" s="104"/>
      <c r="DH52" s="104"/>
      <c r="DI52" s="105" t="str">
        <f>IF(DM52="","",DI$3)</f>
        <v/>
      </c>
      <c r="DJ52" s="106" t="str">
        <f>IF(DM52="","",DI$1)</f>
        <v/>
      </c>
      <c r="DK52" s="107" t="str">
        <f>IF(DM52="","",DI$2)</f>
        <v/>
      </c>
      <c r="DL52" s="107" t="str">
        <f>IF(DM52="","",DI$3)</f>
        <v/>
      </c>
      <c r="DM52" s="108" t="str">
        <f>IF(DT52="","",IF(ISNUMBER(SEARCH(":",DT52)),MID(DT52,FIND(":",DT52)+2,FIND("(",DT52)-FIND(":",DT52)-3),LEFT(DT52,FIND("(",DT52)-2)))</f>
        <v/>
      </c>
      <c r="DN52" s="109" t="str">
        <f>IF(DT52="","",MID(DT52,FIND("(",DT52)+1,4))</f>
        <v/>
      </c>
      <c r="DO52" s="110" t="str">
        <f>IF(ISNUMBER(SEARCH("*female*",DT52)),"female",IF(ISNUMBER(SEARCH("*male*",DT52)),"male",""))</f>
        <v/>
      </c>
      <c r="DP52" s="111" t="str">
        <f>IF(DT52="","",IF(ISERROR(MID(DT52,FIND("male,",DT52)+6,(FIND(")",DT52)-(FIND("male,",DT52)+6))))=TRUE,"missing/error",MID(DT52,FIND("male,",DT52)+6,(FIND(")",DT52)-(FIND("male,",DT52)+6)))))</f>
        <v/>
      </c>
      <c r="DQ52" s="112" t="str">
        <f>IF(DM52="","",(MID(DM52,(SEARCH("^^",SUBSTITUTE(DM52," ","^^",LEN(DM52)-LEN(SUBSTITUTE(DM52," ","")))))+1,99)&amp;"_"&amp;LEFT(DM52,FIND(" ",DM52)-1)&amp;"_"&amp;DN52))</f>
        <v/>
      </c>
      <c r="DS52" s="104"/>
      <c r="DT52" s="104"/>
      <c r="DU52" s="105" t="str">
        <f>IF(DY52="","",DU$3)</f>
        <v/>
      </c>
      <c r="DV52" s="106" t="str">
        <f>IF(DY52="","",DU$1)</f>
        <v/>
      </c>
      <c r="DW52" s="107" t="str">
        <f>IF(DY52="","",DU$2)</f>
        <v/>
      </c>
      <c r="DX52" s="107" t="str">
        <f>IF(DY52="","",DU$3)</f>
        <v/>
      </c>
      <c r="DY52" s="108" t="str">
        <f>IF(EF52="","",IF(ISNUMBER(SEARCH(":",EF52)),MID(EF52,FIND(":",EF52)+2,FIND("(",EF52)-FIND(":",EF52)-3),LEFT(EF52,FIND("(",EF52)-2)))</f>
        <v/>
      </c>
      <c r="DZ52" s="109" t="str">
        <f>IF(EF52="","",MID(EF52,FIND("(",EF52)+1,4))</f>
        <v/>
      </c>
      <c r="EA52" s="110" t="str">
        <f>IF(ISNUMBER(SEARCH("*female*",EF52)),"female",IF(ISNUMBER(SEARCH("*male*",EF52)),"male",""))</f>
        <v/>
      </c>
      <c r="EB52" s="111" t="str">
        <f>IF(EF52="","",IF(ISERROR(MID(EF52,FIND("male,",EF52)+6,(FIND(")",EF52)-(FIND("male,",EF52)+6))))=TRUE,"missing/error",MID(EF52,FIND("male,",EF52)+6,(FIND(")",EF52)-(FIND("male,",EF52)+6)))))</f>
        <v/>
      </c>
      <c r="EC52" s="112" t="str">
        <f>IF(DY52="","",(MID(DY52,(SEARCH("^^",SUBSTITUTE(DY52," ","^^",LEN(DY52)-LEN(SUBSTITUTE(DY52," ","")))))+1,99)&amp;"_"&amp;LEFT(DY52,FIND(" ",DY52)-1)&amp;"_"&amp;DZ52))</f>
        <v/>
      </c>
      <c r="EE52" s="104"/>
      <c r="EF52" s="104"/>
      <c r="EG52" s="105" t="str">
        <f>IF(EK52="","",EG$3)</f>
        <v/>
      </c>
      <c r="EH52" s="106" t="str">
        <f>IF(EK52="","",EG$1)</f>
        <v/>
      </c>
      <c r="EI52" s="107" t="str">
        <f>IF(EK52="","",EG$2)</f>
        <v/>
      </c>
      <c r="EJ52" s="107" t="str">
        <f>IF(EK52="","",EG$3)</f>
        <v/>
      </c>
      <c r="EK52" s="108" t="str">
        <f>IF(ER52="","",IF(ISNUMBER(SEARCH(":",ER52)),MID(ER52,FIND(":",ER52)+2,FIND("(",ER52)-FIND(":",ER52)-3),LEFT(ER52,FIND("(",ER52)-2)))</f>
        <v/>
      </c>
      <c r="EL52" s="109" t="str">
        <f>IF(ER52="","",MID(ER52,FIND("(",ER52)+1,4))</f>
        <v/>
      </c>
      <c r="EM52" s="110" t="str">
        <f>IF(ISNUMBER(SEARCH("*female*",ER52)),"female",IF(ISNUMBER(SEARCH("*male*",ER52)),"male",""))</f>
        <v/>
      </c>
      <c r="EN52" s="111" t="str">
        <f>IF(ER52="","",IF(ISERROR(MID(ER52,FIND("male,",ER52)+6,(FIND(")",ER52)-(FIND("male,",ER52)+6))))=TRUE,"missing/error",MID(ER52,FIND("male,",ER52)+6,(FIND(")",ER52)-(FIND("male,",ER52)+6)))))</f>
        <v/>
      </c>
      <c r="EO52" s="112" t="str">
        <f>IF(EK52="","",(MID(EK52,(SEARCH("^^",SUBSTITUTE(EK52," ","^^",LEN(EK52)-LEN(SUBSTITUTE(EK52," ","")))))+1,99)&amp;"_"&amp;LEFT(EK52,FIND(" ",EK52)-1)&amp;"_"&amp;EL52))</f>
        <v/>
      </c>
      <c r="EQ52" s="104"/>
      <c r="ER52" s="104"/>
      <c r="ES52" s="105" t="str">
        <f>IF(EW52="","",ES$3)</f>
        <v/>
      </c>
      <c r="ET52" s="106" t="str">
        <f>IF(EW52="","",ES$1)</f>
        <v/>
      </c>
      <c r="EU52" s="107" t="str">
        <f>IF(EW52="","",ES$2)</f>
        <v/>
      </c>
      <c r="EV52" s="107" t="str">
        <f>IF(EW52="","",ES$3)</f>
        <v/>
      </c>
      <c r="EW52" s="108" t="str">
        <f>IF(FD52="","",IF(ISNUMBER(SEARCH(":",FD52)),MID(FD52,FIND(":",FD52)+2,FIND("(",FD52)-FIND(":",FD52)-3),LEFT(FD52,FIND("(",FD52)-2)))</f>
        <v/>
      </c>
      <c r="EX52" s="109" t="str">
        <f>IF(FD52="","",MID(FD52,FIND("(",FD52)+1,4))</f>
        <v/>
      </c>
      <c r="EY52" s="110" t="str">
        <f>IF(ISNUMBER(SEARCH("*female*",FD52)),"female",IF(ISNUMBER(SEARCH("*male*",FD52)),"male",""))</f>
        <v/>
      </c>
      <c r="EZ52" s="111" t="str">
        <f>IF(FD52="","",IF(ISERROR(MID(FD52,FIND("male,",FD52)+6,(FIND(")",FD52)-(FIND("male,",FD52)+6))))=TRUE,"missing/error",MID(FD52,FIND("male,",FD52)+6,(FIND(")",FD52)-(FIND("male,",FD52)+6)))))</f>
        <v/>
      </c>
      <c r="FA52" s="112" t="str">
        <f>IF(EW52="","",(MID(EW52,(SEARCH("^^",SUBSTITUTE(EW52," ","^^",LEN(EW52)-LEN(SUBSTITUTE(EW52," ","")))))+1,99)&amp;"_"&amp;LEFT(EW52,FIND(" ",EW52)-1)&amp;"_"&amp;EX52))</f>
        <v/>
      </c>
      <c r="FC52" s="104"/>
      <c r="FD52" s="104"/>
      <c r="FE52" s="105" t="str">
        <f>IF(FI52="","",FE$3)</f>
        <v/>
      </c>
      <c r="FF52" s="106" t="str">
        <f>IF(FI52="","",FE$1)</f>
        <v/>
      </c>
      <c r="FG52" s="107" t="str">
        <f>IF(FI52="","",FE$2)</f>
        <v/>
      </c>
      <c r="FH52" s="107" t="str">
        <f>IF(FI52="","",FE$3)</f>
        <v/>
      </c>
      <c r="FI52" s="108" t="str">
        <f>IF(FP52="","",IF(ISNUMBER(SEARCH(":",FP52)),MID(FP52,FIND(":",FP52)+2,FIND("(",FP52)-FIND(":",FP52)-3),LEFT(FP52,FIND("(",FP52)-2)))</f>
        <v/>
      </c>
      <c r="FJ52" s="109" t="str">
        <f>IF(FP52="","",MID(FP52,FIND("(",FP52)+1,4))</f>
        <v/>
      </c>
      <c r="FK52" s="110" t="str">
        <f>IF(ISNUMBER(SEARCH("*female*",FP52)),"female",IF(ISNUMBER(SEARCH("*male*",FP52)),"male",""))</f>
        <v/>
      </c>
      <c r="FL52" s="111" t="str">
        <f>IF(FP52="","",IF(ISERROR(MID(FP52,FIND("male,",FP52)+6,(FIND(")",FP52)-(FIND("male,",FP52)+6))))=TRUE,"missing/error",MID(FP52,FIND("male,",FP52)+6,(FIND(")",FP52)-(FIND("male,",FP52)+6)))))</f>
        <v/>
      </c>
      <c r="FM52" s="112" t="str">
        <f>IF(FI52="","",(MID(FI52,(SEARCH("^^",SUBSTITUTE(FI52," ","^^",LEN(FI52)-LEN(SUBSTITUTE(FI52," ","")))))+1,99)&amp;"_"&amp;LEFT(FI52,FIND(" ",FI52)-1)&amp;"_"&amp;FJ52))</f>
        <v/>
      </c>
      <c r="FO52" s="104"/>
      <c r="FP52" s="104"/>
      <c r="FQ52" s="105" t="str">
        <f>IF(FU52="","",#REF!)</f>
        <v/>
      </c>
      <c r="FR52" s="106" t="str">
        <f>IF(FU52="","",FQ$1)</f>
        <v/>
      </c>
      <c r="FS52" s="107" t="str">
        <f>IF(FU52="","",FQ$2)</f>
        <v/>
      </c>
      <c r="FT52" s="107" t="str">
        <f>IF(FU52="","",FQ$3)</f>
        <v/>
      </c>
      <c r="FU52" s="108" t="str">
        <f>IF(GB52="","",IF(ISNUMBER(SEARCH(":",GB52)),MID(GB52,FIND(":",GB52)+2,FIND("(",GB52)-FIND(":",GB52)-3),LEFT(GB52,FIND("(",GB52)-2)))</f>
        <v/>
      </c>
      <c r="FV52" s="109" t="str">
        <f>IF(GB52="","",MID(GB52,FIND("(",GB52)+1,4))</f>
        <v/>
      </c>
      <c r="FW52" s="110" t="str">
        <f>IF(ISNUMBER(SEARCH("*female*",GB52)),"female",IF(ISNUMBER(SEARCH("*male*",GB52)),"male",""))</f>
        <v/>
      </c>
      <c r="FX52" s="111" t="str">
        <f>IF(GB52="","",IF(ISERROR(MID(GB52,FIND("male,",GB52)+6,(FIND(")",GB52)-(FIND("male,",GB52)+6))))=TRUE,"missing/error",MID(GB52,FIND("male,",GB52)+6,(FIND(")",GB52)-(FIND("male,",GB52)+6)))))</f>
        <v/>
      </c>
      <c r="FY52" s="112" t="str">
        <f>IF(FU52="","",(MID(FU52,(SEARCH("^^",SUBSTITUTE(FU52," ","^^",LEN(FU52)-LEN(SUBSTITUTE(FU52," ","")))))+1,99)&amp;"_"&amp;LEFT(FU52,FIND(" ",FU52)-1)&amp;"_"&amp;FV52))</f>
        <v/>
      </c>
      <c r="GA52" s="104"/>
      <c r="GB52" s="104"/>
      <c r="GC52" s="105" t="str">
        <f>IF(GG52="","",GC$3)</f>
        <v/>
      </c>
      <c r="GD52" s="106" t="str">
        <f>IF(GG52="","",GC$1)</f>
        <v/>
      </c>
      <c r="GE52" s="107" t="str">
        <f>IF(GG52="","",GC$2)</f>
        <v/>
      </c>
      <c r="GF52" s="107" t="str">
        <f>IF(GG52="","",GC$3)</f>
        <v/>
      </c>
      <c r="GG52" s="108" t="str">
        <f>IF(GN52="","",IF(ISNUMBER(SEARCH(":",GN52)),MID(GN52,FIND(":",GN52)+2,FIND("(",GN52)-FIND(":",GN52)-3),LEFT(GN52,FIND("(",GN52)-2)))</f>
        <v/>
      </c>
      <c r="GH52" s="109" t="str">
        <f>IF(GN52="","",MID(GN52,FIND("(",GN52)+1,4))</f>
        <v/>
      </c>
      <c r="GI52" s="110" t="str">
        <f>IF(ISNUMBER(SEARCH("*female*",GN52)),"female",IF(ISNUMBER(SEARCH("*male*",GN52)),"male",""))</f>
        <v/>
      </c>
      <c r="GJ52" s="111" t="str">
        <f>IF(GN52="","",IF(ISERROR(MID(GN52,FIND("male,",GN52)+6,(FIND(")",GN52)-(FIND("male,",GN52)+6))))=TRUE,"missing/error",MID(GN52,FIND("male,",GN52)+6,(FIND(")",GN52)-(FIND("male,",GN52)+6)))))</f>
        <v/>
      </c>
      <c r="GK52" s="112" t="str">
        <f>IF(GG52="","",(MID(GG52,(SEARCH("^^",SUBSTITUTE(GG52," ","^^",LEN(GG52)-LEN(SUBSTITUTE(GG52," ","")))))+1,99)&amp;"_"&amp;LEFT(GG52,FIND(" ",GG52)-1)&amp;"_"&amp;GH52))</f>
        <v/>
      </c>
      <c r="GM52" s="104"/>
      <c r="GN52" s="104" t="s">
        <v>287</v>
      </c>
      <c r="GO52" s="105" t="str">
        <f>IF(GS52="","",GO$3)</f>
        <v/>
      </c>
      <c r="GP52" s="106" t="str">
        <f>IF(GS52="","",GO$1)</f>
        <v/>
      </c>
      <c r="GQ52" s="107" t="str">
        <f>IF(GS52="","",GO$2)</f>
        <v/>
      </c>
      <c r="GR52" s="107" t="str">
        <f>IF(GS52="","",GO$3)</f>
        <v/>
      </c>
      <c r="GS52" s="108" t="str">
        <f>IF(GZ52="","",IF(ISNUMBER(SEARCH(":",GZ52)),MID(GZ52,FIND(":",GZ52)+2,FIND("(",GZ52)-FIND(":",GZ52)-3),LEFT(GZ52,FIND("(",GZ52)-2)))</f>
        <v/>
      </c>
      <c r="GT52" s="109" t="str">
        <f>IF(GZ52="","",MID(GZ52,FIND("(",GZ52)+1,4))</f>
        <v/>
      </c>
      <c r="GU52" s="110" t="str">
        <f>IF(ISNUMBER(SEARCH("*female*",GZ52)),"female",IF(ISNUMBER(SEARCH("*male*",GZ52)),"male",""))</f>
        <v/>
      </c>
      <c r="GV52" s="111" t="str">
        <f>IF(GZ52="","",IF(ISERROR(MID(GZ52,FIND("male,",GZ52)+6,(FIND(")",GZ52)-(FIND("male,",GZ52)+6))))=TRUE,"missing/error",MID(GZ52,FIND("male,",GZ52)+6,(FIND(")",GZ52)-(FIND("male,",GZ52)+6)))))</f>
        <v/>
      </c>
      <c r="GW52" s="112" t="str">
        <f>IF(GS52="","",(MID(GS52,(SEARCH("^^",SUBSTITUTE(GS52," ","^^",LEN(GS52)-LEN(SUBSTITUTE(GS52," ","")))))+1,99)&amp;"_"&amp;LEFT(GS52,FIND(" ",GS52)-1)&amp;"_"&amp;GT52))</f>
        <v/>
      </c>
      <c r="GY52" s="104"/>
      <c r="GZ52" s="104"/>
      <c r="HA52" s="105" t="str">
        <f>IF(HE52="","",HA$3)</f>
        <v/>
      </c>
      <c r="HB52" s="106" t="str">
        <f>IF(HE52="","",HA$1)</f>
        <v/>
      </c>
      <c r="HC52" s="107" t="str">
        <f>IF(HE52="","",HA$2)</f>
        <v/>
      </c>
      <c r="HD52" s="107" t="str">
        <f>IF(HE52="","",HA$3)</f>
        <v/>
      </c>
      <c r="HE52" s="108" t="str">
        <f>IF(HL52="","",IF(ISNUMBER(SEARCH(":",HL52)),MID(HL52,FIND(":",HL52)+2,FIND("(",HL52)-FIND(":",HL52)-3),LEFT(HL52,FIND("(",HL52)-2)))</f>
        <v/>
      </c>
      <c r="HF52" s="109" t="str">
        <f>IF(HL52="","",MID(HL52,FIND("(",HL52)+1,4))</f>
        <v/>
      </c>
      <c r="HG52" s="110" t="str">
        <f>IF(ISNUMBER(SEARCH("*female*",HL52)),"female",IF(ISNUMBER(SEARCH("*male*",HL52)),"male",""))</f>
        <v/>
      </c>
      <c r="HH52" s="111" t="str">
        <f>IF(HL52="","",IF(ISERROR(MID(HL52,FIND("male,",HL52)+6,(FIND(")",HL52)-(FIND("male,",HL52)+6))))=TRUE,"missing/error",MID(HL52,FIND("male,",HL52)+6,(FIND(")",HL52)-(FIND("male,",HL52)+6)))))</f>
        <v/>
      </c>
      <c r="HI52" s="112" t="str">
        <f>IF(HE52="","",(MID(HE52,(SEARCH("^^",SUBSTITUTE(HE52," ","^^",LEN(HE52)-LEN(SUBSTITUTE(HE52," ","")))))+1,99)&amp;"_"&amp;LEFT(HE52,FIND(" ",HE52)-1)&amp;"_"&amp;HF52))</f>
        <v/>
      </c>
      <c r="HK52" s="104"/>
      <c r="HL52" s="104" t="s">
        <v>287</v>
      </c>
      <c r="HM52" s="105" t="str">
        <f>IF(HQ52="","",HM$3)</f>
        <v/>
      </c>
      <c r="HN52" s="106" t="str">
        <f>IF(HQ52="","",HM$1)</f>
        <v/>
      </c>
      <c r="HO52" s="107" t="str">
        <f>IF(HQ52="","",HM$2)</f>
        <v/>
      </c>
      <c r="HP52" s="107" t="str">
        <f>IF(HQ52="","",HM$3)</f>
        <v/>
      </c>
      <c r="HQ52" s="108" t="str">
        <f>IF(HX52="","",IF(ISNUMBER(SEARCH(":",HX52)),MID(HX52,FIND(":",HX52)+2,FIND("(",HX52)-FIND(":",HX52)-3),LEFT(HX52,FIND("(",HX52)-2)))</f>
        <v/>
      </c>
      <c r="HR52" s="109" t="str">
        <f>IF(HX52="","",MID(HX52,FIND("(",HX52)+1,4))</f>
        <v/>
      </c>
      <c r="HS52" s="110" t="str">
        <f>IF(ISNUMBER(SEARCH("*female*",HX52)),"female",IF(ISNUMBER(SEARCH("*male*",HX52)),"male",""))</f>
        <v/>
      </c>
      <c r="HT52" s="111" t="str">
        <f>IF(HX52="","",IF(ISERROR(MID(HX52,FIND("male,",HX52)+6,(FIND(")",HX52)-(FIND("male,",HX52)+6))))=TRUE,"missing/error",MID(HX52,FIND("male,",HX52)+6,(FIND(")",HX52)-(FIND("male,",HX52)+6)))))</f>
        <v/>
      </c>
      <c r="HU52" s="112" t="str">
        <f>IF(HQ52="","",(MID(HQ52,(SEARCH("^^",SUBSTITUTE(HQ52," ","^^",LEN(HQ52)-LEN(SUBSTITUTE(HQ52," ","")))))+1,99)&amp;"_"&amp;LEFT(HQ52,FIND(" ",HQ52)-1)&amp;"_"&amp;HR52))</f>
        <v/>
      </c>
      <c r="HW52" s="104"/>
      <c r="HX52" s="104"/>
      <c r="HY52" s="105" t="str">
        <f>IF(IC52="","",HY$3)</f>
        <v/>
      </c>
      <c r="HZ52" s="106" t="str">
        <f>IF(IC52="","",HY$1)</f>
        <v/>
      </c>
      <c r="IA52" s="107" t="str">
        <f>IF(IC52="","",HY$2)</f>
        <v/>
      </c>
      <c r="IB52" s="107" t="str">
        <f>IF(IC52="","",HY$3)</f>
        <v/>
      </c>
      <c r="IC52" s="108" t="str">
        <f>IF(IJ52="","",IF(ISNUMBER(SEARCH(":",IJ52)),MID(IJ52,FIND(":",IJ52)+2,FIND("(",IJ52)-FIND(":",IJ52)-3),LEFT(IJ52,FIND("(",IJ52)-2)))</f>
        <v/>
      </c>
      <c r="ID52" s="109" t="str">
        <f>IF(IJ52="","",MID(IJ52,FIND("(",IJ52)+1,4))</f>
        <v/>
      </c>
      <c r="IE52" s="110" t="str">
        <f>IF(ISNUMBER(SEARCH("*female*",IJ52)),"female",IF(ISNUMBER(SEARCH("*male*",IJ52)),"male",""))</f>
        <v/>
      </c>
      <c r="IF52" s="111" t="str">
        <f>IF(IJ52="","",IF(ISERROR(MID(IJ52,FIND("male,",IJ52)+6,(FIND(")",IJ52)-(FIND("male,",IJ52)+6))))=TRUE,"missing/error",MID(IJ52,FIND("male,",IJ52)+6,(FIND(")",IJ52)-(FIND("male,",IJ52)+6)))))</f>
        <v/>
      </c>
      <c r="IG52" s="112" t="str">
        <f>IF(IC52="","",(MID(IC52,(SEARCH("^^",SUBSTITUTE(IC52," ","^^",LEN(IC52)-LEN(SUBSTITUTE(IC52," ","")))))+1,99)&amp;"_"&amp;LEFT(IC52,FIND(" ",IC52)-1)&amp;"_"&amp;ID52))</f>
        <v/>
      </c>
      <c r="II52" s="104"/>
      <c r="IJ52" s="104"/>
      <c r="IK52" s="105" t="str">
        <f>IF(IO52="","",IK$3)</f>
        <v/>
      </c>
      <c r="IL52" s="106" t="str">
        <f>IF(IO52="","",IK$1)</f>
        <v/>
      </c>
      <c r="IM52" s="107" t="str">
        <f>IF(IO52="","",IK$2)</f>
        <v/>
      </c>
      <c r="IN52" s="107" t="str">
        <f>IF(IO52="","",IK$3)</f>
        <v/>
      </c>
      <c r="IO52" s="108" t="str">
        <f>IF(IV52="","",IF(ISNUMBER(SEARCH(":",IV52)),MID(IV52,FIND(":",IV52)+2,FIND("(",IV52)-FIND(":",IV52)-3),LEFT(IV52,FIND("(",IV52)-2)))</f>
        <v/>
      </c>
      <c r="IP52" s="109" t="str">
        <f>IF(IV52="","",MID(IV52,FIND("(",IV52)+1,4))</f>
        <v/>
      </c>
      <c r="IQ52" s="110" t="str">
        <f>IF(ISNUMBER(SEARCH("*female*",IV52)),"female",IF(ISNUMBER(SEARCH("*male*",IV52)),"male",""))</f>
        <v/>
      </c>
      <c r="IR52" s="111" t="str">
        <f>IF(IV52="","",IF(ISERROR(MID(IV52,FIND("male,",IV52)+6,(FIND(")",IV52)-(FIND("male,",IV52)+6))))=TRUE,"missing/error",MID(IV52,FIND("male,",IV52)+6,(FIND(")",IV52)-(FIND("male,",IV52)+6)))))</f>
        <v/>
      </c>
      <c r="IS52" s="112" t="str">
        <f>IF(IO52="","",(MID(IO52,(SEARCH("^^",SUBSTITUTE(IO52," ","^^",LEN(IO52)-LEN(SUBSTITUTE(IO52," ","")))))+1,99)&amp;"_"&amp;LEFT(IO52,FIND(" ",IO52)-1)&amp;"_"&amp;IP52))</f>
        <v/>
      </c>
      <c r="IU52" s="104"/>
      <c r="IV52" s="104"/>
      <c r="IW52" s="105" t="str">
        <f>IF(JA52="","",IW$3)</f>
        <v/>
      </c>
      <c r="IX52" s="106" t="str">
        <f>IF(JA52="","",IW$1)</f>
        <v/>
      </c>
      <c r="IY52" s="107" t="str">
        <f>IF(JA52="","",IW$2)</f>
        <v/>
      </c>
      <c r="IZ52" s="107" t="str">
        <f>IF(JA52="","",IW$3)</f>
        <v/>
      </c>
      <c r="JA52" s="108" t="str">
        <f>IF(JH52="","",IF(ISNUMBER(SEARCH(":",JH52)),MID(JH52,FIND(":",JH52)+2,FIND("(",JH52)-FIND(":",JH52)-3),LEFT(JH52,FIND("(",JH52)-2)))</f>
        <v/>
      </c>
      <c r="JB52" s="109" t="str">
        <f>IF(JH52="","",MID(JH52,FIND("(",JH52)+1,4))</f>
        <v/>
      </c>
      <c r="JC52" s="110" t="str">
        <f>IF(ISNUMBER(SEARCH("*female*",JH52)),"female",IF(ISNUMBER(SEARCH("*male*",JH52)),"male",""))</f>
        <v/>
      </c>
      <c r="JD52" s="111" t="str">
        <f>IF(JH52="","",IF(ISERROR(MID(JH52,FIND("male,",JH52)+6,(FIND(")",JH52)-(FIND("male,",JH52)+6))))=TRUE,"missing/error",MID(JH52,FIND("male,",JH52)+6,(FIND(")",JH52)-(FIND("male,",JH52)+6)))))</f>
        <v/>
      </c>
      <c r="JE52" s="112" t="str">
        <f>IF(JA52="","",(MID(JA52,(SEARCH("^^",SUBSTITUTE(JA52," ","^^",LEN(JA52)-LEN(SUBSTITUTE(JA52," ","")))))+1,99)&amp;"_"&amp;LEFT(JA52,FIND(" ",JA52)-1)&amp;"_"&amp;JB52))</f>
        <v/>
      </c>
      <c r="JG52" s="104"/>
      <c r="JH52" s="104"/>
      <c r="JI52" s="105" t="str">
        <f>IF(JM52="","",JI$3)</f>
        <v/>
      </c>
      <c r="JJ52" s="106" t="str">
        <f>IF(JM52="","",JI$1)</f>
        <v/>
      </c>
      <c r="JK52" s="107" t="str">
        <f>IF(JM52="","",JI$2)</f>
        <v/>
      </c>
      <c r="JL52" s="107" t="str">
        <f>IF(JM52="","",JI$3)</f>
        <v/>
      </c>
      <c r="JM52" s="108" t="str">
        <f>IF(JT52="","",IF(ISNUMBER(SEARCH(":",JT52)),MID(JT52,FIND(":",JT52)+2,FIND("(",JT52)-FIND(":",JT52)-3),LEFT(JT52,FIND("(",JT52)-2)))</f>
        <v/>
      </c>
      <c r="JN52" s="109" t="str">
        <f>IF(JT52="","",MID(JT52,FIND("(",JT52)+1,4))</f>
        <v/>
      </c>
      <c r="JO52" s="110" t="str">
        <f>IF(ISNUMBER(SEARCH("*female*",JT52)),"female",IF(ISNUMBER(SEARCH("*male*",JT52)),"male",""))</f>
        <v/>
      </c>
      <c r="JP52" s="111" t="str">
        <f>IF(JT52="","",IF(ISERROR(MID(JT52,FIND("male,",JT52)+6,(FIND(")",JT52)-(FIND("male,",JT52)+6))))=TRUE,"missing/error",MID(JT52,FIND("male,",JT52)+6,(FIND(")",JT52)-(FIND("male,",JT52)+6)))))</f>
        <v/>
      </c>
      <c r="JQ52" s="112" t="str">
        <f>IF(JM52="","",(MID(JM52,(SEARCH("^^",SUBSTITUTE(JM52," ","^^",LEN(JM52)-LEN(SUBSTITUTE(JM52," ","")))))+1,99)&amp;"_"&amp;LEFT(JM52,FIND(" ",JM52)-1)&amp;"_"&amp;JN52))</f>
        <v/>
      </c>
      <c r="JS52" s="104"/>
      <c r="JT52" s="104"/>
      <c r="JU52" s="105" t="str">
        <f>IF(JY52="","",JU$3)</f>
        <v/>
      </c>
      <c r="JV52" s="106" t="str">
        <f>IF(JY52="","",JU$1)</f>
        <v/>
      </c>
      <c r="JW52" s="107" t="str">
        <f>IF(JY52="","",JU$2)</f>
        <v/>
      </c>
      <c r="JX52" s="107" t="str">
        <f>IF(JY52="","",JU$3)</f>
        <v/>
      </c>
      <c r="JY52" s="108" t="str">
        <f>IF(KF52="","",IF(ISNUMBER(SEARCH(":",KF52)),MID(KF52,FIND(":",KF52)+2,FIND("(",KF52)-FIND(":",KF52)-3),LEFT(KF52,FIND("(",KF52)-2)))</f>
        <v/>
      </c>
      <c r="JZ52" s="109" t="str">
        <f>IF(KF52="","",MID(KF52,FIND("(",KF52)+1,4))</f>
        <v/>
      </c>
      <c r="KA52" s="110" t="str">
        <f>IF(ISNUMBER(SEARCH("*female*",KF52)),"female",IF(ISNUMBER(SEARCH("*male*",KF52)),"male",""))</f>
        <v/>
      </c>
      <c r="KB52" s="111" t="str">
        <f>IF(KF52="","",IF(ISERROR(MID(KF52,FIND("male,",KF52)+6,(FIND(")",KF52)-(FIND("male,",KF52)+6))))=TRUE,"missing/error",MID(KF52,FIND("male,",KF52)+6,(FIND(")",KF52)-(FIND("male,",KF52)+6)))))</f>
        <v/>
      </c>
      <c r="KC52" s="112" t="str">
        <f>IF(JY52="","",(MID(JY52,(SEARCH("^^",SUBSTITUTE(JY52," ","^^",LEN(JY52)-LEN(SUBSTITUTE(JY52," ","")))))+1,99)&amp;"_"&amp;LEFT(JY52,FIND(" ",JY52)-1)&amp;"_"&amp;JZ52))</f>
        <v/>
      </c>
      <c r="KE52" s="104"/>
      <c r="KF52" s="104"/>
    </row>
    <row r="53" spans="1:292" ht="13.5" customHeight="1">
      <c r="A53" s="20"/>
      <c r="B53" s="104" t="s">
        <v>1072</v>
      </c>
      <c r="D53" s="163"/>
      <c r="E53" s="105"/>
      <c r="F53" s="106"/>
      <c r="G53" s="107"/>
      <c r="H53" s="107"/>
      <c r="I53" s="108"/>
      <c r="J53" s="109"/>
      <c r="K53" s="110"/>
      <c r="L53" s="111"/>
      <c r="M53" s="112"/>
      <c r="O53" s="104"/>
      <c r="P53" s="163"/>
      <c r="Q53" s="105"/>
      <c r="R53" s="106"/>
      <c r="S53" s="107"/>
      <c r="T53" s="107"/>
      <c r="U53" s="108"/>
      <c r="V53" s="109"/>
      <c r="W53" s="110"/>
      <c r="X53" s="111"/>
      <c r="Y53" s="112"/>
      <c r="AA53" s="104"/>
      <c r="AB53" s="104"/>
      <c r="AC53" s="105"/>
      <c r="AD53" s="106"/>
      <c r="AE53" s="107"/>
      <c r="AF53" s="107"/>
      <c r="AG53" s="108"/>
      <c r="AH53" s="109"/>
      <c r="AI53" s="110"/>
      <c r="AJ53" s="111"/>
      <c r="AK53" s="112"/>
      <c r="AM53" s="104"/>
      <c r="AN53" s="104"/>
      <c r="AO53" s="105"/>
      <c r="AP53" s="106"/>
      <c r="AQ53" s="107"/>
      <c r="AR53" s="107"/>
      <c r="AS53" s="108"/>
      <c r="AT53" s="109"/>
      <c r="AU53" s="110"/>
      <c r="AV53" s="111"/>
      <c r="AW53" s="112"/>
      <c r="AY53" s="104"/>
      <c r="AZ53" s="104"/>
      <c r="BA53" s="105">
        <f>IF(BE53="","",BA$3)</f>
        <v>44926</v>
      </c>
      <c r="BB53" s="106" t="str">
        <f>IF(BE53="","",BA$1)</f>
        <v>Marin I</v>
      </c>
      <c r="BC53" s="107">
        <f>IF(BE53="","",BA$2)</f>
        <v>43809</v>
      </c>
      <c r="BD53" s="107">
        <f>IF(BE53="","",BA$3)</f>
        <v>44926</v>
      </c>
      <c r="BE53" s="108" t="str">
        <f>IF(BL53="","",IF(ISNUMBER(SEARCH(":",BL53)),MID(BL53,FIND(":",BL53)+2,FIND("(",BL53)-FIND(":",BL53)-3),LEFT(BL53,FIND("(",BL53)-2)))</f>
        <v>Tytti Tuppurainen</v>
      </c>
      <c r="BF53" s="109" t="str">
        <f>IF(BL53="","",MID(BL53,FIND("(",BL53)+1,4))</f>
        <v>1976</v>
      </c>
      <c r="BG53" s="110" t="str">
        <f>IF(ISNUMBER(SEARCH("*female*",BL53)),"female",IF(ISNUMBER(SEARCH("*male*",BL53)),"male",""))</f>
        <v>female</v>
      </c>
      <c r="BH53" s="111" t="str">
        <f>IF(BL53="","",IF(ISERROR(MID(BL53,FIND("male,",BL53)+6,(FIND(")",BL53)-(FIND("male,",BL53)+6))))=TRUE,"missing/error",MID(BL53,FIND("male,",BL53)+6,(FIND(")",BL53)-(FIND("male,",BL53)+6)))))</f>
        <v>fi_sdp01</v>
      </c>
      <c r="BI53" s="112" t="str">
        <f>IF(BE53="","",(MID(BE53,(SEARCH("^^",SUBSTITUTE(BE53," ","^^",LEN(BE53)-LEN(SUBSTITUTE(BE53," ","")))))+1,99)&amp;"_"&amp;LEFT(BE53,FIND(" ",BE53)-1)&amp;"_"&amp;BF53))</f>
        <v>Tuppurainen_Tytti_1976</v>
      </c>
      <c r="BK53" s="104"/>
      <c r="BL53" s="104" t="s">
        <v>1061</v>
      </c>
      <c r="BM53" s="105"/>
      <c r="BN53" s="106"/>
      <c r="BO53" s="107"/>
      <c r="BP53" s="107"/>
      <c r="BQ53" s="108"/>
      <c r="BR53" s="109"/>
      <c r="BS53" s="110"/>
      <c r="BT53" s="111"/>
      <c r="BU53" s="112"/>
      <c r="BW53" s="104"/>
      <c r="BX53" s="104"/>
      <c r="BY53" s="105"/>
      <c r="BZ53" s="106"/>
      <c r="CA53" s="107"/>
      <c r="CB53" s="107"/>
      <c r="CC53" s="108"/>
      <c r="CD53" s="109"/>
      <c r="CE53" s="110"/>
      <c r="CF53" s="111"/>
      <c r="CG53" s="112"/>
      <c r="CI53" s="104"/>
      <c r="CJ53" s="104"/>
      <c r="CK53" s="105"/>
      <c r="CL53" s="106"/>
      <c r="CM53" s="107"/>
      <c r="CN53" s="107"/>
      <c r="CO53" s="108"/>
      <c r="CP53" s="109"/>
      <c r="CQ53" s="110"/>
      <c r="CR53" s="111"/>
      <c r="CS53" s="112"/>
      <c r="CU53" s="104"/>
      <c r="CV53" s="104"/>
      <c r="CW53" s="105"/>
      <c r="CX53" s="106"/>
      <c r="CY53" s="107"/>
      <c r="CZ53" s="107"/>
      <c r="DA53" s="108"/>
      <c r="DB53" s="109"/>
      <c r="DC53" s="110"/>
      <c r="DD53" s="111"/>
      <c r="DE53" s="112"/>
      <c r="DG53" s="104"/>
      <c r="DH53" s="104"/>
      <c r="DI53" s="105"/>
      <c r="DJ53" s="106"/>
      <c r="DK53" s="107"/>
      <c r="DL53" s="107"/>
      <c r="DM53" s="108"/>
      <c r="DN53" s="109"/>
      <c r="DO53" s="110"/>
      <c r="DP53" s="111"/>
      <c r="DQ53" s="112"/>
      <c r="DS53" s="104"/>
      <c r="DT53" s="104"/>
      <c r="DU53" s="105"/>
      <c r="DV53" s="106"/>
      <c r="DW53" s="107"/>
      <c r="DX53" s="107"/>
      <c r="DY53" s="108"/>
      <c r="DZ53" s="109"/>
      <c r="EA53" s="110"/>
      <c r="EB53" s="111"/>
      <c r="EC53" s="112"/>
      <c r="EE53" s="104"/>
      <c r="EF53" s="104"/>
      <c r="EG53" s="105"/>
      <c r="EH53" s="106"/>
      <c r="EI53" s="107"/>
      <c r="EJ53" s="107"/>
      <c r="EK53" s="108"/>
      <c r="EL53" s="109"/>
      <c r="EM53" s="110"/>
      <c r="EN53" s="111"/>
      <c r="EO53" s="112"/>
      <c r="EQ53" s="104"/>
      <c r="ER53" s="104"/>
      <c r="ES53" s="105"/>
      <c r="ET53" s="106"/>
      <c r="EU53" s="107"/>
      <c r="EV53" s="107"/>
      <c r="EW53" s="108"/>
      <c r="EX53" s="109"/>
      <c r="EY53" s="110"/>
      <c r="EZ53" s="111"/>
      <c r="FA53" s="112"/>
      <c r="FC53" s="104"/>
      <c r="FD53" s="104"/>
      <c r="FE53" s="105"/>
      <c r="FF53" s="106"/>
      <c r="FG53" s="107"/>
      <c r="FH53" s="107"/>
      <c r="FI53" s="108"/>
      <c r="FJ53" s="109"/>
      <c r="FK53" s="110"/>
      <c r="FL53" s="111"/>
      <c r="FM53" s="112"/>
      <c r="FO53" s="104"/>
      <c r="FP53" s="104"/>
      <c r="FQ53" s="105"/>
      <c r="FR53" s="106"/>
      <c r="FS53" s="107"/>
      <c r="FT53" s="107"/>
      <c r="FU53" s="108"/>
      <c r="FV53" s="109"/>
      <c r="FW53" s="110"/>
      <c r="FX53" s="111"/>
      <c r="FY53" s="112"/>
      <c r="GA53" s="104"/>
      <c r="GB53" s="104"/>
      <c r="GC53" s="105"/>
      <c r="GD53" s="106"/>
      <c r="GE53" s="107"/>
      <c r="GF53" s="107"/>
      <c r="GG53" s="108"/>
      <c r="GH53" s="109"/>
      <c r="GI53" s="110"/>
      <c r="GJ53" s="111"/>
      <c r="GK53" s="112"/>
      <c r="GM53" s="104"/>
      <c r="GN53" s="104"/>
      <c r="GO53" s="105"/>
      <c r="GP53" s="106"/>
      <c r="GQ53" s="107"/>
      <c r="GR53" s="107"/>
      <c r="GS53" s="108"/>
      <c r="GT53" s="109"/>
      <c r="GU53" s="110"/>
      <c r="GV53" s="111"/>
      <c r="GW53" s="112"/>
      <c r="GY53" s="104"/>
      <c r="GZ53" s="104"/>
      <c r="HA53" s="105"/>
      <c r="HB53" s="106"/>
      <c r="HC53" s="107"/>
      <c r="HD53" s="107"/>
      <c r="HE53" s="108"/>
      <c r="HF53" s="109"/>
      <c r="HG53" s="110"/>
      <c r="HH53" s="111"/>
      <c r="HI53" s="112"/>
      <c r="HK53" s="104"/>
      <c r="HL53" s="104"/>
      <c r="HM53" s="105"/>
      <c r="HN53" s="106"/>
      <c r="HO53" s="107"/>
      <c r="HP53" s="107"/>
      <c r="HQ53" s="108"/>
      <c r="HR53" s="109"/>
      <c r="HS53" s="110"/>
      <c r="HT53" s="111"/>
      <c r="HU53" s="112"/>
      <c r="HW53" s="104"/>
      <c r="HX53" s="104"/>
      <c r="HY53" s="105"/>
      <c r="HZ53" s="106"/>
      <c r="IA53" s="107"/>
      <c r="IB53" s="107"/>
      <c r="IC53" s="108"/>
      <c r="ID53" s="109"/>
      <c r="IE53" s="110"/>
      <c r="IF53" s="111"/>
      <c r="IG53" s="112"/>
      <c r="II53" s="104"/>
      <c r="IJ53" s="104"/>
      <c r="IK53" s="105"/>
      <c r="IL53" s="106"/>
      <c r="IM53" s="107"/>
      <c r="IN53" s="107"/>
      <c r="IO53" s="108"/>
      <c r="IP53" s="109"/>
      <c r="IQ53" s="110"/>
      <c r="IR53" s="111"/>
      <c r="IS53" s="112"/>
      <c r="IU53" s="104"/>
      <c r="IV53" s="104"/>
      <c r="IW53" s="105"/>
      <c r="IX53" s="106"/>
      <c r="IY53" s="107"/>
      <c r="IZ53" s="107"/>
      <c r="JA53" s="108"/>
      <c r="JB53" s="109"/>
      <c r="JC53" s="110"/>
      <c r="JD53" s="111"/>
      <c r="JE53" s="112"/>
      <c r="JG53" s="104"/>
      <c r="JH53" s="104"/>
      <c r="JI53" s="105"/>
      <c r="JJ53" s="106"/>
      <c r="JK53" s="107"/>
      <c r="JL53" s="107"/>
      <c r="JM53" s="108"/>
      <c r="JN53" s="109"/>
      <c r="JO53" s="110"/>
      <c r="JP53" s="111"/>
      <c r="JQ53" s="112"/>
      <c r="JS53" s="104"/>
      <c r="JT53" s="104"/>
      <c r="JU53" s="105"/>
      <c r="JV53" s="106"/>
      <c r="JW53" s="107"/>
      <c r="JX53" s="107"/>
      <c r="JY53" s="108"/>
      <c r="JZ53" s="109"/>
      <c r="KA53" s="110"/>
      <c r="KB53" s="111"/>
      <c r="KC53" s="112"/>
      <c r="KE53" s="104"/>
      <c r="KF53" s="104"/>
    </row>
    <row r="54" spans="1:292" ht="13.5" customHeight="1">
      <c r="A54" s="20"/>
      <c r="B54" s="104" t="s">
        <v>1039</v>
      </c>
      <c r="D54" s="163"/>
      <c r="E54" s="105"/>
      <c r="F54" s="106"/>
      <c r="G54" s="107"/>
      <c r="H54" s="107"/>
      <c r="I54" s="108"/>
      <c r="J54" s="109"/>
      <c r="K54" s="110"/>
      <c r="L54" s="111"/>
      <c r="M54" s="112"/>
      <c r="O54" s="104"/>
      <c r="P54" s="163"/>
      <c r="Q54" s="105"/>
      <c r="R54" s="106"/>
      <c r="S54" s="107"/>
      <c r="T54" s="107"/>
      <c r="U54" s="108"/>
      <c r="V54" s="109"/>
      <c r="W54" s="110"/>
      <c r="X54" s="111"/>
      <c r="Y54" s="112"/>
      <c r="AA54" s="104"/>
      <c r="AB54" s="104"/>
      <c r="AC54" s="105">
        <f t="shared" ref="AC54:AC65" si="301">IF(AG54="","",AC$3)</f>
        <v>43622</v>
      </c>
      <c r="AD54" s="106" t="str">
        <f t="shared" ref="AD54:AD65" si="302">IF(AG54="","",AC$1)</f>
        <v>Sipilä I</v>
      </c>
      <c r="AE54" s="107">
        <v>42860</v>
      </c>
      <c r="AF54" s="107">
        <f>IF(AG54="","",AC$3)</f>
        <v>43622</v>
      </c>
      <c r="AG54" s="108" t="str">
        <f t="shared" ref="AG54:AG65" si="303">IF(AN54="","",IF(ISNUMBER(SEARCH(":",AN54)),MID(AN54,FIND(":",AN54)+2,FIND("(",AN54)-FIND(":",AN54)-3),LEFT(AN54,FIND("(",AN54)-2)))</f>
        <v>Sampo Terho</v>
      </c>
      <c r="AH54" s="109" t="str">
        <f t="shared" ref="AH54:AH65" si="304">IF(AN54="","",MID(AN54,FIND("(",AN54)+1,4))</f>
        <v>1977</v>
      </c>
      <c r="AI54" s="110" t="str">
        <f t="shared" ref="AI54:AI65" si="305">IF(ISNUMBER(SEARCH("*female*",AN54)),"female",IF(ISNUMBER(SEARCH("*male*",AN54)),"male",""))</f>
        <v>male</v>
      </c>
      <c r="AJ54" s="111" t="str">
        <f>IF(AN54="","",IF(ISERROR(MID(AN54,FIND("male,",AN54)+6,(FIND(")",AN54)-(FIND("male,",AN54)+6))))=TRUE,"missing/error",MID(AN54,FIND("male,",AN54)+6,(FIND(")",AN54)-(FIND("male,",AN54)+6)))))</f>
        <v>fi_sin01</v>
      </c>
      <c r="AK54" s="112" t="str">
        <f t="shared" ref="AK54:AK65" si="306">IF(AG54="","",(MID(AG54,(SEARCH("^^",SUBSTITUTE(AG54," ","^^",LEN(AG54)-LEN(SUBSTITUTE(AG54," ","")))))+1,99)&amp;"_"&amp;LEFT(AG54,FIND(" ",AG54)-1)&amp;"_"&amp;AH54))</f>
        <v>Terho_Sampo_1977</v>
      </c>
      <c r="AM54" s="104"/>
      <c r="AN54" s="104" t="s">
        <v>1040</v>
      </c>
      <c r="AO54" s="105"/>
      <c r="AP54" s="106"/>
      <c r="AQ54" s="107"/>
      <c r="AR54" s="107"/>
      <c r="AS54" s="108"/>
      <c r="AT54" s="109"/>
      <c r="AU54" s="110"/>
      <c r="AV54" s="111"/>
      <c r="AW54" s="112"/>
      <c r="AY54" s="104"/>
      <c r="AZ54" s="104"/>
      <c r="BA54" s="105"/>
      <c r="BB54" s="106"/>
      <c r="BC54" s="107"/>
      <c r="BD54" s="107"/>
      <c r="BE54" s="108"/>
      <c r="BF54" s="109"/>
      <c r="BG54" s="110"/>
      <c r="BH54" s="111"/>
      <c r="BI54" s="112"/>
      <c r="BK54" s="104"/>
      <c r="BL54" s="104"/>
      <c r="BM54" s="105"/>
      <c r="BN54" s="106"/>
      <c r="BO54" s="107"/>
      <c r="BP54" s="107"/>
      <c r="BQ54" s="108"/>
      <c r="BR54" s="109"/>
      <c r="BS54" s="110"/>
      <c r="BT54" s="111"/>
      <c r="BU54" s="112"/>
      <c r="BW54" s="104"/>
      <c r="BX54" s="104"/>
      <c r="BY54" s="105"/>
      <c r="BZ54" s="106"/>
      <c r="CA54" s="107"/>
      <c r="CB54" s="107"/>
      <c r="CC54" s="108"/>
      <c r="CD54" s="109"/>
      <c r="CE54" s="110"/>
      <c r="CF54" s="111"/>
      <c r="CG54" s="112"/>
      <c r="CI54" s="104"/>
      <c r="CJ54" s="104"/>
      <c r="CK54" s="105"/>
      <c r="CL54" s="106"/>
      <c r="CM54" s="107"/>
      <c r="CN54" s="107"/>
      <c r="CO54" s="108"/>
      <c r="CP54" s="109"/>
      <c r="CQ54" s="110"/>
      <c r="CR54" s="111"/>
      <c r="CS54" s="112"/>
      <c r="CU54" s="104"/>
      <c r="CV54" s="104"/>
      <c r="CW54" s="105"/>
      <c r="CX54" s="106"/>
      <c r="CY54" s="107"/>
      <c r="CZ54" s="107"/>
      <c r="DA54" s="108"/>
      <c r="DB54" s="109"/>
      <c r="DC54" s="110"/>
      <c r="DD54" s="111"/>
      <c r="DE54" s="112"/>
      <c r="DG54" s="104"/>
      <c r="DH54" s="104"/>
      <c r="DI54" s="105"/>
      <c r="DJ54" s="106"/>
      <c r="DK54" s="107"/>
      <c r="DL54" s="107"/>
      <c r="DM54" s="108"/>
      <c r="DN54" s="109"/>
      <c r="DO54" s="110"/>
      <c r="DP54" s="111"/>
      <c r="DQ54" s="112"/>
      <c r="DS54" s="104"/>
      <c r="DT54" s="104"/>
      <c r="DU54" s="105"/>
      <c r="DV54" s="106"/>
      <c r="DW54" s="107"/>
      <c r="DX54" s="107"/>
      <c r="DY54" s="108"/>
      <c r="DZ54" s="109"/>
      <c r="EA54" s="110"/>
      <c r="EB54" s="111"/>
      <c r="EC54" s="112"/>
      <c r="EE54" s="104"/>
      <c r="EF54" s="104"/>
      <c r="EG54" s="105"/>
      <c r="EH54" s="106"/>
      <c r="EI54" s="107"/>
      <c r="EJ54" s="107"/>
      <c r="EK54" s="108"/>
      <c r="EL54" s="109"/>
      <c r="EM54" s="110"/>
      <c r="EN54" s="111"/>
      <c r="EO54" s="112"/>
      <c r="EQ54" s="104"/>
      <c r="ER54" s="104"/>
      <c r="ES54" s="105"/>
      <c r="ET54" s="106"/>
      <c r="EU54" s="107"/>
      <c r="EV54" s="107"/>
      <c r="EW54" s="108"/>
      <c r="EX54" s="109"/>
      <c r="EY54" s="110"/>
      <c r="EZ54" s="111"/>
      <c r="FA54" s="112"/>
      <c r="FC54" s="104"/>
      <c r="FD54" s="104"/>
      <c r="FE54" s="105"/>
      <c r="FF54" s="106"/>
      <c r="FG54" s="107"/>
      <c r="FH54" s="107"/>
      <c r="FI54" s="108"/>
      <c r="FJ54" s="109"/>
      <c r="FK54" s="110"/>
      <c r="FL54" s="111"/>
      <c r="FM54" s="112"/>
      <c r="FO54" s="104"/>
      <c r="FP54" s="104"/>
      <c r="FQ54" s="105"/>
      <c r="FR54" s="106"/>
      <c r="FS54" s="107"/>
      <c r="FT54" s="107"/>
      <c r="FU54" s="108"/>
      <c r="FV54" s="109"/>
      <c r="FW54" s="110"/>
      <c r="FX54" s="111"/>
      <c r="FY54" s="112"/>
      <c r="GA54" s="104"/>
      <c r="GB54" s="104"/>
      <c r="GC54" s="105"/>
      <c r="GD54" s="106"/>
      <c r="GE54" s="107"/>
      <c r="GF54" s="107"/>
      <c r="GG54" s="108"/>
      <c r="GH54" s="109"/>
      <c r="GI54" s="110"/>
      <c r="GJ54" s="111"/>
      <c r="GK54" s="112"/>
      <c r="GM54" s="104"/>
      <c r="GN54" s="104"/>
      <c r="GO54" s="105"/>
      <c r="GP54" s="106"/>
      <c r="GQ54" s="107"/>
      <c r="GR54" s="107"/>
      <c r="GS54" s="108"/>
      <c r="GT54" s="109"/>
      <c r="GU54" s="110"/>
      <c r="GV54" s="111"/>
      <c r="GW54" s="112"/>
      <c r="GY54" s="104"/>
      <c r="GZ54" s="104"/>
      <c r="HA54" s="105"/>
      <c r="HB54" s="106"/>
      <c r="HC54" s="107"/>
      <c r="HD54" s="107"/>
      <c r="HE54" s="108"/>
      <c r="HF54" s="109"/>
      <c r="HG54" s="110"/>
      <c r="HH54" s="111"/>
      <c r="HI54" s="112"/>
      <c r="HK54" s="104"/>
      <c r="HL54" s="104"/>
      <c r="HM54" s="105"/>
      <c r="HN54" s="106"/>
      <c r="HO54" s="107"/>
      <c r="HP54" s="107"/>
      <c r="HQ54" s="108"/>
      <c r="HR54" s="109"/>
      <c r="HS54" s="110"/>
      <c r="HT54" s="111"/>
      <c r="HU54" s="112"/>
      <c r="HW54" s="104"/>
      <c r="HX54" s="104"/>
      <c r="HY54" s="105"/>
      <c r="HZ54" s="106"/>
      <c r="IA54" s="107"/>
      <c r="IB54" s="107"/>
      <c r="IC54" s="108"/>
      <c r="ID54" s="109"/>
      <c r="IE54" s="110"/>
      <c r="IF54" s="111"/>
      <c r="IG54" s="112"/>
      <c r="II54" s="104"/>
      <c r="IJ54" s="104"/>
      <c r="IK54" s="105"/>
      <c r="IL54" s="106"/>
      <c r="IM54" s="107"/>
      <c r="IN54" s="107"/>
      <c r="IO54" s="108"/>
      <c r="IP54" s="109"/>
      <c r="IQ54" s="110"/>
      <c r="IR54" s="111"/>
      <c r="IS54" s="112"/>
      <c r="IU54" s="104"/>
      <c r="IV54" s="104"/>
      <c r="IW54" s="105"/>
      <c r="IX54" s="106"/>
      <c r="IY54" s="107"/>
      <c r="IZ54" s="107"/>
      <c r="JA54" s="108"/>
      <c r="JB54" s="109"/>
      <c r="JC54" s="110"/>
      <c r="JD54" s="111"/>
      <c r="JE54" s="112"/>
      <c r="JG54" s="104"/>
      <c r="JH54" s="104"/>
      <c r="JI54" s="105"/>
      <c r="JJ54" s="106"/>
      <c r="JK54" s="107"/>
      <c r="JL54" s="107"/>
      <c r="JM54" s="108"/>
      <c r="JN54" s="109"/>
      <c r="JO54" s="110"/>
      <c r="JP54" s="111"/>
      <c r="JQ54" s="112"/>
      <c r="JS54" s="104"/>
      <c r="JT54" s="104"/>
      <c r="JU54" s="105"/>
      <c r="JV54" s="106"/>
      <c r="JW54" s="107"/>
      <c r="JX54" s="107"/>
      <c r="JY54" s="108"/>
      <c r="JZ54" s="109"/>
      <c r="KA54" s="110"/>
      <c r="KB54" s="111"/>
      <c r="KC54" s="112"/>
      <c r="KE54" s="104"/>
      <c r="KF54" s="104"/>
    </row>
    <row r="55" spans="1:292" ht="13.5" customHeight="1">
      <c r="A55" s="20"/>
      <c r="B55" s="104" t="s">
        <v>940</v>
      </c>
      <c r="C55" s="1" t="s">
        <v>941</v>
      </c>
      <c r="D55" s="163" t="s">
        <v>942</v>
      </c>
      <c r="E55" s="105"/>
      <c r="F55" s="106"/>
      <c r="G55" s="107"/>
      <c r="H55" s="107"/>
      <c r="I55" s="108"/>
      <c r="J55" s="109"/>
      <c r="K55" s="110"/>
      <c r="L55" s="111"/>
      <c r="M55" s="112"/>
      <c r="O55" s="104"/>
      <c r="P55" s="163"/>
      <c r="Q55" s="105"/>
      <c r="R55" s="106"/>
      <c r="S55" s="107"/>
      <c r="T55" s="107"/>
      <c r="U55" s="108"/>
      <c r="V55" s="109"/>
      <c r="W55" s="110"/>
      <c r="X55" s="111"/>
      <c r="Y55" s="112"/>
      <c r="AA55" s="104"/>
      <c r="AB55" s="104"/>
      <c r="AC55" s="105">
        <f t="shared" si="301"/>
        <v>43622</v>
      </c>
      <c r="AD55" s="106" t="str">
        <f t="shared" si="302"/>
        <v>Sipilä I</v>
      </c>
      <c r="AE55" s="107">
        <f>IF(AG55="","",AC$2)</f>
        <v>42153</v>
      </c>
      <c r="AF55" s="107">
        <v>42926</v>
      </c>
      <c r="AG55" s="108" t="str">
        <f t="shared" si="303"/>
        <v>Juha Rehula</v>
      </c>
      <c r="AH55" s="109" t="str">
        <f t="shared" si="304"/>
        <v>1963</v>
      </c>
      <c r="AI55" s="110" t="str">
        <f t="shared" si="305"/>
        <v>male</v>
      </c>
      <c r="AJ55" s="111" t="str">
        <f>IF(AN55="","",IF(ISERROR(MID(AN55,FIND("male,",AN55)+6,(FIND(")",AN55)-(FIND("male,",AN55)+6))))=TRUE,"missing/error",MID(AN55,FIND("male,",AN55)+6,(FIND(")",AN55)-(FIND("male,",AN55)+6)))))</f>
        <v>fi_kesk01</v>
      </c>
      <c r="AK55" s="112" t="str">
        <f t="shared" si="306"/>
        <v>Rehula_Juha_1963</v>
      </c>
      <c r="AM55" s="104"/>
      <c r="AN55" s="104" t="s">
        <v>948</v>
      </c>
      <c r="AO55" s="105">
        <f>IF(AS55="","",AO$3)</f>
        <v>43809</v>
      </c>
      <c r="AP55" s="106" t="str">
        <f>IF(AS55="","",AO$1)</f>
        <v>Rinne I</v>
      </c>
      <c r="AQ55" s="107">
        <f>IF(AS55="","",AO$2)</f>
        <v>43622</v>
      </c>
      <c r="AR55" s="107">
        <f>IF(AS55="","",AO$3)</f>
        <v>43809</v>
      </c>
      <c r="AS55" s="108" t="str">
        <f>IF(AZ55="","",IF(ISNUMBER(SEARCH(":",AZ55)),MID(AZ55,FIND(":",AZ55)+2,FIND("(",AZ55)-FIND(":",AZ55)-3),LEFT(AZ55,FIND("(",AZ55)-2)))</f>
        <v>Krista Kiuru</v>
      </c>
      <c r="AT55" s="109" t="str">
        <f>IF(AZ55="","",MID(AZ55,FIND("(",AZ55)+1,4))</f>
        <v>1974</v>
      </c>
      <c r="AU55" s="110" t="str">
        <f>IF(ISNUMBER(SEARCH("*female*",AZ55)),"female",IF(ISNUMBER(SEARCH("*male*",AZ55)),"male",""))</f>
        <v>female</v>
      </c>
      <c r="AV55" s="111" t="str">
        <f>IF(AZ55="","",IF(ISERROR(MID(AZ55,FIND("male,",AZ55)+6,(FIND(")",AZ55)-(FIND("male,",AZ55)+6))))=TRUE,"missing/error",MID(AZ55,FIND("male,",AZ55)+6,(FIND(")",AZ55)-(FIND("male,",AZ55)+6)))))</f>
        <v>fi_sdp01</v>
      </c>
      <c r="AW55" s="112" t="str">
        <f>IF(AS55="","",(MID(AS55,(SEARCH("^^",SUBSTITUTE(AS55," ","^^",LEN(AS55)-LEN(SUBSTITUTE(AS55," ","")))))+1,99)&amp;"_"&amp;LEFT(AS55,FIND(" ",AS55)-1)&amp;"_"&amp;AT55))</f>
        <v>Kiuru_Krista_1974</v>
      </c>
      <c r="AY55" s="104"/>
      <c r="AZ55" s="104" t="s">
        <v>746</v>
      </c>
      <c r="BA55" s="105">
        <f>IF(BE55="","",BA$3)</f>
        <v>44926</v>
      </c>
      <c r="BB55" s="106" t="str">
        <f>IF(BE55="","",BA$1)</f>
        <v>Marin I</v>
      </c>
      <c r="BC55" s="107">
        <f>IF(BE55="","",BA$2)</f>
        <v>43809</v>
      </c>
      <c r="BD55" s="107">
        <v>44596</v>
      </c>
      <c r="BE55" s="108" t="str">
        <f>IF(BL55="","",IF(ISNUMBER(SEARCH(":",BL55)),MID(BL55,FIND(":",BL55)+2,FIND("(",BL55)-FIND(":",BL55)-3),LEFT(BL55,FIND("(",BL55)-2)))</f>
        <v>Krista Kiuru</v>
      </c>
      <c r="BF55" s="109" t="str">
        <f>IF(BL55="","",MID(BL55,FIND("(",BL55)+1,4))</f>
        <v>1974</v>
      </c>
      <c r="BG55" s="110" t="str">
        <f>IF(ISNUMBER(SEARCH("*female*",BL55)),"female",IF(ISNUMBER(SEARCH("*male*",BL55)),"male",""))</f>
        <v>female</v>
      </c>
      <c r="BH55" s="111" t="str">
        <f>IF(BL55="","",IF(ISERROR(MID(BL55,FIND("male,",BL55)+6,(FIND(")",BL55)-(FIND("male,",BL55)+6))))=TRUE,"missing/error",MID(BL55,FIND("male,",BL55)+6,(FIND(")",BL55)-(FIND("male,",BL55)+6)))))</f>
        <v>fi_sdp01</v>
      </c>
      <c r="BI55" s="112" t="str">
        <f>IF(BE55="","",(MID(BE55,(SEARCH("^^",SUBSTITUTE(BE55," ","^^",LEN(BE55)-LEN(SUBSTITUTE(BE55," ","")))))+1,99)&amp;"_"&amp;LEFT(BE55,FIND(" ",BE55)-1)&amp;"_"&amp;BF55))</f>
        <v>Kiuru_Krista_1974</v>
      </c>
      <c r="BK55" s="104" t="s">
        <v>1132</v>
      </c>
      <c r="BL55" s="104" t="s">
        <v>746</v>
      </c>
      <c r="BM55" s="105"/>
      <c r="BN55" s="106"/>
      <c r="BO55" s="107"/>
      <c r="BP55" s="107"/>
      <c r="BQ55" s="108"/>
      <c r="BR55" s="109"/>
      <c r="BS55" s="110"/>
      <c r="BT55" s="111"/>
      <c r="BU55" s="112"/>
      <c r="BW55" s="104"/>
      <c r="BX55" s="104"/>
      <c r="BY55" s="105"/>
      <c r="BZ55" s="106"/>
      <c r="CA55" s="107"/>
      <c r="CB55" s="107"/>
      <c r="CC55" s="108"/>
      <c r="CD55" s="109"/>
      <c r="CE55" s="110"/>
      <c r="CF55" s="111"/>
      <c r="CG55" s="112"/>
      <c r="CI55" s="104"/>
      <c r="CJ55" s="104"/>
      <c r="CK55" s="105"/>
      <c r="CL55" s="106"/>
      <c r="CM55" s="107"/>
      <c r="CN55" s="107"/>
      <c r="CO55" s="108"/>
      <c r="CP55" s="109"/>
      <c r="CQ55" s="110"/>
      <c r="CR55" s="111"/>
      <c r="CS55" s="112"/>
      <c r="CU55" s="104"/>
      <c r="CV55" s="104"/>
      <c r="CW55" s="105"/>
      <c r="CX55" s="106"/>
      <c r="CY55" s="107"/>
      <c r="CZ55" s="107"/>
      <c r="DA55" s="108"/>
      <c r="DB55" s="109"/>
      <c r="DC55" s="110"/>
      <c r="DD55" s="111"/>
      <c r="DE55" s="112"/>
      <c r="DG55" s="104"/>
      <c r="DH55" s="104"/>
      <c r="DI55" s="105"/>
      <c r="DJ55" s="106"/>
      <c r="DK55" s="107"/>
      <c r="DL55" s="107"/>
      <c r="DM55" s="108"/>
      <c r="DN55" s="109"/>
      <c r="DO55" s="110"/>
      <c r="DP55" s="111"/>
      <c r="DQ55" s="112"/>
      <c r="DS55" s="104"/>
      <c r="DT55" s="104"/>
      <c r="DU55" s="105"/>
      <c r="DV55" s="106"/>
      <c r="DW55" s="107"/>
      <c r="DX55" s="107"/>
      <c r="DY55" s="108"/>
      <c r="DZ55" s="109"/>
      <c r="EA55" s="110"/>
      <c r="EB55" s="111"/>
      <c r="EC55" s="112"/>
      <c r="EE55" s="104"/>
      <c r="EF55" s="104"/>
      <c r="EG55" s="105"/>
      <c r="EH55" s="106"/>
      <c r="EI55" s="107"/>
      <c r="EJ55" s="107"/>
      <c r="EK55" s="108"/>
      <c r="EL55" s="109"/>
      <c r="EM55" s="110"/>
      <c r="EN55" s="111"/>
      <c r="EO55" s="112"/>
      <c r="EQ55" s="104"/>
      <c r="ER55" s="104"/>
      <c r="ES55" s="105"/>
      <c r="ET55" s="106"/>
      <c r="EU55" s="107"/>
      <c r="EV55" s="107"/>
      <c r="EW55" s="108"/>
      <c r="EX55" s="109"/>
      <c r="EY55" s="110"/>
      <c r="EZ55" s="111"/>
      <c r="FA55" s="112"/>
      <c r="FC55" s="104"/>
      <c r="FD55" s="104"/>
      <c r="FE55" s="105"/>
      <c r="FF55" s="106"/>
      <c r="FG55" s="107"/>
      <c r="FH55" s="107"/>
      <c r="FI55" s="108"/>
      <c r="FJ55" s="109"/>
      <c r="FK55" s="110"/>
      <c r="FL55" s="111"/>
      <c r="FM55" s="112"/>
      <c r="FO55" s="104"/>
      <c r="FP55" s="104"/>
      <c r="FQ55" s="105"/>
      <c r="FR55" s="106"/>
      <c r="FS55" s="107"/>
      <c r="FT55" s="107"/>
      <c r="FU55" s="108"/>
      <c r="FV55" s="109"/>
      <c r="FW55" s="110"/>
      <c r="FX55" s="111"/>
      <c r="FY55" s="112"/>
      <c r="GA55" s="104"/>
      <c r="GB55" s="104"/>
      <c r="GC55" s="105"/>
      <c r="GD55" s="106"/>
      <c r="GE55" s="107"/>
      <c r="GF55" s="107"/>
      <c r="GG55" s="108"/>
      <c r="GH55" s="109"/>
      <c r="GI55" s="110"/>
      <c r="GJ55" s="111"/>
      <c r="GK55" s="112"/>
      <c r="GM55" s="104"/>
      <c r="GN55" s="104"/>
      <c r="GO55" s="105"/>
      <c r="GP55" s="106"/>
      <c r="GQ55" s="107"/>
      <c r="GR55" s="107"/>
      <c r="GS55" s="108"/>
      <c r="GT55" s="109"/>
      <c r="GU55" s="110"/>
      <c r="GV55" s="111"/>
      <c r="GW55" s="112"/>
      <c r="GY55" s="104"/>
      <c r="GZ55" s="104"/>
      <c r="HA55" s="105"/>
      <c r="HB55" s="106"/>
      <c r="HC55" s="107"/>
      <c r="HD55" s="107"/>
      <c r="HE55" s="108"/>
      <c r="HF55" s="109"/>
      <c r="HG55" s="110"/>
      <c r="HH55" s="111"/>
      <c r="HI55" s="112"/>
      <c r="HK55" s="104"/>
      <c r="HL55" s="104"/>
      <c r="HM55" s="105"/>
      <c r="HN55" s="106"/>
      <c r="HO55" s="107"/>
      <c r="HP55" s="107"/>
      <c r="HQ55" s="108"/>
      <c r="HR55" s="109"/>
      <c r="HS55" s="110"/>
      <c r="HT55" s="111"/>
      <c r="HU55" s="112"/>
      <c r="HW55" s="104"/>
      <c r="HX55" s="104"/>
      <c r="HY55" s="105"/>
      <c r="HZ55" s="106"/>
      <c r="IA55" s="107"/>
      <c r="IB55" s="107"/>
      <c r="IC55" s="108"/>
      <c r="ID55" s="109"/>
      <c r="IE55" s="110"/>
      <c r="IF55" s="111"/>
      <c r="IG55" s="112"/>
      <c r="II55" s="104"/>
      <c r="IJ55" s="104"/>
      <c r="IK55" s="105"/>
      <c r="IL55" s="106"/>
      <c r="IM55" s="107"/>
      <c r="IN55" s="107"/>
      <c r="IO55" s="108"/>
      <c r="IP55" s="109"/>
      <c r="IQ55" s="110"/>
      <c r="IR55" s="111"/>
      <c r="IS55" s="112"/>
      <c r="IU55" s="104"/>
      <c r="IV55" s="104"/>
      <c r="IW55" s="105"/>
      <c r="IX55" s="106"/>
      <c r="IY55" s="107"/>
      <c r="IZ55" s="107"/>
      <c r="JA55" s="108"/>
      <c r="JB55" s="109"/>
      <c r="JC55" s="110"/>
      <c r="JD55" s="111"/>
      <c r="JE55" s="112"/>
      <c r="JG55" s="104"/>
      <c r="JH55" s="104"/>
      <c r="JI55" s="105"/>
      <c r="JJ55" s="106"/>
      <c r="JK55" s="107"/>
      <c r="JL55" s="107"/>
      <c r="JM55" s="108"/>
      <c r="JN55" s="109"/>
      <c r="JO55" s="110"/>
      <c r="JP55" s="111"/>
      <c r="JQ55" s="112"/>
      <c r="JS55" s="104"/>
      <c r="JT55" s="104"/>
      <c r="JU55" s="105"/>
      <c r="JV55" s="106"/>
      <c r="JW55" s="107"/>
      <c r="JX55" s="107"/>
      <c r="JY55" s="108"/>
      <c r="JZ55" s="109"/>
      <c r="KA55" s="110"/>
      <c r="KB55" s="111"/>
      <c r="KC55" s="112"/>
      <c r="KE55" s="104"/>
      <c r="KF55" s="104"/>
    </row>
    <row r="56" spans="1:292" ht="13.5" customHeight="1">
      <c r="A56" s="20"/>
      <c r="B56" s="104" t="s">
        <v>940</v>
      </c>
      <c r="C56" s="1" t="s">
        <v>941</v>
      </c>
      <c r="D56" s="163" t="s">
        <v>942</v>
      </c>
      <c r="E56" s="105"/>
      <c r="F56" s="106"/>
      <c r="G56" s="107"/>
      <c r="H56" s="107"/>
      <c r="I56" s="108"/>
      <c r="J56" s="109"/>
      <c r="K56" s="110"/>
      <c r="L56" s="111"/>
      <c r="M56" s="112"/>
      <c r="O56" s="104"/>
      <c r="P56" s="163"/>
      <c r="Q56" s="105"/>
      <c r="R56" s="106"/>
      <c r="S56" s="107"/>
      <c r="T56" s="107"/>
      <c r="U56" s="108"/>
      <c r="V56" s="109"/>
      <c r="W56" s="110"/>
      <c r="X56" s="111"/>
      <c r="Y56" s="112"/>
      <c r="AA56" s="104"/>
      <c r="AB56" s="104"/>
      <c r="AC56" s="105">
        <f t="shared" si="301"/>
        <v>43622</v>
      </c>
      <c r="AD56" s="106" t="str">
        <f t="shared" si="302"/>
        <v>Sipilä I</v>
      </c>
      <c r="AE56" s="107">
        <v>42926</v>
      </c>
      <c r="AF56" s="107">
        <f>IF(AG56="","",AC$3)</f>
        <v>43622</v>
      </c>
      <c r="AG56" s="108" t="str">
        <f t="shared" si="303"/>
        <v>Annika Saarikko</v>
      </c>
      <c r="AH56" s="109" t="str">
        <f t="shared" si="304"/>
        <v>1983</v>
      </c>
      <c r="AI56" s="110" t="str">
        <f t="shared" si="305"/>
        <v>female</v>
      </c>
      <c r="AJ56" s="111" t="str">
        <f>IF(AN56="","",IF(ISERROR(MID(AN56,FIND("male,",AN56)+6,(FIND(")",AN56)-(FIND("male,",AN56)+6))))=TRUE,"missing/error",MID(AN56,FIND("male,",AN56)+6,(FIND(")",AN56)-(FIND("male,",AN56)+6)))))</f>
        <v>fi_kesk01</v>
      </c>
      <c r="AK56" s="112" t="str">
        <f t="shared" si="306"/>
        <v>Saarikko_Annika_1983</v>
      </c>
      <c r="AM56" s="104"/>
      <c r="AN56" s="104" t="s">
        <v>1043</v>
      </c>
      <c r="AO56" s="105"/>
      <c r="AP56" s="106"/>
      <c r="AQ56" s="107"/>
      <c r="AR56" s="107"/>
      <c r="AS56" s="108"/>
      <c r="AT56" s="109"/>
      <c r="AU56" s="110"/>
      <c r="AV56" s="111"/>
      <c r="AW56" s="112"/>
      <c r="AY56" s="104"/>
      <c r="AZ56" s="104"/>
      <c r="BA56" s="105">
        <f>IF(BE56="","",BA$3)</f>
        <v>44926</v>
      </c>
      <c r="BB56" s="106" t="str">
        <f>IF(BE56="","",BA$1)</f>
        <v>Marin I</v>
      </c>
      <c r="BC56" s="107">
        <v>44596</v>
      </c>
      <c r="BD56" s="107">
        <v>44840</v>
      </c>
      <c r="BE56" s="108" t="str">
        <f>IF(BL56="","",IF(ISNUMBER(SEARCH(":",BL56)),MID(BL56,FIND(":",BL56)+2,FIND("(",BL56)-FIND(":",BL56)-3),LEFT(BL56,FIND("(",BL56)-2)))</f>
        <v>Aki Lindén</v>
      </c>
      <c r="BF56" s="109" t="str">
        <f>IF(BL56="","",MID(BL56,FIND("(",BL56)+1,4))</f>
        <v>1952</v>
      </c>
      <c r="BG56" s="110" t="str">
        <f>IF(ISNUMBER(SEARCH("*female*",BL56)),"female",IF(ISNUMBER(SEARCH("*male*",BL56)),"male",""))</f>
        <v>male</v>
      </c>
      <c r="BH56" s="111" t="str">
        <f>IF(BL56="","",IF(ISERROR(MID(BL56,FIND("male,",BL56)+6,(FIND(")",BL56)-(FIND("male,",BL56)+6))))=TRUE,"missing/error",MID(BL56,FIND("male,",BL56)+6,(FIND(")",BL56)-(FIND("male,",BL56)+6)))))</f>
        <v>fi_sdp01</v>
      </c>
      <c r="BI56" s="112" t="str">
        <f>IF(BE56="","",(MID(BE56,(SEARCH("^^",SUBSTITUTE(BE56," ","^^",LEN(BE56)-LEN(SUBSTITUTE(BE56," ","")))))+1,99)&amp;"_"&amp;LEFT(BE56,FIND(" ",BE56)-1)&amp;"_"&amp;BF56))</f>
        <v>Lindén_Aki_1952</v>
      </c>
      <c r="BK56" s="104"/>
      <c r="BL56" s="104" t="s">
        <v>1133</v>
      </c>
      <c r="BM56" s="105"/>
      <c r="BN56" s="106"/>
      <c r="BO56" s="107"/>
      <c r="BP56" s="107"/>
      <c r="BQ56" s="108"/>
      <c r="BR56" s="109"/>
      <c r="BS56" s="110"/>
      <c r="BT56" s="111"/>
      <c r="BU56" s="112"/>
      <c r="BW56" s="104"/>
      <c r="BX56" s="104"/>
      <c r="BY56" s="105"/>
      <c r="BZ56" s="106"/>
      <c r="CA56" s="107"/>
      <c r="CB56" s="107"/>
      <c r="CC56" s="108"/>
      <c r="CD56" s="109"/>
      <c r="CE56" s="110"/>
      <c r="CF56" s="111"/>
      <c r="CG56" s="112"/>
      <c r="CI56" s="104"/>
      <c r="CJ56" s="104"/>
      <c r="CK56" s="105"/>
      <c r="CL56" s="106"/>
      <c r="CM56" s="107"/>
      <c r="CN56" s="107"/>
      <c r="CO56" s="108"/>
      <c r="CP56" s="109"/>
      <c r="CQ56" s="110"/>
      <c r="CR56" s="111"/>
      <c r="CS56" s="112"/>
      <c r="CU56" s="104"/>
      <c r="CV56" s="104"/>
      <c r="CW56" s="105"/>
      <c r="CX56" s="106"/>
      <c r="CY56" s="107"/>
      <c r="CZ56" s="107"/>
      <c r="DA56" s="108"/>
      <c r="DB56" s="109"/>
      <c r="DC56" s="110"/>
      <c r="DD56" s="111"/>
      <c r="DE56" s="112"/>
      <c r="DG56" s="104"/>
      <c r="DH56" s="104"/>
      <c r="DI56" s="105"/>
      <c r="DJ56" s="106"/>
      <c r="DK56" s="107"/>
      <c r="DL56" s="107"/>
      <c r="DM56" s="108"/>
      <c r="DN56" s="109"/>
      <c r="DO56" s="110"/>
      <c r="DP56" s="111"/>
      <c r="DQ56" s="112"/>
      <c r="DS56" s="104"/>
      <c r="DT56" s="104"/>
      <c r="DU56" s="105"/>
      <c r="DV56" s="106"/>
      <c r="DW56" s="107"/>
      <c r="DX56" s="107"/>
      <c r="DY56" s="108"/>
      <c r="DZ56" s="109"/>
      <c r="EA56" s="110"/>
      <c r="EB56" s="111"/>
      <c r="EC56" s="112"/>
      <c r="EE56" s="104"/>
      <c r="EF56" s="104"/>
      <c r="EG56" s="105"/>
      <c r="EH56" s="106"/>
      <c r="EI56" s="107"/>
      <c r="EJ56" s="107"/>
      <c r="EK56" s="108"/>
      <c r="EL56" s="109"/>
      <c r="EM56" s="110"/>
      <c r="EN56" s="111"/>
      <c r="EO56" s="112"/>
      <c r="EQ56" s="104"/>
      <c r="ER56" s="104"/>
      <c r="ES56" s="105"/>
      <c r="ET56" s="106"/>
      <c r="EU56" s="107"/>
      <c r="EV56" s="107"/>
      <c r="EW56" s="108"/>
      <c r="EX56" s="109"/>
      <c r="EY56" s="110"/>
      <c r="EZ56" s="111"/>
      <c r="FA56" s="112"/>
      <c r="FC56" s="104"/>
      <c r="FD56" s="104"/>
      <c r="FE56" s="105"/>
      <c r="FF56" s="106"/>
      <c r="FG56" s="107"/>
      <c r="FH56" s="107"/>
      <c r="FI56" s="108"/>
      <c r="FJ56" s="109"/>
      <c r="FK56" s="110"/>
      <c r="FL56" s="111"/>
      <c r="FM56" s="112"/>
      <c r="FO56" s="104"/>
      <c r="FP56" s="104"/>
      <c r="FQ56" s="105"/>
      <c r="FR56" s="106"/>
      <c r="FS56" s="107"/>
      <c r="FT56" s="107"/>
      <c r="FU56" s="108"/>
      <c r="FV56" s="109"/>
      <c r="FW56" s="110"/>
      <c r="FX56" s="111"/>
      <c r="FY56" s="112"/>
      <c r="GA56" s="104"/>
      <c r="GB56" s="104"/>
      <c r="GC56" s="105"/>
      <c r="GD56" s="106"/>
      <c r="GE56" s="107"/>
      <c r="GF56" s="107"/>
      <c r="GG56" s="108"/>
      <c r="GH56" s="109"/>
      <c r="GI56" s="110"/>
      <c r="GJ56" s="111"/>
      <c r="GK56" s="112"/>
      <c r="GM56" s="104"/>
      <c r="GN56" s="104"/>
      <c r="GO56" s="105"/>
      <c r="GP56" s="106"/>
      <c r="GQ56" s="107"/>
      <c r="GR56" s="107"/>
      <c r="GS56" s="108"/>
      <c r="GT56" s="109"/>
      <c r="GU56" s="110"/>
      <c r="GV56" s="111"/>
      <c r="GW56" s="112"/>
      <c r="GY56" s="104"/>
      <c r="GZ56" s="104"/>
      <c r="HA56" s="105"/>
      <c r="HB56" s="106"/>
      <c r="HC56" s="107"/>
      <c r="HD56" s="107"/>
      <c r="HE56" s="108"/>
      <c r="HF56" s="109"/>
      <c r="HG56" s="110"/>
      <c r="HH56" s="111"/>
      <c r="HI56" s="112"/>
      <c r="HK56" s="104"/>
      <c r="HL56" s="104"/>
      <c r="HM56" s="105"/>
      <c r="HN56" s="106"/>
      <c r="HO56" s="107"/>
      <c r="HP56" s="107"/>
      <c r="HQ56" s="108"/>
      <c r="HR56" s="109"/>
      <c r="HS56" s="110"/>
      <c r="HT56" s="111"/>
      <c r="HU56" s="112"/>
      <c r="HW56" s="104"/>
      <c r="HX56" s="104"/>
      <c r="HY56" s="105"/>
      <c r="HZ56" s="106"/>
      <c r="IA56" s="107"/>
      <c r="IB56" s="107"/>
      <c r="IC56" s="108"/>
      <c r="ID56" s="109"/>
      <c r="IE56" s="110"/>
      <c r="IF56" s="111"/>
      <c r="IG56" s="112"/>
      <c r="II56" s="104"/>
      <c r="IJ56" s="104"/>
      <c r="IK56" s="105"/>
      <c r="IL56" s="106"/>
      <c r="IM56" s="107"/>
      <c r="IN56" s="107"/>
      <c r="IO56" s="108"/>
      <c r="IP56" s="109"/>
      <c r="IQ56" s="110"/>
      <c r="IR56" s="111"/>
      <c r="IS56" s="112"/>
      <c r="IU56" s="104"/>
      <c r="IV56" s="104"/>
      <c r="IW56" s="105"/>
      <c r="IX56" s="106"/>
      <c r="IY56" s="107"/>
      <c r="IZ56" s="107"/>
      <c r="JA56" s="108"/>
      <c r="JB56" s="109"/>
      <c r="JC56" s="110"/>
      <c r="JD56" s="111"/>
      <c r="JE56" s="112"/>
      <c r="JG56" s="104"/>
      <c r="JH56" s="104"/>
      <c r="JI56" s="105"/>
      <c r="JJ56" s="106"/>
      <c r="JK56" s="107"/>
      <c r="JL56" s="107"/>
      <c r="JM56" s="108"/>
      <c r="JN56" s="109"/>
      <c r="JO56" s="110"/>
      <c r="JP56" s="111"/>
      <c r="JQ56" s="112"/>
      <c r="JS56" s="104"/>
      <c r="JT56" s="104"/>
      <c r="JU56" s="105"/>
      <c r="JV56" s="106"/>
      <c r="JW56" s="107"/>
      <c r="JX56" s="107"/>
      <c r="JY56" s="108"/>
      <c r="JZ56" s="109"/>
      <c r="KA56" s="110"/>
      <c r="KB56" s="111"/>
      <c r="KC56" s="112"/>
      <c r="KE56" s="104"/>
      <c r="KF56" s="104"/>
    </row>
    <row r="57" spans="1:292" ht="13.5" customHeight="1">
      <c r="A57" s="20"/>
      <c r="B57" s="104" t="s">
        <v>940</v>
      </c>
      <c r="C57" s="1" t="s">
        <v>941</v>
      </c>
      <c r="D57" s="163" t="s">
        <v>942</v>
      </c>
      <c r="E57" s="105"/>
      <c r="F57" s="106"/>
      <c r="G57" s="107"/>
      <c r="H57" s="107"/>
      <c r="I57" s="108"/>
      <c r="J57" s="109"/>
      <c r="K57" s="110"/>
      <c r="L57" s="111"/>
      <c r="M57" s="112"/>
      <c r="O57" s="104"/>
      <c r="P57" s="163"/>
      <c r="Q57" s="105"/>
      <c r="R57" s="106"/>
      <c r="S57" s="107"/>
      <c r="T57" s="107"/>
      <c r="U57" s="108"/>
      <c r="V57" s="109"/>
      <c r="W57" s="110"/>
      <c r="X57" s="111"/>
      <c r="Y57" s="112"/>
      <c r="AA57" s="104"/>
      <c r="AB57" s="104"/>
      <c r="AC57" s="105"/>
      <c r="AD57" s="106"/>
      <c r="AE57" s="107"/>
      <c r="AF57" s="107"/>
      <c r="AG57" s="108"/>
      <c r="AH57" s="109"/>
      <c r="AI57" s="110"/>
      <c r="AJ57" s="111"/>
      <c r="AK57" s="112"/>
      <c r="AM57" s="104"/>
      <c r="AN57" s="104"/>
      <c r="AO57" s="105"/>
      <c r="AP57" s="106"/>
      <c r="AQ57" s="107"/>
      <c r="AR57" s="107"/>
      <c r="AS57" s="108"/>
      <c r="AT57" s="109"/>
      <c r="AU57" s="110"/>
      <c r="AV57" s="111"/>
      <c r="AW57" s="112"/>
      <c r="AY57" s="104"/>
      <c r="AZ57" s="104"/>
      <c r="BA57" s="105">
        <f>IF(BE57="","",BA$3)</f>
        <v>44926</v>
      </c>
      <c r="BB57" s="106" t="str">
        <f>IF(BE57="","",BA$1)</f>
        <v>Marin I</v>
      </c>
      <c r="BC57" s="107">
        <v>44840</v>
      </c>
      <c r="BD57" s="107">
        <f>IF(BE57="","",BA$3)</f>
        <v>44926</v>
      </c>
      <c r="BE57" s="108" t="str">
        <f>IF(BL57="","",IF(ISNUMBER(SEARCH(":",BL57)),MID(BL57,FIND(":",BL57)+2,FIND("(",BL57)-FIND(":",BL57)-3),LEFT(BL57,FIND("(",BL57)-2)))</f>
        <v>Krista Kiuru</v>
      </c>
      <c r="BF57" s="109" t="str">
        <f>IF(BL57="","",MID(BL57,FIND("(",BL57)+1,4))</f>
        <v>1974</v>
      </c>
      <c r="BG57" s="110" t="str">
        <f>IF(ISNUMBER(SEARCH("*female*",BL57)),"female",IF(ISNUMBER(SEARCH("*male*",BL57)),"male",""))</f>
        <v>female</v>
      </c>
      <c r="BH57" s="111" t="str">
        <f>IF(BL57="","",IF(ISERROR(MID(BL57,FIND("male,",BL57)+6,(FIND(")",BL57)-(FIND("male,",BL57)+6))))=TRUE,"missing/error",MID(BL57,FIND("male,",BL57)+6,(FIND(")",BL57)-(FIND("male,",BL57)+6)))))</f>
        <v>fi_sdp01</v>
      </c>
      <c r="BI57" s="112" t="str">
        <f>IF(BE57="","",(MID(BE57,(SEARCH("^^",SUBSTITUTE(BE57," ","^^",LEN(BE57)-LEN(SUBSTITUTE(BE57," ","")))))+1,99)&amp;"_"&amp;LEFT(BE57,FIND(" ",BE57)-1)&amp;"_"&amp;BF57))</f>
        <v>Kiuru_Krista_1974</v>
      </c>
      <c r="BJ57" s="1" t="s">
        <v>1141</v>
      </c>
      <c r="BK57" s="104"/>
      <c r="BL57" s="104" t="s">
        <v>746</v>
      </c>
      <c r="BM57" s="105"/>
      <c r="BN57" s="106"/>
      <c r="BO57" s="107"/>
      <c r="BP57" s="107"/>
      <c r="BQ57" s="108"/>
      <c r="BR57" s="109"/>
      <c r="BS57" s="110"/>
      <c r="BT57" s="111"/>
      <c r="BU57" s="112"/>
      <c r="BW57" s="104"/>
      <c r="BX57" s="104"/>
      <c r="BY57" s="105"/>
      <c r="BZ57" s="106"/>
      <c r="CA57" s="107"/>
      <c r="CB57" s="107"/>
      <c r="CC57" s="108"/>
      <c r="CD57" s="109"/>
      <c r="CE57" s="110"/>
      <c r="CF57" s="111"/>
      <c r="CG57" s="112"/>
      <c r="CI57" s="104"/>
      <c r="CJ57" s="104"/>
      <c r="CK57" s="105"/>
      <c r="CL57" s="106"/>
      <c r="CM57" s="107"/>
      <c r="CN57" s="107"/>
      <c r="CO57" s="108"/>
      <c r="CP57" s="109"/>
      <c r="CQ57" s="110"/>
      <c r="CR57" s="111"/>
      <c r="CS57" s="112"/>
      <c r="CU57" s="104"/>
      <c r="CV57" s="104"/>
      <c r="CW57" s="105"/>
      <c r="CX57" s="106"/>
      <c r="CY57" s="107"/>
      <c r="CZ57" s="107"/>
      <c r="DA57" s="108"/>
      <c r="DB57" s="109"/>
      <c r="DC57" s="110"/>
      <c r="DD57" s="111"/>
      <c r="DE57" s="112"/>
      <c r="DG57" s="104"/>
      <c r="DH57" s="104"/>
      <c r="DI57" s="105"/>
      <c r="DJ57" s="106"/>
      <c r="DK57" s="107"/>
      <c r="DL57" s="107"/>
      <c r="DM57" s="108"/>
      <c r="DN57" s="109"/>
      <c r="DO57" s="110"/>
      <c r="DP57" s="111"/>
      <c r="DQ57" s="112"/>
      <c r="DS57" s="104"/>
      <c r="DT57" s="104"/>
      <c r="DU57" s="105"/>
      <c r="DV57" s="106"/>
      <c r="DW57" s="107"/>
      <c r="DX57" s="107"/>
      <c r="DY57" s="108"/>
      <c r="DZ57" s="109"/>
      <c r="EA57" s="110"/>
      <c r="EB57" s="111"/>
      <c r="EC57" s="112"/>
      <c r="EE57" s="104"/>
      <c r="EF57" s="104"/>
      <c r="EG57" s="105"/>
      <c r="EH57" s="106"/>
      <c r="EI57" s="107"/>
      <c r="EJ57" s="107"/>
      <c r="EK57" s="108"/>
      <c r="EL57" s="109"/>
      <c r="EM57" s="110"/>
      <c r="EN57" s="111"/>
      <c r="EO57" s="112"/>
      <c r="EQ57" s="104"/>
      <c r="ER57" s="104"/>
      <c r="ES57" s="105"/>
      <c r="ET57" s="106"/>
      <c r="EU57" s="107"/>
      <c r="EV57" s="107"/>
      <c r="EW57" s="108"/>
      <c r="EX57" s="109"/>
      <c r="EY57" s="110"/>
      <c r="EZ57" s="111"/>
      <c r="FA57" s="112"/>
      <c r="FC57" s="104"/>
      <c r="FD57" s="104"/>
      <c r="FE57" s="105"/>
      <c r="FF57" s="106"/>
      <c r="FG57" s="107"/>
      <c r="FH57" s="107"/>
      <c r="FI57" s="108"/>
      <c r="FJ57" s="109"/>
      <c r="FK57" s="110"/>
      <c r="FL57" s="111"/>
      <c r="FM57" s="112"/>
      <c r="FO57" s="104"/>
      <c r="FP57" s="104"/>
      <c r="FQ57" s="105"/>
      <c r="FR57" s="106"/>
      <c r="FS57" s="107"/>
      <c r="FT57" s="107"/>
      <c r="FU57" s="108"/>
      <c r="FV57" s="109"/>
      <c r="FW57" s="110"/>
      <c r="FX57" s="111"/>
      <c r="FY57" s="112"/>
      <c r="GA57" s="104"/>
      <c r="GB57" s="104"/>
      <c r="GC57" s="105"/>
      <c r="GD57" s="106"/>
      <c r="GE57" s="107"/>
      <c r="GF57" s="107"/>
      <c r="GG57" s="108"/>
      <c r="GH57" s="109"/>
      <c r="GI57" s="110"/>
      <c r="GJ57" s="111"/>
      <c r="GK57" s="112"/>
      <c r="GM57" s="104"/>
      <c r="GN57" s="104"/>
      <c r="GO57" s="105"/>
      <c r="GP57" s="106"/>
      <c r="GQ57" s="107"/>
      <c r="GR57" s="107"/>
      <c r="GS57" s="108"/>
      <c r="GT57" s="109"/>
      <c r="GU57" s="110"/>
      <c r="GV57" s="111"/>
      <c r="GW57" s="112"/>
      <c r="GY57" s="104"/>
      <c r="GZ57" s="104"/>
      <c r="HA57" s="105"/>
      <c r="HB57" s="106"/>
      <c r="HC57" s="107"/>
      <c r="HD57" s="107"/>
      <c r="HE57" s="108"/>
      <c r="HF57" s="109"/>
      <c r="HG57" s="110"/>
      <c r="HH57" s="111"/>
      <c r="HI57" s="112"/>
      <c r="HK57" s="104"/>
      <c r="HL57" s="104"/>
      <c r="HM57" s="105"/>
      <c r="HN57" s="106"/>
      <c r="HO57" s="107"/>
      <c r="HP57" s="107"/>
      <c r="HQ57" s="108"/>
      <c r="HR57" s="109"/>
      <c r="HS57" s="110"/>
      <c r="HT57" s="111"/>
      <c r="HU57" s="112"/>
      <c r="HW57" s="104"/>
      <c r="HX57" s="104"/>
      <c r="HY57" s="105"/>
      <c r="HZ57" s="106"/>
      <c r="IA57" s="107"/>
      <c r="IB57" s="107"/>
      <c r="IC57" s="108"/>
      <c r="ID57" s="109"/>
      <c r="IE57" s="110"/>
      <c r="IF57" s="111"/>
      <c r="IG57" s="112"/>
      <c r="II57" s="104"/>
      <c r="IJ57" s="104"/>
      <c r="IK57" s="105"/>
      <c r="IL57" s="106"/>
      <c r="IM57" s="107"/>
      <c r="IN57" s="107"/>
      <c r="IO57" s="108"/>
      <c r="IP57" s="109"/>
      <c r="IQ57" s="110"/>
      <c r="IR57" s="111"/>
      <c r="IS57" s="112"/>
      <c r="IU57" s="104"/>
      <c r="IV57" s="104"/>
      <c r="IW57" s="105"/>
      <c r="IX57" s="106"/>
      <c r="IY57" s="107"/>
      <c r="IZ57" s="107"/>
      <c r="JA57" s="108"/>
      <c r="JB57" s="109"/>
      <c r="JC57" s="110"/>
      <c r="JD57" s="111"/>
      <c r="JE57" s="112"/>
      <c r="JG57" s="104"/>
      <c r="JH57" s="104"/>
      <c r="JI57" s="105"/>
      <c r="JJ57" s="106"/>
      <c r="JK57" s="107"/>
      <c r="JL57" s="107"/>
      <c r="JM57" s="108"/>
      <c r="JN57" s="109"/>
      <c r="JO57" s="110"/>
      <c r="JP57" s="111"/>
      <c r="JQ57" s="112"/>
      <c r="JS57" s="104"/>
      <c r="JT57" s="104"/>
      <c r="JU57" s="105"/>
      <c r="JV57" s="106"/>
      <c r="JW57" s="107"/>
      <c r="JX57" s="107"/>
      <c r="JY57" s="108"/>
      <c r="JZ57" s="109"/>
      <c r="KA57" s="110"/>
      <c r="KB57" s="111"/>
      <c r="KC57" s="112"/>
      <c r="KE57" s="104"/>
      <c r="KF57" s="104"/>
    </row>
    <row r="58" spans="1:292" ht="13.5" customHeight="1">
      <c r="A58" s="20"/>
      <c r="B58" s="104" t="s">
        <v>653</v>
      </c>
      <c r="C58" s="1" t="s">
        <v>654</v>
      </c>
      <c r="D58" s="163" t="s">
        <v>713</v>
      </c>
      <c r="E58" s="105">
        <f t="shared" ref="E58:E67" si="307">IF(I58="","",E$3)</f>
        <v>41814</v>
      </c>
      <c r="F58" s="106" t="str">
        <f t="shared" ref="F58:F67" si="308">IF(I58="","",E$1)</f>
        <v>Katainen I</v>
      </c>
      <c r="G58" s="107">
        <f>IF(I58="","",E$2)</f>
        <v>40716</v>
      </c>
      <c r="H58" s="107">
        <v>41796</v>
      </c>
      <c r="I58" s="108" t="str">
        <f t="shared" ref="I58:I67" si="309">IF(P58="","",IF(ISNUMBER(SEARCH(":",P58)),MID(P58,FIND(":",P58)+2,FIND("(",P58)-FIND(":",P58)-3),LEFT(P58,FIND("(",P58)-2)))</f>
        <v>Jutta Urpilainen</v>
      </c>
      <c r="J58" s="109" t="str">
        <f t="shared" ref="J58:J67" si="310">IF(P58="","",MID(P58,FIND("(",P58)+1,4))</f>
        <v>1975</v>
      </c>
      <c r="K58" s="110" t="str">
        <f t="shared" ref="K58:K67" si="311">IF(ISNUMBER(SEARCH("*female*",P58)),"female",IF(ISNUMBER(SEARCH("*male*",P58)),"male",""))</f>
        <v>female</v>
      </c>
      <c r="L58" s="111" t="str">
        <f>IF(P58="","",IF(ISERROR(MID(P58,FIND("male,",P58)+6,(FIND(")",P58)-(FIND("male,",P58)+6))))=TRUE,"missing/error",MID(P58,FIND("male,",P58)+6,(FIND(")",P58)-(FIND("male,",P58)+6)))))</f>
        <v>fi_sdp01</v>
      </c>
      <c r="M58" s="112" t="str">
        <f t="shared" ref="M58:M67" si="312">IF(I58="","",(MID(I58,(SEARCH("^^",SUBSTITUTE(I58," ","^^",LEN(I58)-LEN(SUBSTITUTE(I58," ","")))))+1,99)&amp;"_"&amp;LEFT(I58,FIND(" ",I58)-1)&amp;"_"&amp;J58))</f>
        <v>Urpilainen_Jutta_1975</v>
      </c>
      <c r="O58" s="104"/>
      <c r="P58" s="163" t="s">
        <v>742</v>
      </c>
      <c r="Q58" s="105">
        <f>IF(U58="","",Q$3)</f>
        <v>42153</v>
      </c>
      <c r="R58" s="106" t="str">
        <f>IF(U58="","",Q$1)</f>
        <v>Stubb I</v>
      </c>
      <c r="S58" s="107">
        <f>IF(U58="","",Q$2)</f>
        <v>41814</v>
      </c>
      <c r="T58" s="107">
        <f>IF(U58="","",Q$3)</f>
        <v>42153</v>
      </c>
      <c r="U58" s="108" t="str">
        <f>IF(AB58="","",IF(ISNUMBER(SEARCH(":",AB58)),MID(AB58,FIND(":",AB58)+2,FIND("(",AB58)-FIND(":",AB58)-3),LEFT(AB58,FIND("(",AB58)-2)))</f>
        <v>Antti Rinne</v>
      </c>
      <c r="V58" s="109" t="str">
        <f>IF(AB58="","",MID(AB58,FIND("(",AB58)+1,4))</f>
        <v>1962</v>
      </c>
      <c r="W58" s="110" t="str">
        <f>IF(ISNUMBER(SEARCH("*female*",AB58)),"female",IF(ISNUMBER(SEARCH("*male*",AB58)),"male",""))</f>
        <v>male</v>
      </c>
      <c r="X58" s="111" t="s">
        <v>288</v>
      </c>
      <c r="Y58" s="112" t="str">
        <f>IF(U58="","",(MID(U58,(SEARCH("^^",SUBSTITUTE(U58," ","^^",LEN(U58)-LEN(SUBSTITUTE(U58," ","")))))+1,99)&amp;"_"&amp;LEFT(U58,FIND(" ",U58)-1)&amp;"_"&amp;V58))</f>
        <v>Rinne_Antti_1962</v>
      </c>
      <c r="AA58" s="104"/>
      <c r="AB58" s="104" t="s">
        <v>874</v>
      </c>
      <c r="AC58" s="105">
        <f t="shared" si="301"/>
        <v>43622</v>
      </c>
      <c r="AD58" s="106" t="str">
        <f t="shared" si="302"/>
        <v>Sipilä I</v>
      </c>
      <c r="AE58" s="107">
        <f>IF(AG58="","",AC$2)</f>
        <v>42153</v>
      </c>
      <c r="AF58" s="107">
        <v>42543</v>
      </c>
      <c r="AG58" s="108" t="str">
        <f t="shared" si="303"/>
        <v>Alexander Stubb</v>
      </c>
      <c r="AH58" s="109" t="str">
        <f t="shared" si="304"/>
        <v>1968</v>
      </c>
      <c r="AI58" s="110" t="str">
        <f t="shared" si="305"/>
        <v>male</v>
      </c>
      <c r="AJ58" s="111" t="str">
        <f>IF(AN58="","",IF(ISERROR(MID(AN58,FIND("male,",AN58)+6,(FIND(")",AN58)-(FIND("male,",AN58)+6))))=TRUE,"missing/error",MID(AN58,FIND("male,",AN58)+6,(FIND(")",AN58)-(FIND("male,",AN58)+6)))))</f>
        <v>fi_kok01</v>
      </c>
      <c r="AK58" s="112" t="str">
        <f t="shared" si="306"/>
        <v>Stubb_Alexander_1968</v>
      </c>
      <c r="AM58" s="104"/>
      <c r="AN58" s="104" t="s">
        <v>740</v>
      </c>
      <c r="AO58" s="105">
        <f>IF(AS58="","",AO$3)</f>
        <v>43809</v>
      </c>
      <c r="AP58" s="106" t="str">
        <f>IF(AS58="","",AO$1)</f>
        <v>Rinne I</v>
      </c>
      <c r="AQ58" s="107">
        <f>IF(AS58="","",AO$2)</f>
        <v>43622</v>
      </c>
      <c r="AR58" s="107">
        <f>IF(AS58="","",AO$3)</f>
        <v>43809</v>
      </c>
      <c r="AS58" s="108" t="str">
        <f>IF(AZ58="","",IF(ISNUMBER(SEARCH(":",AZ58)),MID(AZ58,FIND(":",AZ58)+2,FIND("(",AZ58)-FIND(":",AZ58)-3),LEFT(AZ58,FIND("(",AZ58)-2)))</f>
        <v>Mika Lintilä</v>
      </c>
      <c r="AT58" s="109" t="str">
        <f>IF(AZ58="","",MID(AZ58,FIND("(",AZ58)+1,4))</f>
        <v>1966</v>
      </c>
      <c r="AU58" s="110" t="str">
        <f>IF(ISNUMBER(SEARCH("*female*",AZ58)),"female",IF(ISNUMBER(SEARCH("*male*",AZ58)),"male",""))</f>
        <v>male</v>
      </c>
      <c r="AV58" s="111" t="str">
        <f>IF(AZ58="","",IF(ISERROR(MID(AZ58,FIND("male,",AZ58)+6,(FIND(")",AZ58)-(FIND("male,",AZ58)+6))))=TRUE,"missing/error",MID(AZ58,FIND("male,",AZ58)+6,(FIND(")",AZ58)-(FIND("male,",AZ58)+6)))))</f>
        <v>fi_kesk01</v>
      </c>
      <c r="AW58" s="112" t="str">
        <f>IF(AS58="","",(MID(AS58,(SEARCH("^^",SUBSTITUTE(AS58," ","^^",LEN(AS58)-LEN(SUBSTITUTE(AS58," ","")))))+1,99)&amp;"_"&amp;LEFT(AS58,FIND(" ",AS58)-1)&amp;"_"&amp;AT58))</f>
        <v>Lintilä_Mika_1966</v>
      </c>
      <c r="AY58" s="104"/>
      <c r="AZ58" s="104" t="s">
        <v>1036</v>
      </c>
      <c r="BA58" s="105">
        <f t="shared" ref="BA58:BA65" si="313">IF(BE58="","",BA$3)</f>
        <v>44926</v>
      </c>
      <c r="BB58" s="106" t="str">
        <f t="shared" ref="BB58:BB65" si="314">IF(BE58="","",BA$1)</f>
        <v>Marin I</v>
      </c>
      <c r="BC58" s="107">
        <f>IF(BE58="","",BA$2)</f>
        <v>43809</v>
      </c>
      <c r="BD58" s="107">
        <v>43991</v>
      </c>
      <c r="BE58" s="108" t="str">
        <f t="shared" ref="BE58:BE65" si="315">IF(BL58="","",IF(ISNUMBER(SEARCH(":",BL58)),MID(BL58,FIND(":",BL58)+2,FIND("(",BL58)-FIND(":",BL58)-3),LEFT(BL58,FIND("(",BL58)-2)))</f>
        <v>Katri Kulmuni</v>
      </c>
      <c r="BF58" s="109" t="str">
        <f t="shared" ref="BF58:BF65" si="316">IF(BL58="","",MID(BL58,FIND("(",BL58)+1,4))</f>
        <v>1987</v>
      </c>
      <c r="BG58" s="110" t="str">
        <f t="shared" ref="BG58:BG65" si="317">IF(ISNUMBER(SEARCH("*female*",BL58)),"female",IF(ISNUMBER(SEARCH("*male*",BL58)),"male",""))</f>
        <v>female</v>
      </c>
      <c r="BH58" s="111" t="str">
        <f t="shared" ref="BH58:BH65" si="318">IF(BL58="","",IF(ISERROR(MID(BL58,FIND("male,",BL58)+6,(FIND(")",BL58)-(FIND("male,",BL58)+6))))=TRUE,"missing/error",MID(BL58,FIND("male,",BL58)+6,(FIND(")",BL58)-(FIND("male,",BL58)+6)))))</f>
        <v>fi_kesk01</v>
      </c>
      <c r="BI58" s="112" t="str">
        <f t="shared" ref="BI58:BI65" si="319">IF(BE58="","",(MID(BE58,(SEARCH("^^",SUBSTITUTE(BE58," ","^^",LEN(BE58)-LEN(SUBSTITUTE(BE58," ","")))))+1,99)&amp;"_"&amp;LEFT(BE58,FIND(" ",BE58)-1)&amp;"_"&amp;BF58))</f>
        <v>Kulmuni_Katri_1987</v>
      </c>
      <c r="BK58" s="104"/>
      <c r="BL58" s="104" t="s">
        <v>1065</v>
      </c>
      <c r="BM58" s="105" t="str">
        <f>IF(BQ58="","",BM$3)</f>
        <v/>
      </c>
      <c r="BN58" s="106" t="str">
        <f>IF(BQ58="","",BM$1)</f>
        <v/>
      </c>
      <c r="BO58" s="107" t="str">
        <f>IF(BQ58="","",BM$2)</f>
        <v/>
      </c>
      <c r="BP58" s="107" t="str">
        <f>IF(BQ58="","",BM$3)</f>
        <v/>
      </c>
      <c r="BQ58" s="108" t="str">
        <f>IF(BX58="","",IF(ISNUMBER(SEARCH(":",BX58)),MID(BX58,FIND(":",BX58)+2,FIND("(",BX58)-FIND(":",BX58)-3),LEFT(BX58,FIND("(",BX58)-2)))</f>
        <v/>
      </c>
      <c r="BR58" s="109" t="str">
        <f>IF(BX58="","",MID(BX58,FIND("(",BX58)+1,4))</f>
        <v/>
      </c>
      <c r="BS58" s="110" t="str">
        <f>IF(ISNUMBER(SEARCH("*female*",BX58)),"female",IF(ISNUMBER(SEARCH("*male*",BX58)),"male",""))</f>
        <v/>
      </c>
      <c r="BT58" s="111" t="str">
        <f>IF(BX58="","",IF(ISERROR(MID(BX58,FIND("male,",BX58)+6,(FIND(")",BX58)-(FIND("male,",BX58)+6))))=TRUE,"missing/error",MID(BX58,FIND("male,",BX58)+6,(FIND(")",BX58)-(FIND("male,",BX58)+6)))))</f>
        <v/>
      </c>
      <c r="BU58" s="112" t="str">
        <f>IF(BQ58="","",(MID(BQ58,(SEARCH("^^",SUBSTITUTE(BQ58," ","^^",LEN(BQ58)-LEN(SUBSTITUTE(BQ58," ","")))))+1,99)&amp;"_"&amp;LEFT(BQ58,FIND(" ",BQ58)-1)&amp;"_"&amp;BR58))</f>
        <v/>
      </c>
      <c r="BW58" s="104"/>
      <c r="BX58" s="104"/>
      <c r="BY58" s="105" t="str">
        <f>IF(CC58="","",BY$3)</f>
        <v/>
      </c>
      <c r="BZ58" s="106" t="str">
        <f>IF(CC58="","",BY$1)</f>
        <v/>
      </c>
      <c r="CA58" s="107" t="str">
        <f>IF(CC58="","",BY$2)</f>
        <v/>
      </c>
      <c r="CB58" s="107" t="str">
        <f>IF(CC58="","",BY$3)</f>
        <v/>
      </c>
      <c r="CC58" s="108" t="str">
        <f>IF(CJ58="","",IF(ISNUMBER(SEARCH(":",CJ58)),MID(CJ58,FIND(":",CJ58)+2,FIND("(",CJ58)-FIND(":",CJ58)-3),LEFT(CJ58,FIND("(",CJ58)-2)))</f>
        <v/>
      </c>
      <c r="CD58" s="109" t="str">
        <f>IF(CJ58="","",MID(CJ58,FIND("(",CJ58)+1,4))</f>
        <v/>
      </c>
      <c r="CE58" s="110" t="str">
        <f>IF(ISNUMBER(SEARCH("*female*",CJ58)),"female",IF(ISNUMBER(SEARCH("*male*",CJ58)),"male",""))</f>
        <v/>
      </c>
      <c r="CF58" s="111" t="str">
        <f>IF(CJ58="","",IF(ISERROR(MID(CJ58,FIND("male,",CJ58)+6,(FIND(")",CJ58)-(FIND("male,",CJ58)+6))))=TRUE,"missing/error",MID(CJ58,FIND("male,",CJ58)+6,(FIND(")",CJ58)-(FIND("male,",CJ58)+6)))))</f>
        <v/>
      </c>
      <c r="CG58" s="112" t="str">
        <f>IF(CC58="","",(MID(CC58,(SEARCH("^^",SUBSTITUTE(CC58," ","^^",LEN(CC58)-LEN(SUBSTITUTE(CC58," ","")))))+1,99)&amp;"_"&amp;LEFT(CC58,FIND(" ",CC58)-1)&amp;"_"&amp;CD58))</f>
        <v/>
      </c>
      <c r="CI58" s="104"/>
      <c r="CJ58" s="104"/>
      <c r="CK58" s="105" t="str">
        <f>IF(CO58="","",CK$3)</f>
        <v/>
      </c>
      <c r="CL58" s="106" t="str">
        <f>IF(CO58="","",CK$1)</f>
        <v/>
      </c>
      <c r="CM58" s="107" t="str">
        <f>IF(CO58="","",CK$2)</f>
        <v/>
      </c>
      <c r="CN58" s="107" t="str">
        <f>IF(CO58="","",CK$3)</f>
        <v/>
      </c>
      <c r="CO58" s="108" t="str">
        <f>IF(CV58="","",IF(ISNUMBER(SEARCH(":",CV58)),MID(CV58,FIND(":",CV58)+2,FIND("(",CV58)-FIND(":",CV58)-3),LEFT(CV58,FIND("(",CV58)-2)))</f>
        <v/>
      </c>
      <c r="CP58" s="109" t="str">
        <f>IF(CV58="","",MID(CV58,FIND("(",CV58)+1,4))</f>
        <v/>
      </c>
      <c r="CQ58" s="110" t="str">
        <f>IF(ISNUMBER(SEARCH("*female*",CV58)),"female",IF(ISNUMBER(SEARCH("*male*",CV58)),"male",""))</f>
        <v/>
      </c>
      <c r="CR58" s="111" t="str">
        <f>IF(CV58="","",IF(ISERROR(MID(CV58,FIND("male,",CV58)+6,(FIND(")",CV58)-(FIND("male,",CV58)+6))))=TRUE,"missing/error",MID(CV58,FIND("male,",CV58)+6,(FIND(")",CV58)-(FIND("male,",CV58)+6)))))</f>
        <v/>
      </c>
      <c r="CS58" s="112" t="str">
        <f>IF(CO58="","",(MID(CO58,(SEARCH("^^",SUBSTITUTE(CO58," ","^^",LEN(CO58)-LEN(SUBSTITUTE(CO58," ","")))))+1,99)&amp;"_"&amp;LEFT(CO58,FIND(" ",CO58)-1)&amp;"_"&amp;CP58))</f>
        <v/>
      </c>
      <c r="CU58" s="104"/>
      <c r="CV58" s="104"/>
      <c r="CW58" s="105" t="str">
        <f>IF(DA58="","",CW$3)</f>
        <v/>
      </c>
      <c r="CX58" s="106" t="str">
        <f>IF(DA58="","",CW$1)</f>
        <v/>
      </c>
      <c r="CY58" s="107" t="str">
        <f>IF(DA58="","",CW$2)</f>
        <v/>
      </c>
      <c r="CZ58" s="107" t="str">
        <f>IF(DA58="","",CW$3)</f>
        <v/>
      </c>
      <c r="DA58" s="108" t="str">
        <f>IF(DH58="","",IF(ISNUMBER(SEARCH(":",DH58)),MID(DH58,FIND(":",DH58)+2,FIND("(",DH58)-FIND(":",DH58)-3),LEFT(DH58,FIND("(",DH58)-2)))</f>
        <v/>
      </c>
      <c r="DB58" s="109" t="str">
        <f>IF(DH58="","",MID(DH58,FIND("(",DH58)+1,4))</f>
        <v/>
      </c>
      <c r="DC58" s="110" t="str">
        <f>IF(ISNUMBER(SEARCH("*female*",DH58)),"female",IF(ISNUMBER(SEARCH("*male*",DH58)),"male",""))</f>
        <v/>
      </c>
      <c r="DD58" s="111" t="str">
        <f>IF(DH58="","",IF(ISERROR(MID(DH58,FIND("male,",DH58)+6,(FIND(")",DH58)-(FIND("male,",DH58)+6))))=TRUE,"missing/error",MID(DH58,FIND("male,",DH58)+6,(FIND(")",DH58)-(FIND("male,",DH58)+6)))))</f>
        <v/>
      </c>
      <c r="DE58" s="112" t="str">
        <f>IF(DA58="","",(MID(DA58,(SEARCH("^^",SUBSTITUTE(DA58," ","^^",LEN(DA58)-LEN(SUBSTITUTE(DA58," ","")))))+1,99)&amp;"_"&amp;LEFT(DA58,FIND(" ",DA58)-1)&amp;"_"&amp;DB58))</f>
        <v/>
      </c>
      <c r="DG58" s="104"/>
      <c r="DH58" s="104"/>
      <c r="DI58" s="105" t="str">
        <f>IF(DM58="","",DI$3)</f>
        <v/>
      </c>
      <c r="DJ58" s="106" t="str">
        <f>IF(DM58="","",DI$1)</f>
        <v/>
      </c>
      <c r="DK58" s="107" t="str">
        <f>IF(DM58="","",DI$2)</f>
        <v/>
      </c>
      <c r="DL58" s="107" t="str">
        <f>IF(DM58="","",DI$3)</f>
        <v/>
      </c>
      <c r="DM58" s="108" t="str">
        <f>IF(DT58="","",IF(ISNUMBER(SEARCH(":",DT58)),MID(DT58,FIND(":",DT58)+2,FIND("(",DT58)-FIND(":",DT58)-3),LEFT(DT58,FIND("(",DT58)-2)))</f>
        <v/>
      </c>
      <c r="DN58" s="109" t="str">
        <f>IF(DT58="","",MID(DT58,FIND("(",DT58)+1,4))</f>
        <v/>
      </c>
      <c r="DO58" s="110" t="str">
        <f>IF(ISNUMBER(SEARCH("*female*",DT58)),"female",IF(ISNUMBER(SEARCH("*male*",DT58)),"male",""))</f>
        <v/>
      </c>
      <c r="DP58" s="111" t="str">
        <f>IF(DT58="","",IF(ISERROR(MID(DT58,FIND("male,",DT58)+6,(FIND(")",DT58)-(FIND("male,",DT58)+6))))=TRUE,"missing/error",MID(DT58,FIND("male,",DT58)+6,(FIND(")",DT58)-(FIND("male,",DT58)+6)))))</f>
        <v/>
      </c>
      <c r="DQ58" s="112" t="str">
        <f>IF(DM58="","",(MID(DM58,(SEARCH("^^",SUBSTITUTE(DM58," ","^^",LEN(DM58)-LEN(SUBSTITUTE(DM58," ","")))))+1,99)&amp;"_"&amp;LEFT(DM58,FIND(" ",DM58)-1)&amp;"_"&amp;DN58))</f>
        <v/>
      </c>
      <c r="DS58" s="104"/>
      <c r="DT58" s="104"/>
      <c r="DU58" s="105" t="str">
        <f>IF(DY58="","",DU$3)</f>
        <v/>
      </c>
      <c r="DV58" s="106" t="str">
        <f>IF(DY58="","",DU$1)</f>
        <v/>
      </c>
      <c r="DW58" s="107" t="str">
        <f>IF(DY58="","",DU$2)</f>
        <v/>
      </c>
      <c r="DX58" s="107" t="str">
        <f>IF(DY58="","",DU$3)</f>
        <v/>
      </c>
      <c r="DY58" s="108" t="str">
        <f>IF(EF58="","",IF(ISNUMBER(SEARCH(":",EF58)),MID(EF58,FIND(":",EF58)+2,FIND("(",EF58)-FIND(":",EF58)-3),LEFT(EF58,FIND("(",EF58)-2)))</f>
        <v/>
      </c>
      <c r="DZ58" s="109" t="str">
        <f>IF(EF58="","",MID(EF58,FIND("(",EF58)+1,4))</f>
        <v/>
      </c>
      <c r="EA58" s="110" t="str">
        <f>IF(ISNUMBER(SEARCH("*female*",EF58)),"female",IF(ISNUMBER(SEARCH("*male*",EF58)),"male",""))</f>
        <v/>
      </c>
      <c r="EB58" s="111" t="str">
        <f>IF(EF58="","",IF(ISERROR(MID(EF58,FIND("male,",EF58)+6,(FIND(")",EF58)-(FIND("male,",EF58)+6))))=TRUE,"missing/error",MID(EF58,FIND("male,",EF58)+6,(FIND(")",EF58)-(FIND("male,",EF58)+6)))))</f>
        <v/>
      </c>
      <c r="EC58" s="112" t="str">
        <f>IF(DY58="","",(MID(DY58,(SEARCH("^^",SUBSTITUTE(DY58," ","^^",LEN(DY58)-LEN(SUBSTITUTE(DY58," ","")))))+1,99)&amp;"_"&amp;LEFT(DY58,FIND(" ",DY58)-1)&amp;"_"&amp;DZ58))</f>
        <v/>
      </c>
      <c r="EE58" s="104"/>
      <c r="EF58" s="104"/>
      <c r="EG58" s="105" t="str">
        <f>IF(EK58="","",EG$3)</f>
        <v/>
      </c>
      <c r="EH58" s="106" t="str">
        <f>IF(EK58="","",EG$1)</f>
        <v/>
      </c>
      <c r="EI58" s="107" t="str">
        <f>IF(EK58="","",EG$2)</f>
        <v/>
      </c>
      <c r="EJ58" s="107" t="str">
        <f>IF(EK58="","",EG$3)</f>
        <v/>
      </c>
      <c r="EK58" s="108" t="str">
        <f>IF(ER58="","",IF(ISNUMBER(SEARCH(":",ER58)),MID(ER58,FIND(":",ER58)+2,FIND("(",ER58)-FIND(":",ER58)-3),LEFT(ER58,FIND("(",ER58)-2)))</f>
        <v/>
      </c>
      <c r="EL58" s="109" t="str">
        <f>IF(ER58="","",MID(ER58,FIND("(",ER58)+1,4))</f>
        <v/>
      </c>
      <c r="EM58" s="110" t="str">
        <f>IF(ISNUMBER(SEARCH("*female*",ER58)),"female",IF(ISNUMBER(SEARCH("*male*",ER58)),"male",""))</f>
        <v/>
      </c>
      <c r="EN58" s="111" t="str">
        <f>IF(ER58="","",IF(ISERROR(MID(ER58,FIND("male,",ER58)+6,(FIND(")",ER58)-(FIND("male,",ER58)+6))))=TRUE,"missing/error",MID(ER58,FIND("male,",ER58)+6,(FIND(")",ER58)-(FIND("male,",ER58)+6)))))</f>
        <v/>
      </c>
      <c r="EO58" s="112" t="str">
        <f>IF(EK58="","",(MID(EK58,(SEARCH("^^",SUBSTITUTE(EK58," ","^^",LEN(EK58)-LEN(SUBSTITUTE(EK58," ","")))))+1,99)&amp;"_"&amp;LEFT(EK58,FIND(" ",EK58)-1)&amp;"_"&amp;EL58))</f>
        <v/>
      </c>
      <c r="EQ58" s="104"/>
      <c r="ER58" s="104"/>
      <c r="ES58" s="105" t="str">
        <f>IF(EW58="","",ES$3)</f>
        <v/>
      </c>
      <c r="ET58" s="106" t="str">
        <f>IF(EW58="","",ES$1)</f>
        <v/>
      </c>
      <c r="EU58" s="107" t="str">
        <f>IF(EW58="","",ES$2)</f>
        <v/>
      </c>
      <c r="EV58" s="107" t="str">
        <f>IF(EW58="","",ES$3)</f>
        <v/>
      </c>
      <c r="EW58" s="108" t="str">
        <f>IF(FD58="","",IF(ISNUMBER(SEARCH(":",FD58)),MID(FD58,FIND(":",FD58)+2,FIND("(",FD58)-FIND(":",FD58)-3),LEFT(FD58,FIND("(",FD58)-2)))</f>
        <v/>
      </c>
      <c r="EX58" s="109" t="str">
        <f>IF(FD58="","",MID(FD58,FIND("(",FD58)+1,4))</f>
        <v/>
      </c>
      <c r="EY58" s="110" t="str">
        <f>IF(ISNUMBER(SEARCH("*female*",FD58)),"female",IF(ISNUMBER(SEARCH("*male*",FD58)),"male",""))</f>
        <v/>
      </c>
      <c r="EZ58" s="111" t="str">
        <f>IF(FD58="","",IF(ISERROR(MID(FD58,FIND("male,",FD58)+6,(FIND(")",FD58)-(FIND("male,",FD58)+6))))=TRUE,"missing/error",MID(FD58,FIND("male,",FD58)+6,(FIND(")",FD58)-(FIND("male,",FD58)+6)))))</f>
        <v/>
      </c>
      <c r="FA58" s="112" t="str">
        <f>IF(EW58="","",(MID(EW58,(SEARCH("^^",SUBSTITUTE(EW58," ","^^",LEN(EW58)-LEN(SUBSTITUTE(EW58," ","")))))+1,99)&amp;"_"&amp;LEFT(EW58,FIND(" ",EW58)-1)&amp;"_"&amp;EX58))</f>
        <v/>
      </c>
      <c r="FC58" s="104"/>
      <c r="FD58" s="104"/>
      <c r="FE58" s="105" t="str">
        <f>IF(FI58="","",FE$3)</f>
        <v/>
      </c>
      <c r="FF58" s="106" t="str">
        <f>IF(FI58="","",FE$1)</f>
        <v/>
      </c>
      <c r="FG58" s="107" t="str">
        <f>IF(FI58="","",FE$2)</f>
        <v/>
      </c>
      <c r="FH58" s="107" t="str">
        <f>IF(FI58="","",FE$3)</f>
        <v/>
      </c>
      <c r="FI58" s="108" t="str">
        <f>IF(FP58="","",IF(ISNUMBER(SEARCH(":",FP58)),MID(FP58,FIND(":",FP58)+2,FIND("(",FP58)-FIND(":",FP58)-3),LEFT(FP58,FIND("(",FP58)-2)))</f>
        <v/>
      </c>
      <c r="FJ58" s="109" t="str">
        <f>IF(FP58="","",MID(FP58,FIND("(",FP58)+1,4))</f>
        <v/>
      </c>
      <c r="FK58" s="110" t="str">
        <f>IF(ISNUMBER(SEARCH("*female*",FP58)),"female",IF(ISNUMBER(SEARCH("*male*",FP58)),"male",""))</f>
        <v/>
      </c>
      <c r="FL58" s="111" t="str">
        <f>IF(FP58="","",IF(ISERROR(MID(FP58,FIND("male,",FP58)+6,(FIND(")",FP58)-(FIND("male,",FP58)+6))))=TRUE,"missing/error",MID(FP58,FIND("male,",FP58)+6,(FIND(")",FP58)-(FIND("male,",FP58)+6)))))</f>
        <v/>
      </c>
      <c r="FM58" s="112" t="str">
        <f>IF(FI58="","",(MID(FI58,(SEARCH("^^",SUBSTITUTE(FI58," ","^^",LEN(FI58)-LEN(SUBSTITUTE(FI58," ","")))))+1,99)&amp;"_"&amp;LEFT(FI58,FIND(" ",FI58)-1)&amp;"_"&amp;FJ58))</f>
        <v/>
      </c>
      <c r="FO58" s="104"/>
      <c r="FP58" s="104"/>
      <c r="FQ58" s="105" t="str">
        <f>IF(FU58="","",#REF!)</f>
        <v/>
      </c>
      <c r="FR58" s="106" t="str">
        <f>IF(FU58="","",FQ$1)</f>
        <v/>
      </c>
      <c r="FS58" s="107" t="str">
        <f>IF(FU58="","",FQ$2)</f>
        <v/>
      </c>
      <c r="FT58" s="107" t="str">
        <f>IF(FU58="","",FQ$3)</f>
        <v/>
      </c>
      <c r="FU58" s="108" t="str">
        <f>IF(GB58="","",IF(ISNUMBER(SEARCH(":",GB58)),MID(GB58,FIND(":",GB58)+2,FIND("(",GB58)-FIND(":",GB58)-3),LEFT(GB58,FIND("(",GB58)-2)))</f>
        <v/>
      </c>
      <c r="FV58" s="109" t="str">
        <f>IF(GB58="","",MID(GB58,FIND("(",GB58)+1,4))</f>
        <v/>
      </c>
      <c r="FW58" s="110" t="str">
        <f>IF(ISNUMBER(SEARCH("*female*",GB58)),"female",IF(ISNUMBER(SEARCH("*male*",GB58)),"male",""))</f>
        <v/>
      </c>
      <c r="FX58" s="111" t="str">
        <f>IF(GB58="","",IF(ISERROR(MID(GB58,FIND("male,",GB58)+6,(FIND(")",GB58)-(FIND("male,",GB58)+6))))=TRUE,"missing/error",MID(GB58,FIND("male,",GB58)+6,(FIND(")",GB58)-(FIND("male,",GB58)+6)))))</f>
        <v/>
      </c>
      <c r="FY58" s="112" t="str">
        <f>IF(FU58="","",(MID(FU58,(SEARCH("^^",SUBSTITUTE(FU58," ","^^",LEN(FU58)-LEN(SUBSTITUTE(FU58," ","")))))+1,99)&amp;"_"&amp;LEFT(FU58,FIND(" ",FU58)-1)&amp;"_"&amp;FV58))</f>
        <v/>
      </c>
      <c r="GA58" s="104"/>
      <c r="GB58" s="104"/>
      <c r="GC58" s="105" t="str">
        <f>IF(GG58="","",GC$3)</f>
        <v/>
      </c>
      <c r="GD58" s="106" t="str">
        <f>IF(GG58="","",GC$1)</f>
        <v/>
      </c>
      <c r="GE58" s="107" t="str">
        <f>IF(GG58="","",GC$2)</f>
        <v/>
      </c>
      <c r="GF58" s="107" t="str">
        <f>IF(GG58="","",GC$3)</f>
        <v/>
      </c>
      <c r="GG58" s="108" t="str">
        <f>IF(GN58="","",IF(ISNUMBER(SEARCH(":",GN58)),MID(GN58,FIND(":",GN58)+2,FIND("(",GN58)-FIND(":",GN58)-3),LEFT(GN58,FIND("(",GN58)-2)))</f>
        <v/>
      </c>
      <c r="GH58" s="109" t="str">
        <f>IF(GN58="","",MID(GN58,FIND("(",GN58)+1,4))</f>
        <v/>
      </c>
      <c r="GI58" s="110" t="str">
        <f>IF(ISNUMBER(SEARCH("*female*",GN58)),"female",IF(ISNUMBER(SEARCH("*male*",GN58)),"male",""))</f>
        <v/>
      </c>
      <c r="GJ58" s="111" t="str">
        <f>IF(GN58="","",IF(ISERROR(MID(GN58,FIND("male,",GN58)+6,(FIND(")",GN58)-(FIND("male,",GN58)+6))))=TRUE,"missing/error",MID(GN58,FIND("male,",GN58)+6,(FIND(")",GN58)-(FIND("male,",GN58)+6)))))</f>
        <v/>
      </c>
      <c r="GK58" s="112" t="str">
        <f>IF(GG58="","",(MID(GG58,(SEARCH("^^",SUBSTITUTE(GG58," ","^^",LEN(GG58)-LEN(SUBSTITUTE(GG58," ","")))))+1,99)&amp;"_"&amp;LEFT(GG58,FIND(" ",GG58)-1)&amp;"_"&amp;GH58))</f>
        <v/>
      </c>
      <c r="GM58" s="104"/>
      <c r="GN58" s="104" t="s">
        <v>287</v>
      </c>
      <c r="GO58" s="105" t="str">
        <f>IF(GS58="","",GO$3)</f>
        <v/>
      </c>
      <c r="GP58" s="106" t="str">
        <f>IF(GS58="","",GO$1)</f>
        <v/>
      </c>
      <c r="GQ58" s="107" t="str">
        <f>IF(GS58="","",GO$2)</f>
        <v/>
      </c>
      <c r="GR58" s="107" t="str">
        <f>IF(GS58="","",GO$3)</f>
        <v/>
      </c>
      <c r="GS58" s="108" t="str">
        <f>IF(GZ58="","",IF(ISNUMBER(SEARCH(":",GZ58)),MID(GZ58,FIND(":",GZ58)+2,FIND("(",GZ58)-FIND(":",GZ58)-3),LEFT(GZ58,FIND("(",GZ58)-2)))</f>
        <v/>
      </c>
      <c r="GT58" s="109" t="str">
        <f>IF(GZ58="","",MID(GZ58,FIND("(",GZ58)+1,4))</f>
        <v/>
      </c>
      <c r="GU58" s="110" t="str">
        <f>IF(ISNUMBER(SEARCH("*female*",GZ58)),"female",IF(ISNUMBER(SEARCH("*male*",GZ58)),"male",""))</f>
        <v/>
      </c>
      <c r="GV58" s="111" t="str">
        <f>IF(GZ58="","",IF(ISERROR(MID(GZ58,FIND("male,",GZ58)+6,(FIND(")",GZ58)-(FIND("male,",GZ58)+6))))=TRUE,"missing/error",MID(GZ58,FIND("male,",GZ58)+6,(FIND(")",GZ58)-(FIND("male,",GZ58)+6)))))</f>
        <v/>
      </c>
      <c r="GW58" s="112" t="str">
        <f>IF(GS58="","",(MID(GS58,(SEARCH("^^",SUBSTITUTE(GS58," ","^^",LEN(GS58)-LEN(SUBSTITUTE(GS58," ","")))))+1,99)&amp;"_"&amp;LEFT(GS58,FIND(" ",GS58)-1)&amp;"_"&amp;GT58))</f>
        <v/>
      </c>
      <c r="GY58" s="104"/>
      <c r="GZ58" s="104"/>
      <c r="HA58" s="105" t="str">
        <f>IF(HE58="","",HA$3)</f>
        <v/>
      </c>
      <c r="HB58" s="106" t="str">
        <f>IF(HE58="","",HA$1)</f>
        <v/>
      </c>
      <c r="HC58" s="107" t="str">
        <f>IF(HE58="","",HA$2)</f>
        <v/>
      </c>
      <c r="HD58" s="107" t="str">
        <f>IF(HE58="","",HA$3)</f>
        <v/>
      </c>
      <c r="HE58" s="108" t="str">
        <f>IF(HL58="","",IF(ISNUMBER(SEARCH(":",HL58)),MID(HL58,FIND(":",HL58)+2,FIND("(",HL58)-FIND(":",HL58)-3),LEFT(HL58,FIND("(",HL58)-2)))</f>
        <v/>
      </c>
      <c r="HF58" s="109" t="str">
        <f>IF(HL58="","",MID(HL58,FIND("(",HL58)+1,4))</f>
        <v/>
      </c>
      <c r="HG58" s="110" t="str">
        <f>IF(ISNUMBER(SEARCH("*female*",HL58)),"female",IF(ISNUMBER(SEARCH("*male*",HL58)),"male",""))</f>
        <v/>
      </c>
      <c r="HH58" s="111" t="str">
        <f>IF(HL58="","",IF(ISERROR(MID(HL58,FIND("male,",HL58)+6,(FIND(")",HL58)-(FIND("male,",HL58)+6))))=TRUE,"missing/error",MID(HL58,FIND("male,",HL58)+6,(FIND(")",HL58)-(FIND("male,",HL58)+6)))))</f>
        <v/>
      </c>
      <c r="HI58" s="112" t="str">
        <f>IF(HE58="","",(MID(HE58,(SEARCH("^^",SUBSTITUTE(HE58," ","^^",LEN(HE58)-LEN(SUBSTITUTE(HE58," ","")))))+1,99)&amp;"_"&amp;LEFT(HE58,FIND(" ",HE58)-1)&amp;"_"&amp;HF58))</f>
        <v/>
      </c>
      <c r="HK58" s="104"/>
      <c r="HL58" s="104" t="s">
        <v>287</v>
      </c>
      <c r="HM58" s="105" t="str">
        <f>IF(HQ58="","",HM$3)</f>
        <v/>
      </c>
      <c r="HN58" s="106" t="str">
        <f>IF(HQ58="","",HM$1)</f>
        <v/>
      </c>
      <c r="HO58" s="107" t="str">
        <f>IF(HQ58="","",HM$2)</f>
        <v/>
      </c>
      <c r="HP58" s="107" t="str">
        <f>IF(HQ58="","",HM$3)</f>
        <v/>
      </c>
      <c r="HQ58" s="108" t="str">
        <f>IF(HX58="","",IF(ISNUMBER(SEARCH(":",HX58)),MID(HX58,FIND(":",HX58)+2,FIND("(",HX58)-FIND(":",HX58)-3),LEFT(HX58,FIND("(",HX58)-2)))</f>
        <v/>
      </c>
      <c r="HR58" s="109" t="str">
        <f>IF(HX58="","",MID(HX58,FIND("(",HX58)+1,4))</f>
        <v/>
      </c>
      <c r="HS58" s="110" t="str">
        <f>IF(ISNUMBER(SEARCH("*female*",HX58)),"female",IF(ISNUMBER(SEARCH("*male*",HX58)),"male",""))</f>
        <v/>
      </c>
      <c r="HT58" s="111" t="str">
        <f>IF(HX58="","",IF(ISERROR(MID(HX58,FIND("male,",HX58)+6,(FIND(")",HX58)-(FIND("male,",HX58)+6))))=TRUE,"missing/error",MID(HX58,FIND("male,",HX58)+6,(FIND(")",HX58)-(FIND("male,",HX58)+6)))))</f>
        <v/>
      </c>
      <c r="HU58" s="112" t="str">
        <f>IF(HQ58="","",(MID(HQ58,(SEARCH("^^",SUBSTITUTE(HQ58," ","^^",LEN(HQ58)-LEN(SUBSTITUTE(HQ58," ","")))))+1,99)&amp;"_"&amp;LEFT(HQ58,FIND(" ",HQ58)-1)&amp;"_"&amp;HR58))</f>
        <v/>
      </c>
      <c r="HW58" s="104"/>
      <c r="HX58" s="104"/>
      <c r="HY58" s="105" t="str">
        <f>IF(IC58="","",HY$3)</f>
        <v/>
      </c>
      <c r="HZ58" s="106" t="str">
        <f>IF(IC58="","",HY$1)</f>
        <v/>
      </c>
      <c r="IA58" s="107" t="str">
        <f>IF(IC58="","",HY$2)</f>
        <v/>
      </c>
      <c r="IB58" s="107" t="str">
        <f>IF(IC58="","",HY$3)</f>
        <v/>
      </c>
      <c r="IC58" s="108" t="str">
        <f>IF(IJ58="","",IF(ISNUMBER(SEARCH(":",IJ58)),MID(IJ58,FIND(":",IJ58)+2,FIND("(",IJ58)-FIND(":",IJ58)-3),LEFT(IJ58,FIND("(",IJ58)-2)))</f>
        <v/>
      </c>
      <c r="ID58" s="109" t="str">
        <f>IF(IJ58="","",MID(IJ58,FIND("(",IJ58)+1,4))</f>
        <v/>
      </c>
      <c r="IE58" s="110" t="str">
        <f>IF(ISNUMBER(SEARCH("*female*",IJ58)),"female",IF(ISNUMBER(SEARCH("*male*",IJ58)),"male",""))</f>
        <v/>
      </c>
      <c r="IF58" s="111" t="str">
        <f>IF(IJ58="","",IF(ISERROR(MID(IJ58,FIND("male,",IJ58)+6,(FIND(")",IJ58)-(FIND("male,",IJ58)+6))))=TRUE,"missing/error",MID(IJ58,FIND("male,",IJ58)+6,(FIND(")",IJ58)-(FIND("male,",IJ58)+6)))))</f>
        <v/>
      </c>
      <c r="IG58" s="112" t="str">
        <f>IF(IC58="","",(MID(IC58,(SEARCH("^^",SUBSTITUTE(IC58," ","^^",LEN(IC58)-LEN(SUBSTITUTE(IC58," ","")))))+1,99)&amp;"_"&amp;LEFT(IC58,FIND(" ",IC58)-1)&amp;"_"&amp;ID58))</f>
        <v/>
      </c>
      <c r="II58" s="104"/>
      <c r="IJ58" s="104"/>
      <c r="IK58" s="105" t="str">
        <f>IF(IO58="","",IK$3)</f>
        <v/>
      </c>
      <c r="IL58" s="106" t="str">
        <f>IF(IO58="","",IK$1)</f>
        <v/>
      </c>
      <c r="IM58" s="107" t="str">
        <f>IF(IO58="","",IK$2)</f>
        <v/>
      </c>
      <c r="IN58" s="107" t="str">
        <f>IF(IO58="","",IK$3)</f>
        <v/>
      </c>
      <c r="IO58" s="108" t="str">
        <f>IF(IV58="","",IF(ISNUMBER(SEARCH(":",IV58)),MID(IV58,FIND(":",IV58)+2,FIND("(",IV58)-FIND(":",IV58)-3),LEFT(IV58,FIND("(",IV58)-2)))</f>
        <v/>
      </c>
      <c r="IP58" s="109" t="str">
        <f>IF(IV58="","",MID(IV58,FIND("(",IV58)+1,4))</f>
        <v/>
      </c>
      <c r="IQ58" s="110" t="str">
        <f>IF(ISNUMBER(SEARCH("*female*",IV58)),"female",IF(ISNUMBER(SEARCH("*male*",IV58)),"male",""))</f>
        <v/>
      </c>
      <c r="IR58" s="111" t="str">
        <f>IF(IV58="","",IF(ISERROR(MID(IV58,FIND("male,",IV58)+6,(FIND(")",IV58)-(FIND("male,",IV58)+6))))=TRUE,"missing/error",MID(IV58,FIND("male,",IV58)+6,(FIND(")",IV58)-(FIND("male,",IV58)+6)))))</f>
        <v/>
      </c>
      <c r="IS58" s="112" t="str">
        <f>IF(IO58="","",(MID(IO58,(SEARCH("^^",SUBSTITUTE(IO58," ","^^",LEN(IO58)-LEN(SUBSTITUTE(IO58," ","")))))+1,99)&amp;"_"&amp;LEFT(IO58,FIND(" ",IO58)-1)&amp;"_"&amp;IP58))</f>
        <v/>
      </c>
      <c r="IU58" s="104"/>
      <c r="IV58" s="104"/>
      <c r="IW58" s="105" t="str">
        <f>IF(JA58="","",IW$3)</f>
        <v/>
      </c>
      <c r="IX58" s="106" t="str">
        <f>IF(JA58="","",IW$1)</f>
        <v/>
      </c>
      <c r="IY58" s="107" t="str">
        <f>IF(JA58="","",IW$2)</f>
        <v/>
      </c>
      <c r="IZ58" s="107" t="str">
        <f>IF(JA58="","",IW$3)</f>
        <v/>
      </c>
      <c r="JA58" s="108" t="str">
        <f>IF(JH58="","",IF(ISNUMBER(SEARCH(":",JH58)),MID(JH58,FIND(":",JH58)+2,FIND("(",JH58)-FIND(":",JH58)-3),LEFT(JH58,FIND("(",JH58)-2)))</f>
        <v/>
      </c>
      <c r="JB58" s="109" t="str">
        <f>IF(JH58="","",MID(JH58,FIND("(",JH58)+1,4))</f>
        <v/>
      </c>
      <c r="JC58" s="110" t="str">
        <f>IF(ISNUMBER(SEARCH("*female*",JH58)),"female",IF(ISNUMBER(SEARCH("*male*",JH58)),"male",""))</f>
        <v/>
      </c>
      <c r="JD58" s="111" t="str">
        <f>IF(JH58="","",IF(ISERROR(MID(JH58,FIND("male,",JH58)+6,(FIND(")",JH58)-(FIND("male,",JH58)+6))))=TRUE,"missing/error",MID(JH58,FIND("male,",JH58)+6,(FIND(")",JH58)-(FIND("male,",JH58)+6)))))</f>
        <v/>
      </c>
      <c r="JE58" s="112" t="str">
        <f>IF(JA58="","",(MID(JA58,(SEARCH("^^",SUBSTITUTE(JA58," ","^^",LEN(JA58)-LEN(SUBSTITUTE(JA58," ","")))))+1,99)&amp;"_"&amp;LEFT(JA58,FIND(" ",JA58)-1)&amp;"_"&amp;JB58))</f>
        <v/>
      </c>
      <c r="JG58" s="104"/>
      <c r="JH58" s="104"/>
      <c r="JI58" s="105" t="str">
        <f>IF(JM58="","",JI$3)</f>
        <v/>
      </c>
      <c r="JJ58" s="106" t="str">
        <f>IF(JM58="","",JI$1)</f>
        <v/>
      </c>
      <c r="JK58" s="107" t="str">
        <f>IF(JM58="","",JI$2)</f>
        <v/>
      </c>
      <c r="JL58" s="107" t="str">
        <f>IF(JM58="","",JI$3)</f>
        <v/>
      </c>
      <c r="JM58" s="108" t="str">
        <f>IF(JT58="","",IF(ISNUMBER(SEARCH(":",JT58)),MID(JT58,FIND(":",JT58)+2,FIND("(",JT58)-FIND(":",JT58)-3),LEFT(JT58,FIND("(",JT58)-2)))</f>
        <v/>
      </c>
      <c r="JN58" s="109" t="str">
        <f>IF(JT58="","",MID(JT58,FIND("(",JT58)+1,4))</f>
        <v/>
      </c>
      <c r="JO58" s="110" t="str">
        <f>IF(ISNUMBER(SEARCH("*female*",JT58)),"female",IF(ISNUMBER(SEARCH("*male*",JT58)),"male",""))</f>
        <v/>
      </c>
      <c r="JP58" s="111" t="str">
        <f>IF(JT58="","",IF(ISERROR(MID(JT58,FIND("male,",JT58)+6,(FIND(")",JT58)-(FIND("male,",JT58)+6))))=TRUE,"missing/error",MID(JT58,FIND("male,",JT58)+6,(FIND(")",JT58)-(FIND("male,",JT58)+6)))))</f>
        <v/>
      </c>
      <c r="JQ58" s="112" t="str">
        <f>IF(JM58="","",(MID(JM58,(SEARCH("^^",SUBSTITUTE(JM58," ","^^",LEN(JM58)-LEN(SUBSTITUTE(JM58," ","")))))+1,99)&amp;"_"&amp;LEFT(JM58,FIND(" ",JM58)-1)&amp;"_"&amp;JN58))</f>
        <v/>
      </c>
      <c r="JS58" s="104"/>
      <c r="JT58" s="104"/>
      <c r="JU58" s="105" t="str">
        <f>IF(JY58="","",JU$3)</f>
        <v/>
      </c>
      <c r="JV58" s="106" t="str">
        <f>IF(JY58="","",JU$1)</f>
        <v/>
      </c>
      <c r="JW58" s="107" t="str">
        <f>IF(JY58="","",JU$2)</f>
        <v/>
      </c>
      <c r="JX58" s="107" t="str">
        <f>IF(JY58="","",JU$3)</f>
        <v/>
      </c>
      <c r="JY58" s="108" t="str">
        <f>IF(KF58="","",IF(ISNUMBER(SEARCH(":",KF58)),MID(KF58,FIND(":",KF58)+2,FIND("(",KF58)-FIND(":",KF58)-3),LEFT(KF58,FIND("(",KF58)-2)))</f>
        <v/>
      </c>
      <c r="JZ58" s="109" t="str">
        <f>IF(KF58="","",MID(KF58,FIND("(",KF58)+1,4))</f>
        <v/>
      </c>
      <c r="KA58" s="110" t="str">
        <f>IF(ISNUMBER(SEARCH("*female*",KF58)),"female",IF(ISNUMBER(SEARCH("*male*",KF58)),"male",""))</f>
        <v/>
      </c>
      <c r="KB58" s="111" t="str">
        <f>IF(KF58="","",IF(ISERROR(MID(KF58,FIND("male,",KF58)+6,(FIND(")",KF58)-(FIND("male,",KF58)+6))))=TRUE,"missing/error",MID(KF58,FIND("male,",KF58)+6,(FIND(")",KF58)-(FIND("male,",KF58)+6)))))</f>
        <v/>
      </c>
      <c r="KC58" s="112" t="str">
        <f>IF(JY58="","",(MID(JY58,(SEARCH("^^",SUBSTITUTE(JY58," ","^^",LEN(JY58)-LEN(SUBSTITUTE(JY58," ","")))))+1,99)&amp;"_"&amp;LEFT(JY58,FIND(" ",JY58)-1)&amp;"_"&amp;JZ58))</f>
        <v/>
      </c>
      <c r="KE58" s="104"/>
      <c r="KF58" s="104"/>
    </row>
    <row r="59" spans="1:292" ht="13.5" customHeight="1">
      <c r="A59" s="20"/>
      <c r="B59" s="104" t="s">
        <v>653</v>
      </c>
      <c r="C59" s="1" t="s">
        <v>654</v>
      </c>
      <c r="D59" s="163" t="s">
        <v>713</v>
      </c>
      <c r="E59" s="105">
        <f t="shared" si="307"/>
        <v>41814</v>
      </c>
      <c r="F59" s="106" t="str">
        <f t="shared" si="308"/>
        <v>Katainen I</v>
      </c>
      <c r="G59" s="107">
        <v>41796</v>
      </c>
      <c r="H59" s="107">
        <f>IF(I59="","",E$3)</f>
        <v>41814</v>
      </c>
      <c r="I59" s="108" t="str">
        <f t="shared" si="309"/>
        <v>Antti Rinne</v>
      </c>
      <c r="J59" s="109" t="str">
        <f t="shared" si="310"/>
        <v>1962</v>
      </c>
      <c r="K59" s="110" t="str">
        <f t="shared" si="311"/>
        <v>male</v>
      </c>
      <c r="L59" s="111" t="s">
        <v>288</v>
      </c>
      <c r="M59" s="112" t="str">
        <f t="shared" si="312"/>
        <v>Rinne_Antti_1962</v>
      </c>
      <c r="O59" s="104"/>
      <c r="P59" s="104" t="s">
        <v>874</v>
      </c>
      <c r="Q59" s="105"/>
      <c r="R59" s="106"/>
      <c r="S59" s="107"/>
      <c r="T59" s="107"/>
      <c r="U59" s="108"/>
      <c r="V59" s="109"/>
      <c r="W59" s="110"/>
      <c r="X59" s="111"/>
      <c r="Y59" s="112"/>
      <c r="AA59" s="104"/>
      <c r="AB59" s="104"/>
      <c r="AC59" s="105">
        <f t="shared" si="301"/>
        <v>43622</v>
      </c>
      <c r="AD59" s="106" t="str">
        <f t="shared" si="302"/>
        <v>Sipilä I</v>
      </c>
      <c r="AE59" s="107">
        <v>42543</v>
      </c>
      <c r="AF59" s="107">
        <f t="shared" ref="AF59:AF65" si="320">IF(AG59="","",AC$3)</f>
        <v>43622</v>
      </c>
      <c r="AG59" s="108" t="str">
        <f t="shared" si="303"/>
        <v>Petteri Orpo</v>
      </c>
      <c r="AH59" s="109" t="str">
        <f t="shared" si="304"/>
        <v>1969</v>
      </c>
      <c r="AI59" s="110" t="str">
        <f t="shared" si="305"/>
        <v>male</v>
      </c>
      <c r="AJ59" s="111" t="s">
        <v>310</v>
      </c>
      <c r="AK59" s="112" t="str">
        <f t="shared" si="306"/>
        <v>Orpo_Petteri_1969</v>
      </c>
      <c r="AM59" s="104"/>
      <c r="AN59" s="104" t="s">
        <v>929</v>
      </c>
      <c r="AO59" s="105"/>
      <c r="AP59" s="106"/>
      <c r="AQ59" s="107"/>
      <c r="AR59" s="107"/>
      <c r="AS59" s="108"/>
      <c r="AT59" s="109"/>
      <c r="AU59" s="110"/>
      <c r="AV59" s="111"/>
      <c r="AW59" s="112"/>
      <c r="AY59" s="104"/>
      <c r="AZ59" s="104"/>
      <c r="BA59" s="105">
        <f t="shared" si="313"/>
        <v>44926</v>
      </c>
      <c r="BB59" s="106" t="str">
        <f t="shared" si="314"/>
        <v>Marin I</v>
      </c>
      <c r="BC59" s="107">
        <v>43991</v>
      </c>
      <c r="BD59" s="107">
        <v>44343</v>
      </c>
      <c r="BE59" s="108" t="str">
        <f t="shared" si="315"/>
        <v>Matti Vanhanen</v>
      </c>
      <c r="BF59" s="109" t="str">
        <f t="shared" si="316"/>
        <v>1955</v>
      </c>
      <c r="BG59" s="110" t="str">
        <f t="shared" si="317"/>
        <v>male</v>
      </c>
      <c r="BH59" s="111" t="str">
        <f t="shared" si="318"/>
        <v>fi_kesk01</v>
      </c>
      <c r="BI59" s="112" t="str">
        <f t="shared" si="319"/>
        <v>Vanhanen_Matti_1955</v>
      </c>
      <c r="BK59" s="104"/>
      <c r="BL59" s="104" t="s">
        <v>1077</v>
      </c>
      <c r="BM59" s="105"/>
      <c r="BN59" s="106"/>
      <c r="BO59" s="107"/>
      <c r="BP59" s="107"/>
      <c r="BQ59" s="108"/>
      <c r="BR59" s="109"/>
      <c r="BS59" s="110"/>
      <c r="BT59" s="111"/>
      <c r="BU59" s="112"/>
      <c r="BW59" s="104"/>
      <c r="BX59" s="104"/>
      <c r="BY59" s="105"/>
      <c r="BZ59" s="106"/>
      <c r="CA59" s="107"/>
      <c r="CB59" s="107"/>
      <c r="CC59" s="108"/>
      <c r="CD59" s="109"/>
      <c r="CE59" s="110"/>
      <c r="CF59" s="111"/>
      <c r="CG59" s="112"/>
      <c r="CI59" s="104"/>
      <c r="CJ59" s="104"/>
      <c r="CK59" s="105"/>
      <c r="CL59" s="106"/>
      <c r="CM59" s="107"/>
      <c r="CN59" s="107"/>
      <c r="CO59" s="108"/>
      <c r="CP59" s="109"/>
      <c r="CQ59" s="110"/>
      <c r="CR59" s="111"/>
      <c r="CS59" s="112"/>
      <c r="CU59" s="104"/>
      <c r="CV59" s="104"/>
      <c r="CW59" s="105"/>
      <c r="CX59" s="106"/>
      <c r="CY59" s="107"/>
      <c r="CZ59" s="107"/>
      <c r="DA59" s="108"/>
      <c r="DB59" s="109"/>
      <c r="DC59" s="110"/>
      <c r="DD59" s="111"/>
      <c r="DE59" s="112"/>
      <c r="DG59" s="104"/>
      <c r="DH59" s="104"/>
      <c r="DI59" s="105"/>
      <c r="DJ59" s="106"/>
      <c r="DK59" s="107"/>
      <c r="DL59" s="107"/>
      <c r="DM59" s="108"/>
      <c r="DN59" s="109"/>
      <c r="DO59" s="110"/>
      <c r="DP59" s="111"/>
      <c r="DQ59" s="112"/>
      <c r="DS59" s="104"/>
      <c r="DT59" s="104"/>
      <c r="DU59" s="105"/>
      <c r="DV59" s="106"/>
      <c r="DW59" s="107"/>
      <c r="DX59" s="107"/>
      <c r="DY59" s="108"/>
      <c r="DZ59" s="109"/>
      <c r="EA59" s="110"/>
      <c r="EB59" s="111"/>
      <c r="EC59" s="112"/>
      <c r="EE59" s="104"/>
      <c r="EF59" s="104"/>
      <c r="EG59" s="105"/>
      <c r="EH59" s="106"/>
      <c r="EI59" s="107"/>
      <c r="EJ59" s="107"/>
      <c r="EK59" s="108"/>
      <c r="EL59" s="109"/>
      <c r="EM59" s="110"/>
      <c r="EN59" s="111"/>
      <c r="EO59" s="112"/>
      <c r="EQ59" s="104"/>
      <c r="ER59" s="104"/>
      <c r="ES59" s="105"/>
      <c r="ET59" s="106"/>
      <c r="EU59" s="107"/>
      <c r="EV59" s="107"/>
      <c r="EW59" s="108"/>
      <c r="EX59" s="109"/>
      <c r="EY59" s="110"/>
      <c r="EZ59" s="111"/>
      <c r="FA59" s="112"/>
      <c r="FC59" s="104"/>
      <c r="FD59" s="104"/>
      <c r="FE59" s="105"/>
      <c r="FF59" s="106"/>
      <c r="FG59" s="107"/>
      <c r="FH59" s="107"/>
      <c r="FI59" s="108"/>
      <c r="FJ59" s="109"/>
      <c r="FK59" s="110"/>
      <c r="FL59" s="111"/>
      <c r="FM59" s="112"/>
      <c r="FO59" s="104"/>
      <c r="FP59" s="104"/>
      <c r="FQ59" s="105"/>
      <c r="FR59" s="106"/>
      <c r="FS59" s="107"/>
      <c r="FT59" s="107"/>
      <c r="FU59" s="108"/>
      <c r="FV59" s="109"/>
      <c r="FW59" s="110"/>
      <c r="FX59" s="111"/>
      <c r="FY59" s="112"/>
      <c r="GA59" s="104"/>
      <c r="GB59" s="104"/>
      <c r="GC59" s="105"/>
      <c r="GD59" s="106"/>
      <c r="GE59" s="107"/>
      <c r="GF59" s="107"/>
      <c r="GG59" s="108"/>
      <c r="GH59" s="109"/>
      <c r="GI59" s="110"/>
      <c r="GJ59" s="111"/>
      <c r="GK59" s="112"/>
      <c r="GM59" s="104"/>
      <c r="GN59" s="104"/>
      <c r="GO59" s="105"/>
      <c r="GP59" s="106"/>
      <c r="GQ59" s="107"/>
      <c r="GR59" s="107"/>
      <c r="GS59" s="108"/>
      <c r="GT59" s="109"/>
      <c r="GU59" s="110"/>
      <c r="GV59" s="111"/>
      <c r="GW59" s="112"/>
      <c r="GY59" s="104"/>
      <c r="GZ59" s="104"/>
      <c r="HA59" s="105"/>
      <c r="HB59" s="106"/>
      <c r="HC59" s="107"/>
      <c r="HD59" s="107"/>
      <c r="HE59" s="108"/>
      <c r="HF59" s="109"/>
      <c r="HG59" s="110"/>
      <c r="HH59" s="111"/>
      <c r="HI59" s="112"/>
      <c r="HK59" s="104"/>
      <c r="HL59" s="104"/>
      <c r="HM59" s="105"/>
      <c r="HN59" s="106"/>
      <c r="HO59" s="107"/>
      <c r="HP59" s="107"/>
      <c r="HQ59" s="108"/>
      <c r="HR59" s="109"/>
      <c r="HS59" s="110"/>
      <c r="HT59" s="111"/>
      <c r="HU59" s="112"/>
      <c r="HW59" s="104"/>
      <c r="HX59" s="104"/>
      <c r="HY59" s="105"/>
      <c r="HZ59" s="106"/>
      <c r="IA59" s="107"/>
      <c r="IB59" s="107"/>
      <c r="IC59" s="108"/>
      <c r="ID59" s="109"/>
      <c r="IE59" s="110"/>
      <c r="IF59" s="111"/>
      <c r="IG59" s="112"/>
      <c r="II59" s="104"/>
      <c r="IJ59" s="104"/>
      <c r="IK59" s="105"/>
      <c r="IL59" s="106"/>
      <c r="IM59" s="107"/>
      <c r="IN59" s="107"/>
      <c r="IO59" s="108"/>
      <c r="IP59" s="109"/>
      <c r="IQ59" s="110"/>
      <c r="IR59" s="111"/>
      <c r="IS59" s="112"/>
      <c r="IU59" s="104"/>
      <c r="IV59" s="104"/>
      <c r="IW59" s="105"/>
      <c r="IX59" s="106"/>
      <c r="IY59" s="107"/>
      <c r="IZ59" s="107"/>
      <c r="JA59" s="108"/>
      <c r="JB59" s="109"/>
      <c r="JC59" s="110"/>
      <c r="JD59" s="111"/>
      <c r="JE59" s="112"/>
      <c r="JG59" s="104"/>
      <c r="JH59" s="104"/>
      <c r="JI59" s="105"/>
      <c r="JJ59" s="106"/>
      <c r="JK59" s="107"/>
      <c r="JL59" s="107"/>
      <c r="JM59" s="108"/>
      <c r="JN59" s="109"/>
      <c r="JO59" s="110"/>
      <c r="JP59" s="111"/>
      <c r="JQ59" s="112"/>
      <c r="JS59" s="104"/>
      <c r="JT59" s="104"/>
      <c r="JU59" s="105"/>
      <c r="JV59" s="106"/>
      <c r="JW59" s="107"/>
      <c r="JX59" s="107"/>
      <c r="JY59" s="108"/>
      <c r="JZ59" s="109"/>
      <c r="KA59" s="110"/>
      <c r="KB59" s="111"/>
      <c r="KC59" s="112"/>
      <c r="KE59" s="104"/>
      <c r="KF59" s="104"/>
    </row>
    <row r="60" spans="1:292" ht="13.5" customHeight="1">
      <c r="A60" s="20"/>
      <c r="B60" s="104" t="s">
        <v>653</v>
      </c>
      <c r="C60" s="1" t="s">
        <v>654</v>
      </c>
      <c r="D60" s="163" t="s">
        <v>713</v>
      </c>
      <c r="E60" s="105"/>
      <c r="F60" s="106"/>
      <c r="G60" s="107"/>
      <c r="H60" s="107"/>
      <c r="I60" s="108"/>
      <c r="J60" s="109"/>
      <c r="K60" s="110"/>
      <c r="L60" s="111"/>
      <c r="M60" s="112"/>
      <c r="O60" s="104"/>
      <c r="P60" s="104"/>
      <c r="Q60" s="105"/>
      <c r="R60" s="106"/>
      <c r="S60" s="107"/>
      <c r="T60" s="107"/>
      <c r="U60" s="108"/>
      <c r="V60" s="109"/>
      <c r="W60" s="110"/>
      <c r="X60" s="111"/>
      <c r="Y60" s="112"/>
      <c r="AA60" s="104"/>
      <c r="AB60" s="104"/>
      <c r="AC60" s="105"/>
      <c r="AD60" s="106"/>
      <c r="AE60" s="107"/>
      <c r="AF60" s="107"/>
      <c r="AG60" s="108"/>
      <c r="AH60" s="109"/>
      <c r="AI60" s="110"/>
      <c r="AJ60" s="111"/>
      <c r="AK60" s="112"/>
      <c r="AM60" s="104"/>
      <c r="AN60" s="104"/>
      <c r="AO60" s="105"/>
      <c r="AP60" s="106"/>
      <c r="AQ60" s="107"/>
      <c r="AR60" s="107"/>
      <c r="AS60" s="108"/>
      <c r="AT60" s="109"/>
      <c r="AU60" s="110"/>
      <c r="AV60" s="111"/>
      <c r="AW60" s="112"/>
      <c r="AY60" s="104"/>
      <c r="AZ60" s="104"/>
      <c r="BA60" s="105">
        <f t="shared" si="313"/>
        <v>44926</v>
      </c>
      <c r="BB60" s="106" t="str">
        <f t="shared" ref="BB60" si="321">IF(BE60="","",BA$1)</f>
        <v>Marin I</v>
      </c>
      <c r="BC60" s="107">
        <v>44343</v>
      </c>
      <c r="BD60" s="107">
        <f t="shared" ref="BD60" si="322">IF(BE60="","",BA$3)</f>
        <v>44926</v>
      </c>
      <c r="BE60" s="108" t="str">
        <f t="shared" ref="BE60" si="323">IF(BL60="","",IF(ISNUMBER(SEARCH(":",BL60)),MID(BL60,FIND(":",BL60)+2,FIND("(",BL60)-FIND(":",BL60)-3),LEFT(BL60,FIND("(",BL60)-2)))</f>
        <v>Annika Saarikko</v>
      </c>
      <c r="BF60" s="109" t="str">
        <f t="shared" ref="BF60" si="324">IF(BL60="","",MID(BL60,FIND("(",BL60)+1,4))</f>
        <v>1983</v>
      </c>
      <c r="BG60" s="110" t="str">
        <f t="shared" ref="BG60" si="325">IF(ISNUMBER(SEARCH("*female*",BL60)),"female",IF(ISNUMBER(SEARCH("*male*",BL60)),"male",""))</f>
        <v>female</v>
      </c>
      <c r="BH60" s="111" t="str">
        <f t="shared" ref="BH60" si="326">IF(BL60="","",IF(ISERROR(MID(BL60,FIND("male,",BL60)+6,(FIND(")",BL60)-(FIND("male,",BL60)+6))))=TRUE,"missing/error",MID(BL60,FIND("male,",BL60)+6,(FIND(")",BL60)-(FIND("male,",BL60)+6)))))</f>
        <v>fi_kesk01</v>
      </c>
      <c r="BI60" s="112" t="str">
        <f t="shared" ref="BI60" si="327">IF(BE60="","",(MID(BE60,(SEARCH("^^",SUBSTITUTE(BE60," ","^^",LEN(BE60)-LEN(SUBSTITUTE(BE60," ","")))))+1,99)&amp;"_"&amp;LEFT(BE60,FIND(" ",BE60)-1)&amp;"_"&amp;BF60))</f>
        <v>Saarikko_Annika_1983</v>
      </c>
      <c r="BK60" s="104"/>
      <c r="BL60" s="104" t="s">
        <v>1043</v>
      </c>
      <c r="BM60" s="105"/>
      <c r="BN60" s="106"/>
      <c r="BO60" s="107"/>
      <c r="BP60" s="107"/>
      <c r="BQ60" s="108"/>
      <c r="BR60" s="109"/>
      <c r="BS60" s="110"/>
      <c r="BT60" s="111"/>
      <c r="BU60" s="112"/>
      <c r="BW60" s="104"/>
      <c r="BX60" s="104"/>
      <c r="BY60" s="105"/>
      <c r="BZ60" s="106"/>
      <c r="CA60" s="107"/>
      <c r="CB60" s="107"/>
      <c r="CC60" s="108"/>
      <c r="CD60" s="109"/>
      <c r="CE60" s="110"/>
      <c r="CF60" s="111"/>
      <c r="CG60" s="112"/>
      <c r="CI60" s="104"/>
      <c r="CJ60" s="104"/>
      <c r="CK60" s="105"/>
      <c r="CL60" s="106"/>
      <c r="CM60" s="107"/>
      <c r="CN60" s="107"/>
      <c r="CO60" s="108"/>
      <c r="CP60" s="109"/>
      <c r="CQ60" s="110"/>
      <c r="CR60" s="111"/>
      <c r="CS60" s="112"/>
      <c r="CU60" s="104"/>
      <c r="CV60" s="104"/>
      <c r="CW60" s="105"/>
      <c r="CX60" s="106"/>
      <c r="CY60" s="107"/>
      <c r="CZ60" s="107"/>
      <c r="DA60" s="108"/>
      <c r="DB60" s="109"/>
      <c r="DC60" s="110"/>
      <c r="DD60" s="111"/>
      <c r="DE60" s="112"/>
      <c r="DG60" s="104"/>
      <c r="DH60" s="104"/>
      <c r="DI60" s="105"/>
      <c r="DJ60" s="106"/>
      <c r="DK60" s="107"/>
      <c r="DL60" s="107"/>
      <c r="DM60" s="108"/>
      <c r="DN60" s="109"/>
      <c r="DO60" s="110"/>
      <c r="DP60" s="111"/>
      <c r="DQ60" s="112"/>
      <c r="DS60" s="104"/>
      <c r="DT60" s="104"/>
      <c r="DU60" s="105"/>
      <c r="DV60" s="106"/>
      <c r="DW60" s="107"/>
      <c r="DX60" s="107"/>
      <c r="DY60" s="108"/>
      <c r="DZ60" s="109"/>
      <c r="EA60" s="110"/>
      <c r="EB60" s="111"/>
      <c r="EC60" s="112"/>
      <c r="EE60" s="104"/>
      <c r="EF60" s="104"/>
      <c r="EG60" s="105"/>
      <c r="EH60" s="106"/>
      <c r="EI60" s="107"/>
      <c r="EJ60" s="107"/>
      <c r="EK60" s="108"/>
      <c r="EL60" s="109"/>
      <c r="EM60" s="110"/>
      <c r="EN60" s="111"/>
      <c r="EO60" s="112"/>
      <c r="EQ60" s="104"/>
      <c r="ER60" s="104"/>
      <c r="ES60" s="105"/>
      <c r="ET60" s="106"/>
      <c r="EU60" s="107"/>
      <c r="EV60" s="107"/>
      <c r="EW60" s="108"/>
      <c r="EX60" s="109"/>
      <c r="EY60" s="110"/>
      <c r="EZ60" s="111"/>
      <c r="FA60" s="112"/>
      <c r="FC60" s="104"/>
      <c r="FD60" s="104"/>
      <c r="FE60" s="105"/>
      <c r="FF60" s="106"/>
      <c r="FG60" s="107"/>
      <c r="FH60" s="107"/>
      <c r="FI60" s="108"/>
      <c r="FJ60" s="109"/>
      <c r="FK60" s="110"/>
      <c r="FL60" s="111"/>
      <c r="FM60" s="112"/>
      <c r="FO60" s="104"/>
      <c r="FP60" s="104"/>
      <c r="FQ60" s="105"/>
      <c r="FR60" s="106"/>
      <c r="FS60" s="107"/>
      <c r="FT60" s="107"/>
      <c r="FU60" s="108"/>
      <c r="FV60" s="109"/>
      <c r="FW60" s="110"/>
      <c r="FX60" s="111"/>
      <c r="FY60" s="112"/>
      <c r="GA60" s="104"/>
      <c r="GB60" s="104"/>
      <c r="GC60" s="105"/>
      <c r="GD60" s="106"/>
      <c r="GE60" s="107"/>
      <c r="GF60" s="107"/>
      <c r="GG60" s="108"/>
      <c r="GH60" s="109"/>
      <c r="GI60" s="110"/>
      <c r="GJ60" s="111"/>
      <c r="GK60" s="112"/>
      <c r="GM60" s="104"/>
      <c r="GN60" s="104"/>
      <c r="GO60" s="105"/>
      <c r="GP60" s="106"/>
      <c r="GQ60" s="107"/>
      <c r="GR60" s="107"/>
      <c r="GS60" s="108"/>
      <c r="GT60" s="109"/>
      <c r="GU60" s="110"/>
      <c r="GV60" s="111"/>
      <c r="GW60" s="112"/>
      <c r="GY60" s="104"/>
      <c r="GZ60" s="104"/>
      <c r="HA60" s="105"/>
      <c r="HB60" s="106"/>
      <c r="HC60" s="107"/>
      <c r="HD60" s="107"/>
      <c r="HE60" s="108"/>
      <c r="HF60" s="109"/>
      <c r="HG60" s="110"/>
      <c r="HH60" s="111"/>
      <c r="HI60" s="112"/>
      <c r="HK60" s="104"/>
      <c r="HL60" s="104"/>
      <c r="HM60" s="105"/>
      <c r="HN60" s="106"/>
      <c r="HO60" s="107"/>
      <c r="HP60" s="107"/>
      <c r="HQ60" s="108"/>
      <c r="HR60" s="109"/>
      <c r="HS60" s="110"/>
      <c r="HT60" s="111"/>
      <c r="HU60" s="112"/>
      <c r="HW60" s="104"/>
      <c r="HX60" s="104"/>
      <c r="HY60" s="105"/>
      <c r="HZ60" s="106"/>
      <c r="IA60" s="107"/>
      <c r="IB60" s="107"/>
      <c r="IC60" s="108"/>
      <c r="ID60" s="109"/>
      <c r="IE60" s="110"/>
      <c r="IF60" s="111"/>
      <c r="IG60" s="112"/>
      <c r="II60" s="104"/>
      <c r="IJ60" s="104"/>
      <c r="IK60" s="105"/>
      <c r="IL60" s="106"/>
      <c r="IM60" s="107"/>
      <c r="IN60" s="107"/>
      <c r="IO60" s="108"/>
      <c r="IP60" s="109"/>
      <c r="IQ60" s="110"/>
      <c r="IR60" s="111"/>
      <c r="IS60" s="112"/>
      <c r="IU60" s="104"/>
      <c r="IV60" s="104"/>
      <c r="IW60" s="105"/>
      <c r="IX60" s="106"/>
      <c r="IY60" s="107"/>
      <c r="IZ60" s="107"/>
      <c r="JA60" s="108"/>
      <c r="JB60" s="109"/>
      <c r="JC60" s="110"/>
      <c r="JD60" s="111"/>
      <c r="JE60" s="112"/>
      <c r="JG60" s="104"/>
      <c r="JH60" s="104"/>
      <c r="JI60" s="105"/>
      <c r="JJ60" s="106"/>
      <c r="JK60" s="107"/>
      <c r="JL60" s="107"/>
      <c r="JM60" s="108"/>
      <c r="JN60" s="109"/>
      <c r="JO60" s="110"/>
      <c r="JP60" s="111"/>
      <c r="JQ60" s="112"/>
      <c r="JS60" s="104"/>
      <c r="JT60" s="104"/>
      <c r="JU60" s="105"/>
      <c r="JV60" s="106"/>
      <c r="JW60" s="107"/>
      <c r="JX60" s="107"/>
      <c r="JY60" s="108"/>
      <c r="JZ60" s="109"/>
      <c r="KA60" s="110"/>
      <c r="KB60" s="111"/>
      <c r="KC60" s="112"/>
      <c r="KE60" s="104"/>
      <c r="KF60" s="104"/>
    </row>
    <row r="61" spans="1:292" ht="13.5" customHeight="1">
      <c r="A61" s="20"/>
      <c r="B61" s="104" t="s">
        <v>655</v>
      </c>
      <c r="C61" s="1" t="s">
        <v>656</v>
      </c>
      <c r="D61" s="163" t="s">
        <v>714</v>
      </c>
      <c r="E61" s="105" t="str">
        <f t="shared" si="307"/>
        <v/>
      </c>
      <c r="F61" s="106" t="str">
        <f t="shared" si="308"/>
        <v/>
      </c>
      <c r="G61" s="107" t="str">
        <f>IF(I61="","",E$2)</f>
        <v/>
      </c>
      <c r="H61" s="107" t="str">
        <f>IF(I61="","",E$3)</f>
        <v/>
      </c>
      <c r="I61" s="108" t="str">
        <f t="shared" si="309"/>
        <v/>
      </c>
      <c r="J61" s="109" t="str">
        <f t="shared" si="310"/>
        <v/>
      </c>
      <c r="K61" s="110" t="str">
        <f t="shared" si="311"/>
        <v/>
      </c>
      <c r="L61" s="111" t="str">
        <f t="shared" ref="L61:L67" si="328">IF(P61="","",IF(ISERROR(MID(P61,FIND("male,",P61)+6,(FIND(")",P61)-(FIND("male,",P61)+6))))=TRUE,"missing/error",MID(P61,FIND("male,",P61)+6,(FIND(")",P61)-(FIND("male,",P61)+6)))))</f>
        <v/>
      </c>
      <c r="M61" s="112" t="str">
        <f t="shared" si="312"/>
        <v/>
      </c>
      <c r="O61" s="104"/>
      <c r="P61" s="163"/>
      <c r="Q61" s="105" t="str">
        <f>IF(U61="","",Q$3)</f>
        <v/>
      </c>
      <c r="R61" s="106" t="str">
        <f>IF(U61="","",Q$1)</f>
        <v/>
      </c>
      <c r="S61" s="107" t="str">
        <f>IF(U61="","",Q$2)</f>
        <v/>
      </c>
      <c r="T61" s="107" t="str">
        <f>IF(U61="","",Q$3)</f>
        <v/>
      </c>
      <c r="U61" s="108" t="str">
        <f>IF(AB61="","",IF(ISNUMBER(SEARCH(":",AB61)),MID(AB61,FIND(":",AB61)+2,FIND("(",AB61)-FIND(":",AB61)-3),LEFT(AB61,FIND("(",AB61)-2)))</f>
        <v/>
      </c>
      <c r="V61" s="109" t="str">
        <f>IF(AB61="","",MID(AB61,FIND("(",AB61)+1,4))</f>
        <v/>
      </c>
      <c r="W61" s="110" t="str">
        <f>IF(ISNUMBER(SEARCH("*female*",AB61)),"female",IF(ISNUMBER(SEARCH("*male*",AB61)),"male",""))</f>
        <v/>
      </c>
      <c r="X61" s="111" t="s">
        <v>287</v>
      </c>
      <c r="Y61" s="112" t="str">
        <f>IF(U61="","",(MID(U61,(SEARCH("^^",SUBSTITUTE(U61," ","^^",LEN(U61)-LEN(SUBSTITUTE(U61," ","")))))+1,99)&amp;"_"&amp;LEFT(U61,FIND(" ",U61)-1)&amp;"_"&amp;V61))</f>
        <v/>
      </c>
      <c r="AA61" s="104"/>
      <c r="AB61" s="104"/>
      <c r="AC61" s="105" t="str">
        <f t="shared" si="301"/>
        <v/>
      </c>
      <c r="AD61" s="106" t="str">
        <f t="shared" si="302"/>
        <v/>
      </c>
      <c r="AE61" s="107" t="str">
        <f>IF(AG61="","",AC$2)</f>
        <v/>
      </c>
      <c r="AF61" s="107" t="str">
        <f t="shared" si="320"/>
        <v/>
      </c>
      <c r="AG61" s="108" t="str">
        <f t="shared" si="303"/>
        <v/>
      </c>
      <c r="AH61" s="109" t="str">
        <f t="shared" si="304"/>
        <v/>
      </c>
      <c r="AI61" s="110" t="str">
        <f t="shared" si="305"/>
        <v/>
      </c>
      <c r="AJ61" s="111" t="str">
        <f>IF(AN61="","",IF(ISERROR(MID(AN61,FIND("male,",AN61)+6,(FIND(")",AN61)-(FIND("male,",AN61)+6))))=TRUE,"missing/error",MID(AN61,FIND("male,",AN61)+6,(FIND(")",AN61)-(FIND("male,",AN61)+6)))))</f>
        <v/>
      </c>
      <c r="AK61" s="112" t="str">
        <f t="shared" si="306"/>
        <v/>
      </c>
      <c r="AM61" s="104"/>
      <c r="AN61" s="104"/>
      <c r="AO61" s="105" t="str">
        <f>IF(AS61="","",AO$3)</f>
        <v/>
      </c>
      <c r="AP61" s="106" t="str">
        <f>IF(AS61="","",AO$1)</f>
        <v/>
      </c>
      <c r="AQ61" s="107" t="str">
        <f>IF(AS61="","",AO$2)</f>
        <v/>
      </c>
      <c r="AR61" s="107" t="str">
        <f>IF(AS61="","",AO$3)</f>
        <v/>
      </c>
      <c r="AS61" s="108" t="str">
        <f>IF(AZ61="","",IF(ISNUMBER(SEARCH(":",AZ61)),MID(AZ61,FIND(":",AZ61)+2,FIND("(",AZ61)-FIND(":",AZ61)-3),LEFT(AZ61,FIND("(",AZ61)-2)))</f>
        <v/>
      </c>
      <c r="AT61" s="109" t="str">
        <f>IF(AZ61="","",MID(AZ61,FIND("(",AZ61)+1,4))</f>
        <v/>
      </c>
      <c r="AU61" s="110" t="str">
        <f>IF(ISNUMBER(SEARCH("*female*",AZ61)),"female",IF(ISNUMBER(SEARCH("*male*",AZ61)),"male",""))</f>
        <v/>
      </c>
      <c r="AV61" s="111" t="str">
        <f>IF(AZ61="","",IF(ISERROR(MID(AZ61,FIND("male,",AZ61)+6,(FIND(")",AZ61)-(FIND("male,",AZ61)+6))))=TRUE,"missing/error",MID(AZ61,FIND("male,",AZ61)+6,(FIND(")",AZ61)-(FIND("male,",AZ61)+6)))))</f>
        <v/>
      </c>
      <c r="AW61" s="112" t="str">
        <f>IF(AS61="","",(MID(AS61,(SEARCH("^^",SUBSTITUTE(AS61," ","^^",LEN(AS61)-LEN(SUBSTITUTE(AS61," ","")))))+1,99)&amp;"_"&amp;LEFT(AS61,FIND(" ",AS61)-1)&amp;"_"&amp;AT61))</f>
        <v/>
      </c>
      <c r="AY61" s="104"/>
      <c r="AZ61" s="104"/>
      <c r="BA61" s="105" t="str">
        <f t="shared" si="313"/>
        <v/>
      </c>
      <c r="BB61" s="106" t="str">
        <f t="shared" si="314"/>
        <v/>
      </c>
      <c r="BC61" s="107" t="str">
        <f>IF(BE61="","",BA$2)</f>
        <v/>
      </c>
      <c r="BD61" s="107" t="str">
        <f t="shared" ref="BD61:BD65" si="329">IF(BE61="","",BA$3)</f>
        <v/>
      </c>
      <c r="BE61" s="108" t="str">
        <f t="shared" si="315"/>
        <v/>
      </c>
      <c r="BF61" s="109" t="str">
        <f t="shared" si="316"/>
        <v/>
      </c>
      <c r="BG61" s="110" t="str">
        <f t="shared" si="317"/>
        <v/>
      </c>
      <c r="BH61" s="111" t="str">
        <f t="shared" si="318"/>
        <v/>
      </c>
      <c r="BI61" s="112" t="str">
        <f t="shared" si="319"/>
        <v/>
      </c>
      <c r="BK61" s="104"/>
      <c r="BL61" s="104"/>
      <c r="BM61" s="105" t="str">
        <f>IF(BQ61="","",BM$3)</f>
        <v/>
      </c>
      <c r="BN61" s="106" t="str">
        <f>IF(BQ61="","",BM$1)</f>
        <v/>
      </c>
      <c r="BO61" s="107" t="str">
        <f>IF(BQ61="","",BM$2)</f>
        <v/>
      </c>
      <c r="BP61" s="107" t="str">
        <f>IF(BQ61="","",BM$3)</f>
        <v/>
      </c>
      <c r="BQ61" s="108" t="str">
        <f>IF(BX61="","",IF(ISNUMBER(SEARCH(":",BX61)),MID(BX61,FIND(":",BX61)+2,FIND("(",BX61)-FIND(":",BX61)-3),LEFT(BX61,FIND("(",BX61)-2)))</f>
        <v/>
      </c>
      <c r="BR61" s="109" t="str">
        <f>IF(BX61="","",MID(BX61,FIND("(",BX61)+1,4))</f>
        <v/>
      </c>
      <c r="BS61" s="110" t="str">
        <f>IF(ISNUMBER(SEARCH("*female*",BX61)),"female",IF(ISNUMBER(SEARCH("*male*",BX61)),"male",""))</f>
        <v/>
      </c>
      <c r="BT61" s="111" t="str">
        <f>IF(BX61="","",IF(ISERROR(MID(BX61,FIND("male,",BX61)+6,(FIND(")",BX61)-(FIND("male,",BX61)+6))))=TRUE,"missing/error",MID(BX61,FIND("male,",BX61)+6,(FIND(")",BX61)-(FIND("male,",BX61)+6)))))</f>
        <v/>
      </c>
      <c r="BU61" s="112" t="str">
        <f>IF(BQ61="","",(MID(BQ61,(SEARCH("^^",SUBSTITUTE(BQ61," ","^^",LEN(BQ61)-LEN(SUBSTITUTE(BQ61," ","")))))+1,99)&amp;"_"&amp;LEFT(BQ61,FIND(" ",BQ61)-1)&amp;"_"&amp;BR61))</f>
        <v/>
      </c>
      <c r="BW61" s="104"/>
      <c r="BX61" s="104"/>
      <c r="BY61" s="105" t="str">
        <f>IF(CC61="","",BY$3)</f>
        <v/>
      </c>
      <c r="BZ61" s="106" t="str">
        <f>IF(CC61="","",BY$1)</f>
        <v/>
      </c>
      <c r="CA61" s="107" t="str">
        <f>IF(CC61="","",BY$2)</f>
        <v/>
      </c>
      <c r="CB61" s="107" t="str">
        <f>IF(CC61="","",BY$3)</f>
        <v/>
      </c>
      <c r="CC61" s="108" t="str">
        <f>IF(CJ61="","",IF(ISNUMBER(SEARCH(":",CJ61)),MID(CJ61,FIND(":",CJ61)+2,FIND("(",CJ61)-FIND(":",CJ61)-3),LEFT(CJ61,FIND("(",CJ61)-2)))</f>
        <v/>
      </c>
      <c r="CD61" s="109" t="str">
        <f>IF(CJ61="","",MID(CJ61,FIND("(",CJ61)+1,4))</f>
        <v/>
      </c>
      <c r="CE61" s="110" t="str">
        <f>IF(ISNUMBER(SEARCH("*female*",CJ61)),"female",IF(ISNUMBER(SEARCH("*male*",CJ61)),"male",""))</f>
        <v/>
      </c>
      <c r="CF61" s="111" t="str">
        <f>IF(CJ61="","",IF(ISERROR(MID(CJ61,FIND("male,",CJ61)+6,(FIND(")",CJ61)-(FIND("male,",CJ61)+6))))=TRUE,"missing/error",MID(CJ61,FIND("male,",CJ61)+6,(FIND(")",CJ61)-(FIND("male,",CJ61)+6)))))</f>
        <v/>
      </c>
      <c r="CG61" s="112" t="str">
        <f>IF(CC61="","",(MID(CC61,(SEARCH("^^",SUBSTITUTE(CC61," ","^^",LEN(CC61)-LEN(SUBSTITUTE(CC61," ","")))))+1,99)&amp;"_"&amp;LEFT(CC61,FIND(" ",CC61)-1)&amp;"_"&amp;CD61))</f>
        <v/>
      </c>
      <c r="CI61" s="104"/>
      <c r="CJ61" s="104"/>
      <c r="CK61" s="105" t="str">
        <f>IF(CO61="","",CK$3)</f>
        <v/>
      </c>
      <c r="CL61" s="106" t="str">
        <f>IF(CO61="","",CK$1)</f>
        <v/>
      </c>
      <c r="CM61" s="107" t="str">
        <f>IF(CO61="","",CK$2)</f>
        <v/>
      </c>
      <c r="CN61" s="107" t="str">
        <f>IF(CO61="","",CK$3)</f>
        <v/>
      </c>
      <c r="CO61" s="108" t="str">
        <f>IF(CV61="","",IF(ISNUMBER(SEARCH(":",CV61)),MID(CV61,FIND(":",CV61)+2,FIND("(",CV61)-FIND(":",CV61)-3),LEFT(CV61,FIND("(",CV61)-2)))</f>
        <v/>
      </c>
      <c r="CP61" s="109" t="str">
        <f>IF(CV61="","",MID(CV61,FIND("(",CV61)+1,4))</f>
        <v/>
      </c>
      <c r="CQ61" s="110" t="str">
        <f>IF(ISNUMBER(SEARCH("*female*",CV61)),"female",IF(ISNUMBER(SEARCH("*male*",CV61)),"male",""))</f>
        <v/>
      </c>
      <c r="CR61" s="111" t="str">
        <f>IF(CV61="","",IF(ISERROR(MID(CV61,FIND("male,",CV61)+6,(FIND(")",CV61)-(FIND("male,",CV61)+6))))=TRUE,"missing/error",MID(CV61,FIND("male,",CV61)+6,(FIND(")",CV61)-(FIND("male,",CV61)+6)))))</f>
        <v/>
      </c>
      <c r="CS61" s="112" t="str">
        <f>IF(CO61="","",(MID(CO61,(SEARCH("^^",SUBSTITUTE(CO61," ","^^",LEN(CO61)-LEN(SUBSTITUTE(CO61," ","")))))+1,99)&amp;"_"&amp;LEFT(CO61,FIND(" ",CO61)-1)&amp;"_"&amp;CP61))</f>
        <v/>
      </c>
      <c r="CU61" s="104"/>
      <c r="CV61" s="104"/>
      <c r="CW61" s="105" t="str">
        <f>IF(DA61="","",CW$3)</f>
        <v/>
      </c>
      <c r="CX61" s="106" t="str">
        <f>IF(DA61="","",CW$1)</f>
        <v/>
      </c>
      <c r="CY61" s="107" t="str">
        <f>IF(DA61="","",CW$2)</f>
        <v/>
      </c>
      <c r="CZ61" s="107" t="str">
        <f>IF(DA61="","",CW$3)</f>
        <v/>
      </c>
      <c r="DA61" s="108" t="str">
        <f>IF(DH61="","",IF(ISNUMBER(SEARCH(":",DH61)),MID(DH61,FIND(":",DH61)+2,FIND("(",DH61)-FIND(":",DH61)-3),LEFT(DH61,FIND("(",DH61)-2)))</f>
        <v/>
      </c>
      <c r="DB61" s="109" t="str">
        <f>IF(DH61="","",MID(DH61,FIND("(",DH61)+1,4))</f>
        <v/>
      </c>
      <c r="DC61" s="110" t="str">
        <f>IF(ISNUMBER(SEARCH("*female*",DH61)),"female",IF(ISNUMBER(SEARCH("*male*",DH61)),"male",""))</f>
        <v/>
      </c>
      <c r="DD61" s="111" t="str">
        <f>IF(DH61="","",IF(ISERROR(MID(DH61,FIND("male,",DH61)+6,(FIND(")",DH61)-(FIND("male,",DH61)+6))))=TRUE,"missing/error",MID(DH61,FIND("male,",DH61)+6,(FIND(")",DH61)-(FIND("male,",DH61)+6)))))</f>
        <v/>
      </c>
      <c r="DE61" s="112" t="str">
        <f>IF(DA61="","",(MID(DA61,(SEARCH("^^",SUBSTITUTE(DA61," ","^^",LEN(DA61)-LEN(SUBSTITUTE(DA61," ","")))))+1,99)&amp;"_"&amp;LEFT(DA61,FIND(" ",DA61)-1)&amp;"_"&amp;DB61))</f>
        <v/>
      </c>
      <c r="DG61" s="104"/>
      <c r="DH61" s="104"/>
      <c r="DI61" s="105" t="str">
        <f>IF(DM61="","",DI$3)</f>
        <v/>
      </c>
      <c r="DJ61" s="106" t="str">
        <f>IF(DM61="","",DI$1)</f>
        <v/>
      </c>
      <c r="DK61" s="107" t="str">
        <f>IF(DM61="","",DI$2)</f>
        <v/>
      </c>
      <c r="DL61" s="107" t="str">
        <f>IF(DM61="","",DI$3)</f>
        <v/>
      </c>
      <c r="DM61" s="108" t="str">
        <f>IF(DT61="","",IF(ISNUMBER(SEARCH(":",DT61)),MID(DT61,FIND(":",DT61)+2,FIND("(",DT61)-FIND(":",DT61)-3),LEFT(DT61,FIND("(",DT61)-2)))</f>
        <v/>
      </c>
      <c r="DN61" s="109" t="str">
        <f>IF(DT61="","",MID(DT61,FIND("(",DT61)+1,4))</f>
        <v/>
      </c>
      <c r="DO61" s="110" t="str">
        <f>IF(ISNUMBER(SEARCH("*female*",DT61)),"female",IF(ISNUMBER(SEARCH("*male*",DT61)),"male",""))</f>
        <v/>
      </c>
      <c r="DP61" s="111" t="str">
        <f>IF(DT61="","",IF(ISERROR(MID(DT61,FIND("male,",DT61)+6,(FIND(")",DT61)-(FIND("male,",DT61)+6))))=TRUE,"missing/error",MID(DT61,FIND("male,",DT61)+6,(FIND(")",DT61)-(FIND("male,",DT61)+6)))))</f>
        <v/>
      </c>
      <c r="DQ61" s="112" t="str">
        <f>IF(DM61="","",(MID(DM61,(SEARCH("^^",SUBSTITUTE(DM61," ","^^",LEN(DM61)-LEN(SUBSTITUTE(DM61," ","")))))+1,99)&amp;"_"&amp;LEFT(DM61,FIND(" ",DM61)-1)&amp;"_"&amp;DN61))</f>
        <v/>
      </c>
      <c r="DS61" s="104"/>
      <c r="DT61" s="104"/>
      <c r="DU61" s="105" t="str">
        <f>IF(DY61="","",DU$3)</f>
        <v/>
      </c>
      <c r="DV61" s="106" t="str">
        <f>IF(DY61="","",DU$1)</f>
        <v/>
      </c>
      <c r="DW61" s="107" t="str">
        <f>IF(DY61="","",DU$2)</f>
        <v/>
      </c>
      <c r="DX61" s="107" t="str">
        <f>IF(DY61="","",DU$3)</f>
        <v/>
      </c>
      <c r="DY61" s="108" t="str">
        <f>IF(EF61="","",IF(ISNUMBER(SEARCH(":",EF61)),MID(EF61,FIND(":",EF61)+2,FIND("(",EF61)-FIND(":",EF61)-3),LEFT(EF61,FIND("(",EF61)-2)))</f>
        <v/>
      </c>
      <c r="DZ61" s="109" t="str">
        <f>IF(EF61="","",MID(EF61,FIND("(",EF61)+1,4))</f>
        <v/>
      </c>
      <c r="EA61" s="110" t="str">
        <f>IF(ISNUMBER(SEARCH("*female*",EF61)),"female",IF(ISNUMBER(SEARCH("*male*",EF61)),"male",""))</f>
        <v/>
      </c>
      <c r="EB61" s="111" t="str">
        <f>IF(EF61="","",IF(ISERROR(MID(EF61,FIND("male,",EF61)+6,(FIND(")",EF61)-(FIND("male,",EF61)+6))))=TRUE,"missing/error",MID(EF61,FIND("male,",EF61)+6,(FIND(")",EF61)-(FIND("male,",EF61)+6)))))</f>
        <v/>
      </c>
      <c r="EC61" s="112" t="str">
        <f>IF(DY61="","",(MID(DY61,(SEARCH("^^",SUBSTITUTE(DY61," ","^^",LEN(DY61)-LEN(SUBSTITUTE(DY61," ","")))))+1,99)&amp;"_"&amp;LEFT(DY61,FIND(" ",DY61)-1)&amp;"_"&amp;DZ61))</f>
        <v/>
      </c>
      <c r="EE61" s="104"/>
      <c r="EF61" s="104"/>
      <c r="EG61" s="105" t="str">
        <f>IF(EK61="","",EG$3)</f>
        <v/>
      </c>
      <c r="EH61" s="106" t="str">
        <f>IF(EK61="","",EG$1)</f>
        <v/>
      </c>
      <c r="EI61" s="107" t="str">
        <f>IF(EK61="","",EG$2)</f>
        <v/>
      </c>
      <c r="EJ61" s="107" t="str">
        <f>IF(EK61="","",EG$3)</f>
        <v/>
      </c>
      <c r="EK61" s="108" t="str">
        <f>IF(ER61="","",IF(ISNUMBER(SEARCH(":",ER61)),MID(ER61,FIND(":",ER61)+2,FIND("(",ER61)-FIND(":",ER61)-3),LEFT(ER61,FIND("(",ER61)-2)))</f>
        <v/>
      </c>
      <c r="EL61" s="109" t="str">
        <f>IF(ER61="","",MID(ER61,FIND("(",ER61)+1,4))</f>
        <v/>
      </c>
      <c r="EM61" s="110" t="str">
        <f>IF(ISNUMBER(SEARCH("*female*",ER61)),"female",IF(ISNUMBER(SEARCH("*male*",ER61)),"male",""))</f>
        <v/>
      </c>
      <c r="EN61" s="111" t="str">
        <f>IF(ER61="","",IF(ISERROR(MID(ER61,FIND("male,",ER61)+6,(FIND(")",ER61)-(FIND("male,",ER61)+6))))=TRUE,"missing/error",MID(ER61,FIND("male,",ER61)+6,(FIND(")",ER61)-(FIND("male,",ER61)+6)))))</f>
        <v/>
      </c>
      <c r="EO61" s="112" t="str">
        <f>IF(EK61="","",(MID(EK61,(SEARCH("^^",SUBSTITUTE(EK61," ","^^",LEN(EK61)-LEN(SUBSTITUTE(EK61," ","")))))+1,99)&amp;"_"&amp;LEFT(EK61,FIND(" ",EK61)-1)&amp;"_"&amp;EL61))</f>
        <v/>
      </c>
      <c r="EQ61" s="104"/>
      <c r="ER61" s="104"/>
      <c r="ES61" s="105" t="str">
        <f>IF(EW61="","",ES$3)</f>
        <v/>
      </c>
      <c r="ET61" s="106" t="str">
        <f>IF(EW61="","",ES$1)</f>
        <v/>
      </c>
      <c r="EU61" s="107" t="str">
        <f>IF(EW61="","",ES$2)</f>
        <v/>
      </c>
      <c r="EV61" s="107" t="str">
        <f>IF(EW61="","",ES$3)</f>
        <v/>
      </c>
      <c r="EW61" s="108" t="str">
        <f>IF(FD61="","",IF(ISNUMBER(SEARCH(":",FD61)),MID(FD61,FIND(":",FD61)+2,FIND("(",FD61)-FIND(":",FD61)-3),LEFT(FD61,FIND("(",FD61)-2)))</f>
        <v/>
      </c>
      <c r="EX61" s="109" t="str">
        <f>IF(FD61="","",MID(FD61,FIND("(",FD61)+1,4))</f>
        <v/>
      </c>
      <c r="EY61" s="110" t="str">
        <f>IF(ISNUMBER(SEARCH("*female*",FD61)),"female",IF(ISNUMBER(SEARCH("*male*",FD61)),"male",""))</f>
        <v/>
      </c>
      <c r="EZ61" s="111" t="str">
        <f>IF(FD61="","",IF(ISERROR(MID(FD61,FIND("male,",FD61)+6,(FIND(")",FD61)-(FIND("male,",FD61)+6))))=TRUE,"missing/error",MID(FD61,FIND("male,",FD61)+6,(FIND(")",FD61)-(FIND("male,",FD61)+6)))))</f>
        <v/>
      </c>
      <c r="FA61" s="112" t="str">
        <f>IF(EW61="","",(MID(EW61,(SEARCH("^^",SUBSTITUTE(EW61," ","^^",LEN(EW61)-LEN(SUBSTITUTE(EW61," ","")))))+1,99)&amp;"_"&amp;LEFT(EW61,FIND(" ",EW61)-1)&amp;"_"&amp;EX61))</f>
        <v/>
      </c>
      <c r="FC61" s="104"/>
      <c r="FD61" s="104"/>
      <c r="FE61" s="105" t="str">
        <f>IF(FI61="","",FE$3)</f>
        <v/>
      </c>
      <c r="FF61" s="106" t="str">
        <f>IF(FI61="","",FE$1)</f>
        <v/>
      </c>
      <c r="FG61" s="107" t="str">
        <f>IF(FI61="","",FE$2)</f>
        <v/>
      </c>
      <c r="FH61" s="107" t="str">
        <f>IF(FI61="","",FE$3)</f>
        <v/>
      </c>
      <c r="FI61" s="108" t="str">
        <f>IF(FP61="","",IF(ISNUMBER(SEARCH(":",FP61)),MID(FP61,FIND(":",FP61)+2,FIND("(",FP61)-FIND(":",FP61)-3),LEFT(FP61,FIND("(",FP61)-2)))</f>
        <v/>
      </c>
      <c r="FJ61" s="109" t="str">
        <f>IF(FP61="","",MID(FP61,FIND("(",FP61)+1,4))</f>
        <v/>
      </c>
      <c r="FK61" s="110" t="str">
        <f>IF(ISNUMBER(SEARCH("*female*",FP61)),"female",IF(ISNUMBER(SEARCH("*male*",FP61)),"male",""))</f>
        <v/>
      </c>
      <c r="FL61" s="111" t="str">
        <f>IF(FP61="","",IF(ISERROR(MID(FP61,FIND("male,",FP61)+6,(FIND(")",FP61)-(FIND("male,",FP61)+6))))=TRUE,"missing/error",MID(FP61,FIND("male,",FP61)+6,(FIND(")",FP61)-(FIND("male,",FP61)+6)))))</f>
        <v/>
      </c>
      <c r="FM61" s="112" t="str">
        <f>IF(FI61="","",(MID(FI61,(SEARCH("^^",SUBSTITUTE(FI61," ","^^",LEN(FI61)-LEN(SUBSTITUTE(FI61," ","")))))+1,99)&amp;"_"&amp;LEFT(FI61,FIND(" ",FI61)-1)&amp;"_"&amp;FJ61))</f>
        <v/>
      </c>
      <c r="FO61" s="104"/>
      <c r="FP61" s="104"/>
      <c r="FQ61" s="105" t="str">
        <f>IF(FU61="","",#REF!)</f>
        <v/>
      </c>
      <c r="FR61" s="106" t="str">
        <f>IF(FU61="","",FQ$1)</f>
        <v/>
      </c>
      <c r="FS61" s="107" t="str">
        <f>IF(FU61="","",FQ$2)</f>
        <v/>
      </c>
      <c r="FT61" s="107" t="str">
        <f>IF(FU61="","",FQ$3)</f>
        <v/>
      </c>
      <c r="FU61" s="108" t="str">
        <f>IF(GB61="","",IF(ISNUMBER(SEARCH(":",GB61)),MID(GB61,FIND(":",GB61)+2,FIND("(",GB61)-FIND(":",GB61)-3),LEFT(GB61,FIND("(",GB61)-2)))</f>
        <v/>
      </c>
      <c r="FV61" s="109" t="str">
        <f>IF(GB61="","",MID(GB61,FIND("(",GB61)+1,4))</f>
        <v/>
      </c>
      <c r="FW61" s="110" t="str">
        <f>IF(ISNUMBER(SEARCH("*female*",GB61)),"female",IF(ISNUMBER(SEARCH("*male*",GB61)),"male",""))</f>
        <v/>
      </c>
      <c r="FX61" s="111" t="str">
        <f>IF(GB61="","",IF(ISERROR(MID(GB61,FIND("male,",GB61)+6,(FIND(")",GB61)-(FIND("male,",GB61)+6))))=TRUE,"missing/error",MID(GB61,FIND("male,",GB61)+6,(FIND(")",GB61)-(FIND("male,",GB61)+6)))))</f>
        <v/>
      </c>
      <c r="FY61" s="112" t="str">
        <f>IF(FU61="","",(MID(FU61,(SEARCH("^^",SUBSTITUTE(FU61," ","^^",LEN(FU61)-LEN(SUBSTITUTE(FU61," ","")))))+1,99)&amp;"_"&amp;LEFT(FU61,FIND(" ",FU61)-1)&amp;"_"&amp;FV61))</f>
        <v/>
      </c>
      <c r="GA61" s="104"/>
      <c r="GB61" s="104"/>
      <c r="GC61" s="105" t="str">
        <f>IF(GG61="","",GC$3)</f>
        <v/>
      </c>
      <c r="GD61" s="106" t="str">
        <f>IF(GG61="","",GC$1)</f>
        <v/>
      </c>
      <c r="GE61" s="107" t="str">
        <f>IF(GG61="","",GC$2)</f>
        <v/>
      </c>
      <c r="GF61" s="107" t="str">
        <f>IF(GG61="","",GC$3)</f>
        <v/>
      </c>
      <c r="GG61" s="108" t="str">
        <f>IF(GN61="","",IF(ISNUMBER(SEARCH(":",GN61)),MID(GN61,FIND(":",GN61)+2,FIND("(",GN61)-FIND(":",GN61)-3),LEFT(GN61,FIND("(",GN61)-2)))</f>
        <v/>
      </c>
      <c r="GH61" s="109" t="str">
        <f>IF(GN61="","",MID(GN61,FIND("(",GN61)+1,4))</f>
        <v/>
      </c>
      <c r="GI61" s="110" t="str">
        <f>IF(ISNUMBER(SEARCH("*female*",GN61)),"female",IF(ISNUMBER(SEARCH("*male*",GN61)),"male",""))</f>
        <v/>
      </c>
      <c r="GJ61" s="111" t="str">
        <f>IF(GN61="","",IF(ISERROR(MID(GN61,FIND("male,",GN61)+6,(FIND(")",GN61)-(FIND("male,",GN61)+6))))=TRUE,"missing/error",MID(GN61,FIND("male,",GN61)+6,(FIND(")",GN61)-(FIND("male,",GN61)+6)))))</f>
        <v/>
      </c>
      <c r="GK61" s="112" t="str">
        <f>IF(GG61="","",(MID(GG61,(SEARCH("^^",SUBSTITUTE(GG61," ","^^",LEN(GG61)-LEN(SUBSTITUTE(GG61," ","")))))+1,99)&amp;"_"&amp;LEFT(GG61,FIND(" ",GG61)-1)&amp;"_"&amp;GH61))</f>
        <v/>
      </c>
      <c r="GM61" s="104"/>
      <c r="GN61" s="104" t="s">
        <v>287</v>
      </c>
      <c r="GO61" s="105" t="str">
        <f>IF(GS61="","",GO$3)</f>
        <v/>
      </c>
      <c r="GP61" s="106" t="str">
        <f>IF(GS61="","",GO$1)</f>
        <v/>
      </c>
      <c r="GQ61" s="107" t="str">
        <f>IF(GS61="","",GO$2)</f>
        <v/>
      </c>
      <c r="GR61" s="107" t="str">
        <f>IF(GS61="","",GO$3)</f>
        <v/>
      </c>
      <c r="GS61" s="108" t="str">
        <f>IF(GZ61="","",IF(ISNUMBER(SEARCH(":",GZ61)),MID(GZ61,FIND(":",GZ61)+2,FIND("(",GZ61)-FIND(":",GZ61)-3),LEFT(GZ61,FIND("(",GZ61)-2)))</f>
        <v/>
      </c>
      <c r="GT61" s="109" t="str">
        <f>IF(GZ61="","",MID(GZ61,FIND("(",GZ61)+1,4))</f>
        <v/>
      </c>
      <c r="GU61" s="110" t="str">
        <f>IF(ISNUMBER(SEARCH("*female*",GZ61)),"female",IF(ISNUMBER(SEARCH("*male*",GZ61)),"male",""))</f>
        <v/>
      </c>
      <c r="GV61" s="111" t="str">
        <f>IF(GZ61="","",IF(ISERROR(MID(GZ61,FIND("male,",GZ61)+6,(FIND(")",GZ61)-(FIND("male,",GZ61)+6))))=TRUE,"missing/error",MID(GZ61,FIND("male,",GZ61)+6,(FIND(")",GZ61)-(FIND("male,",GZ61)+6)))))</f>
        <v/>
      </c>
      <c r="GW61" s="112" t="str">
        <f>IF(GS61="","",(MID(GS61,(SEARCH("^^",SUBSTITUTE(GS61," ","^^",LEN(GS61)-LEN(SUBSTITUTE(GS61," ","")))))+1,99)&amp;"_"&amp;LEFT(GS61,FIND(" ",GS61)-1)&amp;"_"&amp;GT61))</f>
        <v/>
      </c>
      <c r="GY61" s="104"/>
      <c r="GZ61" s="104"/>
      <c r="HA61" s="105" t="str">
        <f>IF(HE61="","",HA$3)</f>
        <v/>
      </c>
      <c r="HB61" s="106" t="str">
        <f>IF(HE61="","",HA$1)</f>
        <v/>
      </c>
      <c r="HC61" s="107" t="str">
        <f>IF(HE61="","",HA$2)</f>
        <v/>
      </c>
      <c r="HD61" s="107" t="str">
        <f>IF(HE61="","",HA$3)</f>
        <v/>
      </c>
      <c r="HE61" s="108" t="str">
        <f>IF(HL61="","",IF(ISNUMBER(SEARCH(":",HL61)),MID(HL61,FIND(":",HL61)+2,FIND("(",HL61)-FIND(":",HL61)-3),LEFT(HL61,FIND("(",HL61)-2)))</f>
        <v/>
      </c>
      <c r="HF61" s="109" t="str">
        <f>IF(HL61="","",MID(HL61,FIND("(",HL61)+1,4))</f>
        <v/>
      </c>
      <c r="HG61" s="110" t="str">
        <f>IF(ISNUMBER(SEARCH("*female*",HL61)),"female",IF(ISNUMBER(SEARCH("*male*",HL61)),"male",""))</f>
        <v/>
      </c>
      <c r="HH61" s="111" t="str">
        <f>IF(HL61="","",IF(ISERROR(MID(HL61,FIND("male,",HL61)+6,(FIND(")",HL61)-(FIND("male,",HL61)+6))))=TRUE,"missing/error",MID(HL61,FIND("male,",HL61)+6,(FIND(")",HL61)-(FIND("male,",HL61)+6)))))</f>
        <v/>
      </c>
      <c r="HI61" s="112" t="str">
        <f>IF(HE61="","",(MID(HE61,(SEARCH("^^",SUBSTITUTE(HE61," ","^^",LEN(HE61)-LEN(SUBSTITUTE(HE61," ","")))))+1,99)&amp;"_"&amp;LEFT(HE61,FIND(" ",HE61)-1)&amp;"_"&amp;HF61))</f>
        <v/>
      </c>
      <c r="HK61" s="104"/>
      <c r="HL61" s="104" t="s">
        <v>287</v>
      </c>
      <c r="HM61" s="105" t="str">
        <f>IF(HQ61="","",HM$3)</f>
        <v/>
      </c>
      <c r="HN61" s="106" t="str">
        <f>IF(HQ61="","",HM$1)</f>
        <v/>
      </c>
      <c r="HO61" s="107" t="str">
        <f>IF(HQ61="","",HM$2)</f>
        <v/>
      </c>
      <c r="HP61" s="107" t="str">
        <f>IF(HQ61="","",HM$3)</f>
        <v/>
      </c>
      <c r="HQ61" s="108" t="str">
        <f>IF(HX61="","",IF(ISNUMBER(SEARCH(":",HX61)),MID(HX61,FIND(":",HX61)+2,FIND("(",HX61)-FIND(":",HX61)-3),LEFT(HX61,FIND("(",HX61)-2)))</f>
        <v/>
      </c>
      <c r="HR61" s="109" t="str">
        <f>IF(HX61="","",MID(HX61,FIND("(",HX61)+1,4))</f>
        <v/>
      </c>
      <c r="HS61" s="110" t="str">
        <f>IF(ISNUMBER(SEARCH("*female*",HX61)),"female",IF(ISNUMBER(SEARCH("*male*",HX61)),"male",""))</f>
        <v/>
      </c>
      <c r="HT61" s="111" t="str">
        <f>IF(HX61="","",IF(ISERROR(MID(HX61,FIND("male,",HX61)+6,(FIND(")",HX61)-(FIND("male,",HX61)+6))))=TRUE,"missing/error",MID(HX61,FIND("male,",HX61)+6,(FIND(")",HX61)-(FIND("male,",HX61)+6)))))</f>
        <v/>
      </c>
      <c r="HU61" s="112" t="str">
        <f>IF(HQ61="","",(MID(HQ61,(SEARCH("^^",SUBSTITUTE(HQ61," ","^^",LEN(HQ61)-LEN(SUBSTITUTE(HQ61," ","")))))+1,99)&amp;"_"&amp;LEFT(HQ61,FIND(" ",HQ61)-1)&amp;"_"&amp;HR61))</f>
        <v/>
      </c>
      <c r="HW61" s="104"/>
      <c r="HX61" s="104"/>
      <c r="HY61" s="105" t="str">
        <f>IF(IC61="","",HY$3)</f>
        <v/>
      </c>
      <c r="HZ61" s="106" t="str">
        <f>IF(IC61="","",HY$1)</f>
        <v/>
      </c>
      <c r="IA61" s="107" t="str">
        <f>IF(IC61="","",HY$2)</f>
        <v/>
      </c>
      <c r="IB61" s="107" t="str">
        <f>IF(IC61="","",HY$3)</f>
        <v/>
      </c>
      <c r="IC61" s="108" t="str">
        <f>IF(IJ61="","",IF(ISNUMBER(SEARCH(":",IJ61)),MID(IJ61,FIND(":",IJ61)+2,FIND("(",IJ61)-FIND(":",IJ61)-3),LEFT(IJ61,FIND("(",IJ61)-2)))</f>
        <v/>
      </c>
      <c r="ID61" s="109" t="str">
        <f>IF(IJ61="","",MID(IJ61,FIND("(",IJ61)+1,4))</f>
        <v/>
      </c>
      <c r="IE61" s="110" t="str">
        <f>IF(ISNUMBER(SEARCH("*female*",IJ61)),"female",IF(ISNUMBER(SEARCH("*male*",IJ61)),"male",""))</f>
        <v/>
      </c>
      <c r="IF61" s="111" t="str">
        <f>IF(IJ61="","",IF(ISERROR(MID(IJ61,FIND("male,",IJ61)+6,(FIND(")",IJ61)-(FIND("male,",IJ61)+6))))=TRUE,"missing/error",MID(IJ61,FIND("male,",IJ61)+6,(FIND(")",IJ61)-(FIND("male,",IJ61)+6)))))</f>
        <v/>
      </c>
      <c r="IG61" s="112" t="str">
        <f>IF(IC61="","",(MID(IC61,(SEARCH("^^",SUBSTITUTE(IC61," ","^^",LEN(IC61)-LEN(SUBSTITUTE(IC61," ","")))))+1,99)&amp;"_"&amp;LEFT(IC61,FIND(" ",IC61)-1)&amp;"_"&amp;ID61))</f>
        <v/>
      </c>
      <c r="II61" s="104"/>
      <c r="IJ61" s="104"/>
      <c r="IK61" s="105" t="str">
        <f>IF(IO61="","",IK$3)</f>
        <v/>
      </c>
      <c r="IL61" s="106" t="str">
        <f>IF(IO61="","",IK$1)</f>
        <v/>
      </c>
      <c r="IM61" s="107" t="str">
        <f>IF(IO61="","",IK$2)</f>
        <v/>
      </c>
      <c r="IN61" s="107" t="str">
        <f>IF(IO61="","",IK$3)</f>
        <v/>
      </c>
      <c r="IO61" s="108" t="str">
        <f>IF(IV61="","",IF(ISNUMBER(SEARCH(":",IV61)),MID(IV61,FIND(":",IV61)+2,FIND("(",IV61)-FIND(":",IV61)-3),LEFT(IV61,FIND("(",IV61)-2)))</f>
        <v/>
      </c>
      <c r="IP61" s="109" t="str">
        <f>IF(IV61="","",MID(IV61,FIND("(",IV61)+1,4))</f>
        <v/>
      </c>
      <c r="IQ61" s="110" t="str">
        <f>IF(ISNUMBER(SEARCH("*female*",IV61)),"female",IF(ISNUMBER(SEARCH("*male*",IV61)),"male",""))</f>
        <v/>
      </c>
      <c r="IR61" s="111" t="str">
        <f>IF(IV61="","",IF(ISERROR(MID(IV61,FIND("male,",IV61)+6,(FIND(")",IV61)-(FIND("male,",IV61)+6))))=TRUE,"missing/error",MID(IV61,FIND("male,",IV61)+6,(FIND(")",IV61)-(FIND("male,",IV61)+6)))))</f>
        <v/>
      </c>
      <c r="IS61" s="112" t="str">
        <f>IF(IO61="","",(MID(IO61,(SEARCH("^^",SUBSTITUTE(IO61," ","^^",LEN(IO61)-LEN(SUBSTITUTE(IO61," ","")))))+1,99)&amp;"_"&amp;LEFT(IO61,FIND(" ",IO61)-1)&amp;"_"&amp;IP61))</f>
        <v/>
      </c>
      <c r="IU61" s="104"/>
      <c r="IV61" s="104"/>
      <c r="IW61" s="105" t="str">
        <f>IF(JA61="","",IW$3)</f>
        <v/>
      </c>
      <c r="IX61" s="106" t="str">
        <f>IF(JA61="","",IW$1)</f>
        <v/>
      </c>
      <c r="IY61" s="107" t="str">
        <f>IF(JA61="","",IW$2)</f>
        <v/>
      </c>
      <c r="IZ61" s="107" t="str">
        <f>IF(JA61="","",IW$3)</f>
        <v/>
      </c>
      <c r="JA61" s="108" t="str">
        <f>IF(JH61="","",IF(ISNUMBER(SEARCH(":",JH61)),MID(JH61,FIND(":",JH61)+2,FIND("(",JH61)-FIND(":",JH61)-3),LEFT(JH61,FIND("(",JH61)-2)))</f>
        <v/>
      </c>
      <c r="JB61" s="109" t="str">
        <f>IF(JH61="","",MID(JH61,FIND("(",JH61)+1,4))</f>
        <v/>
      </c>
      <c r="JC61" s="110" t="str">
        <f>IF(ISNUMBER(SEARCH("*female*",JH61)),"female",IF(ISNUMBER(SEARCH("*male*",JH61)),"male",""))</f>
        <v/>
      </c>
      <c r="JD61" s="111" t="str">
        <f>IF(JH61="","",IF(ISERROR(MID(JH61,FIND("male,",JH61)+6,(FIND(")",JH61)-(FIND("male,",JH61)+6))))=TRUE,"missing/error",MID(JH61,FIND("male,",JH61)+6,(FIND(")",JH61)-(FIND("male,",JH61)+6)))))</f>
        <v/>
      </c>
      <c r="JE61" s="112" t="str">
        <f>IF(JA61="","",(MID(JA61,(SEARCH("^^",SUBSTITUTE(JA61," ","^^",LEN(JA61)-LEN(SUBSTITUTE(JA61," ","")))))+1,99)&amp;"_"&amp;LEFT(JA61,FIND(" ",JA61)-1)&amp;"_"&amp;JB61))</f>
        <v/>
      </c>
      <c r="JG61" s="104"/>
      <c r="JH61" s="104"/>
      <c r="JI61" s="105" t="str">
        <f>IF(JM61="","",JI$3)</f>
        <v/>
      </c>
      <c r="JJ61" s="106" t="str">
        <f>IF(JM61="","",JI$1)</f>
        <v/>
      </c>
      <c r="JK61" s="107" t="str">
        <f>IF(JM61="","",JI$2)</f>
        <v/>
      </c>
      <c r="JL61" s="107" t="str">
        <f>IF(JM61="","",JI$3)</f>
        <v/>
      </c>
      <c r="JM61" s="108" t="str">
        <f>IF(JT61="","",IF(ISNUMBER(SEARCH(":",JT61)),MID(JT61,FIND(":",JT61)+2,FIND("(",JT61)-FIND(":",JT61)-3),LEFT(JT61,FIND("(",JT61)-2)))</f>
        <v/>
      </c>
      <c r="JN61" s="109" t="str">
        <f>IF(JT61="","",MID(JT61,FIND("(",JT61)+1,4))</f>
        <v/>
      </c>
      <c r="JO61" s="110" t="str">
        <f>IF(ISNUMBER(SEARCH("*female*",JT61)),"female",IF(ISNUMBER(SEARCH("*male*",JT61)),"male",""))</f>
        <v/>
      </c>
      <c r="JP61" s="111" t="str">
        <f>IF(JT61="","",IF(ISERROR(MID(JT61,FIND("male,",JT61)+6,(FIND(")",JT61)-(FIND("male,",JT61)+6))))=TRUE,"missing/error",MID(JT61,FIND("male,",JT61)+6,(FIND(")",JT61)-(FIND("male,",JT61)+6)))))</f>
        <v/>
      </c>
      <c r="JQ61" s="112" t="str">
        <f>IF(JM61="","",(MID(JM61,(SEARCH("^^",SUBSTITUTE(JM61," ","^^",LEN(JM61)-LEN(SUBSTITUTE(JM61," ","")))))+1,99)&amp;"_"&amp;LEFT(JM61,FIND(" ",JM61)-1)&amp;"_"&amp;JN61))</f>
        <v/>
      </c>
      <c r="JS61" s="104"/>
      <c r="JT61" s="104"/>
      <c r="JU61" s="105" t="str">
        <f>IF(JY61="","",JU$3)</f>
        <v/>
      </c>
      <c r="JV61" s="106" t="str">
        <f>IF(JY61="","",JU$1)</f>
        <v/>
      </c>
      <c r="JW61" s="107" t="str">
        <f>IF(JY61="","",JU$2)</f>
        <v/>
      </c>
      <c r="JX61" s="107" t="str">
        <f>IF(JY61="","",JU$3)</f>
        <v/>
      </c>
      <c r="JY61" s="108" t="str">
        <f>IF(KF61="","",IF(ISNUMBER(SEARCH(":",KF61)),MID(KF61,FIND(":",KF61)+2,FIND("(",KF61)-FIND(":",KF61)-3),LEFT(KF61,FIND("(",KF61)-2)))</f>
        <v/>
      </c>
      <c r="JZ61" s="109" t="str">
        <f>IF(KF61="","",MID(KF61,FIND("(",KF61)+1,4))</f>
        <v/>
      </c>
      <c r="KA61" s="110" t="str">
        <f>IF(ISNUMBER(SEARCH("*female*",KF61)),"female",IF(ISNUMBER(SEARCH("*male*",KF61)),"male",""))</f>
        <v/>
      </c>
      <c r="KB61" s="111" t="str">
        <f>IF(KF61="","",IF(ISERROR(MID(KF61,FIND("male,",KF61)+6,(FIND(")",KF61)-(FIND("male,",KF61)+6))))=TRUE,"missing/error",MID(KF61,FIND("male,",KF61)+6,(FIND(")",KF61)-(FIND("male,",KF61)+6)))))</f>
        <v/>
      </c>
      <c r="KC61" s="112" t="str">
        <f>IF(JY61="","",(MID(JY61,(SEARCH("^^",SUBSTITUTE(JY61," ","^^",LEN(JY61)-LEN(SUBSTITUTE(JY61," ","")))))+1,99)&amp;"_"&amp;LEFT(JY61,FIND(" ",JY61)-1)&amp;"_"&amp;JZ61))</f>
        <v/>
      </c>
      <c r="KE61" s="104"/>
      <c r="KF61" s="104"/>
    </row>
    <row r="62" spans="1:292" ht="13.5" customHeight="1">
      <c r="A62" s="20"/>
      <c r="B62" s="104" t="s">
        <v>657</v>
      </c>
      <c r="C62" s="1" t="s">
        <v>658</v>
      </c>
      <c r="D62" s="163" t="s">
        <v>715</v>
      </c>
      <c r="E62" s="105" t="str">
        <f t="shared" si="307"/>
        <v/>
      </c>
      <c r="F62" s="106" t="str">
        <f t="shared" si="308"/>
        <v/>
      </c>
      <c r="G62" s="107" t="str">
        <f>IF(I62="","",E$2)</f>
        <v/>
      </c>
      <c r="H62" s="107" t="str">
        <f>IF(I62="","",E$3)</f>
        <v/>
      </c>
      <c r="I62" s="108" t="str">
        <f t="shared" si="309"/>
        <v/>
      </c>
      <c r="J62" s="109" t="str">
        <f t="shared" si="310"/>
        <v/>
      </c>
      <c r="K62" s="110" t="str">
        <f t="shared" si="311"/>
        <v/>
      </c>
      <c r="L62" s="111" t="str">
        <f t="shared" si="328"/>
        <v/>
      </c>
      <c r="M62" s="112" t="str">
        <f t="shared" si="312"/>
        <v/>
      </c>
      <c r="O62" s="104"/>
      <c r="P62" s="163"/>
      <c r="Q62" s="105" t="str">
        <f>IF(U62="","",Q$3)</f>
        <v/>
      </c>
      <c r="R62" s="106" t="str">
        <f>IF(U62="","",Q$1)</f>
        <v/>
      </c>
      <c r="S62" s="107" t="str">
        <f>IF(U62="","",Q$2)</f>
        <v/>
      </c>
      <c r="T62" s="107" t="str">
        <f>IF(U62="","",Q$3)</f>
        <v/>
      </c>
      <c r="U62" s="108" t="str">
        <f>IF(AB62="","",IF(ISNUMBER(SEARCH(":",AB62)),MID(AB62,FIND(":",AB62)+2,FIND("(",AB62)-FIND(":",AB62)-3),LEFT(AB62,FIND("(",AB62)-2)))</f>
        <v/>
      </c>
      <c r="V62" s="109" t="str">
        <f>IF(AB62="","",MID(AB62,FIND("(",AB62)+1,4))</f>
        <v/>
      </c>
      <c r="W62" s="110" t="str">
        <f>IF(ISNUMBER(SEARCH("*female*",AB62)),"female",IF(ISNUMBER(SEARCH("*male*",AB62)),"male",""))</f>
        <v/>
      </c>
      <c r="X62" s="111" t="s">
        <v>287</v>
      </c>
      <c r="Y62" s="112" t="str">
        <f>IF(U62="","",(MID(U62,(SEARCH("^^",SUBSTITUTE(U62," ","^^",LEN(U62)-LEN(SUBSTITUTE(U62," ","")))))+1,99)&amp;"_"&amp;LEFT(U62,FIND(" ",U62)-1)&amp;"_"&amp;V62))</f>
        <v/>
      </c>
      <c r="AA62" s="104"/>
      <c r="AB62" s="104"/>
      <c r="AC62" s="105" t="str">
        <f t="shared" si="301"/>
        <v/>
      </c>
      <c r="AD62" s="106" t="str">
        <f t="shared" si="302"/>
        <v/>
      </c>
      <c r="AE62" s="107" t="str">
        <f>IF(AG62="","",AC$2)</f>
        <v/>
      </c>
      <c r="AF62" s="107" t="str">
        <f t="shared" si="320"/>
        <v/>
      </c>
      <c r="AG62" s="108" t="str">
        <f t="shared" si="303"/>
        <v/>
      </c>
      <c r="AH62" s="109" t="str">
        <f t="shared" si="304"/>
        <v/>
      </c>
      <c r="AI62" s="110" t="str">
        <f t="shared" si="305"/>
        <v/>
      </c>
      <c r="AJ62" s="111" t="str">
        <f>IF(AN62="","",IF(ISERROR(MID(AN62,FIND("male,",AN62)+6,(FIND(")",AN62)-(FIND("male,",AN62)+6))))=TRUE,"missing/error",MID(AN62,FIND("male,",AN62)+6,(FIND(")",AN62)-(FIND("male,",AN62)+6)))))</f>
        <v/>
      </c>
      <c r="AK62" s="112" t="str">
        <f t="shared" si="306"/>
        <v/>
      </c>
      <c r="AM62" s="104"/>
      <c r="AN62" s="104"/>
      <c r="AO62" s="105" t="str">
        <f>IF(AS62="","",AO$3)</f>
        <v/>
      </c>
      <c r="AP62" s="106" t="str">
        <f>IF(AS62="","",AO$1)</f>
        <v/>
      </c>
      <c r="AQ62" s="107" t="str">
        <f>IF(AS62="","",AO$2)</f>
        <v/>
      </c>
      <c r="AR62" s="107" t="str">
        <f>IF(AS62="","",AO$3)</f>
        <v/>
      </c>
      <c r="AS62" s="108" t="str">
        <f>IF(AZ62="","",IF(ISNUMBER(SEARCH(":",AZ62)),MID(AZ62,FIND(":",AZ62)+2,FIND("(",AZ62)-FIND(":",AZ62)-3),LEFT(AZ62,FIND("(",AZ62)-2)))</f>
        <v/>
      </c>
      <c r="AT62" s="109" t="str">
        <f>IF(AZ62="","",MID(AZ62,FIND("(",AZ62)+1,4))</f>
        <v/>
      </c>
      <c r="AU62" s="110" t="str">
        <f>IF(ISNUMBER(SEARCH("*female*",AZ62)),"female",IF(ISNUMBER(SEARCH("*male*",AZ62)),"male",""))</f>
        <v/>
      </c>
      <c r="AV62" s="111" t="str">
        <f>IF(AZ62="","",IF(ISERROR(MID(AZ62,FIND("male,",AZ62)+6,(FIND(")",AZ62)-(FIND("male,",AZ62)+6))))=TRUE,"missing/error",MID(AZ62,FIND("male,",AZ62)+6,(FIND(")",AZ62)-(FIND("male,",AZ62)+6)))))</f>
        <v/>
      </c>
      <c r="AW62" s="112" t="str">
        <f>IF(AS62="","",(MID(AS62,(SEARCH("^^",SUBSTITUTE(AS62," ","^^",LEN(AS62)-LEN(SUBSTITUTE(AS62," ","")))))+1,99)&amp;"_"&amp;LEFT(AS62,FIND(" ",AS62)-1)&amp;"_"&amp;AT62))</f>
        <v/>
      </c>
      <c r="AY62" s="104"/>
      <c r="AZ62" s="104"/>
      <c r="BA62" s="105" t="str">
        <f t="shared" si="313"/>
        <v/>
      </c>
      <c r="BB62" s="106" t="str">
        <f t="shared" si="314"/>
        <v/>
      </c>
      <c r="BC62" s="107" t="str">
        <f>IF(BE62="","",BA$2)</f>
        <v/>
      </c>
      <c r="BD62" s="107" t="str">
        <f t="shared" si="329"/>
        <v/>
      </c>
      <c r="BE62" s="108" t="str">
        <f t="shared" si="315"/>
        <v/>
      </c>
      <c r="BF62" s="109" t="str">
        <f t="shared" si="316"/>
        <v/>
      </c>
      <c r="BG62" s="110" t="str">
        <f t="shared" si="317"/>
        <v/>
      </c>
      <c r="BH62" s="111" t="str">
        <f t="shared" si="318"/>
        <v/>
      </c>
      <c r="BI62" s="112" t="str">
        <f t="shared" si="319"/>
        <v/>
      </c>
      <c r="BK62" s="104"/>
      <c r="BL62" s="104"/>
      <c r="BM62" s="105" t="str">
        <f>IF(BQ62="","",BM$3)</f>
        <v/>
      </c>
      <c r="BN62" s="106" t="str">
        <f>IF(BQ62="","",BM$1)</f>
        <v/>
      </c>
      <c r="BO62" s="107" t="str">
        <f>IF(BQ62="","",BM$2)</f>
        <v/>
      </c>
      <c r="BP62" s="107" t="str">
        <f>IF(BQ62="","",BM$3)</f>
        <v/>
      </c>
      <c r="BQ62" s="108" t="str">
        <f>IF(BX62="","",IF(ISNUMBER(SEARCH(":",BX62)),MID(BX62,FIND(":",BX62)+2,FIND("(",BX62)-FIND(":",BX62)-3),LEFT(BX62,FIND("(",BX62)-2)))</f>
        <v/>
      </c>
      <c r="BR62" s="109" t="str">
        <f>IF(BX62="","",MID(BX62,FIND("(",BX62)+1,4))</f>
        <v/>
      </c>
      <c r="BS62" s="110" t="str">
        <f>IF(ISNUMBER(SEARCH("*female*",BX62)),"female",IF(ISNUMBER(SEARCH("*male*",BX62)),"male",""))</f>
        <v/>
      </c>
      <c r="BT62" s="111" t="str">
        <f>IF(BX62="","",IF(ISERROR(MID(BX62,FIND("male,",BX62)+6,(FIND(")",BX62)-(FIND("male,",BX62)+6))))=TRUE,"missing/error",MID(BX62,FIND("male,",BX62)+6,(FIND(")",BX62)-(FIND("male,",BX62)+6)))))</f>
        <v/>
      </c>
      <c r="BU62" s="112" t="str">
        <f>IF(BQ62="","",(MID(BQ62,(SEARCH("^^",SUBSTITUTE(BQ62," ","^^",LEN(BQ62)-LEN(SUBSTITUTE(BQ62," ","")))))+1,99)&amp;"_"&amp;LEFT(BQ62,FIND(" ",BQ62)-1)&amp;"_"&amp;BR62))</f>
        <v/>
      </c>
      <c r="BW62" s="104"/>
      <c r="BX62" s="104"/>
      <c r="BY62" s="105" t="str">
        <f>IF(CC62="","",BY$3)</f>
        <v/>
      </c>
      <c r="BZ62" s="106" t="str">
        <f>IF(CC62="","",BY$1)</f>
        <v/>
      </c>
      <c r="CA62" s="107" t="str">
        <f>IF(CC62="","",BY$2)</f>
        <v/>
      </c>
      <c r="CB62" s="107" t="str">
        <f>IF(CC62="","",BY$3)</f>
        <v/>
      </c>
      <c r="CC62" s="108" t="str">
        <f>IF(CJ62="","",IF(ISNUMBER(SEARCH(":",CJ62)),MID(CJ62,FIND(":",CJ62)+2,FIND("(",CJ62)-FIND(":",CJ62)-3),LEFT(CJ62,FIND("(",CJ62)-2)))</f>
        <v/>
      </c>
      <c r="CD62" s="109" t="str">
        <f>IF(CJ62="","",MID(CJ62,FIND("(",CJ62)+1,4))</f>
        <v/>
      </c>
      <c r="CE62" s="110" t="str">
        <f>IF(ISNUMBER(SEARCH("*female*",CJ62)),"female",IF(ISNUMBER(SEARCH("*male*",CJ62)),"male",""))</f>
        <v/>
      </c>
      <c r="CF62" s="111" t="str">
        <f>IF(CJ62="","",IF(ISERROR(MID(CJ62,FIND("male,",CJ62)+6,(FIND(")",CJ62)-(FIND("male,",CJ62)+6))))=TRUE,"missing/error",MID(CJ62,FIND("male,",CJ62)+6,(FIND(")",CJ62)-(FIND("male,",CJ62)+6)))))</f>
        <v/>
      </c>
      <c r="CG62" s="112" t="str">
        <f>IF(CC62="","",(MID(CC62,(SEARCH("^^",SUBSTITUTE(CC62," ","^^",LEN(CC62)-LEN(SUBSTITUTE(CC62," ","")))))+1,99)&amp;"_"&amp;LEFT(CC62,FIND(" ",CC62)-1)&amp;"_"&amp;CD62))</f>
        <v/>
      </c>
      <c r="CI62" s="104"/>
      <c r="CJ62" s="104"/>
      <c r="CK62" s="105" t="str">
        <f>IF(CO62="","",CK$3)</f>
        <v/>
      </c>
      <c r="CL62" s="106" t="str">
        <f>IF(CO62="","",CK$1)</f>
        <v/>
      </c>
      <c r="CM62" s="107" t="str">
        <f>IF(CO62="","",CK$2)</f>
        <v/>
      </c>
      <c r="CN62" s="107" t="str">
        <f>IF(CO62="","",CK$3)</f>
        <v/>
      </c>
      <c r="CO62" s="108" t="str">
        <f>IF(CV62="","",IF(ISNUMBER(SEARCH(":",CV62)),MID(CV62,FIND(":",CV62)+2,FIND("(",CV62)-FIND(":",CV62)-3),LEFT(CV62,FIND("(",CV62)-2)))</f>
        <v/>
      </c>
      <c r="CP62" s="109" t="str">
        <f>IF(CV62="","",MID(CV62,FIND("(",CV62)+1,4))</f>
        <v/>
      </c>
      <c r="CQ62" s="110" t="str">
        <f>IF(ISNUMBER(SEARCH("*female*",CV62)),"female",IF(ISNUMBER(SEARCH("*male*",CV62)),"male",""))</f>
        <v/>
      </c>
      <c r="CR62" s="111" t="str">
        <f>IF(CV62="","",IF(ISERROR(MID(CV62,FIND("male,",CV62)+6,(FIND(")",CV62)-(FIND("male,",CV62)+6))))=TRUE,"missing/error",MID(CV62,FIND("male,",CV62)+6,(FIND(")",CV62)-(FIND("male,",CV62)+6)))))</f>
        <v/>
      </c>
      <c r="CS62" s="112" t="str">
        <f>IF(CO62="","",(MID(CO62,(SEARCH("^^",SUBSTITUTE(CO62," ","^^",LEN(CO62)-LEN(SUBSTITUTE(CO62," ","")))))+1,99)&amp;"_"&amp;LEFT(CO62,FIND(" ",CO62)-1)&amp;"_"&amp;CP62))</f>
        <v/>
      </c>
      <c r="CU62" s="104"/>
      <c r="CV62" s="104"/>
      <c r="CW62" s="105" t="str">
        <f>IF(DA62="","",CW$3)</f>
        <v/>
      </c>
      <c r="CX62" s="106" t="str">
        <f>IF(DA62="","",CW$1)</f>
        <v/>
      </c>
      <c r="CY62" s="107" t="str">
        <f>IF(DA62="","",CW$2)</f>
        <v/>
      </c>
      <c r="CZ62" s="107" t="str">
        <f>IF(DA62="","",CW$3)</f>
        <v/>
      </c>
      <c r="DA62" s="108" t="str">
        <f>IF(DH62="","",IF(ISNUMBER(SEARCH(":",DH62)),MID(DH62,FIND(":",DH62)+2,FIND("(",DH62)-FIND(":",DH62)-3),LEFT(DH62,FIND("(",DH62)-2)))</f>
        <v/>
      </c>
      <c r="DB62" s="109" t="str">
        <f>IF(DH62="","",MID(DH62,FIND("(",DH62)+1,4))</f>
        <v/>
      </c>
      <c r="DC62" s="110" t="str">
        <f>IF(ISNUMBER(SEARCH("*female*",DH62)),"female",IF(ISNUMBER(SEARCH("*male*",DH62)),"male",""))</f>
        <v/>
      </c>
      <c r="DD62" s="111" t="str">
        <f>IF(DH62="","",IF(ISERROR(MID(DH62,FIND("male,",DH62)+6,(FIND(")",DH62)-(FIND("male,",DH62)+6))))=TRUE,"missing/error",MID(DH62,FIND("male,",DH62)+6,(FIND(")",DH62)-(FIND("male,",DH62)+6)))))</f>
        <v/>
      </c>
      <c r="DE62" s="112" t="str">
        <f>IF(DA62="","",(MID(DA62,(SEARCH("^^",SUBSTITUTE(DA62," ","^^",LEN(DA62)-LEN(SUBSTITUTE(DA62," ","")))))+1,99)&amp;"_"&amp;LEFT(DA62,FIND(" ",DA62)-1)&amp;"_"&amp;DB62))</f>
        <v/>
      </c>
      <c r="DG62" s="104"/>
      <c r="DH62" s="104"/>
      <c r="DI62" s="105" t="str">
        <f>IF(DM62="","",DI$3)</f>
        <v/>
      </c>
      <c r="DJ62" s="106" t="str">
        <f>IF(DM62="","",DI$1)</f>
        <v/>
      </c>
      <c r="DK62" s="107" t="str">
        <f>IF(DM62="","",DI$2)</f>
        <v/>
      </c>
      <c r="DL62" s="107" t="str">
        <f>IF(DM62="","",DI$3)</f>
        <v/>
      </c>
      <c r="DM62" s="108" t="str">
        <f>IF(DT62="","",IF(ISNUMBER(SEARCH(":",DT62)),MID(DT62,FIND(":",DT62)+2,FIND("(",DT62)-FIND(":",DT62)-3),LEFT(DT62,FIND("(",DT62)-2)))</f>
        <v/>
      </c>
      <c r="DN62" s="109" t="str">
        <f>IF(DT62="","",MID(DT62,FIND("(",DT62)+1,4))</f>
        <v/>
      </c>
      <c r="DO62" s="110" t="str">
        <f>IF(ISNUMBER(SEARCH("*female*",DT62)),"female",IF(ISNUMBER(SEARCH("*male*",DT62)),"male",""))</f>
        <v/>
      </c>
      <c r="DP62" s="111" t="str">
        <f>IF(DT62="","",IF(ISERROR(MID(DT62,FIND("male,",DT62)+6,(FIND(")",DT62)-(FIND("male,",DT62)+6))))=TRUE,"missing/error",MID(DT62,FIND("male,",DT62)+6,(FIND(")",DT62)-(FIND("male,",DT62)+6)))))</f>
        <v/>
      </c>
      <c r="DQ62" s="112" t="str">
        <f>IF(DM62="","",(MID(DM62,(SEARCH("^^",SUBSTITUTE(DM62," ","^^",LEN(DM62)-LEN(SUBSTITUTE(DM62," ","")))))+1,99)&amp;"_"&amp;LEFT(DM62,FIND(" ",DM62)-1)&amp;"_"&amp;DN62))</f>
        <v/>
      </c>
      <c r="DS62" s="104"/>
      <c r="DT62" s="104"/>
      <c r="DU62" s="105" t="str">
        <f>IF(DY62="","",DU$3)</f>
        <v/>
      </c>
      <c r="DV62" s="106" t="str">
        <f>IF(DY62="","",DU$1)</f>
        <v/>
      </c>
      <c r="DW62" s="107" t="str">
        <f>IF(DY62="","",DU$2)</f>
        <v/>
      </c>
      <c r="DX62" s="107" t="str">
        <f>IF(DY62="","",DU$3)</f>
        <v/>
      </c>
      <c r="DY62" s="108" t="str">
        <f>IF(EF62="","",IF(ISNUMBER(SEARCH(":",EF62)),MID(EF62,FIND(":",EF62)+2,FIND("(",EF62)-FIND(":",EF62)-3),LEFT(EF62,FIND("(",EF62)-2)))</f>
        <v/>
      </c>
      <c r="DZ62" s="109" t="str">
        <f>IF(EF62="","",MID(EF62,FIND("(",EF62)+1,4))</f>
        <v/>
      </c>
      <c r="EA62" s="110" t="str">
        <f>IF(ISNUMBER(SEARCH("*female*",EF62)),"female",IF(ISNUMBER(SEARCH("*male*",EF62)),"male",""))</f>
        <v/>
      </c>
      <c r="EB62" s="111" t="str">
        <f>IF(EF62="","",IF(ISERROR(MID(EF62,FIND("male,",EF62)+6,(FIND(")",EF62)-(FIND("male,",EF62)+6))))=TRUE,"missing/error",MID(EF62,FIND("male,",EF62)+6,(FIND(")",EF62)-(FIND("male,",EF62)+6)))))</f>
        <v/>
      </c>
      <c r="EC62" s="112" t="str">
        <f>IF(DY62="","",(MID(DY62,(SEARCH("^^",SUBSTITUTE(DY62," ","^^",LEN(DY62)-LEN(SUBSTITUTE(DY62," ","")))))+1,99)&amp;"_"&amp;LEFT(DY62,FIND(" ",DY62)-1)&amp;"_"&amp;DZ62))</f>
        <v/>
      </c>
      <c r="EE62" s="104"/>
      <c r="EF62" s="104"/>
      <c r="EG62" s="105" t="str">
        <f>IF(EK62="","",EG$3)</f>
        <v/>
      </c>
      <c r="EH62" s="106" t="str">
        <f>IF(EK62="","",EG$1)</f>
        <v/>
      </c>
      <c r="EI62" s="107" t="str">
        <f>IF(EK62="","",EG$2)</f>
        <v/>
      </c>
      <c r="EJ62" s="107" t="str">
        <f>IF(EK62="","",EG$3)</f>
        <v/>
      </c>
      <c r="EK62" s="108" t="str">
        <f>IF(ER62="","",IF(ISNUMBER(SEARCH(":",ER62)),MID(ER62,FIND(":",ER62)+2,FIND("(",ER62)-FIND(":",ER62)-3),LEFT(ER62,FIND("(",ER62)-2)))</f>
        <v/>
      </c>
      <c r="EL62" s="109" t="str">
        <f>IF(ER62="","",MID(ER62,FIND("(",ER62)+1,4))</f>
        <v/>
      </c>
      <c r="EM62" s="110" t="str">
        <f>IF(ISNUMBER(SEARCH("*female*",ER62)),"female",IF(ISNUMBER(SEARCH("*male*",ER62)),"male",""))</f>
        <v/>
      </c>
      <c r="EN62" s="111" t="str">
        <f>IF(ER62="","",IF(ISERROR(MID(ER62,FIND("male,",ER62)+6,(FIND(")",ER62)-(FIND("male,",ER62)+6))))=TRUE,"missing/error",MID(ER62,FIND("male,",ER62)+6,(FIND(")",ER62)-(FIND("male,",ER62)+6)))))</f>
        <v/>
      </c>
      <c r="EO62" s="112" t="str">
        <f>IF(EK62="","",(MID(EK62,(SEARCH("^^",SUBSTITUTE(EK62," ","^^",LEN(EK62)-LEN(SUBSTITUTE(EK62," ","")))))+1,99)&amp;"_"&amp;LEFT(EK62,FIND(" ",EK62)-1)&amp;"_"&amp;EL62))</f>
        <v/>
      </c>
      <c r="EQ62" s="104"/>
      <c r="ER62" s="104"/>
      <c r="ES62" s="105" t="str">
        <f>IF(EW62="","",ES$3)</f>
        <v/>
      </c>
      <c r="ET62" s="106" t="str">
        <f>IF(EW62="","",ES$1)</f>
        <v/>
      </c>
      <c r="EU62" s="107" t="str">
        <f>IF(EW62="","",ES$2)</f>
        <v/>
      </c>
      <c r="EV62" s="107" t="str">
        <f>IF(EW62="","",ES$3)</f>
        <v/>
      </c>
      <c r="EW62" s="108" t="str">
        <f>IF(FD62="","",IF(ISNUMBER(SEARCH(":",FD62)),MID(FD62,FIND(":",FD62)+2,FIND("(",FD62)-FIND(":",FD62)-3),LEFT(FD62,FIND("(",FD62)-2)))</f>
        <v/>
      </c>
      <c r="EX62" s="109" t="str">
        <f>IF(FD62="","",MID(FD62,FIND("(",FD62)+1,4))</f>
        <v/>
      </c>
      <c r="EY62" s="110" t="str">
        <f>IF(ISNUMBER(SEARCH("*female*",FD62)),"female",IF(ISNUMBER(SEARCH("*male*",FD62)),"male",""))</f>
        <v/>
      </c>
      <c r="EZ62" s="111" t="str">
        <f>IF(FD62="","",IF(ISERROR(MID(FD62,FIND("male,",FD62)+6,(FIND(")",FD62)-(FIND("male,",FD62)+6))))=TRUE,"missing/error",MID(FD62,FIND("male,",FD62)+6,(FIND(")",FD62)-(FIND("male,",FD62)+6)))))</f>
        <v/>
      </c>
      <c r="FA62" s="112" t="str">
        <f>IF(EW62="","",(MID(EW62,(SEARCH("^^",SUBSTITUTE(EW62," ","^^",LEN(EW62)-LEN(SUBSTITUTE(EW62," ","")))))+1,99)&amp;"_"&amp;LEFT(EW62,FIND(" ",EW62)-1)&amp;"_"&amp;EX62))</f>
        <v/>
      </c>
      <c r="FC62" s="104"/>
      <c r="FD62" s="104"/>
      <c r="FE62" s="105" t="str">
        <f>IF(FI62="","",FE$3)</f>
        <v/>
      </c>
      <c r="FF62" s="106" t="str">
        <f>IF(FI62="","",FE$1)</f>
        <v/>
      </c>
      <c r="FG62" s="107" t="str">
        <f>IF(FI62="","",FE$2)</f>
        <v/>
      </c>
      <c r="FH62" s="107" t="str">
        <f>IF(FI62="","",FE$3)</f>
        <v/>
      </c>
      <c r="FI62" s="108" t="str">
        <f>IF(FP62="","",IF(ISNUMBER(SEARCH(":",FP62)),MID(FP62,FIND(":",FP62)+2,FIND("(",FP62)-FIND(":",FP62)-3),LEFT(FP62,FIND("(",FP62)-2)))</f>
        <v/>
      </c>
      <c r="FJ62" s="109" t="str">
        <f>IF(FP62="","",MID(FP62,FIND("(",FP62)+1,4))</f>
        <v/>
      </c>
      <c r="FK62" s="110" t="str">
        <f>IF(ISNUMBER(SEARCH("*female*",FP62)),"female",IF(ISNUMBER(SEARCH("*male*",FP62)),"male",""))</f>
        <v/>
      </c>
      <c r="FL62" s="111" t="str">
        <f>IF(FP62="","",IF(ISERROR(MID(FP62,FIND("male,",FP62)+6,(FIND(")",FP62)-(FIND("male,",FP62)+6))))=TRUE,"missing/error",MID(FP62,FIND("male,",FP62)+6,(FIND(")",FP62)-(FIND("male,",FP62)+6)))))</f>
        <v/>
      </c>
      <c r="FM62" s="112" t="str">
        <f>IF(FI62="","",(MID(FI62,(SEARCH("^^",SUBSTITUTE(FI62," ","^^",LEN(FI62)-LEN(SUBSTITUTE(FI62," ","")))))+1,99)&amp;"_"&amp;LEFT(FI62,FIND(" ",FI62)-1)&amp;"_"&amp;FJ62))</f>
        <v/>
      </c>
      <c r="FO62" s="104"/>
      <c r="FP62" s="104"/>
      <c r="FQ62" s="105" t="str">
        <f>IF(FU62="","",#REF!)</f>
        <v/>
      </c>
      <c r="FR62" s="106" t="str">
        <f>IF(FU62="","",FQ$1)</f>
        <v/>
      </c>
      <c r="FS62" s="107" t="str">
        <f>IF(FU62="","",FQ$2)</f>
        <v/>
      </c>
      <c r="FT62" s="107" t="str">
        <f>IF(FU62="","",FQ$3)</f>
        <v/>
      </c>
      <c r="FU62" s="108" t="str">
        <f>IF(GB62="","",IF(ISNUMBER(SEARCH(":",GB62)),MID(GB62,FIND(":",GB62)+2,FIND("(",GB62)-FIND(":",GB62)-3),LEFT(GB62,FIND("(",GB62)-2)))</f>
        <v/>
      </c>
      <c r="FV62" s="109" t="str">
        <f>IF(GB62="","",MID(GB62,FIND("(",GB62)+1,4))</f>
        <v/>
      </c>
      <c r="FW62" s="110" t="str">
        <f>IF(ISNUMBER(SEARCH("*female*",GB62)),"female",IF(ISNUMBER(SEARCH("*male*",GB62)),"male",""))</f>
        <v/>
      </c>
      <c r="FX62" s="111" t="str">
        <f>IF(GB62="","",IF(ISERROR(MID(GB62,FIND("male,",GB62)+6,(FIND(")",GB62)-(FIND("male,",GB62)+6))))=TRUE,"missing/error",MID(GB62,FIND("male,",GB62)+6,(FIND(")",GB62)-(FIND("male,",GB62)+6)))))</f>
        <v/>
      </c>
      <c r="FY62" s="112" t="str">
        <f>IF(FU62="","",(MID(FU62,(SEARCH("^^",SUBSTITUTE(FU62," ","^^",LEN(FU62)-LEN(SUBSTITUTE(FU62," ","")))))+1,99)&amp;"_"&amp;LEFT(FU62,FIND(" ",FU62)-1)&amp;"_"&amp;FV62))</f>
        <v/>
      </c>
      <c r="GA62" s="104"/>
      <c r="GB62" s="104"/>
      <c r="GC62" s="105" t="str">
        <f>IF(GG62="","",GC$3)</f>
        <v/>
      </c>
      <c r="GD62" s="106" t="str">
        <f>IF(GG62="","",GC$1)</f>
        <v/>
      </c>
      <c r="GE62" s="107" t="str">
        <f>IF(GG62="","",GC$2)</f>
        <v/>
      </c>
      <c r="GF62" s="107" t="str">
        <f>IF(GG62="","",GC$3)</f>
        <v/>
      </c>
      <c r="GG62" s="108" t="str">
        <f>IF(GN62="","",IF(ISNUMBER(SEARCH(":",GN62)),MID(GN62,FIND(":",GN62)+2,FIND("(",GN62)-FIND(":",GN62)-3),LEFT(GN62,FIND("(",GN62)-2)))</f>
        <v/>
      </c>
      <c r="GH62" s="109" t="str">
        <f>IF(GN62="","",MID(GN62,FIND("(",GN62)+1,4))</f>
        <v/>
      </c>
      <c r="GI62" s="110" t="str">
        <f>IF(ISNUMBER(SEARCH("*female*",GN62)),"female",IF(ISNUMBER(SEARCH("*male*",GN62)),"male",""))</f>
        <v/>
      </c>
      <c r="GJ62" s="111" t="str">
        <f>IF(GN62="","",IF(ISERROR(MID(GN62,FIND("male,",GN62)+6,(FIND(")",GN62)-(FIND("male,",GN62)+6))))=TRUE,"missing/error",MID(GN62,FIND("male,",GN62)+6,(FIND(")",GN62)-(FIND("male,",GN62)+6)))))</f>
        <v/>
      </c>
      <c r="GK62" s="112" t="str">
        <f>IF(GG62="","",(MID(GG62,(SEARCH("^^",SUBSTITUTE(GG62," ","^^",LEN(GG62)-LEN(SUBSTITUTE(GG62," ","")))))+1,99)&amp;"_"&amp;LEFT(GG62,FIND(" ",GG62)-1)&amp;"_"&amp;GH62))</f>
        <v/>
      </c>
      <c r="GM62" s="104"/>
      <c r="GN62" s="104" t="s">
        <v>287</v>
      </c>
      <c r="GO62" s="105" t="str">
        <f>IF(GS62="","",GO$3)</f>
        <v/>
      </c>
      <c r="GP62" s="106" t="str">
        <f>IF(GS62="","",GO$1)</f>
        <v/>
      </c>
      <c r="GQ62" s="107" t="str">
        <f>IF(GS62="","",GO$2)</f>
        <v/>
      </c>
      <c r="GR62" s="107" t="str">
        <f>IF(GS62="","",GO$3)</f>
        <v/>
      </c>
      <c r="GS62" s="108" t="str">
        <f>IF(GZ62="","",IF(ISNUMBER(SEARCH(":",GZ62)),MID(GZ62,FIND(":",GZ62)+2,FIND("(",GZ62)-FIND(":",GZ62)-3),LEFT(GZ62,FIND("(",GZ62)-2)))</f>
        <v/>
      </c>
      <c r="GT62" s="109" t="str">
        <f>IF(GZ62="","",MID(GZ62,FIND("(",GZ62)+1,4))</f>
        <v/>
      </c>
      <c r="GU62" s="110" t="str">
        <f>IF(ISNUMBER(SEARCH("*female*",GZ62)),"female",IF(ISNUMBER(SEARCH("*male*",GZ62)),"male",""))</f>
        <v/>
      </c>
      <c r="GV62" s="111" t="str">
        <f>IF(GZ62="","",IF(ISERROR(MID(GZ62,FIND("male,",GZ62)+6,(FIND(")",GZ62)-(FIND("male,",GZ62)+6))))=TRUE,"missing/error",MID(GZ62,FIND("male,",GZ62)+6,(FIND(")",GZ62)-(FIND("male,",GZ62)+6)))))</f>
        <v/>
      </c>
      <c r="GW62" s="112" t="str">
        <f>IF(GS62="","",(MID(GS62,(SEARCH("^^",SUBSTITUTE(GS62," ","^^",LEN(GS62)-LEN(SUBSTITUTE(GS62," ","")))))+1,99)&amp;"_"&amp;LEFT(GS62,FIND(" ",GS62)-1)&amp;"_"&amp;GT62))</f>
        <v/>
      </c>
      <c r="GY62" s="104"/>
      <c r="GZ62" s="104"/>
      <c r="HA62" s="105" t="str">
        <f>IF(HE62="","",HA$3)</f>
        <v/>
      </c>
      <c r="HB62" s="106" t="str">
        <f>IF(HE62="","",HA$1)</f>
        <v/>
      </c>
      <c r="HC62" s="107" t="str">
        <f>IF(HE62="","",HA$2)</f>
        <v/>
      </c>
      <c r="HD62" s="107" t="str">
        <f>IF(HE62="","",HA$3)</f>
        <v/>
      </c>
      <c r="HE62" s="108" t="str">
        <f>IF(HL62="","",IF(ISNUMBER(SEARCH(":",HL62)),MID(HL62,FIND(":",HL62)+2,FIND("(",HL62)-FIND(":",HL62)-3),LEFT(HL62,FIND("(",HL62)-2)))</f>
        <v/>
      </c>
      <c r="HF62" s="109" t="str">
        <f>IF(HL62="","",MID(HL62,FIND("(",HL62)+1,4))</f>
        <v/>
      </c>
      <c r="HG62" s="110" t="str">
        <f>IF(ISNUMBER(SEARCH("*female*",HL62)),"female",IF(ISNUMBER(SEARCH("*male*",HL62)),"male",""))</f>
        <v/>
      </c>
      <c r="HH62" s="111" t="str">
        <f>IF(HL62="","",IF(ISERROR(MID(HL62,FIND("male,",HL62)+6,(FIND(")",HL62)-(FIND("male,",HL62)+6))))=TRUE,"missing/error",MID(HL62,FIND("male,",HL62)+6,(FIND(")",HL62)-(FIND("male,",HL62)+6)))))</f>
        <v/>
      </c>
      <c r="HI62" s="112" t="str">
        <f>IF(HE62="","",(MID(HE62,(SEARCH("^^",SUBSTITUTE(HE62," ","^^",LEN(HE62)-LEN(SUBSTITUTE(HE62," ","")))))+1,99)&amp;"_"&amp;LEFT(HE62,FIND(" ",HE62)-1)&amp;"_"&amp;HF62))</f>
        <v/>
      </c>
      <c r="HK62" s="104"/>
      <c r="HL62" s="104" t="s">
        <v>287</v>
      </c>
      <c r="HM62" s="105" t="str">
        <f>IF(HQ62="","",HM$3)</f>
        <v/>
      </c>
      <c r="HN62" s="106" t="str">
        <f>IF(HQ62="","",HM$1)</f>
        <v/>
      </c>
      <c r="HO62" s="107" t="str">
        <f>IF(HQ62="","",HM$2)</f>
        <v/>
      </c>
      <c r="HP62" s="107" t="str">
        <f>IF(HQ62="","",HM$3)</f>
        <v/>
      </c>
      <c r="HQ62" s="108" t="str">
        <f>IF(HX62="","",IF(ISNUMBER(SEARCH(":",HX62)),MID(HX62,FIND(":",HX62)+2,FIND("(",HX62)-FIND(":",HX62)-3),LEFT(HX62,FIND("(",HX62)-2)))</f>
        <v/>
      </c>
      <c r="HR62" s="109" t="str">
        <f>IF(HX62="","",MID(HX62,FIND("(",HX62)+1,4))</f>
        <v/>
      </c>
      <c r="HS62" s="110" t="str">
        <f>IF(ISNUMBER(SEARCH("*female*",HX62)),"female",IF(ISNUMBER(SEARCH("*male*",HX62)),"male",""))</f>
        <v/>
      </c>
      <c r="HT62" s="111" t="str">
        <f>IF(HX62="","",IF(ISERROR(MID(HX62,FIND("male,",HX62)+6,(FIND(")",HX62)-(FIND("male,",HX62)+6))))=TRUE,"missing/error",MID(HX62,FIND("male,",HX62)+6,(FIND(")",HX62)-(FIND("male,",HX62)+6)))))</f>
        <v/>
      </c>
      <c r="HU62" s="112" t="str">
        <f>IF(HQ62="","",(MID(HQ62,(SEARCH("^^",SUBSTITUTE(HQ62," ","^^",LEN(HQ62)-LEN(SUBSTITUTE(HQ62," ","")))))+1,99)&amp;"_"&amp;LEFT(HQ62,FIND(" ",HQ62)-1)&amp;"_"&amp;HR62))</f>
        <v/>
      </c>
      <c r="HW62" s="104"/>
      <c r="HX62" s="104"/>
      <c r="HY62" s="105" t="str">
        <f>IF(IC62="","",HY$3)</f>
        <v/>
      </c>
      <c r="HZ62" s="106" t="str">
        <f>IF(IC62="","",HY$1)</f>
        <v/>
      </c>
      <c r="IA62" s="107" t="str">
        <f>IF(IC62="","",HY$2)</f>
        <v/>
      </c>
      <c r="IB62" s="107" t="str">
        <f>IF(IC62="","",HY$3)</f>
        <v/>
      </c>
      <c r="IC62" s="108" t="str">
        <f>IF(IJ62="","",IF(ISNUMBER(SEARCH(":",IJ62)),MID(IJ62,FIND(":",IJ62)+2,FIND("(",IJ62)-FIND(":",IJ62)-3),LEFT(IJ62,FIND("(",IJ62)-2)))</f>
        <v/>
      </c>
      <c r="ID62" s="109" t="str">
        <f>IF(IJ62="","",MID(IJ62,FIND("(",IJ62)+1,4))</f>
        <v/>
      </c>
      <c r="IE62" s="110" t="str">
        <f>IF(ISNUMBER(SEARCH("*female*",IJ62)),"female",IF(ISNUMBER(SEARCH("*male*",IJ62)),"male",""))</f>
        <v/>
      </c>
      <c r="IF62" s="111" t="str">
        <f>IF(IJ62="","",IF(ISERROR(MID(IJ62,FIND("male,",IJ62)+6,(FIND(")",IJ62)-(FIND("male,",IJ62)+6))))=TRUE,"missing/error",MID(IJ62,FIND("male,",IJ62)+6,(FIND(")",IJ62)-(FIND("male,",IJ62)+6)))))</f>
        <v/>
      </c>
      <c r="IG62" s="112" t="str">
        <f>IF(IC62="","",(MID(IC62,(SEARCH("^^",SUBSTITUTE(IC62," ","^^",LEN(IC62)-LEN(SUBSTITUTE(IC62," ","")))))+1,99)&amp;"_"&amp;LEFT(IC62,FIND(" ",IC62)-1)&amp;"_"&amp;ID62))</f>
        <v/>
      </c>
      <c r="II62" s="104"/>
      <c r="IJ62" s="104"/>
      <c r="IK62" s="105" t="str">
        <f>IF(IO62="","",IK$3)</f>
        <v/>
      </c>
      <c r="IL62" s="106" t="str">
        <f>IF(IO62="","",IK$1)</f>
        <v/>
      </c>
      <c r="IM62" s="107" t="str">
        <f>IF(IO62="","",IK$2)</f>
        <v/>
      </c>
      <c r="IN62" s="107" t="str">
        <f>IF(IO62="","",IK$3)</f>
        <v/>
      </c>
      <c r="IO62" s="108" t="str">
        <f>IF(IV62="","",IF(ISNUMBER(SEARCH(":",IV62)),MID(IV62,FIND(":",IV62)+2,FIND("(",IV62)-FIND(":",IV62)-3),LEFT(IV62,FIND("(",IV62)-2)))</f>
        <v/>
      </c>
      <c r="IP62" s="109" t="str">
        <f>IF(IV62="","",MID(IV62,FIND("(",IV62)+1,4))</f>
        <v/>
      </c>
      <c r="IQ62" s="110" t="str">
        <f>IF(ISNUMBER(SEARCH("*female*",IV62)),"female",IF(ISNUMBER(SEARCH("*male*",IV62)),"male",""))</f>
        <v/>
      </c>
      <c r="IR62" s="111" t="str">
        <f>IF(IV62="","",IF(ISERROR(MID(IV62,FIND("male,",IV62)+6,(FIND(")",IV62)-(FIND("male,",IV62)+6))))=TRUE,"missing/error",MID(IV62,FIND("male,",IV62)+6,(FIND(")",IV62)-(FIND("male,",IV62)+6)))))</f>
        <v/>
      </c>
      <c r="IS62" s="112" t="str">
        <f>IF(IO62="","",(MID(IO62,(SEARCH("^^",SUBSTITUTE(IO62," ","^^",LEN(IO62)-LEN(SUBSTITUTE(IO62," ","")))))+1,99)&amp;"_"&amp;LEFT(IO62,FIND(" ",IO62)-1)&amp;"_"&amp;IP62))</f>
        <v/>
      </c>
      <c r="IU62" s="104"/>
      <c r="IV62" s="104"/>
      <c r="IW62" s="105" t="str">
        <f>IF(JA62="","",IW$3)</f>
        <v/>
      </c>
      <c r="IX62" s="106" t="str">
        <f>IF(JA62="","",IW$1)</f>
        <v/>
      </c>
      <c r="IY62" s="107" t="str">
        <f>IF(JA62="","",IW$2)</f>
        <v/>
      </c>
      <c r="IZ62" s="107" t="str">
        <f>IF(JA62="","",IW$3)</f>
        <v/>
      </c>
      <c r="JA62" s="108" t="str">
        <f>IF(JH62="","",IF(ISNUMBER(SEARCH(":",JH62)),MID(JH62,FIND(":",JH62)+2,FIND("(",JH62)-FIND(":",JH62)-3),LEFT(JH62,FIND("(",JH62)-2)))</f>
        <v/>
      </c>
      <c r="JB62" s="109" t="str">
        <f>IF(JH62="","",MID(JH62,FIND("(",JH62)+1,4))</f>
        <v/>
      </c>
      <c r="JC62" s="110" t="str">
        <f>IF(ISNUMBER(SEARCH("*female*",JH62)),"female",IF(ISNUMBER(SEARCH("*male*",JH62)),"male",""))</f>
        <v/>
      </c>
      <c r="JD62" s="111" t="str">
        <f>IF(JH62="","",IF(ISERROR(MID(JH62,FIND("male,",JH62)+6,(FIND(")",JH62)-(FIND("male,",JH62)+6))))=TRUE,"missing/error",MID(JH62,FIND("male,",JH62)+6,(FIND(")",JH62)-(FIND("male,",JH62)+6)))))</f>
        <v/>
      </c>
      <c r="JE62" s="112" t="str">
        <f>IF(JA62="","",(MID(JA62,(SEARCH("^^",SUBSTITUTE(JA62," ","^^",LEN(JA62)-LEN(SUBSTITUTE(JA62," ","")))))+1,99)&amp;"_"&amp;LEFT(JA62,FIND(" ",JA62)-1)&amp;"_"&amp;JB62))</f>
        <v/>
      </c>
      <c r="JG62" s="104"/>
      <c r="JH62" s="104"/>
      <c r="JI62" s="105" t="str">
        <f>IF(JM62="","",JI$3)</f>
        <v/>
      </c>
      <c r="JJ62" s="106" t="str">
        <f>IF(JM62="","",JI$1)</f>
        <v/>
      </c>
      <c r="JK62" s="107" t="str">
        <f>IF(JM62="","",JI$2)</f>
        <v/>
      </c>
      <c r="JL62" s="107" t="str">
        <f>IF(JM62="","",JI$3)</f>
        <v/>
      </c>
      <c r="JM62" s="108" t="str">
        <f>IF(JT62="","",IF(ISNUMBER(SEARCH(":",JT62)),MID(JT62,FIND(":",JT62)+2,FIND("(",JT62)-FIND(":",JT62)-3),LEFT(JT62,FIND("(",JT62)-2)))</f>
        <v/>
      </c>
      <c r="JN62" s="109" t="str">
        <f>IF(JT62="","",MID(JT62,FIND("(",JT62)+1,4))</f>
        <v/>
      </c>
      <c r="JO62" s="110" t="str">
        <f>IF(ISNUMBER(SEARCH("*female*",JT62)),"female",IF(ISNUMBER(SEARCH("*male*",JT62)),"male",""))</f>
        <v/>
      </c>
      <c r="JP62" s="111" t="str">
        <f>IF(JT62="","",IF(ISERROR(MID(JT62,FIND("male,",JT62)+6,(FIND(")",JT62)-(FIND("male,",JT62)+6))))=TRUE,"missing/error",MID(JT62,FIND("male,",JT62)+6,(FIND(")",JT62)-(FIND("male,",JT62)+6)))))</f>
        <v/>
      </c>
      <c r="JQ62" s="112" t="str">
        <f>IF(JM62="","",(MID(JM62,(SEARCH("^^",SUBSTITUTE(JM62," ","^^",LEN(JM62)-LEN(SUBSTITUTE(JM62," ","")))))+1,99)&amp;"_"&amp;LEFT(JM62,FIND(" ",JM62)-1)&amp;"_"&amp;JN62))</f>
        <v/>
      </c>
      <c r="JS62" s="104"/>
      <c r="JT62" s="104"/>
      <c r="JU62" s="105" t="str">
        <f>IF(JY62="","",JU$3)</f>
        <v/>
      </c>
      <c r="JV62" s="106" t="str">
        <f>IF(JY62="","",JU$1)</f>
        <v/>
      </c>
      <c r="JW62" s="107" t="str">
        <f>IF(JY62="","",JU$2)</f>
        <v/>
      </c>
      <c r="JX62" s="107" t="str">
        <f>IF(JY62="","",JU$3)</f>
        <v/>
      </c>
      <c r="JY62" s="108" t="str">
        <f>IF(KF62="","",IF(ISNUMBER(SEARCH(":",KF62)),MID(KF62,FIND(":",KF62)+2,FIND("(",KF62)-FIND(":",KF62)-3),LEFT(KF62,FIND("(",KF62)-2)))</f>
        <v/>
      </c>
      <c r="JZ62" s="109" t="str">
        <f>IF(KF62="","",MID(KF62,FIND("(",KF62)+1,4))</f>
        <v/>
      </c>
      <c r="KA62" s="110" t="str">
        <f>IF(ISNUMBER(SEARCH("*female*",KF62)),"female",IF(ISNUMBER(SEARCH("*male*",KF62)),"male",""))</f>
        <v/>
      </c>
      <c r="KB62" s="111" t="str">
        <f>IF(KF62="","",IF(ISERROR(MID(KF62,FIND("male,",KF62)+6,(FIND(")",KF62)-(FIND("male,",KF62)+6))))=TRUE,"missing/error",MID(KF62,FIND("male,",KF62)+6,(FIND(")",KF62)-(FIND("male,",KF62)+6)))))</f>
        <v/>
      </c>
      <c r="KC62" s="112" t="str">
        <f>IF(JY62="","",(MID(JY62,(SEARCH("^^",SUBSTITUTE(JY62," ","^^",LEN(JY62)-LEN(SUBSTITUTE(JY62," ","")))))+1,99)&amp;"_"&amp;LEFT(JY62,FIND(" ",JY62)-1)&amp;"_"&amp;JZ62))</f>
        <v/>
      </c>
      <c r="KE62" s="104"/>
      <c r="KF62" s="104"/>
    </row>
    <row r="63" spans="1:292" ht="13.5" customHeight="1">
      <c r="A63" s="20"/>
      <c r="B63" s="104" t="s">
        <v>676</v>
      </c>
      <c r="C63" s="1" t="s">
        <v>677</v>
      </c>
      <c r="D63" s="163" t="s">
        <v>731</v>
      </c>
      <c r="E63" s="105">
        <f t="shared" si="307"/>
        <v>41814</v>
      </c>
      <c r="F63" s="106" t="str">
        <f t="shared" si="308"/>
        <v>Katainen I</v>
      </c>
      <c r="G63" s="107">
        <f>IF(I63="","",E$2)</f>
        <v>40716</v>
      </c>
      <c r="H63" s="107">
        <f>IF(I63="","",E$3)</f>
        <v>41814</v>
      </c>
      <c r="I63" s="108" t="str">
        <f t="shared" si="309"/>
        <v>Maria Guzenina-Richardson</v>
      </c>
      <c r="J63" s="109" t="str">
        <f t="shared" si="310"/>
        <v>1969</v>
      </c>
      <c r="K63" s="110" t="str">
        <f t="shared" si="311"/>
        <v>female</v>
      </c>
      <c r="L63" s="111" t="str">
        <f t="shared" si="328"/>
        <v>fi_sdp01</v>
      </c>
      <c r="M63" s="112" t="str">
        <f t="shared" si="312"/>
        <v>Guzenina-Richardson_Maria_1969</v>
      </c>
      <c r="O63" s="104"/>
      <c r="P63" s="163" t="s">
        <v>748</v>
      </c>
      <c r="Q63" s="105">
        <f>IF(U63="","",Q$3)</f>
        <v>42153</v>
      </c>
      <c r="R63" s="106" t="str">
        <f>IF(U63="","",Q$1)</f>
        <v>Stubb I</v>
      </c>
      <c r="S63" s="107">
        <f>IF(U63="","",Q$2)</f>
        <v>41814</v>
      </c>
      <c r="T63" s="107">
        <f>IF(U63="","",Q$3)</f>
        <v>42153</v>
      </c>
      <c r="U63" s="108" t="str">
        <f>IF(AB63="","",IF(ISNUMBER(SEARCH(":",AB63)),MID(AB63,FIND(":",AB63)+2,FIND("(",AB63)-FIND(":",AB63)-3),LEFT(AB63,FIND("(",AB63)-2)))</f>
        <v>Susanna Huovinen</v>
      </c>
      <c r="V63" s="109" t="str">
        <f>IF(AB63="","",MID(AB63,FIND("(",AB63)+1,4))</f>
        <v>1972</v>
      </c>
      <c r="W63" s="110" t="str">
        <f>IF(ISNUMBER(SEARCH("*female*",AB63)),"female",IF(ISNUMBER(SEARCH("*male*",AB63)),"male",""))</f>
        <v>female</v>
      </c>
      <c r="X63" s="111" t="s">
        <v>288</v>
      </c>
      <c r="Y63" s="112" t="str">
        <f>IF(U63="","",(MID(U63,(SEARCH("^^",SUBSTITUTE(U63," ","^^",LEN(U63)-LEN(SUBSTITUTE(U63," ","")))))+1,99)&amp;"_"&amp;LEFT(U63,FIND(" ",U63)-1)&amp;"_"&amp;V63))</f>
        <v>Huovinen_Susanna_1972</v>
      </c>
      <c r="AA63" s="104"/>
      <c r="AB63" s="104" t="s">
        <v>885</v>
      </c>
      <c r="AC63" s="105" t="str">
        <f t="shared" si="301"/>
        <v/>
      </c>
      <c r="AD63" s="106" t="str">
        <f t="shared" si="302"/>
        <v/>
      </c>
      <c r="AE63" s="107" t="str">
        <f>IF(AG63="","",AC$2)</f>
        <v/>
      </c>
      <c r="AF63" s="107" t="str">
        <f t="shared" si="320"/>
        <v/>
      </c>
      <c r="AG63" s="108" t="str">
        <f t="shared" si="303"/>
        <v/>
      </c>
      <c r="AH63" s="109" t="str">
        <f t="shared" si="304"/>
        <v/>
      </c>
      <c r="AI63" s="110" t="str">
        <f t="shared" si="305"/>
        <v/>
      </c>
      <c r="AJ63" s="111" t="str">
        <f>IF(AN63="","",IF(ISERROR(MID(AN63,FIND("male,",AN63)+6,(FIND(")",AN63)-(FIND("male,",AN63)+6))))=TRUE,"missing/error",MID(AN63,FIND("male,",AN63)+6,(FIND(")",AN63)-(FIND("male,",AN63)+6)))))</f>
        <v/>
      </c>
      <c r="AK63" s="112" t="str">
        <f t="shared" si="306"/>
        <v/>
      </c>
      <c r="AM63" s="104"/>
      <c r="AN63" s="104"/>
      <c r="AO63" s="105" t="str">
        <f>IF(AS63="","",AO$3)</f>
        <v/>
      </c>
      <c r="AP63" s="106" t="str">
        <f>IF(AS63="","",AO$1)</f>
        <v/>
      </c>
      <c r="AQ63" s="107" t="str">
        <f>IF(AS63="","",AO$2)</f>
        <v/>
      </c>
      <c r="AR63" s="107" t="str">
        <f>IF(AS63="","",AO$3)</f>
        <v/>
      </c>
      <c r="AS63" s="108" t="str">
        <f>IF(AZ63="","",IF(ISNUMBER(SEARCH(":",AZ63)),MID(AZ63,FIND(":",AZ63)+2,FIND("(",AZ63)-FIND(":",AZ63)-3),LEFT(AZ63,FIND("(",AZ63)-2)))</f>
        <v/>
      </c>
      <c r="AT63" s="109" t="str">
        <f>IF(AZ63="","",MID(AZ63,FIND("(",AZ63)+1,4))</f>
        <v/>
      </c>
      <c r="AU63" s="110" t="str">
        <f>IF(ISNUMBER(SEARCH("*female*",AZ63)),"female",IF(ISNUMBER(SEARCH("*male*",AZ63)),"male",""))</f>
        <v/>
      </c>
      <c r="AV63" s="111" t="str">
        <f>IF(AZ63="","",IF(ISERROR(MID(AZ63,FIND("male,",AZ63)+6,(FIND(")",AZ63)-(FIND("male,",AZ63)+6))))=TRUE,"missing/error",MID(AZ63,FIND("male,",AZ63)+6,(FIND(")",AZ63)-(FIND("male,",AZ63)+6)))))</f>
        <v/>
      </c>
      <c r="AW63" s="112" t="str">
        <f>IF(AS63="","",(MID(AS63,(SEARCH("^^",SUBSTITUTE(AS63," ","^^",LEN(AS63)-LEN(SUBSTITUTE(AS63," ","")))))+1,99)&amp;"_"&amp;LEFT(AS63,FIND(" ",AS63)-1)&amp;"_"&amp;AT63))</f>
        <v/>
      </c>
      <c r="AY63" s="104"/>
      <c r="AZ63" s="104"/>
      <c r="BA63" s="105" t="str">
        <f t="shared" si="313"/>
        <v/>
      </c>
      <c r="BB63" s="106" t="str">
        <f t="shared" si="314"/>
        <v/>
      </c>
      <c r="BC63" s="107" t="str">
        <f>IF(BE63="","",BA$2)</f>
        <v/>
      </c>
      <c r="BD63" s="107" t="str">
        <f t="shared" si="329"/>
        <v/>
      </c>
      <c r="BE63" s="108" t="str">
        <f t="shared" si="315"/>
        <v/>
      </c>
      <c r="BF63" s="109" t="str">
        <f t="shared" si="316"/>
        <v/>
      </c>
      <c r="BG63" s="110" t="str">
        <f t="shared" si="317"/>
        <v/>
      </c>
      <c r="BH63" s="111" t="str">
        <f t="shared" si="318"/>
        <v/>
      </c>
      <c r="BI63" s="112" t="str">
        <f t="shared" si="319"/>
        <v/>
      </c>
      <c r="BK63" s="104"/>
      <c r="BL63" s="104"/>
      <c r="BM63" s="105" t="str">
        <f>IF(BQ63="","",BM$3)</f>
        <v/>
      </c>
      <c r="BN63" s="106" t="str">
        <f>IF(BQ63="","",BM$1)</f>
        <v/>
      </c>
      <c r="BO63" s="107" t="str">
        <f>IF(BQ63="","",BM$2)</f>
        <v/>
      </c>
      <c r="BP63" s="107" t="str">
        <f>IF(BQ63="","",BM$3)</f>
        <v/>
      </c>
      <c r="BQ63" s="108" t="str">
        <f>IF(BX63="","",IF(ISNUMBER(SEARCH(":",BX63)),MID(BX63,FIND(":",BX63)+2,FIND("(",BX63)-FIND(":",BX63)-3),LEFT(BX63,FIND("(",BX63)-2)))</f>
        <v/>
      </c>
      <c r="BR63" s="109" t="str">
        <f>IF(BX63="","",MID(BX63,FIND("(",BX63)+1,4))</f>
        <v/>
      </c>
      <c r="BS63" s="110" t="str">
        <f>IF(ISNUMBER(SEARCH("*female*",BX63)),"female",IF(ISNUMBER(SEARCH("*male*",BX63)),"male",""))</f>
        <v/>
      </c>
      <c r="BT63" s="111" t="str">
        <f>IF(BX63="","",IF(ISERROR(MID(BX63,FIND("male,",BX63)+6,(FIND(")",BX63)-(FIND("male,",BX63)+6))))=TRUE,"missing/error",MID(BX63,FIND("male,",BX63)+6,(FIND(")",BX63)-(FIND("male,",BX63)+6)))))</f>
        <v/>
      </c>
      <c r="BU63" s="112" t="str">
        <f>IF(BQ63="","",(MID(BQ63,(SEARCH("^^",SUBSTITUTE(BQ63," ","^^",LEN(BQ63)-LEN(SUBSTITUTE(BQ63," ","")))))+1,99)&amp;"_"&amp;LEFT(BQ63,FIND(" ",BQ63)-1)&amp;"_"&amp;BR63))</f>
        <v/>
      </c>
      <c r="BW63" s="104"/>
      <c r="BX63" s="104"/>
      <c r="BY63" s="105" t="str">
        <f>IF(CC63="","",BY$3)</f>
        <v/>
      </c>
      <c r="BZ63" s="106" t="str">
        <f>IF(CC63="","",BY$1)</f>
        <v/>
      </c>
      <c r="CA63" s="107" t="str">
        <f>IF(CC63="","",BY$2)</f>
        <v/>
      </c>
      <c r="CB63" s="107" t="str">
        <f>IF(CC63="","",BY$3)</f>
        <v/>
      </c>
      <c r="CC63" s="108" t="str">
        <f>IF(CJ63="","",IF(ISNUMBER(SEARCH(":",CJ63)),MID(CJ63,FIND(":",CJ63)+2,FIND("(",CJ63)-FIND(":",CJ63)-3),LEFT(CJ63,FIND("(",CJ63)-2)))</f>
        <v/>
      </c>
      <c r="CD63" s="109" t="str">
        <f>IF(CJ63="","",MID(CJ63,FIND("(",CJ63)+1,4))</f>
        <v/>
      </c>
      <c r="CE63" s="110" t="str">
        <f>IF(ISNUMBER(SEARCH("*female*",CJ63)),"female",IF(ISNUMBER(SEARCH("*male*",CJ63)),"male",""))</f>
        <v/>
      </c>
      <c r="CF63" s="111" t="str">
        <f>IF(CJ63="","",IF(ISERROR(MID(CJ63,FIND("male,",CJ63)+6,(FIND(")",CJ63)-(FIND("male,",CJ63)+6))))=TRUE,"missing/error",MID(CJ63,FIND("male,",CJ63)+6,(FIND(")",CJ63)-(FIND("male,",CJ63)+6)))))</f>
        <v/>
      </c>
      <c r="CG63" s="112" t="str">
        <f>IF(CC63="","",(MID(CC63,(SEARCH("^^",SUBSTITUTE(CC63," ","^^",LEN(CC63)-LEN(SUBSTITUTE(CC63," ","")))))+1,99)&amp;"_"&amp;LEFT(CC63,FIND(" ",CC63)-1)&amp;"_"&amp;CD63))</f>
        <v/>
      </c>
      <c r="CI63" s="104"/>
      <c r="CJ63" s="104"/>
      <c r="CK63" s="105" t="str">
        <f>IF(CO63="","",CK$3)</f>
        <v/>
      </c>
      <c r="CL63" s="106" t="str">
        <f>IF(CO63="","",CK$1)</f>
        <v/>
      </c>
      <c r="CM63" s="107" t="str">
        <f>IF(CO63="","",CK$2)</f>
        <v/>
      </c>
      <c r="CN63" s="107" t="str">
        <f>IF(CO63="","",CK$3)</f>
        <v/>
      </c>
      <c r="CO63" s="108" t="str">
        <f>IF(CV63="","",IF(ISNUMBER(SEARCH(":",CV63)),MID(CV63,FIND(":",CV63)+2,FIND("(",CV63)-FIND(":",CV63)-3),LEFT(CV63,FIND("(",CV63)-2)))</f>
        <v/>
      </c>
      <c r="CP63" s="109" t="str">
        <f>IF(CV63="","",MID(CV63,FIND("(",CV63)+1,4))</f>
        <v/>
      </c>
      <c r="CQ63" s="110" t="str">
        <f>IF(ISNUMBER(SEARCH("*female*",CV63)),"female",IF(ISNUMBER(SEARCH("*male*",CV63)),"male",""))</f>
        <v/>
      </c>
      <c r="CR63" s="111" t="str">
        <f>IF(CV63="","",IF(ISERROR(MID(CV63,FIND("male,",CV63)+6,(FIND(")",CV63)-(FIND("male,",CV63)+6))))=TRUE,"missing/error",MID(CV63,FIND("male,",CV63)+6,(FIND(")",CV63)-(FIND("male,",CV63)+6)))))</f>
        <v/>
      </c>
      <c r="CS63" s="112" t="str">
        <f>IF(CO63="","",(MID(CO63,(SEARCH("^^",SUBSTITUTE(CO63," ","^^",LEN(CO63)-LEN(SUBSTITUTE(CO63," ","")))))+1,99)&amp;"_"&amp;LEFT(CO63,FIND(" ",CO63)-1)&amp;"_"&amp;CP63))</f>
        <v/>
      </c>
      <c r="CU63" s="104"/>
      <c r="CV63" s="104"/>
      <c r="CW63" s="105" t="str">
        <f>IF(DA63="","",CW$3)</f>
        <v/>
      </c>
      <c r="CX63" s="106" t="str">
        <f>IF(DA63="","",CW$1)</f>
        <v/>
      </c>
      <c r="CY63" s="107" t="str">
        <f>IF(DA63="","",CW$2)</f>
        <v/>
      </c>
      <c r="CZ63" s="107" t="str">
        <f>IF(DA63="","",CW$3)</f>
        <v/>
      </c>
      <c r="DA63" s="108" t="str">
        <f>IF(DH63="","",IF(ISNUMBER(SEARCH(":",DH63)),MID(DH63,FIND(":",DH63)+2,FIND("(",DH63)-FIND(":",DH63)-3),LEFT(DH63,FIND("(",DH63)-2)))</f>
        <v/>
      </c>
      <c r="DB63" s="109" t="str">
        <f>IF(DH63="","",MID(DH63,FIND("(",DH63)+1,4))</f>
        <v/>
      </c>
      <c r="DC63" s="110" t="str">
        <f>IF(ISNUMBER(SEARCH("*female*",DH63)),"female",IF(ISNUMBER(SEARCH("*male*",DH63)),"male",""))</f>
        <v/>
      </c>
      <c r="DD63" s="111" t="str">
        <f>IF(DH63="","",IF(ISERROR(MID(DH63,FIND("male,",DH63)+6,(FIND(")",DH63)-(FIND("male,",DH63)+6))))=TRUE,"missing/error",MID(DH63,FIND("male,",DH63)+6,(FIND(")",DH63)-(FIND("male,",DH63)+6)))))</f>
        <v/>
      </c>
      <c r="DE63" s="112" t="str">
        <f>IF(DA63="","",(MID(DA63,(SEARCH("^^",SUBSTITUTE(DA63," ","^^",LEN(DA63)-LEN(SUBSTITUTE(DA63," ","")))))+1,99)&amp;"_"&amp;LEFT(DA63,FIND(" ",DA63)-1)&amp;"_"&amp;DB63))</f>
        <v/>
      </c>
      <c r="DG63" s="104"/>
      <c r="DH63" s="104"/>
      <c r="DI63" s="105" t="str">
        <f>IF(DM63="","",DI$3)</f>
        <v/>
      </c>
      <c r="DJ63" s="106" t="str">
        <f>IF(DM63="","",DI$1)</f>
        <v/>
      </c>
      <c r="DK63" s="107" t="str">
        <f>IF(DM63="","",DI$2)</f>
        <v/>
      </c>
      <c r="DL63" s="107" t="str">
        <f>IF(DM63="","",DI$3)</f>
        <v/>
      </c>
      <c r="DM63" s="108" t="str">
        <f>IF(DT63="","",IF(ISNUMBER(SEARCH(":",DT63)),MID(DT63,FIND(":",DT63)+2,FIND("(",DT63)-FIND(":",DT63)-3),LEFT(DT63,FIND("(",DT63)-2)))</f>
        <v/>
      </c>
      <c r="DN63" s="109" t="str">
        <f>IF(DT63="","",MID(DT63,FIND("(",DT63)+1,4))</f>
        <v/>
      </c>
      <c r="DO63" s="110" t="str">
        <f>IF(ISNUMBER(SEARCH("*female*",DT63)),"female",IF(ISNUMBER(SEARCH("*male*",DT63)),"male",""))</f>
        <v/>
      </c>
      <c r="DP63" s="111" t="str">
        <f>IF(DT63="","",IF(ISERROR(MID(DT63,FIND("male,",DT63)+6,(FIND(")",DT63)-(FIND("male,",DT63)+6))))=TRUE,"missing/error",MID(DT63,FIND("male,",DT63)+6,(FIND(")",DT63)-(FIND("male,",DT63)+6)))))</f>
        <v/>
      </c>
      <c r="DQ63" s="112" t="str">
        <f>IF(DM63="","",(MID(DM63,(SEARCH("^^",SUBSTITUTE(DM63," ","^^",LEN(DM63)-LEN(SUBSTITUTE(DM63," ","")))))+1,99)&amp;"_"&amp;LEFT(DM63,FIND(" ",DM63)-1)&amp;"_"&amp;DN63))</f>
        <v/>
      </c>
      <c r="DS63" s="104"/>
      <c r="DT63" s="104"/>
      <c r="DU63" s="105" t="str">
        <f>IF(DY63="","",DU$3)</f>
        <v/>
      </c>
      <c r="DV63" s="106" t="str">
        <f>IF(DY63="","",DU$1)</f>
        <v/>
      </c>
      <c r="DW63" s="107" t="str">
        <f>IF(DY63="","",DU$2)</f>
        <v/>
      </c>
      <c r="DX63" s="107" t="str">
        <f>IF(DY63="","",DU$3)</f>
        <v/>
      </c>
      <c r="DY63" s="108" t="str">
        <f>IF(EF63="","",IF(ISNUMBER(SEARCH(":",EF63)),MID(EF63,FIND(":",EF63)+2,FIND("(",EF63)-FIND(":",EF63)-3),LEFT(EF63,FIND("(",EF63)-2)))</f>
        <v/>
      </c>
      <c r="DZ63" s="109" t="str">
        <f>IF(EF63="","",MID(EF63,FIND("(",EF63)+1,4))</f>
        <v/>
      </c>
      <c r="EA63" s="110" t="str">
        <f>IF(ISNUMBER(SEARCH("*female*",EF63)),"female",IF(ISNUMBER(SEARCH("*male*",EF63)),"male",""))</f>
        <v/>
      </c>
      <c r="EB63" s="111" t="str">
        <f>IF(EF63="","",IF(ISERROR(MID(EF63,FIND("male,",EF63)+6,(FIND(")",EF63)-(FIND("male,",EF63)+6))))=TRUE,"missing/error",MID(EF63,FIND("male,",EF63)+6,(FIND(")",EF63)-(FIND("male,",EF63)+6)))))</f>
        <v/>
      </c>
      <c r="EC63" s="112" t="str">
        <f>IF(DY63="","",(MID(DY63,(SEARCH("^^",SUBSTITUTE(DY63," ","^^",LEN(DY63)-LEN(SUBSTITUTE(DY63," ","")))))+1,99)&amp;"_"&amp;LEFT(DY63,FIND(" ",DY63)-1)&amp;"_"&amp;DZ63))</f>
        <v/>
      </c>
      <c r="EE63" s="104"/>
      <c r="EF63" s="104"/>
      <c r="EG63" s="105" t="str">
        <f>IF(EK63="","",EG$3)</f>
        <v/>
      </c>
      <c r="EH63" s="106" t="str">
        <f>IF(EK63="","",EG$1)</f>
        <v/>
      </c>
      <c r="EI63" s="107" t="str">
        <f>IF(EK63="","",EG$2)</f>
        <v/>
      </c>
      <c r="EJ63" s="107" t="str">
        <f>IF(EK63="","",EG$3)</f>
        <v/>
      </c>
      <c r="EK63" s="108" t="str">
        <f>IF(ER63="","",IF(ISNUMBER(SEARCH(":",ER63)),MID(ER63,FIND(":",ER63)+2,FIND("(",ER63)-FIND(":",ER63)-3),LEFT(ER63,FIND("(",ER63)-2)))</f>
        <v/>
      </c>
      <c r="EL63" s="109" t="str">
        <f>IF(ER63="","",MID(ER63,FIND("(",ER63)+1,4))</f>
        <v/>
      </c>
      <c r="EM63" s="110" t="str">
        <f>IF(ISNUMBER(SEARCH("*female*",ER63)),"female",IF(ISNUMBER(SEARCH("*male*",ER63)),"male",""))</f>
        <v/>
      </c>
      <c r="EN63" s="111" t="str">
        <f>IF(ER63="","",IF(ISERROR(MID(ER63,FIND("male,",ER63)+6,(FIND(")",ER63)-(FIND("male,",ER63)+6))))=TRUE,"missing/error",MID(ER63,FIND("male,",ER63)+6,(FIND(")",ER63)-(FIND("male,",ER63)+6)))))</f>
        <v/>
      </c>
      <c r="EO63" s="112" t="str">
        <f>IF(EK63="","",(MID(EK63,(SEARCH("^^",SUBSTITUTE(EK63," ","^^",LEN(EK63)-LEN(SUBSTITUTE(EK63," ","")))))+1,99)&amp;"_"&amp;LEFT(EK63,FIND(" ",EK63)-1)&amp;"_"&amp;EL63))</f>
        <v/>
      </c>
      <c r="EQ63" s="104"/>
      <c r="ER63" s="104"/>
      <c r="ES63" s="105" t="str">
        <f>IF(EW63="","",ES$3)</f>
        <v/>
      </c>
      <c r="ET63" s="106" t="str">
        <f>IF(EW63="","",ES$1)</f>
        <v/>
      </c>
      <c r="EU63" s="107" t="str">
        <f>IF(EW63="","",ES$2)</f>
        <v/>
      </c>
      <c r="EV63" s="107" t="str">
        <f>IF(EW63="","",ES$3)</f>
        <v/>
      </c>
      <c r="EW63" s="108" t="str">
        <f>IF(FD63="","",IF(ISNUMBER(SEARCH(":",FD63)),MID(FD63,FIND(":",FD63)+2,FIND("(",FD63)-FIND(":",FD63)-3),LEFT(FD63,FIND("(",FD63)-2)))</f>
        <v/>
      </c>
      <c r="EX63" s="109" t="str">
        <f>IF(FD63="","",MID(FD63,FIND("(",FD63)+1,4))</f>
        <v/>
      </c>
      <c r="EY63" s="110" t="str">
        <f>IF(ISNUMBER(SEARCH("*female*",FD63)),"female",IF(ISNUMBER(SEARCH("*male*",FD63)),"male",""))</f>
        <v/>
      </c>
      <c r="EZ63" s="111" t="str">
        <f>IF(FD63="","",IF(ISERROR(MID(FD63,FIND("male,",FD63)+6,(FIND(")",FD63)-(FIND("male,",FD63)+6))))=TRUE,"missing/error",MID(FD63,FIND("male,",FD63)+6,(FIND(")",FD63)-(FIND("male,",FD63)+6)))))</f>
        <v/>
      </c>
      <c r="FA63" s="112" t="str">
        <f>IF(EW63="","",(MID(EW63,(SEARCH("^^",SUBSTITUTE(EW63," ","^^",LEN(EW63)-LEN(SUBSTITUTE(EW63," ","")))))+1,99)&amp;"_"&amp;LEFT(EW63,FIND(" ",EW63)-1)&amp;"_"&amp;EX63))</f>
        <v/>
      </c>
      <c r="FC63" s="104"/>
      <c r="FD63" s="104"/>
      <c r="FE63" s="105" t="str">
        <f>IF(FI63="","",FE$3)</f>
        <v/>
      </c>
      <c r="FF63" s="106" t="str">
        <f>IF(FI63="","",FE$1)</f>
        <v/>
      </c>
      <c r="FG63" s="107" t="str">
        <f>IF(FI63="","",FE$2)</f>
        <v/>
      </c>
      <c r="FH63" s="107" t="str">
        <f>IF(FI63="","",FE$3)</f>
        <v/>
      </c>
      <c r="FI63" s="108" t="str">
        <f>IF(FP63="","",IF(ISNUMBER(SEARCH(":",FP63)),MID(FP63,FIND(":",FP63)+2,FIND("(",FP63)-FIND(":",FP63)-3),LEFT(FP63,FIND("(",FP63)-2)))</f>
        <v/>
      </c>
      <c r="FJ63" s="109" t="str">
        <f>IF(FP63="","",MID(FP63,FIND("(",FP63)+1,4))</f>
        <v/>
      </c>
      <c r="FK63" s="110" t="str">
        <f>IF(ISNUMBER(SEARCH("*female*",FP63)),"female",IF(ISNUMBER(SEARCH("*male*",FP63)),"male",""))</f>
        <v/>
      </c>
      <c r="FL63" s="111" t="str">
        <f>IF(FP63="","",IF(ISERROR(MID(FP63,FIND("male,",FP63)+6,(FIND(")",FP63)-(FIND("male,",FP63)+6))))=TRUE,"missing/error",MID(FP63,FIND("male,",FP63)+6,(FIND(")",FP63)-(FIND("male,",FP63)+6)))))</f>
        <v/>
      </c>
      <c r="FM63" s="112" t="str">
        <f>IF(FI63="","",(MID(FI63,(SEARCH("^^",SUBSTITUTE(FI63," ","^^",LEN(FI63)-LEN(SUBSTITUTE(FI63," ","")))))+1,99)&amp;"_"&amp;LEFT(FI63,FIND(" ",FI63)-1)&amp;"_"&amp;FJ63))</f>
        <v/>
      </c>
      <c r="FO63" s="104"/>
      <c r="FP63" s="104"/>
      <c r="FQ63" s="105" t="str">
        <f>IF(FU63="","",#REF!)</f>
        <v/>
      </c>
      <c r="FR63" s="106" t="str">
        <f>IF(FU63="","",FQ$1)</f>
        <v/>
      </c>
      <c r="FS63" s="107" t="str">
        <f>IF(FU63="","",FQ$2)</f>
        <v/>
      </c>
      <c r="FT63" s="107" t="str">
        <f>IF(FU63="","",FQ$3)</f>
        <v/>
      </c>
      <c r="FU63" s="108" t="str">
        <f>IF(GB63="","",IF(ISNUMBER(SEARCH(":",GB63)),MID(GB63,FIND(":",GB63)+2,FIND("(",GB63)-FIND(":",GB63)-3),LEFT(GB63,FIND("(",GB63)-2)))</f>
        <v/>
      </c>
      <c r="FV63" s="109" t="str">
        <f>IF(GB63="","",MID(GB63,FIND("(",GB63)+1,4))</f>
        <v/>
      </c>
      <c r="FW63" s="110" t="str">
        <f>IF(ISNUMBER(SEARCH("*female*",GB63)),"female",IF(ISNUMBER(SEARCH("*male*",GB63)),"male",""))</f>
        <v/>
      </c>
      <c r="FX63" s="111" t="str">
        <f>IF(GB63="","",IF(ISERROR(MID(GB63,FIND("male,",GB63)+6,(FIND(")",GB63)-(FIND("male,",GB63)+6))))=TRUE,"missing/error",MID(GB63,FIND("male,",GB63)+6,(FIND(")",GB63)-(FIND("male,",GB63)+6)))))</f>
        <v/>
      </c>
      <c r="FY63" s="112" t="str">
        <f>IF(FU63="","",(MID(FU63,(SEARCH("^^",SUBSTITUTE(FU63," ","^^",LEN(FU63)-LEN(SUBSTITUTE(FU63," ","")))))+1,99)&amp;"_"&amp;LEFT(FU63,FIND(" ",FU63)-1)&amp;"_"&amp;FV63))</f>
        <v/>
      </c>
      <c r="GA63" s="104"/>
      <c r="GB63" s="104"/>
      <c r="GC63" s="105" t="str">
        <f>IF(GG63="","",GC$3)</f>
        <v/>
      </c>
      <c r="GD63" s="106" t="str">
        <f>IF(GG63="","",GC$1)</f>
        <v/>
      </c>
      <c r="GE63" s="107" t="str">
        <f>IF(GG63="","",GC$2)</f>
        <v/>
      </c>
      <c r="GF63" s="107" t="str">
        <f>IF(GG63="","",GC$3)</f>
        <v/>
      </c>
      <c r="GG63" s="108" t="str">
        <f>IF(GN63="","",IF(ISNUMBER(SEARCH(":",GN63)),MID(GN63,FIND(":",GN63)+2,FIND("(",GN63)-FIND(":",GN63)-3),LEFT(GN63,FIND("(",GN63)-2)))</f>
        <v/>
      </c>
      <c r="GH63" s="109" t="str">
        <f>IF(GN63="","",MID(GN63,FIND("(",GN63)+1,4))</f>
        <v/>
      </c>
      <c r="GI63" s="110" t="str">
        <f>IF(ISNUMBER(SEARCH("*female*",GN63)),"female",IF(ISNUMBER(SEARCH("*male*",GN63)),"male",""))</f>
        <v/>
      </c>
      <c r="GJ63" s="111" t="str">
        <f>IF(GN63="","",IF(ISERROR(MID(GN63,FIND("male,",GN63)+6,(FIND(")",GN63)-(FIND("male,",GN63)+6))))=TRUE,"missing/error",MID(GN63,FIND("male,",GN63)+6,(FIND(")",GN63)-(FIND("male,",GN63)+6)))))</f>
        <v/>
      </c>
      <c r="GK63" s="112" t="str">
        <f>IF(GG63="","",(MID(GG63,(SEARCH("^^",SUBSTITUTE(GG63," ","^^",LEN(GG63)-LEN(SUBSTITUTE(GG63," ","")))))+1,99)&amp;"_"&amp;LEFT(GG63,FIND(" ",GG63)-1)&amp;"_"&amp;GH63))</f>
        <v/>
      </c>
      <c r="GM63" s="104"/>
      <c r="GN63" s="104"/>
      <c r="GO63" s="105" t="str">
        <f>IF(GS63="","",GO$3)</f>
        <v/>
      </c>
      <c r="GP63" s="106" t="str">
        <f>IF(GS63="","",GO$1)</f>
        <v/>
      </c>
      <c r="GQ63" s="107" t="str">
        <f>IF(GS63="","",GO$2)</f>
        <v/>
      </c>
      <c r="GR63" s="107" t="str">
        <f>IF(GS63="","",GO$3)</f>
        <v/>
      </c>
      <c r="GS63" s="108" t="str">
        <f>IF(GZ63="","",IF(ISNUMBER(SEARCH(":",GZ63)),MID(GZ63,FIND(":",GZ63)+2,FIND("(",GZ63)-FIND(":",GZ63)-3),LEFT(GZ63,FIND("(",GZ63)-2)))</f>
        <v/>
      </c>
      <c r="GT63" s="109" t="str">
        <f>IF(GZ63="","",MID(GZ63,FIND("(",GZ63)+1,4))</f>
        <v/>
      </c>
      <c r="GU63" s="110" t="str">
        <f>IF(ISNUMBER(SEARCH("*female*",GZ63)),"female",IF(ISNUMBER(SEARCH("*male*",GZ63)),"male",""))</f>
        <v/>
      </c>
      <c r="GV63" s="111" t="str">
        <f>IF(GZ63="","",IF(ISERROR(MID(GZ63,FIND("male,",GZ63)+6,(FIND(")",GZ63)-(FIND("male,",GZ63)+6))))=TRUE,"missing/error",MID(GZ63,FIND("male,",GZ63)+6,(FIND(")",GZ63)-(FIND("male,",GZ63)+6)))))</f>
        <v/>
      </c>
      <c r="GW63" s="112" t="str">
        <f>IF(GS63="","",(MID(GS63,(SEARCH("^^",SUBSTITUTE(GS63," ","^^",LEN(GS63)-LEN(SUBSTITUTE(GS63," ","")))))+1,99)&amp;"_"&amp;LEFT(GS63,FIND(" ",GS63)-1)&amp;"_"&amp;GT63))</f>
        <v/>
      </c>
      <c r="GY63" s="104"/>
      <c r="GZ63" s="104"/>
      <c r="HA63" s="105" t="str">
        <f>IF(HE63="","",HA$3)</f>
        <v/>
      </c>
      <c r="HB63" s="106" t="str">
        <f>IF(HE63="","",HA$1)</f>
        <v/>
      </c>
      <c r="HC63" s="107" t="str">
        <f>IF(HE63="","",HA$2)</f>
        <v/>
      </c>
      <c r="HD63" s="107" t="str">
        <f>IF(HE63="","",HA$3)</f>
        <v/>
      </c>
      <c r="HE63" s="108" t="str">
        <f>IF(HL63="","",IF(ISNUMBER(SEARCH(":",HL63)),MID(HL63,FIND(":",HL63)+2,FIND("(",HL63)-FIND(":",HL63)-3),LEFT(HL63,FIND("(",HL63)-2)))</f>
        <v/>
      </c>
      <c r="HF63" s="109" t="str">
        <f>IF(HL63="","",MID(HL63,FIND("(",HL63)+1,4))</f>
        <v/>
      </c>
      <c r="HG63" s="110" t="str">
        <f>IF(ISNUMBER(SEARCH("*female*",HL63)),"female",IF(ISNUMBER(SEARCH("*male*",HL63)),"male",""))</f>
        <v/>
      </c>
      <c r="HH63" s="111" t="str">
        <f>IF(HL63="","",IF(ISERROR(MID(HL63,FIND("male,",HL63)+6,(FIND(")",HL63)-(FIND("male,",HL63)+6))))=TRUE,"missing/error",MID(HL63,FIND("male,",HL63)+6,(FIND(")",HL63)-(FIND("male,",HL63)+6)))))</f>
        <v/>
      </c>
      <c r="HI63" s="112" t="str">
        <f>IF(HE63="","",(MID(HE63,(SEARCH("^^",SUBSTITUTE(HE63," ","^^",LEN(HE63)-LEN(SUBSTITUTE(HE63," ","")))))+1,99)&amp;"_"&amp;LEFT(HE63,FIND(" ",HE63)-1)&amp;"_"&amp;HF63))</f>
        <v/>
      </c>
      <c r="HK63" s="104"/>
      <c r="HL63" s="104" t="s">
        <v>287</v>
      </c>
      <c r="HM63" s="105" t="str">
        <f>IF(HQ63="","",HM$3)</f>
        <v/>
      </c>
      <c r="HN63" s="106" t="str">
        <f>IF(HQ63="","",HM$1)</f>
        <v/>
      </c>
      <c r="HO63" s="107" t="str">
        <f>IF(HQ63="","",HM$2)</f>
        <v/>
      </c>
      <c r="HP63" s="107" t="str">
        <f>IF(HQ63="","",HM$3)</f>
        <v/>
      </c>
      <c r="HQ63" s="108" t="str">
        <f>IF(HX63="","",IF(ISNUMBER(SEARCH(":",HX63)),MID(HX63,FIND(":",HX63)+2,FIND("(",HX63)-FIND(":",HX63)-3),LEFT(HX63,FIND("(",HX63)-2)))</f>
        <v/>
      </c>
      <c r="HR63" s="109" t="str">
        <f>IF(HX63="","",MID(HX63,FIND("(",HX63)+1,4))</f>
        <v/>
      </c>
      <c r="HS63" s="110" t="str">
        <f>IF(ISNUMBER(SEARCH("*female*",HX63)),"female",IF(ISNUMBER(SEARCH("*male*",HX63)),"male",""))</f>
        <v/>
      </c>
      <c r="HT63" s="111" t="str">
        <f>IF(HX63="","",IF(ISERROR(MID(HX63,FIND("male,",HX63)+6,(FIND(")",HX63)-(FIND("male,",HX63)+6))))=TRUE,"missing/error",MID(HX63,FIND("male,",HX63)+6,(FIND(")",HX63)-(FIND("male,",HX63)+6)))))</f>
        <v/>
      </c>
      <c r="HU63" s="112" t="str">
        <f>IF(HQ63="","",(MID(HQ63,(SEARCH("^^",SUBSTITUTE(HQ63," ","^^",LEN(HQ63)-LEN(SUBSTITUTE(HQ63," ","")))))+1,99)&amp;"_"&amp;LEFT(HQ63,FIND(" ",HQ63)-1)&amp;"_"&amp;HR63))</f>
        <v/>
      </c>
      <c r="HW63" s="104"/>
      <c r="HX63" s="104"/>
      <c r="HY63" s="105" t="str">
        <f>IF(IC63="","",HY$3)</f>
        <v/>
      </c>
      <c r="HZ63" s="106" t="str">
        <f>IF(IC63="","",HY$1)</f>
        <v/>
      </c>
      <c r="IA63" s="107" t="str">
        <f>IF(IC63="","",HY$2)</f>
        <v/>
      </c>
      <c r="IB63" s="107" t="str">
        <f>IF(IC63="","",HY$3)</f>
        <v/>
      </c>
      <c r="IC63" s="108" t="str">
        <f>IF(IJ63="","",IF(ISNUMBER(SEARCH(":",IJ63)),MID(IJ63,FIND(":",IJ63)+2,FIND("(",IJ63)-FIND(":",IJ63)-3),LEFT(IJ63,FIND("(",IJ63)-2)))</f>
        <v/>
      </c>
      <c r="ID63" s="109" t="str">
        <f>IF(IJ63="","",MID(IJ63,FIND("(",IJ63)+1,4))</f>
        <v/>
      </c>
      <c r="IE63" s="110" t="str">
        <f>IF(ISNUMBER(SEARCH("*female*",IJ63)),"female",IF(ISNUMBER(SEARCH("*male*",IJ63)),"male",""))</f>
        <v/>
      </c>
      <c r="IF63" s="111" t="str">
        <f>IF(IJ63="","",IF(ISERROR(MID(IJ63,FIND("male,",IJ63)+6,(FIND(")",IJ63)-(FIND("male,",IJ63)+6))))=TRUE,"missing/error",MID(IJ63,FIND("male,",IJ63)+6,(FIND(")",IJ63)-(FIND("male,",IJ63)+6)))))</f>
        <v/>
      </c>
      <c r="IG63" s="112" t="str">
        <f>IF(IC63="","",(MID(IC63,(SEARCH("^^",SUBSTITUTE(IC63," ","^^",LEN(IC63)-LEN(SUBSTITUTE(IC63," ","")))))+1,99)&amp;"_"&amp;LEFT(IC63,FIND(" ",IC63)-1)&amp;"_"&amp;ID63))</f>
        <v/>
      </c>
      <c r="II63" s="104"/>
      <c r="IJ63" s="104"/>
      <c r="IK63" s="105" t="str">
        <f>IF(IO63="","",IK$3)</f>
        <v/>
      </c>
      <c r="IL63" s="106" t="str">
        <f>IF(IO63="","",IK$1)</f>
        <v/>
      </c>
      <c r="IM63" s="107" t="str">
        <f>IF(IO63="","",IK$2)</f>
        <v/>
      </c>
      <c r="IN63" s="107" t="str">
        <f>IF(IO63="","",IK$3)</f>
        <v/>
      </c>
      <c r="IO63" s="108" t="str">
        <f>IF(IV63="","",IF(ISNUMBER(SEARCH(":",IV63)),MID(IV63,FIND(":",IV63)+2,FIND("(",IV63)-FIND(":",IV63)-3),LEFT(IV63,FIND("(",IV63)-2)))</f>
        <v/>
      </c>
      <c r="IP63" s="109" t="str">
        <f>IF(IV63="","",MID(IV63,FIND("(",IV63)+1,4))</f>
        <v/>
      </c>
      <c r="IQ63" s="110" t="str">
        <f>IF(ISNUMBER(SEARCH("*female*",IV63)),"female",IF(ISNUMBER(SEARCH("*male*",IV63)),"male",""))</f>
        <v/>
      </c>
      <c r="IR63" s="111" t="str">
        <f>IF(IV63="","",IF(ISERROR(MID(IV63,FIND("male,",IV63)+6,(FIND(")",IV63)-(FIND("male,",IV63)+6))))=TRUE,"missing/error",MID(IV63,FIND("male,",IV63)+6,(FIND(")",IV63)-(FIND("male,",IV63)+6)))))</f>
        <v/>
      </c>
      <c r="IS63" s="112" t="str">
        <f>IF(IO63="","",(MID(IO63,(SEARCH("^^",SUBSTITUTE(IO63," ","^^",LEN(IO63)-LEN(SUBSTITUTE(IO63," ","")))))+1,99)&amp;"_"&amp;LEFT(IO63,FIND(" ",IO63)-1)&amp;"_"&amp;IP63))</f>
        <v/>
      </c>
      <c r="IU63" s="104"/>
      <c r="IV63" s="104"/>
      <c r="IW63" s="105" t="str">
        <f>IF(JA63="","",IW$3)</f>
        <v/>
      </c>
      <c r="IX63" s="106" t="str">
        <f>IF(JA63="","",IW$1)</f>
        <v/>
      </c>
      <c r="IY63" s="107" t="str">
        <f>IF(JA63="","",IW$2)</f>
        <v/>
      </c>
      <c r="IZ63" s="107" t="str">
        <f>IF(JA63="","",IW$3)</f>
        <v/>
      </c>
      <c r="JA63" s="108" t="str">
        <f>IF(JH63="","",IF(ISNUMBER(SEARCH(":",JH63)),MID(JH63,FIND(":",JH63)+2,FIND("(",JH63)-FIND(":",JH63)-3),LEFT(JH63,FIND("(",JH63)-2)))</f>
        <v/>
      </c>
      <c r="JB63" s="109" t="str">
        <f>IF(JH63="","",MID(JH63,FIND("(",JH63)+1,4))</f>
        <v/>
      </c>
      <c r="JC63" s="110" t="str">
        <f>IF(ISNUMBER(SEARCH("*female*",JH63)),"female",IF(ISNUMBER(SEARCH("*male*",JH63)),"male",""))</f>
        <v/>
      </c>
      <c r="JD63" s="111" t="str">
        <f>IF(JH63="","",IF(ISERROR(MID(JH63,FIND("male,",JH63)+6,(FIND(")",JH63)-(FIND("male,",JH63)+6))))=TRUE,"missing/error",MID(JH63,FIND("male,",JH63)+6,(FIND(")",JH63)-(FIND("male,",JH63)+6)))))</f>
        <v/>
      </c>
      <c r="JE63" s="112" t="str">
        <f>IF(JA63="","",(MID(JA63,(SEARCH("^^",SUBSTITUTE(JA63," ","^^",LEN(JA63)-LEN(SUBSTITUTE(JA63," ","")))))+1,99)&amp;"_"&amp;LEFT(JA63,FIND(" ",JA63)-1)&amp;"_"&amp;JB63))</f>
        <v/>
      </c>
      <c r="JG63" s="104"/>
      <c r="JH63" s="104"/>
      <c r="JI63" s="105" t="str">
        <f>IF(JM63="","",JI$3)</f>
        <v/>
      </c>
      <c r="JJ63" s="106" t="str">
        <f>IF(JM63="","",JI$1)</f>
        <v/>
      </c>
      <c r="JK63" s="107" t="str">
        <f>IF(JM63="","",JI$2)</f>
        <v/>
      </c>
      <c r="JL63" s="107" t="str">
        <f>IF(JM63="","",JI$3)</f>
        <v/>
      </c>
      <c r="JM63" s="108" t="str">
        <f>IF(JT63="","",IF(ISNUMBER(SEARCH(":",JT63)),MID(JT63,FIND(":",JT63)+2,FIND("(",JT63)-FIND(":",JT63)-3),LEFT(JT63,FIND("(",JT63)-2)))</f>
        <v/>
      </c>
      <c r="JN63" s="109" t="str">
        <f>IF(JT63="","",MID(JT63,FIND("(",JT63)+1,4))</f>
        <v/>
      </c>
      <c r="JO63" s="110" t="str">
        <f>IF(ISNUMBER(SEARCH("*female*",JT63)),"female",IF(ISNUMBER(SEARCH("*male*",JT63)),"male",""))</f>
        <v/>
      </c>
      <c r="JP63" s="111" t="str">
        <f>IF(JT63="","",IF(ISERROR(MID(JT63,FIND("male,",JT63)+6,(FIND(")",JT63)-(FIND("male,",JT63)+6))))=TRUE,"missing/error",MID(JT63,FIND("male,",JT63)+6,(FIND(")",JT63)-(FIND("male,",JT63)+6)))))</f>
        <v/>
      </c>
      <c r="JQ63" s="112" t="str">
        <f>IF(JM63="","",(MID(JM63,(SEARCH("^^",SUBSTITUTE(JM63," ","^^",LEN(JM63)-LEN(SUBSTITUTE(JM63," ","")))))+1,99)&amp;"_"&amp;LEFT(JM63,FIND(" ",JM63)-1)&amp;"_"&amp;JN63))</f>
        <v/>
      </c>
      <c r="JS63" s="104"/>
      <c r="JT63" s="104"/>
      <c r="JU63" s="105" t="str">
        <f>IF(JY63="","",JU$3)</f>
        <v/>
      </c>
      <c r="JV63" s="106" t="str">
        <f>IF(JY63="","",JU$1)</f>
        <v/>
      </c>
      <c r="JW63" s="107" t="str">
        <f>IF(JY63="","",JU$2)</f>
        <v/>
      </c>
      <c r="JX63" s="107" t="str">
        <f>IF(JY63="","",JU$3)</f>
        <v/>
      </c>
      <c r="JY63" s="108" t="str">
        <f>IF(KF63="","",IF(ISNUMBER(SEARCH(":",KF63)),MID(KF63,FIND(":",KF63)+2,FIND("(",KF63)-FIND(":",KF63)-3),LEFT(KF63,FIND("(",KF63)-2)))</f>
        <v/>
      </c>
      <c r="JZ63" s="109" t="str">
        <f>IF(KF63="","",MID(KF63,FIND("(",KF63)+1,4))</f>
        <v/>
      </c>
      <c r="KA63" s="110" t="str">
        <f>IF(ISNUMBER(SEARCH("*female*",KF63)),"female",IF(ISNUMBER(SEARCH("*male*",KF63)),"male",""))</f>
        <v/>
      </c>
      <c r="KB63" s="111" t="str">
        <f>IF(KF63="","",IF(ISERROR(MID(KF63,FIND("male,",KF63)+6,(FIND(")",KF63)-(FIND("male,",KF63)+6))))=TRUE,"missing/error",MID(KF63,FIND("male,",KF63)+6,(FIND(")",KF63)-(FIND("male,",KF63)+6)))))</f>
        <v/>
      </c>
      <c r="KC63" s="112" t="str">
        <f>IF(JY63="","",(MID(JY63,(SEARCH("^^",SUBSTITUTE(JY63," ","^^",LEN(JY63)-LEN(SUBSTITUTE(JY63," ","")))))+1,99)&amp;"_"&amp;LEFT(JY63,FIND(" ",JY63)-1)&amp;"_"&amp;JZ63))</f>
        <v/>
      </c>
      <c r="KE63" s="104"/>
      <c r="KF63" s="104"/>
    </row>
    <row r="64" spans="1:292" ht="13.5" customHeight="1">
      <c r="A64" s="20"/>
      <c r="B64" s="104" t="s">
        <v>669</v>
      </c>
      <c r="C64" s="1" t="s">
        <v>670</v>
      </c>
      <c r="D64" s="163" t="s">
        <v>724</v>
      </c>
      <c r="E64" s="105" t="str">
        <f t="shared" si="307"/>
        <v/>
      </c>
      <c r="F64" s="106" t="str">
        <f t="shared" si="308"/>
        <v/>
      </c>
      <c r="G64" s="107" t="str">
        <f>IF(I64="","",E$2)</f>
        <v/>
      </c>
      <c r="H64" s="107" t="str">
        <f>IF(I64="","",E$3)</f>
        <v/>
      </c>
      <c r="I64" s="108" t="str">
        <f t="shared" si="309"/>
        <v/>
      </c>
      <c r="J64" s="109" t="str">
        <f t="shared" si="310"/>
        <v/>
      </c>
      <c r="K64" s="110" t="str">
        <f t="shared" si="311"/>
        <v/>
      </c>
      <c r="L64" s="111" t="str">
        <f t="shared" si="328"/>
        <v/>
      </c>
      <c r="M64" s="112" t="str">
        <f t="shared" si="312"/>
        <v/>
      </c>
      <c r="O64" s="104"/>
      <c r="P64" s="163"/>
      <c r="Q64" s="105" t="str">
        <f>IF(U64="","",Q$3)</f>
        <v/>
      </c>
      <c r="R64" s="106" t="str">
        <f>IF(U64="","",Q$1)</f>
        <v/>
      </c>
      <c r="S64" s="107" t="str">
        <f>IF(U64="","",Q$2)</f>
        <v/>
      </c>
      <c r="T64" s="107" t="str">
        <f>IF(U64="","",Q$3)</f>
        <v/>
      </c>
      <c r="U64" s="108" t="str">
        <f>IF(AB64="","",IF(ISNUMBER(SEARCH(":",AB64)),MID(AB64,FIND(":",AB64)+2,FIND("(",AB64)-FIND(":",AB64)-3),LEFT(AB64,FIND("(",AB64)-2)))</f>
        <v/>
      </c>
      <c r="V64" s="109" t="str">
        <f>IF(AB64="","",MID(AB64,FIND("(",AB64)+1,4))</f>
        <v/>
      </c>
      <c r="W64" s="110" t="str">
        <f>IF(ISNUMBER(SEARCH("*female*",AB64)),"female",IF(ISNUMBER(SEARCH("*male*",AB64)),"male",""))</f>
        <v/>
      </c>
      <c r="X64" s="111" t="s">
        <v>287</v>
      </c>
      <c r="Y64" s="112" t="str">
        <f>IF(U64="","",(MID(U64,(SEARCH("^^",SUBSTITUTE(U64," ","^^",LEN(U64)-LEN(SUBSTITUTE(U64," ","")))))+1,99)&amp;"_"&amp;LEFT(U64,FIND(" ",U64)-1)&amp;"_"&amp;V64))</f>
        <v/>
      </c>
      <c r="AA64" s="104"/>
      <c r="AB64" s="104"/>
      <c r="AC64" s="105" t="str">
        <f t="shared" si="301"/>
        <v/>
      </c>
      <c r="AD64" s="106" t="str">
        <f t="shared" si="302"/>
        <v/>
      </c>
      <c r="AE64" s="107" t="str">
        <f>IF(AG64="","",AC$2)</f>
        <v/>
      </c>
      <c r="AF64" s="107" t="str">
        <f t="shared" si="320"/>
        <v/>
      </c>
      <c r="AG64" s="108" t="str">
        <f t="shared" si="303"/>
        <v/>
      </c>
      <c r="AH64" s="109" t="str">
        <f t="shared" si="304"/>
        <v/>
      </c>
      <c r="AI64" s="110" t="str">
        <f t="shared" si="305"/>
        <v/>
      </c>
      <c r="AJ64" s="111" t="str">
        <f>IF(AN64="","",IF(ISERROR(MID(AN64,FIND("male,",AN64)+6,(FIND(")",AN64)-(FIND("male,",AN64)+6))))=TRUE,"missing/error",MID(AN64,FIND("male,",AN64)+6,(FIND(")",AN64)-(FIND("male,",AN64)+6)))))</f>
        <v/>
      </c>
      <c r="AK64" s="112" t="str">
        <f t="shared" si="306"/>
        <v/>
      </c>
      <c r="AM64" s="104"/>
      <c r="AN64" s="104"/>
      <c r="AO64" s="105" t="str">
        <f>IF(AS64="","",AO$3)</f>
        <v/>
      </c>
      <c r="AP64" s="106" t="str">
        <f>IF(AS64="","",AO$1)</f>
        <v/>
      </c>
      <c r="AQ64" s="107" t="str">
        <f>IF(AS64="","",AO$2)</f>
        <v/>
      </c>
      <c r="AR64" s="107" t="str">
        <f>IF(AS64="","",AO$3)</f>
        <v/>
      </c>
      <c r="AS64" s="108" t="str">
        <f>IF(AZ64="","",IF(ISNUMBER(SEARCH(":",AZ64)),MID(AZ64,FIND(":",AZ64)+2,FIND("(",AZ64)-FIND(":",AZ64)-3),LEFT(AZ64,FIND("(",AZ64)-2)))</f>
        <v/>
      </c>
      <c r="AT64" s="109" t="str">
        <f>IF(AZ64="","",MID(AZ64,FIND("(",AZ64)+1,4))</f>
        <v/>
      </c>
      <c r="AU64" s="110" t="str">
        <f>IF(ISNUMBER(SEARCH("*female*",AZ64)),"female",IF(ISNUMBER(SEARCH("*male*",AZ64)),"male",""))</f>
        <v/>
      </c>
      <c r="AV64" s="111" t="str">
        <f>IF(AZ64="","",IF(ISERROR(MID(AZ64,FIND("male,",AZ64)+6,(FIND(")",AZ64)-(FIND("male,",AZ64)+6))))=TRUE,"missing/error",MID(AZ64,FIND("male,",AZ64)+6,(FIND(")",AZ64)-(FIND("male,",AZ64)+6)))))</f>
        <v/>
      </c>
      <c r="AW64" s="112" t="str">
        <f>IF(AS64="","",(MID(AS64,(SEARCH("^^",SUBSTITUTE(AS64," ","^^",LEN(AS64)-LEN(SUBSTITUTE(AS64," ","")))))+1,99)&amp;"_"&amp;LEFT(AS64,FIND(" ",AS64)-1)&amp;"_"&amp;AT64))</f>
        <v/>
      </c>
      <c r="AY64" s="104"/>
      <c r="AZ64" s="104"/>
      <c r="BA64" s="105" t="str">
        <f t="shared" si="313"/>
        <v/>
      </c>
      <c r="BB64" s="106" t="str">
        <f t="shared" si="314"/>
        <v/>
      </c>
      <c r="BC64" s="107" t="str">
        <f>IF(BE64="","",BA$2)</f>
        <v/>
      </c>
      <c r="BD64" s="107" t="str">
        <f t="shared" si="329"/>
        <v/>
      </c>
      <c r="BE64" s="108" t="str">
        <f t="shared" si="315"/>
        <v/>
      </c>
      <c r="BF64" s="109" t="str">
        <f t="shared" si="316"/>
        <v/>
      </c>
      <c r="BG64" s="110" t="str">
        <f t="shared" si="317"/>
        <v/>
      </c>
      <c r="BH64" s="111" t="str">
        <f t="shared" si="318"/>
        <v/>
      </c>
      <c r="BI64" s="112" t="str">
        <f t="shared" si="319"/>
        <v/>
      </c>
      <c r="BK64" s="104"/>
      <c r="BL64" s="104"/>
      <c r="BM64" s="105" t="str">
        <f>IF(BQ64="","",BM$3)</f>
        <v/>
      </c>
      <c r="BN64" s="106" t="str">
        <f>IF(BQ64="","",BM$1)</f>
        <v/>
      </c>
      <c r="BO64" s="107" t="str">
        <f>IF(BQ64="","",BM$2)</f>
        <v/>
      </c>
      <c r="BP64" s="107" t="str">
        <f>IF(BQ64="","",BM$3)</f>
        <v/>
      </c>
      <c r="BQ64" s="108" t="str">
        <f>IF(BX64="","",IF(ISNUMBER(SEARCH(":",BX64)),MID(BX64,FIND(":",BX64)+2,FIND("(",BX64)-FIND(":",BX64)-3),LEFT(BX64,FIND("(",BX64)-2)))</f>
        <v/>
      </c>
      <c r="BR64" s="109" t="str">
        <f>IF(BX64="","",MID(BX64,FIND("(",BX64)+1,4))</f>
        <v/>
      </c>
      <c r="BS64" s="110" t="str">
        <f>IF(ISNUMBER(SEARCH("*female*",BX64)),"female",IF(ISNUMBER(SEARCH("*male*",BX64)),"male",""))</f>
        <v/>
      </c>
      <c r="BT64" s="111" t="str">
        <f>IF(BX64="","",IF(ISERROR(MID(BX64,FIND("male,",BX64)+6,(FIND(")",BX64)-(FIND("male,",BX64)+6))))=TRUE,"missing/error",MID(BX64,FIND("male,",BX64)+6,(FIND(")",BX64)-(FIND("male,",BX64)+6)))))</f>
        <v/>
      </c>
      <c r="BU64" s="112" t="str">
        <f>IF(BQ64="","",(MID(BQ64,(SEARCH("^^",SUBSTITUTE(BQ64," ","^^",LEN(BQ64)-LEN(SUBSTITUTE(BQ64," ","")))))+1,99)&amp;"_"&amp;LEFT(BQ64,FIND(" ",BQ64)-1)&amp;"_"&amp;BR64))</f>
        <v/>
      </c>
      <c r="BW64" s="104"/>
      <c r="BX64" s="104"/>
      <c r="BY64" s="105" t="str">
        <f>IF(CC64="","",BY$3)</f>
        <v/>
      </c>
      <c r="BZ64" s="106" t="str">
        <f>IF(CC64="","",BY$1)</f>
        <v/>
      </c>
      <c r="CA64" s="107" t="str">
        <f>IF(CC64="","",BY$2)</f>
        <v/>
      </c>
      <c r="CB64" s="107" t="str">
        <f>IF(CC64="","",BY$3)</f>
        <v/>
      </c>
      <c r="CC64" s="108" t="str">
        <f>IF(CJ64="","",IF(ISNUMBER(SEARCH(":",CJ64)),MID(CJ64,FIND(":",CJ64)+2,FIND("(",CJ64)-FIND(":",CJ64)-3),LEFT(CJ64,FIND("(",CJ64)-2)))</f>
        <v/>
      </c>
      <c r="CD64" s="109" t="str">
        <f>IF(CJ64="","",MID(CJ64,FIND("(",CJ64)+1,4))</f>
        <v/>
      </c>
      <c r="CE64" s="110" t="str">
        <f>IF(ISNUMBER(SEARCH("*female*",CJ64)),"female",IF(ISNUMBER(SEARCH("*male*",CJ64)),"male",""))</f>
        <v/>
      </c>
      <c r="CF64" s="111" t="str">
        <f>IF(CJ64="","",IF(ISERROR(MID(CJ64,FIND("male,",CJ64)+6,(FIND(")",CJ64)-(FIND("male,",CJ64)+6))))=TRUE,"missing/error",MID(CJ64,FIND("male,",CJ64)+6,(FIND(")",CJ64)-(FIND("male,",CJ64)+6)))))</f>
        <v/>
      </c>
      <c r="CG64" s="112" t="str">
        <f>IF(CC64="","",(MID(CC64,(SEARCH("^^",SUBSTITUTE(CC64," ","^^",LEN(CC64)-LEN(SUBSTITUTE(CC64," ","")))))+1,99)&amp;"_"&amp;LEFT(CC64,FIND(" ",CC64)-1)&amp;"_"&amp;CD64))</f>
        <v/>
      </c>
      <c r="CI64" s="104"/>
      <c r="CJ64" s="104"/>
      <c r="CK64" s="105" t="str">
        <f>IF(CO64="","",CK$3)</f>
        <v/>
      </c>
      <c r="CL64" s="106" t="str">
        <f>IF(CO64="","",CK$1)</f>
        <v/>
      </c>
      <c r="CM64" s="107" t="str">
        <f>IF(CO64="","",CK$2)</f>
        <v/>
      </c>
      <c r="CN64" s="107" t="str">
        <f>IF(CO64="","",CK$3)</f>
        <v/>
      </c>
      <c r="CO64" s="108" t="str">
        <f>IF(CV64="","",IF(ISNUMBER(SEARCH(":",CV64)),MID(CV64,FIND(":",CV64)+2,FIND("(",CV64)-FIND(":",CV64)-3),LEFT(CV64,FIND("(",CV64)-2)))</f>
        <v/>
      </c>
      <c r="CP64" s="109" t="str">
        <f>IF(CV64="","",MID(CV64,FIND("(",CV64)+1,4))</f>
        <v/>
      </c>
      <c r="CQ64" s="110" t="str">
        <f>IF(ISNUMBER(SEARCH("*female*",CV64)),"female",IF(ISNUMBER(SEARCH("*male*",CV64)),"male",""))</f>
        <v/>
      </c>
      <c r="CR64" s="111" t="str">
        <f>IF(CV64="","",IF(ISERROR(MID(CV64,FIND("male,",CV64)+6,(FIND(")",CV64)-(FIND("male,",CV64)+6))))=TRUE,"missing/error",MID(CV64,FIND("male,",CV64)+6,(FIND(")",CV64)-(FIND("male,",CV64)+6)))))</f>
        <v/>
      </c>
      <c r="CS64" s="112" t="str">
        <f>IF(CO64="","",(MID(CO64,(SEARCH("^^",SUBSTITUTE(CO64," ","^^",LEN(CO64)-LEN(SUBSTITUTE(CO64," ","")))))+1,99)&amp;"_"&amp;LEFT(CO64,FIND(" ",CO64)-1)&amp;"_"&amp;CP64))</f>
        <v/>
      </c>
      <c r="CU64" s="104"/>
      <c r="CV64" s="104"/>
      <c r="CW64" s="105" t="str">
        <f>IF(DA64="","",CW$3)</f>
        <v/>
      </c>
      <c r="CX64" s="106" t="str">
        <f>IF(DA64="","",CW$1)</f>
        <v/>
      </c>
      <c r="CY64" s="107" t="str">
        <f>IF(DA64="","",CW$2)</f>
        <v/>
      </c>
      <c r="CZ64" s="107" t="str">
        <f>IF(DA64="","",CW$3)</f>
        <v/>
      </c>
      <c r="DA64" s="108" t="str">
        <f>IF(DH64="","",IF(ISNUMBER(SEARCH(":",DH64)),MID(DH64,FIND(":",DH64)+2,FIND("(",DH64)-FIND(":",DH64)-3),LEFT(DH64,FIND("(",DH64)-2)))</f>
        <v/>
      </c>
      <c r="DB64" s="109" t="str">
        <f>IF(DH64="","",MID(DH64,FIND("(",DH64)+1,4))</f>
        <v/>
      </c>
      <c r="DC64" s="110" t="str">
        <f>IF(ISNUMBER(SEARCH("*female*",DH64)),"female",IF(ISNUMBER(SEARCH("*male*",DH64)),"male",""))</f>
        <v/>
      </c>
      <c r="DD64" s="111" t="str">
        <f>IF(DH64="","",IF(ISERROR(MID(DH64,FIND("male,",DH64)+6,(FIND(")",DH64)-(FIND("male,",DH64)+6))))=TRUE,"missing/error",MID(DH64,FIND("male,",DH64)+6,(FIND(")",DH64)-(FIND("male,",DH64)+6)))))</f>
        <v/>
      </c>
      <c r="DE64" s="112" t="str">
        <f>IF(DA64="","",(MID(DA64,(SEARCH("^^",SUBSTITUTE(DA64," ","^^",LEN(DA64)-LEN(SUBSTITUTE(DA64," ","")))))+1,99)&amp;"_"&amp;LEFT(DA64,FIND(" ",DA64)-1)&amp;"_"&amp;DB64))</f>
        <v/>
      </c>
      <c r="DG64" s="104"/>
      <c r="DH64" s="104"/>
      <c r="DI64" s="105" t="str">
        <f>IF(DM64="","",DI$3)</f>
        <v/>
      </c>
      <c r="DJ64" s="106" t="str">
        <f>IF(DM64="","",DI$1)</f>
        <v/>
      </c>
      <c r="DK64" s="107" t="str">
        <f>IF(DM64="","",DI$2)</f>
        <v/>
      </c>
      <c r="DL64" s="107" t="str">
        <f>IF(DM64="","",DI$3)</f>
        <v/>
      </c>
      <c r="DM64" s="108" t="str">
        <f>IF(DT64="","",IF(ISNUMBER(SEARCH(":",DT64)),MID(DT64,FIND(":",DT64)+2,FIND("(",DT64)-FIND(":",DT64)-3),LEFT(DT64,FIND("(",DT64)-2)))</f>
        <v/>
      </c>
      <c r="DN64" s="109" t="str">
        <f>IF(DT64="","",MID(DT64,FIND("(",DT64)+1,4))</f>
        <v/>
      </c>
      <c r="DO64" s="110" t="str">
        <f>IF(ISNUMBER(SEARCH("*female*",DT64)),"female",IF(ISNUMBER(SEARCH("*male*",DT64)),"male",""))</f>
        <v/>
      </c>
      <c r="DP64" s="111" t="str">
        <f>IF(DT64="","",IF(ISERROR(MID(DT64,FIND("male,",DT64)+6,(FIND(")",DT64)-(FIND("male,",DT64)+6))))=TRUE,"missing/error",MID(DT64,FIND("male,",DT64)+6,(FIND(")",DT64)-(FIND("male,",DT64)+6)))))</f>
        <v/>
      </c>
      <c r="DQ64" s="112" t="str">
        <f>IF(DM64="","",(MID(DM64,(SEARCH("^^",SUBSTITUTE(DM64," ","^^",LEN(DM64)-LEN(SUBSTITUTE(DM64," ","")))))+1,99)&amp;"_"&amp;LEFT(DM64,FIND(" ",DM64)-1)&amp;"_"&amp;DN64))</f>
        <v/>
      </c>
      <c r="DS64" s="104"/>
      <c r="DT64" s="104"/>
      <c r="DU64" s="105" t="str">
        <f>IF(DY64="","",DU$3)</f>
        <v/>
      </c>
      <c r="DV64" s="106" t="str">
        <f>IF(DY64="","",DU$1)</f>
        <v/>
      </c>
      <c r="DW64" s="107" t="str">
        <f>IF(DY64="","",DU$2)</f>
        <v/>
      </c>
      <c r="DX64" s="107" t="str">
        <f>IF(DY64="","",DU$3)</f>
        <v/>
      </c>
      <c r="DY64" s="108" t="str">
        <f>IF(EF64="","",IF(ISNUMBER(SEARCH(":",EF64)),MID(EF64,FIND(":",EF64)+2,FIND("(",EF64)-FIND(":",EF64)-3),LEFT(EF64,FIND("(",EF64)-2)))</f>
        <v/>
      </c>
      <c r="DZ64" s="109" t="str">
        <f>IF(EF64="","",MID(EF64,FIND("(",EF64)+1,4))</f>
        <v/>
      </c>
      <c r="EA64" s="110" t="str">
        <f>IF(ISNUMBER(SEARCH("*female*",EF64)),"female",IF(ISNUMBER(SEARCH("*male*",EF64)),"male",""))</f>
        <v/>
      </c>
      <c r="EB64" s="111" t="str">
        <f>IF(EF64="","",IF(ISERROR(MID(EF64,FIND("male,",EF64)+6,(FIND(")",EF64)-(FIND("male,",EF64)+6))))=TRUE,"missing/error",MID(EF64,FIND("male,",EF64)+6,(FIND(")",EF64)-(FIND("male,",EF64)+6)))))</f>
        <v/>
      </c>
      <c r="EC64" s="112" t="str">
        <f>IF(DY64="","",(MID(DY64,(SEARCH("^^",SUBSTITUTE(DY64," ","^^",LEN(DY64)-LEN(SUBSTITUTE(DY64," ","")))))+1,99)&amp;"_"&amp;LEFT(DY64,FIND(" ",DY64)-1)&amp;"_"&amp;DZ64))</f>
        <v/>
      </c>
      <c r="EE64" s="104"/>
      <c r="EF64" s="104"/>
      <c r="EG64" s="105" t="str">
        <f>IF(EK64="","",EG$3)</f>
        <v/>
      </c>
      <c r="EH64" s="106" t="str">
        <f>IF(EK64="","",EG$1)</f>
        <v/>
      </c>
      <c r="EI64" s="107" t="str">
        <f>IF(EK64="","",EG$2)</f>
        <v/>
      </c>
      <c r="EJ64" s="107" t="str">
        <f>IF(EK64="","",EG$3)</f>
        <v/>
      </c>
      <c r="EK64" s="108" t="str">
        <f>IF(ER64="","",IF(ISNUMBER(SEARCH(":",ER64)),MID(ER64,FIND(":",ER64)+2,FIND("(",ER64)-FIND(":",ER64)-3),LEFT(ER64,FIND("(",ER64)-2)))</f>
        <v/>
      </c>
      <c r="EL64" s="109" t="str">
        <f>IF(ER64="","",MID(ER64,FIND("(",ER64)+1,4))</f>
        <v/>
      </c>
      <c r="EM64" s="110" t="str">
        <f>IF(ISNUMBER(SEARCH("*female*",ER64)),"female",IF(ISNUMBER(SEARCH("*male*",ER64)),"male",""))</f>
        <v/>
      </c>
      <c r="EN64" s="111" t="str">
        <f>IF(ER64="","",IF(ISERROR(MID(ER64,FIND("male,",ER64)+6,(FIND(")",ER64)-(FIND("male,",ER64)+6))))=TRUE,"missing/error",MID(ER64,FIND("male,",ER64)+6,(FIND(")",ER64)-(FIND("male,",ER64)+6)))))</f>
        <v/>
      </c>
      <c r="EO64" s="112" t="str">
        <f>IF(EK64="","",(MID(EK64,(SEARCH("^^",SUBSTITUTE(EK64," ","^^",LEN(EK64)-LEN(SUBSTITUTE(EK64," ","")))))+1,99)&amp;"_"&amp;LEFT(EK64,FIND(" ",EK64)-1)&amp;"_"&amp;EL64))</f>
        <v/>
      </c>
      <c r="EQ64" s="104"/>
      <c r="ER64" s="104"/>
      <c r="ES64" s="105" t="str">
        <f>IF(EW64="","",ES$3)</f>
        <v/>
      </c>
      <c r="ET64" s="106" t="str">
        <f>IF(EW64="","",ES$1)</f>
        <v/>
      </c>
      <c r="EU64" s="107" t="str">
        <f>IF(EW64="","",ES$2)</f>
        <v/>
      </c>
      <c r="EV64" s="107" t="str">
        <f>IF(EW64="","",ES$3)</f>
        <v/>
      </c>
      <c r="EW64" s="108" t="str">
        <f>IF(FD64="","",IF(ISNUMBER(SEARCH(":",FD64)),MID(FD64,FIND(":",FD64)+2,FIND("(",FD64)-FIND(":",FD64)-3),LEFT(FD64,FIND("(",FD64)-2)))</f>
        <v/>
      </c>
      <c r="EX64" s="109" t="str">
        <f>IF(FD64="","",MID(FD64,FIND("(",FD64)+1,4))</f>
        <v/>
      </c>
      <c r="EY64" s="110" t="str">
        <f>IF(ISNUMBER(SEARCH("*female*",FD64)),"female",IF(ISNUMBER(SEARCH("*male*",FD64)),"male",""))</f>
        <v/>
      </c>
      <c r="EZ64" s="111" t="str">
        <f>IF(FD64="","",IF(ISERROR(MID(FD64,FIND("male,",FD64)+6,(FIND(")",FD64)-(FIND("male,",FD64)+6))))=TRUE,"missing/error",MID(FD64,FIND("male,",FD64)+6,(FIND(")",FD64)-(FIND("male,",FD64)+6)))))</f>
        <v/>
      </c>
      <c r="FA64" s="112" t="str">
        <f>IF(EW64="","",(MID(EW64,(SEARCH("^^",SUBSTITUTE(EW64," ","^^",LEN(EW64)-LEN(SUBSTITUTE(EW64," ","")))))+1,99)&amp;"_"&amp;LEFT(EW64,FIND(" ",EW64)-1)&amp;"_"&amp;EX64))</f>
        <v/>
      </c>
      <c r="FC64" s="104"/>
      <c r="FD64" s="104"/>
      <c r="FE64" s="105" t="str">
        <f>IF(FI64="","",FE$3)</f>
        <v/>
      </c>
      <c r="FF64" s="106" t="str">
        <f>IF(FI64="","",FE$1)</f>
        <v/>
      </c>
      <c r="FG64" s="107" t="str">
        <f>IF(FI64="","",FE$2)</f>
        <v/>
      </c>
      <c r="FH64" s="107" t="str">
        <f>IF(FI64="","",FE$3)</f>
        <v/>
      </c>
      <c r="FI64" s="108" t="str">
        <f>IF(FP64="","",IF(ISNUMBER(SEARCH(":",FP64)),MID(FP64,FIND(":",FP64)+2,FIND("(",FP64)-FIND(":",FP64)-3),LEFT(FP64,FIND("(",FP64)-2)))</f>
        <v/>
      </c>
      <c r="FJ64" s="109" t="str">
        <f>IF(FP64="","",MID(FP64,FIND("(",FP64)+1,4))</f>
        <v/>
      </c>
      <c r="FK64" s="110" t="str">
        <f>IF(ISNUMBER(SEARCH("*female*",FP64)),"female",IF(ISNUMBER(SEARCH("*male*",FP64)),"male",""))</f>
        <v/>
      </c>
      <c r="FL64" s="111" t="str">
        <f>IF(FP64="","",IF(ISERROR(MID(FP64,FIND("male,",FP64)+6,(FIND(")",FP64)-(FIND("male,",FP64)+6))))=TRUE,"missing/error",MID(FP64,FIND("male,",FP64)+6,(FIND(")",FP64)-(FIND("male,",FP64)+6)))))</f>
        <v/>
      </c>
      <c r="FM64" s="112" t="str">
        <f>IF(FI64="","",(MID(FI64,(SEARCH("^^",SUBSTITUTE(FI64," ","^^",LEN(FI64)-LEN(SUBSTITUTE(FI64," ","")))))+1,99)&amp;"_"&amp;LEFT(FI64,FIND(" ",FI64)-1)&amp;"_"&amp;FJ64))</f>
        <v/>
      </c>
      <c r="FO64" s="104"/>
      <c r="FP64" s="104"/>
      <c r="FQ64" s="105" t="str">
        <f>IF(FU64="","",#REF!)</f>
        <v/>
      </c>
      <c r="FR64" s="106" t="str">
        <f>IF(FU64="","",FQ$1)</f>
        <v/>
      </c>
      <c r="FS64" s="107" t="str">
        <f>IF(FU64="","",FQ$2)</f>
        <v/>
      </c>
      <c r="FT64" s="107" t="str">
        <f>IF(FU64="","",FQ$3)</f>
        <v/>
      </c>
      <c r="FU64" s="108" t="str">
        <f>IF(GB64="","",IF(ISNUMBER(SEARCH(":",GB64)),MID(GB64,FIND(":",GB64)+2,FIND("(",GB64)-FIND(":",GB64)-3),LEFT(GB64,FIND("(",GB64)-2)))</f>
        <v/>
      </c>
      <c r="FV64" s="109" t="str">
        <f>IF(GB64="","",MID(GB64,FIND("(",GB64)+1,4))</f>
        <v/>
      </c>
      <c r="FW64" s="110" t="str">
        <f>IF(ISNUMBER(SEARCH("*female*",GB64)),"female",IF(ISNUMBER(SEARCH("*male*",GB64)),"male",""))</f>
        <v/>
      </c>
      <c r="FX64" s="111" t="str">
        <f>IF(GB64="","",IF(ISERROR(MID(GB64,FIND("male,",GB64)+6,(FIND(")",GB64)-(FIND("male,",GB64)+6))))=TRUE,"missing/error",MID(GB64,FIND("male,",GB64)+6,(FIND(")",GB64)-(FIND("male,",GB64)+6)))))</f>
        <v/>
      </c>
      <c r="FY64" s="112" t="str">
        <f>IF(FU64="","",(MID(FU64,(SEARCH("^^",SUBSTITUTE(FU64," ","^^",LEN(FU64)-LEN(SUBSTITUTE(FU64," ","")))))+1,99)&amp;"_"&amp;LEFT(FU64,FIND(" ",FU64)-1)&amp;"_"&amp;FV64))</f>
        <v/>
      </c>
      <c r="GA64" s="104"/>
      <c r="GB64" s="104"/>
      <c r="GC64" s="105" t="str">
        <f>IF(GG64="","",GC$3)</f>
        <v/>
      </c>
      <c r="GD64" s="106" t="str">
        <f>IF(GG64="","",GC$1)</f>
        <v/>
      </c>
      <c r="GE64" s="107" t="str">
        <f>IF(GG64="","",GC$2)</f>
        <v/>
      </c>
      <c r="GF64" s="107" t="str">
        <f>IF(GG64="","",GC$3)</f>
        <v/>
      </c>
      <c r="GG64" s="108" t="str">
        <f>IF(GN64="","",IF(ISNUMBER(SEARCH(":",GN64)),MID(GN64,FIND(":",GN64)+2,FIND("(",GN64)-FIND(":",GN64)-3),LEFT(GN64,FIND("(",GN64)-2)))</f>
        <v/>
      </c>
      <c r="GH64" s="109" t="str">
        <f>IF(GN64="","",MID(GN64,FIND("(",GN64)+1,4))</f>
        <v/>
      </c>
      <c r="GI64" s="110" t="str">
        <f>IF(ISNUMBER(SEARCH("*female*",GN64)),"female",IF(ISNUMBER(SEARCH("*male*",GN64)),"male",""))</f>
        <v/>
      </c>
      <c r="GJ64" s="111" t="str">
        <f>IF(GN64="","",IF(ISERROR(MID(GN64,FIND("male,",GN64)+6,(FIND(")",GN64)-(FIND("male,",GN64)+6))))=TRUE,"missing/error",MID(GN64,FIND("male,",GN64)+6,(FIND(")",GN64)-(FIND("male,",GN64)+6)))))</f>
        <v/>
      </c>
      <c r="GK64" s="112" t="str">
        <f>IF(GG64="","",(MID(GG64,(SEARCH("^^",SUBSTITUTE(GG64," ","^^",LEN(GG64)-LEN(SUBSTITUTE(GG64," ","")))))+1,99)&amp;"_"&amp;LEFT(GG64,FIND(" ",GG64)-1)&amp;"_"&amp;GH64))</f>
        <v/>
      </c>
      <c r="GM64" s="104"/>
      <c r="GN64" s="104"/>
      <c r="GO64" s="105" t="str">
        <f>IF(GS64="","",GO$3)</f>
        <v/>
      </c>
      <c r="GP64" s="106" t="str">
        <f>IF(GS64="","",GO$1)</f>
        <v/>
      </c>
      <c r="GQ64" s="107" t="str">
        <f>IF(GS64="","",GO$2)</f>
        <v/>
      </c>
      <c r="GR64" s="107" t="str">
        <f>IF(GS64="","",GO$3)</f>
        <v/>
      </c>
      <c r="GS64" s="108" t="str">
        <f>IF(GZ64="","",IF(ISNUMBER(SEARCH(":",GZ64)),MID(GZ64,FIND(":",GZ64)+2,FIND("(",GZ64)-FIND(":",GZ64)-3),LEFT(GZ64,FIND("(",GZ64)-2)))</f>
        <v/>
      </c>
      <c r="GT64" s="109" t="str">
        <f>IF(GZ64="","",MID(GZ64,FIND("(",GZ64)+1,4))</f>
        <v/>
      </c>
      <c r="GU64" s="110" t="str">
        <f>IF(ISNUMBER(SEARCH("*female*",GZ64)),"female",IF(ISNUMBER(SEARCH("*male*",GZ64)),"male",""))</f>
        <v/>
      </c>
      <c r="GV64" s="111" t="str">
        <f>IF(GZ64="","",IF(ISERROR(MID(GZ64,FIND("male,",GZ64)+6,(FIND(")",GZ64)-(FIND("male,",GZ64)+6))))=TRUE,"missing/error",MID(GZ64,FIND("male,",GZ64)+6,(FIND(")",GZ64)-(FIND("male,",GZ64)+6)))))</f>
        <v/>
      </c>
      <c r="GW64" s="112" t="str">
        <f>IF(GS64="","",(MID(GS64,(SEARCH("^^",SUBSTITUTE(GS64," ","^^",LEN(GS64)-LEN(SUBSTITUTE(GS64," ","")))))+1,99)&amp;"_"&amp;LEFT(GS64,FIND(" ",GS64)-1)&amp;"_"&amp;GT64))</f>
        <v/>
      </c>
      <c r="GY64" s="104"/>
      <c r="GZ64" s="104"/>
      <c r="HA64" s="105" t="str">
        <f>IF(HE64="","",HA$3)</f>
        <v/>
      </c>
      <c r="HB64" s="106" t="str">
        <f>IF(HE64="","",HA$1)</f>
        <v/>
      </c>
      <c r="HC64" s="107" t="str">
        <f>IF(HE64="","",HA$2)</f>
        <v/>
      </c>
      <c r="HD64" s="107" t="str">
        <f>IF(HE64="","",HA$3)</f>
        <v/>
      </c>
      <c r="HE64" s="108" t="str">
        <f>IF(HL64="","",IF(ISNUMBER(SEARCH(":",HL64)),MID(HL64,FIND(":",HL64)+2,FIND("(",HL64)-FIND(":",HL64)-3),LEFT(HL64,FIND("(",HL64)-2)))</f>
        <v/>
      </c>
      <c r="HF64" s="109" t="str">
        <f>IF(HL64="","",MID(HL64,FIND("(",HL64)+1,4))</f>
        <v/>
      </c>
      <c r="HG64" s="110" t="str">
        <f>IF(ISNUMBER(SEARCH("*female*",HL64)),"female",IF(ISNUMBER(SEARCH("*male*",HL64)),"male",""))</f>
        <v/>
      </c>
      <c r="HH64" s="111" t="str">
        <f>IF(HL64="","",IF(ISERROR(MID(HL64,FIND("male,",HL64)+6,(FIND(")",HL64)-(FIND("male,",HL64)+6))))=TRUE,"missing/error",MID(HL64,FIND("male,",HL64)+6,(FIND(")",HL64)-(FIND("male,",HL64)+6)))))</f>
        <v/>
      </c>
      <c r="HI64" s="112" t="str">
        <f>IF(HE64="","",(MID(HE64,(SEARCH("^^",SUBSTITUTE(HE64," ","^^",LEN(HE64)-LEN(SUBSTITUTE(HE64," ","")))))+1,99)&amp;"_"&amp;LEFT(HE64,FIND(" ",HE64)-1)&amp;"_"&amp;HF64))</f>
        <v/>
      </c>
      <c r="HK64" s="104"/>
      <c r="HL64" s="104" t="s">
        <v>287</v>
      </c>
      <c r="HM64" s="105" t="str">
        <f>IF(HQ64="","",HM$3)</f>
        <v/>
      </c>
      <c r="HN64" s="106" t="str">
        <f>IF(HQ64="","",HM$1)</f>
        <v/>
      </c>
      <c r="HO64" s="107" t="str">
        <f>IF(HQ64="","",HM$2)</f>
        <v/>
      </c>
      <c r="HP64" s="107" t="str">
        <f>IF(HQ64="","",HM$3)</f>
        <v/>
      </c>
      <c r="HQ64" s="108" t="str">
        <f>IF(HX64="","",IF(ISNUMBER(SEARCH(":",HX64)),MID(HX64,FIND(":",HX64)+2,FIND("(",HX64)-FIND(":",HX64)-3),LEFT(HX64,FIND("(",HX64)-2)))</f>
        <v/>
      </c>
      <c r="HR64" s="109" t="str">
        <f>IF(HX64="","",MID(HX64,FIND("(",HX64)+1,4))</f>
        <v/>
      </c>
      <c r="HS64" s="110" t="str">
        <f>IF(ISNUMBER(SEARCH("*female*",HX64)),"female",IF(ISNUMBER(SEARCH("*male*",HX64)),"male",""))</f>
        <v/>
      </c>
      <c r="HT64" s="111" t="str">
        <f>IF(HX64="","",IF(ISERROR(MID(HX64,FIND("male,",HX64)+6,(FIND(")",HX64)-(FIND("male,",HX64)+6))))=TRUE,"missing/error",MID(HX64,FIND("male,",HX64)+6,(FIND(")",HX64)-(FIND("male,",HX64)+6)))))</f>
        <v/>
      </c>
      <c r="HU64" s="112" t="str">
        <f>IF(HQ64="","",(MID(HQ64,(SEARCH("^^",SUBSTITUTE(HQ64," ","^^",LEN(HQ64)-LEN(SUBSTITUTE(HQ64," ","")))))+1,99)&amp;"_"&amp;LEFT(HQ64,FIND(" ",HQ64)-1)&amp;"_"&amp;HR64))</f>
        <v/>
      </c>
      <c r="HW64" s="104"/>
      <c r="HX64" s="104"/>
      <c r="HY64" s="105" t="str">
        <f>IF(IC64="","",HY$3)</f>
        <v/>
      </c>
      <c r="HZ64" s="106" t="str">
        <f>IF(IC64="","",HY$1)</f>
        <v/>
      </c>
      <c r="IA64" s="107" t="str">
        <f>IF(IC64="","",HY$2)</f>
        <v/>
      </c>
      <c r="IB64" s="107" t="str">
        <f>IF(IC64="","",HY$3)</f>
        <v/>
      </c>
      <c r="IC64" s="108" t="str">
        <f>IF(IJ64="","",IF(ISNUMBER(SEARCH(":",IJ64)),MID(IJ64,FIND(":",IJ64)+2,FIND("(",IJ64)-FIND(":",IJ64)-3),LEFT(IJ64,FIND("(",IJ64)-2)))</f>
        <v/>
      </c>
      <c r="ID64" s="109" t="str">
        <f>IF(IJ64="","",MID(IJ64,FIND("(",IJ64)+1,4))</f>
        <v/>
      </c>
      <c r="IE64" s="110" t="str">
        <f>IF(ISNUMBER(SEARCH("*female*",IJ64)),"female",IF(ISNUMBER(SEARCH("*male*",IJ64)),"male",""))</f>
        <v/>
      </c>
      <c r="IF64" s="111" t="str">
        <f>IF(IJ64="","",IF(ISERROR(MID(IJ64,FIND("male,",IJ64)+6,(FIND(")",IJ64)-(FIND("male,",IJ64)+6))))=TRUE,"missing/error",MID(IJ64,FIND("male,",IJ64)+6,(FIND(")",IJ64)-(FIND("male,",IJ64)+6)))))</f>
        <v/>
      </c>
      <c r="IG64" s="112" t="str">
        <f>IF(IC64="","",(MID(IC64,(SEARCH("^^",SUBSTITUTE(IC64," ","^^",LEN(IC64)-LEN(SUBSTITUTE(IC64," ","")))))+1,99)&amp;"_"&amp;LEFT(IC64,FIND(" ",IC64)-1)&amp;"_"&amp;ID64))</f>
        <v/>
      </c>
      <c r="II64" s="104"/>
      <c r="IJ64" s="104"/>
      <c r="IK64" s="105" t="str">
        <f>IF(IO64="","",IK$3)</f>
        <v/>
      </c>
      <c r="IL64" s="106" t="str">
        <f>IF(IO64="","",IK$1)</f>
        <v/>
      </c>
      <c r="IM64" s="107" t="str">
        <f>IF(IO64="","",IK$2)</f>
        <v/>
      </c>
      <c r="IN64" s="107" t="str">
        <f>IF(IO64="","",IK$3)</f>
        <v/>
      </c>
      <c r="IO64" s="108" t="str">
        <f>IF(IV64="","",IF(ISNUMBER(SEARCH(":",IV64)),MID(IV64,FIND(":",IV64)+2,FIND("(",IV64)-FIND(":",IV64)-3),LEFT(IV64,FIND("(",IV64)-2)))</f>
        <v/>
      </c>
      <c r="IP64" s="109" t="str">
        <f>IF(IV64="","",MID(IV64,FIND("(",IV64)+1,4))</f>
        <v/>
      </c>
      <c r="IQ64" s="110" t="str">
        <f>IF(ISNUMBER(SEARCH("*female*",IV64)),"female",IF(ISNUMBER(SEARCH("*male*",IV64)),"male",""))</f>
        <v/>
      </c>
      <c r="IR64" s="111" t="str">
        <f>IF(IV64="","",IF(ISERROR(MID(IV64,FIND("male,",IV64)+6,(FIND(")",IV64)-(FIND("male,",IV64)+6))))=TRUE,"missing/error",MID(IV64,FIND("male,",IV64)+6,(FIND(")",IV64)-(FIND("male,",IV64)+6)))))</f>
        <v/>
      </c>
      <c r="IS64" s="112" t="str">
        <f>IF(IO64="","",(MID(IO64,(SEARCH("^^",SUBSTITUTE(IO64," ","^^",LEN(IO64)-LEN(SUBSTITUTE(IO64," ","")))))+1,99)&amp;"_"&amp;LEFT(IO64,FIND(" ",IO64)-1)&amp;"_"&amp;IP64))</f>
        <v/>
      </c>
      <c r="IU64" s="104"/>
      <c r="IV64" s="104"/>
      <c r="IW64" s="105" t="str">
        <f>IF(JA64="","",IW$3)</f>
        <v/>
      </c>
      <c r="IX64" s="106" t="str">
        <f>IF(JA64="","",IW$1)</f>
        <v/>
      </c>
      <c r="IY64" s="107" t="str">
        <f>IF(JA64="","",IW$2)</f>
        <v/>
      </c>
      <c r="IZ64" s="107" t="str">
        <f>IF(JA64="","",IW$3)</f>
        <v/>
      </c>
      <c r="JA64" s="108" t="str">
        <f>IF(JH64="","",IF(ISNUMBER(SEARCH(":",JH64)),MID(JH64,FIND(":",JH64)+2,FIND("(",JH64)-FIND(":",JH64)-3),LEFT(JH64,FIND("(",JH64)-2)))</f>
        <v/>
      </c>
      <c r="JB64" s="109" t="str">
        <f>IF(JH64="","",MID(JH64,FIND("(",JH64)+1,4))</f>
        <v/>
      </c>
      <c r="JC64" s="110" t="str">
        <f>IF(ISNUMBER(SEARCH("*female*",JH64)),"female",IF(ISNUMBER(SEARCH("*male*",JH64)),"male",""))</f>
        <v/>
      </c>
      <c r="JD64" s="111" t="str">
        <f>IF(JH64="","",IF(ISERROR(MID(JH64,FIND("male,",JH64)+6,(FIND(")",JH64)-(FIND("male,",JH64)+6))))=TRUE,"missing/error",MID(JH64,FIND("male,",JH64)+6,(FIND(")",JH64)-(FIND("male,",JH64)+6)))))</f>
        <v/>
      </c>
      <c r="JE64" s="112" t="str">
        <f>IF(JA64="","",(MID(JA64,(SEARCH("^^",SUBSTITUTE(JA64," ","^^",LEN(JA64)-LEN(SUBSTITUTE(JA64," ","")))))+1,99)&amp;"_"&amp;LEFT(JA64,FIND(" ",JA64)-1)&amp;"_"&amp;JB64))</f>
        <v/>
      </c>
      <c r="JG64" s="104"/>
      <c r="JH64" s="104"/>
      <c r="JI64" s="105" t="str">
        <f>IF(JM64="","",JI$3)</f>
        <v/>
      </c>
      <c r="JJ64" s="106" t="str">
        <f>IF(JM64="","",JI$1)</f>
        <v/>
      </c>
      <c r="JK64" s="107" t="str">
        <f>IF(JM64="","",JI$2)</f>
        <v/>
      </c>
      <c r="JL64" s="107" t="str">
        <f>IF(JM64="","",JI$3)</f>
        <v/>
      </c>
      <c r="JM64" s="108" t="str">
        <f>IF(JT64="","",IF(ISNUMBER(SEARCH(":",JT64)),MID(JT64,FIND(":",JT64)+2,FIND("(",JT64)-FIND(":",JT64)-3),LEFT(JT64,FIND("(",JT64)-2)))</f>
        <v/>
      </c>
      <c r="JN64" s="109" t="str">
        <f>IF(JT64="","",MID(JT64,FIND("(",JT64)+1,4))</f>
        <v/>
      </c>
      <c r="JO64" s="110" t="str">
        <f>IF(ISNUMBER(SEARCH("*female*",JT64)),"female",IF(ISNUMBER(SEARCH("*male*",JT64)),"male",""))</f>
        <v/>
      </c>
      <c r="JP64" s="111" t="str">
        <f>IF(JT64="","",IF(ISERROR(MID(JT64,FIND("male,",JT64)+6,(FIND(")",JT64)-(FIND("male,",JT64)+6))))=TRUE,"missing/error",MID(JT64,FIND("male,",JT64)+6,(FIND(")",JT64)-(FIND("male,",JT64)+6)))))</f>
        <v/>
      </c>
      <c r="JQ64" s="112" t="str">
        <f>IF(JM64="","",(MID(JM64,(SEARCH("^^",SUBSTITUTE(JM64," ","^^",LEN(JM64)-LEN(SUBSTITUTE(JM64," ","")))))+1,99)&amp;"_"&amp;LEFT(JM64,FIND(" ",JM64)-1)&amp;"_"&amp;JN64))</f>
        <v/>
      </c>
      <c r="JS64" s="104"/>
      <c r="JT64" s="104"/>
      <c r="JU64" s="105" t="str">
        <f>IF(JY64="","",JU$3)</f>
        <v/>
      </c>
      <c r="JV64" s="106" t="str">
        <f>IF(JY64="","",JU$1)</f>
        <v/>
      </c>
      <c r="JW64" s="107" t="str">
        <f>IF(JY64="","",JU$2)</f>
        <v/>
      </c>
      <c r="JX64" s="107" t="str">
        <f>IF(JY64="","",JU$3)</f>
        <v/>
      </c>
      <c r="JY64" s="108" t="str">
        <f>IF(KF64="","",IF(ISNUMBER(SEARCH(":",KF64)),MID(KF64,FIND(":",KF64)+2,FIND("(",KF64)-FIND(":",KF64)-3),LEFT(KF64,FIND("(",KF64)-2)))</f>
        <v/>
      </c>
      <c r="JZ64" s="109" t="str">
        <f>IF(KF64="","",MID(KF64,FIND("(",KF64)+1,4))</f>
        <v/>
      </c>
      <c r="KA64" s="110" t="str">
        <f>IF(ISNUMBER(SEARCH("*female*",KF64)),"female",IF(ISNUMBER(SEARCH("*male*",KF64)),"male",""))</f>
        <v/>
      </c>
      <c r="KB64" s="111" t="str">
        <f>IF(KF64="","",IF(ISERROR(MID(KF64,FIND("male,",KF64)+6,(FIND(")",KF64)-(FIND("male,",KF64)+6))))=TRUE,"missing/error",MID(KF64,FIND("male,",KF64)+6,(FIND(")",KF64)-(FIND("male,",KF64)+6)))))</f>
        <v/>
      </c>
      <c r="KC64" s="112" t="str">
        <f>IF(JY64="","",(MID(JY64,(SEARCH("^^",SUBSTITUTE(JY64," ","^^",LEN(JY64)-LEN(SUBSTITUTE(JY64," ","")))))+1,99)&amp;"_"&amp;LEFT(JY64,FIND(" ",JY64)-1)&amp;"_"&amp;JZ64))</f>
        <v/>
      </c>
      <c r="KE64" s="104"/>
      <c r="KF64" s="104"/>
    </row>
    <row r="65" spans="1:292" ht="13.5" customHeight="1">
      <c r="A65" s="20"/>
      <c r="B65" s="104" t="s">
        <v>725</v>
      </c>
      <c r="C65" s="1" t="s">
        <v>726</v>
      </c>
      <c r="D65" s="163" t="s">
        <v>727</v>
      </c>
      <c r="E65" s="105">
        <f t="shared" si="307"/>
        <v>41814</v>
      </c>
      <c r="F65" s="106" t="str">
        <f t="shared" si="308"/>
        <v>Katainen I</v>
      </c>
      <c r="G65" s="107">
        <f>IF(I65="","",E$2)</f>
        <v>40716</v>
      </c>
      <c r="H65" s="107">
        <v>41418</v>
      </c>
      <c r="I65" s="108" t="str">
        <f t="shared" si="309"/>
        <v>Krista Kiuru</v>
      </c>
      <c r="J65" s="109" t="str">
        <f t="shared" si="310"/>
        <v>1974</v>
      </c>
      <c r="K65" s="110" t="str">
        <f t="shared" si="311"/>
        <v>female</v>
      </c>
      <c r="L65" s="111" t="str">
        <f t="shared" si="328"/>
        <v>fi_sdp01</v>
      </c>
      <c r="M65" s="112" t="str">
        <f t="shared" si="312"/>
        <v>Kiuru_Krista_1974</v>
      </c>
      <c r="O65" s="104"/>
      <c r="P65" s="163" t="s">
        <v>746</v>
      </c>
      <c r="Q65" s="105" t="str">
        <f>IF(U65="","",Q$3)</f>
        <v/>
      </c>
      <c r="R65" s="106" t="str">
        <f>IF(U65="","",Q$1)</f>
        <v/>
      </c>
      <c r="S65" s="107" t="str">
        <f>IF(U65="","",Q$2)</f>
        <v/>
      </c>
      <c r="T65" s="107" t="str">
        <f>IF(U65="","",Q$3)</f>
        <v/>
      </c>
      <c r="U65" s="108" t="str">
        <f>IF(AB65="","",IF(ISNUMBER(SEARCH(":",AB65)),MID(AB65,FIND(":",AB65)+2,FIND("(",AB65)-FIND(":",AB65)-3),LEFT(AB65,FIND("(",AB65)-2)))</f>
        <v/>
      </c>
      <c r="V65" s="109" t="str">
        <f>IF(AB65="","",MID(AB65,FIND("(",AB65)+1,4))</f>
        <v/>
      </c>
      <c r="W65" s="110" t="str">
        <f>IF(ISNUMBER(SEARCH("*female*",AB65)),"female",IF(ISNUMBER(SEARCH("*male*",AB65)),"male",""))</f>
        <v/>
      </c>
      <c r="X65" s="111" t="s">
        <v>287</v>
      </c>
      <c r="Y65" s="112" t="str">
        <f>IF(U65="","",(MID(U65,(SEARCH("^^",SUBSTITUTE(U65," ","^^",LEN(U65)-LEN(SUBSTITUTE(U65," ","")))))+1,99)&amp;"_"&amp;LEFT(U65,FIND(" ",U65)-1)&amp;"_"&amp;V65))</f>
        <v/>
      </c>
      <c r="AA65" s="104"/>
      <c r="AB65" s="104"/>
      <c r="AC65" s="105" t="str">
        <f t="shared" si="301"/>
        <v/>
      </c>
      <c r="AD65" s="106" t="str">
        <f t="shared" si="302"/>
        <v/>
      </c>
      <c r="AE65" s="107" t="str">
        <f>IF(AG65="","",AC$2)</f>
        <v/>
      </c>
      <c r="AF65" s="107" t="str">
        <f t="shared" si="320"/>
        <v/>
      </c>
      <c r="AG65" s="108" t="str">
        <f t="shared" si="303"/>
        <v/>
      </c>
      <c r="AH65" s="109" t="str">
        <f t="shared" si="304"/>
        <v/>
      </c>
      <c r="AI65" s="110" t="str">
        <f t="shared" si="305"/>
        <v/>
      </c>
      <c r="AJ65" s="111" t="str">
        <f>IF(AN65="","",IF(ISERROR(MID(AN65,FIND("male,",AN65)+6,(FIND(")",AN65)-(FIND("male,",AN65)+6))))=TRUE,"missing/error",MID(AN65,FIND("male,",AN65)+6,(FIND(")",AN65)-(FIND("male,",AN65)+6)))))</f>
        <v/>
      </c>
      <c r="AK65" s="112" t="str">
        <f t="shared" si="306"/>
        <v/>
      </c>
      <c r="AM65" s="104"/>
      <c r="AN65" s="104"/>
      <c r="AO65" s="105" t="str">
        <f>IF(AS65="","",AO$3)</f>
        <v/>
      </c>
      <c r="AP65" s="106" t="str">
        <f>IF(AS65="","",AO$1)</f>
        <v/>
      </c>
      <c r="AQ65" s="107" t="str">
        <f>IF(AS65="","",AO$2)</f>
        <v/>
      </c>
      <c r="AR65" s="107" t="str">
        <f>IF(AS65="","",AO$3)</f>
        <v/>
      </c>
      <c r="AS65" s="108" t="str">
        <f>IF(AZ65="","",IF(ISNUMBER(SEARCH(":",AZ65)),MID(AZ65,FIND(":",AZ65)+2,FIND("(",AZ65)-FIND(":",AZ65)-3),LEFT(AZ65,FIND("(",AZ65)-2)))</f>
        <v/>
      </c>
      <c r="AT65" s="109" t="str">
        <f>IF(AZ65="","",MID(AZ65,FIND("(",AZ65)+1,4))</f>
        <v/>
      </c>
      <c r="AU65" s="110" t="str">
        <f>IF(ISNUMBER(SEARCH("*female*",AZ65)),"female",IF(ISNUMBER(SEARCH("*male*",AZ65)),"male",""))</f>
        <v/>
      </c>
      <c r="AV65" s="111" t="str">
        <f>IF(AZ65="","",IF(ISERROR(MID(AZ65,FIND("male,",AZ65)+6,(FIND(")",AZ65)-(FIND("male,",AZ65)+6))))=TRUE,"missing/error",MID(AZ65,FIND("male,",AZ65)+6,(FIND(")",AZ65)-(FIND("male,",AZ65)+6)))))</f>
        <v/>
      </c>
      <c r="AW65" s="112" t="str">
        <f>IF(AS65="","",(MID(AS65,(SEARCH("^^",SUBSTITUTE(AS65," ","^^",LEN(AS65)-LEN(SUBSTITUTE(AS65," ","")))))+1,99)&amp;"_"&amp;LEFT(AS65,FIND(" ",AS65)-1)&amp;"_"&amp;AT65))</f>
        <v/>
      </c>
      <c r="AY65" s="104"/>
      <c r="AZ65" s="104"/>
      <c r="BA65" s="105" t="str">
        <f t="shared" si="313"/>
        <v/>
      </c>
      <c r="BB65" s="106" t="str">
        <f t="shared" si="314"/>
        <v/>
      </c>
      <c r="BC65" s="107" t="str">
        <f>IF(BE65="","",BA$2)</f>
        <v/>
      </c>
      <c r="BD65" s="107" t="str">
        <f t="shared" si="329"/>
        <v/>
      </c>
      <c r="BE65" s="108" t="str">
        <f t="shared" si="315"/>
        <v/>
      </c>
      <c r="BF65" s="109" t="str">
        <f t="shared" si="316"/>
        <v/>
      </c>
      <c r="BG65" s="110" t="str">
        <f t="shared" si="317"/>
        <v/>
      </c>
      <c r="BH65" s="111" t="str">
        <f t="shared" si="318"/>
        <v/>
      </c>
      <c r="BI65" s="112" t="str">
        <f t="shared" si="319"/>
        <v/>
      </c>
      <c r="BK65" s="104"/>
      <c r="BL65" s="104"/>
      <c r="BM65" s="105" t="str">
        <f>IF(BQ65="","",BM$3)</f>
        <v/>
      </c>
      <c r="BN65" s="106" t="str">
        <f>IF(BQ65="","",BM$1)</f>
        <v/>
      </c>
      <c r="BO65" s="107" t="str">
        <f>IF(BQ65="","",BM$2)</f>
        <v/>
      </c>
      <c r="BP65" s="107" t="str">
        <f>IF(BQ65="","",BM$3)</f>
        <v/>
      </c>
      <c r="BQ65" s="108" t="str">
        <f>IF(BX65="","",IF(ISNUMBER(SEARCH(":",BX65)),MID(BX65,FIND(":",BX65)+2,FIND("(",BX65)-FIND(":",BX65)-3),LEFT(BX65,FIND("(",BX65)-2)))</f>
        <v/>
      </c>
      <c r="BR65" s="109" t="str">
        <f>IF(BX65="","",MID(BX65,FIND("(",BX65)+1,4))</f>
        <v/>
      </c>
      <c r="BS65" s="110" t="str">
        <f>IF(ISNUMBER(SEARCH("*female*",BX65)),"female",IF(ISNUMBER(SEARCH("*male*",BX65)),"male",""))</f>
        <v/>
      </c>
      <c r="BT65" s="111" t="str">
        <f>IF(BX65="","",IF(ISERROR(MID(BX65,FIND("male,",BX65)+6,(FIND(")",BX65)-(FIND("male,",BX65)+6))))=TRUE,"missing/error",MID(BX65,FIND("male,",BX65)+6,(FIND(")",BX65)-(FIND("male,",BX65)+6)))))</f>
        <v/>
      </c>
      <c r="BU65" s="112" t="str">
        <f>IF(BQ65="","",(MID(BQ65,(SEARCH("^^",SUBSTITUTE(BQ65," ","^^",LEN(BQ65)-LEN(SUBSTITUTE(BQ65," ","")))))+1,99)&amp;"_"&amp;LEFT(BQ65,FIND(" ",BQ65)-1)&amp;"_"&amp;BR65))</f>
        <v/>
      </c>
      <c r="BW65" s="104"/>
      <c r="BX65" s="104"/>
      <c r="BY65" s="105" t="str">
        <f>IF(CC65="","",BY$3)</f>
        <v/>
      </c>
      <c r="BZ65" s="106" t="str">
        <f>IF(CC65="","",BY$1)</f>
        <v/>
      </c>
      <c r="CA65" s="107" t="str">
        <f>IF(CC65="","",BY$2)</f>
        <v/>
      </c>
      <c r="CB65" s="107" t="str">
        <f>IF(CC65="","",BY$3)</f>
        <v/>
      </c>
      <c r="CC65" s="108" t="str">
        <f>IF(CJ65="","",IF(ISNUMBER(SEARCH(":",CJ65)),MID(CJ65,FIND(":",CJ65)+2,FIND("(",CJ65)-FIND(":",CJ65)-3),LEFT(CJ65,FIND("(",CJ65)-2)))</f>
        <v/>
      </c>
      <c r="CD65" s="109" t="str">
        <f>IF(CJ65="","",MID(CJ65,FIND("(",CJ65)+1,4))</f>
        <v/>
      </c>
      <c r="CE65" s="110" t="str">
        <f>IF(ISNUMBER(SEARCH("*female*",CJ65)),"female",IF(ISNUMBER(SEARCH("*male*",CJ65)),"male",""))</f>
        <v/>
      </c>
      <c r="CF65" s="111" t="str">
        <f>IF(CJ65="","",IF(ISERROR(MID(CJ65,FIND("male,",CJ65)+6,(FIND(")",CJ65)-(FIND("male,",CJ65)+6))))=TRUE,"missing/error",MID(CJ65,FIND("male,",CJ65)+6,(FIND(")",CJ65)-(FIND("male,",CJ65)+6)))))</f>
        <v/>
      </c>
      <c r="CG65" s="112" t="str">
        <f>IF(CC65="","",(MID(CC65,(SEARCH("^^",SUBSTITUTE(CC65," ","^^",LEN(CC65)-LEN(SUBSTITUTE(CC65," ","")))))+1,99)&amp;"_"&amp;LEFT(CC65,FIND(" ",CC65)-1)&amp;"_"&amp;CD65))</f>
        <v/>
      </c>
      <c r="CI65" s="104"/>
      <c r="CJ65" s="104"/>
      <c r="CK65" s="105" t="str">
        <f>IF(CO65="","",CK$3)</f>
        <v/>
      </c>
      <c r="CL65" s="106" t="str">
        <f>IF(CO65="","",CK$1)</f>
        <v/>
      </c>
      <c r="CM65" s="107" t="str">
        <f>IF(CO65="","",CK$2)</f>
        <v/>
      </c>
      <c r="CN65" s="107" t="str">
        <f>IF(CO65="","",CK$3)</f>
        <v/>
      </c>
      <c r="CO65" s="108" t="str">
        <f>IF(CV65="","",IF(ISNUMBER(SEARCH(":",CV65)),MID(CV65,FIND(":",CV65)+2,FIND("(",CV65)-FIND(":",CV65)-3),LEFT(CV65,FIND("(",CV65)-2)))</f>
        <v/>
      </c>
      <c r="CP65" s="109" t="str">
        <f>IF(CV65="","",MID(CV65,FIND("(",CV65)+1,4))</f>
        <v/>
      </c>
      <c r="CQ65" s="110" t="str">
        <f>IF(ISNUMBER(SEARCH("*female*",CV65)),"female",IF(ISNUMBER(SEARCH("*male*",CV65)),"male",""))</f>
        <v/>
      </c>
      <c r="CR65" s="111" t="str">
        <f>IF(CV65="","",IF(ISERROR(MID(CV65,FIND("male,",CV65)+6,(FIND(")",CV65)-(FIND("male,",CV65)+6))))=TRUE,"missing/error",MID(CV65,FIND("male,",CV65)+6,(FIND(")",CV65)-(FIND("male,",CV65)+6)))))</f>
        <v/>
      </c>
      <c r="CS65" s="112" t="str">
        <f>IF(CO65="","",(MID(CO65,(SEARCH("^^",SUBSTITUTE(CO65," ","^^",LEN(CO65)-LEN(SUBSTITUTE(CO65," ","")))))+1,99)&amp;"_"&amp;LEFT(CO65,FIND(" ",CO65)-1)&amp;"_"&amp;CP65))</f>
        <v/>
      </c>
      <c r="CU65" s="104"/>
      <c r="CV65" s="104"/>
      <c r="CW65" s="105" t="str">
        <f>IF(DA65="","",CW$3)</f>
        <v/>
      </c>
      <c r="CX65" s="106" t="str">
        <f>IF(DA65="","",CW$1)</f>
        <v/>
      </c>
      <c r="CY65" s="107" t="str">
        <f>IF(DA65="","",CW$2)</f>
        <v/>
      </c>
      <c r="CZ65" s="107" t="str">
        <f>IF(DA65="","",CW$3)</f>
        <v/>
      </c>
      <c r="DA65" s="108" t="str">
        <f>IF(DH65="","",IF(ISNUMBER(SEARCH(":",DH65)),MID(DH65,FIND(":",DH65)+2,FIND("(",DH65)-FIND(":",DH65)-3),LEFT(DH65,FIND("(",DH65)-2)))</f>
        <v/>
      </c>
      <c r="DB65" s="109" t="str">
        <f>IF(DH65="","",MID(DH65,FIND("(",DH65)+1,4))</f>
        <v/>
      </c>
      <c r="DC65" s="110" t="str">
        <f>IF(ISNUMBER(SEARCH("*female*",DH65)),"female",IF(ISNUMBER(SEARCH("*male*",DH65)),"male",""))</f>
        <v/>
      </c>
      <c r="DD65" s="111" t="str">
        <f>IF(DH65="","",IF(ISERROR(MID(DH65,FIND("male,",DH65)+6,(FIND(")",DH65)-(FIND("male,",DH65)+6))))=TRUE,"missing/error",MID(DH65,FIND("male,",DH65)+6,(FIND(")",DH65)-(FIND("male,",DH65)+6)))))</f>
        <v/>
      </c>
      <c r="DE65" s="112" t="str">
        <f>IF(DA65="","",(MID(DA65,(SEARCH("^^",SUBSTITUTE(DA65," ","^^",LEN(DA65)-LEN(SUBSTITUTE(DA65," ","")))))+1,99)&amp;"_"&amp;LEFT(DA65,FIND(" ",DA65)-1)&amp;"_"&amp;DB65))</f>
        <v/>
      </c>
      <c r="DG65" s="104"/>
      <c r="DH65" s="104"/>
      <c r="DI65" s="105" t="str">
        <f>IF(DM65="","",DI$3)</f>
        <v/>
      </c>
      <c r="DJ65" s="106" t="str">
        <f>IF(DM65="","",DI$1)</f>
        <v/>
      </c>
      <c r="DK65" s="107" t="str">
        <f>IF(DM65="","",DI$2)</f>
        <v/>
      </c>
      <c r="DL65" s="107" t="str">
        <f>IF(DM65="","",DI$3)</f>
        <v/>
      </c>
      <c r="DM65" s="108" t="str">
        <f>IF(DT65="","",IF(ISNUMBER(SEARCH(":",DT65)),MID(DT65,FIND(":",DT65)+2,FIND("(",DT65)-FIND(":",DT65)-3),LEFT(DT65,FIND("(",DT65)-2)))</f>
        <v/>
      </c>
      <c r="DN65" s="109" t="str">
        <f>IF(DT65="","",MID(DT65,FIND("(",DT65)+1,4))</f>
        <v/>
      </c>
      <c r="DO65" s="110" t="str">
        <f>IF(ISNUMBER(SEARCH("*female*",DT65)),"female",IF(ISNUMBER(SEARCH("*male*",DT65)),"male",""))</f>
        <v/>
      </c>
      <c r="DP65" s="111" t="str">
        <f>IF(DT65="","",IF(ISERROR(MID(DT65,FIND("male,",DT65)+6,(FIND(")",DT65)-(FIND("male,",DT65)+6))))=TRUE,"missing/error",MID(DT65,FIND("male,",DT65)+6,(FIND(")",DT65)-(FIND("male,",DT65)+6)))))</f>
        <v/>
      </c>
      <c r="DQ65" s="112" t="str">
        <f>IF(DM65="","",(MID(DM65,(SEARCH("^^",SUBSTITUTE(DM65," ","^^",LEN(DM65)-LEN(SUBSTITUTE(DM65," ","")))))+1,99)&amp;"_"&amp;LEFT(DM65,FIND(" ",DM65)-1)&amp;"_"&amp;DN65))</f>
        <v/>
      </c>
      <c r="DS65" s="104"/>
      <c r="DT65" s="104"/>
      <c r="DU65" s="105" t="str">
        <f>IF(DY65="","",DU$3)</f>
        <v/>
      </c>
      <c r="DV65" s="106" t="str">
        <f>IF(DY65="","",DU$1)</f>
        <v/>
      </c>
      <c r="DW65" s="107" t="str">
        <f>IF(DY65="","",DU$2)</f>
        <v/>
      </c>
      <c r="DX65" s="107" t="str">
        <f>IF(DY65="","",DU$3)</f>
        <v/>
      </c>
      <c r="DY65" s="108" t="str">
        <f>IF(EF65="","",IF(ISNUMBER(SEARCH(":",EF65)),MID(EF65,FIND(":",EF65)+2,FIND("(",EF65)-FIND(":",EF65)-3),LEFT(EF65,FIND("(",EF65)-2)))</f>
        <v/>
      </c>
      <c r="DZ65" s="109" t="str">
        <f>IF(EF65="","",MID(EF65,FIND("(",EF65)+1,4))</f>
        <v/>
      </c>
      <c r="EA65" s="110" t="str">
        <f>IF(ISNUMBER(SEARCH("*female*",EF65)),"female",IF(ISNUMBER(SEARCH("*male*",EF65)),"male",""))</f>
        <v/>
      </c>
      <c r="EB65" s="111" t="str">
        <f>IF(EF65="","",IF(ISERROR(MID(EF65,FIND("male,",EF65)+6,(FIND(")",EF65)-(FIND("male,",EF65)+6))))=TRUE,"missing/error",MID(EF65,FIND("male,",EF65)+6,(FIND(")",EF65)-(FIND("male,",EF65)+6)))))</f>
        <v/>
      </c>
      <c r="EC65" s="112" t="str">
        <f>IF(DY65="","",(MID(DY65,(SEARCH("^^",SUBSTITUTE(DY65," ","^^",LEN(DY65)-LEN(SUBSTITUTE(DY65," ","")))))+1,99)&amp;"_"&amp;LEFT(DY65,FIND(" ",DY65)-1)&amp;"_"&amp;DZ65))</f>
        <v/>
      </c>
      <c r="EE65" s="104"/>
      <c r="EF65" s="104"/>
      <c r="EG65" s="105" t="str">
        <f>IF(EK65="","",EG$3)</f>
        <v/>
      </c>
      <c r="EH65" s="106" t="str">
        <f>IF(EK65="","",EG$1)</f>
        <v/>
      </c>
      <c r="EI65" s="107" t="str">
        <f>IF(EK65="","",EG$2)</f>
        <v/>
      </c>
      <c r="EJ65" s="107" t="str">
        <f>IF(EK65="","",EG$3)</f>
        <v/>
      </c>
      <c r="EK65" s="108" t="str">
        <f>IF(ER65="","",IF(ISNUMBER(SEARCH(":",ER65)),MID(ER65,FIND(":",ER65)+2,FIND("(",ER65)-FIND(":",ER65)-3),LEFT(ER65,FIND("(",ER65)-2)))</f>
        <v/>
      </c>
      <c r="EL65" s="109" t="str">
        <f>IF(ER65="","",MID(ER65,FIND("(",ER65)+1,4))</f>
        <v/>
      </c>
      <c r="EM65" s="110" t="str">
        <f>IF(ISNUMBER(SEARCH("*female*",ER65)),"female",IF(ISNUMBER(SEARCH("*male*",ER65)),"male",""))</f>
        <v/>
      </c>
      <c r="EN65" s="111" t="str">
        <f>IF(ER65="","",IF(ISERROR(MID(ER65,FIND("male,",ER65)+6,(FIND(")",ER65)-(FIND("male,",ER65)+6))))=TRUE,"missing/error",MID(ER65,FIND("male,",ER65)+6,(FIND(")",ER65)-(FIND("male,",ER65)+6)))))</f>
        <v/>
      </c>
      <c r="EO65" s="112" t="str">
        <f>IF(EK65="","",(MID(EK65,(SEARCH("^^",SUBSTITUTE(EK65," ","^^",LEN(EK65)-LEN(SUBSTITUTE(EK65," ","")))))+1,99)&amp;"_"&amp;LEFT(EK65,FIND(" ",EK65)-1)&amp;"_"&amp;EL65))</f>
        <v/>
      </c>
      <c r="EQ65" s="104"/>
      <c r="ER65" s="104"/>
      <c r="ES65" s="105" t="str">
        <f>IF(EW65="","",ES$3)</f>
        <v/>
      </c>
      <c r="ET65" s="106" t="str">
        <f>IF(EW65="","",ES$1)</f>
        <v/>
      </c>
      <c r="EU65" s="107" t="str">
        <f>IF(EW65="","",ES$2)</f>
        <v/>
      </c>
      <c r="EV65" s="107" t="str">
        <f>IF(EW65="","",ES$3)</f>
        <v/>
      </c>
      <c r="EW65" s="108" t="str">
        <f>IF(FD65="","",IF(ISNUMBER(SEARCH(":",FD65)),MID(FD65,FIND(":",FD65)+2,FIND("(",FD65)-FIND(":",FD65)-3),LEFT(FD65,FIND("(",FD65)-2)))</f>
        <v/>
      </c>
      <c r="EX65" s="109" t="str">
        <f>IF(FD65="","",MID(FD65,FIND("(",FD65)+1,4))</f>
        <v/>
      </c>
      <c r="EY65" s="110" t="str">
        <f>IF(ISNUMBER(SEARCH("*female*",FD65)),"female",IF(ISNUMBER(SEARCH("*male*",FD65)),"male",""))</f>
        <v/>
      </c>
      <c r="EZ65" s="111" t="str">
        <f>IF(FD65="","",IF(ISERROR(MID(FD65,FIND("male,",FD65)+6,(FIND(")",FD65)-(FIND("male,",FD65)+6))))=TRUE,"missing/error",MID(FD65,FIND("male,",FD65)+6,(FIND(")",FD65)-(FIND("male,",FD65)+6)))))</f>
        <v/>
      </c>
      <c r="FA65" s="112" t="str">
        <f>IF(EW65="","",(MID(EW65,(SEARCH("^^",SUBSTITUTE(EW65," ","^^",LEN(EW65)-LEN(SUBSTITUTE(EW65," ","")))))+1,99)&amp;"_"&amp;LEFT(EW65,FIND(" ",EW65)-1)&amp;"_"&amp;EX65))</f>
        <v/>
      </c>
      <c r="FC65" s="104"/>
      <c r="FD65" s="104"/>
      <c r="FE65" s="105" t="str">
        <f>IF(FI65="","",FE$3)</f>
        <v/>
      </c>
      <c r="FF65" s="106" t="str">
        <f>IF(FI65="","",FE$1)</f>
        <v/>
      </c>
      <c r="FG65" s="107" t="str">
        <f>IF(FI65="","",FE$2)</f>
        <v/>
      </c>
      <c r="FH65" s="107" t="str">
        <f>IF(FI65="","",FE$3)</f>
        <v/>
      </c>
      <c r="FI65" s="108" t="str">
        <f>IF(FP65="","",IF(ISNUMBER(SEARCH(":",FP65)),MID(FP65,FIND(":",FP65)+2,FIND("(",FP65)-FIND(":",FP65)-3),LEFT(FP65,FIND("(",FP65)-2)))</f>
        <v/>
      </c>
      <c r="FJ65" s="109" t="str">
        <f>IF(FP65="","",MID(FP65,FIND("(",FP65)+1,4))</f>
        <v/>
      </c>
      <c r="FK65" s="110" t="str">
        <f>IF(ISNUMBER(SEARCH("*female*",FP65)),"female",IF(ISNUMBER(SEARCH("*male*",FP65)),"male",""))</f>
        <v/>
      </c>
      <c r="FL65" s="111" t="str">
        <f>IF(FP65="","",IF(ISERROR(MID(FP65,FIND("male,",FP65)+6,(FIND(")",FP65)-(FIND("male,",FP65)+6))))=TRUE,"missing/error",MID(FP65,FIND("male,",FP65)+6,(FIND(")",FP65)-(FIND("male,",FP65)+6)))))</f>
        <v/>
      </c>
      <c r="FM65" s="112" t="str">
        <f>IF(FI65="","",(MID(FI65,(SEARCH("^^",SUBSTITUTE(FI65," ","^^",LEN(FI65)-LEN(SUBSTITUTE(FI65," ","")))))+1,99)&amp;"_"&amp;LEFT(FI65,FIND(" ",FI65)-1)&amp;"_"&amp;FJ65))</f>
        <v/>
      </c>
      <c r="FO65" s="104"/>
      <c r="FP65" s="104"/>
      <c r="FQ65" s="105" t="str">
        <f>IF(FU65="","",#REF!)</f>
        <v/>
      </c>
      <c r="FR65" s="106" t="str">
        <f>IF(FU65="","",FQ$1)</f>
        <v/>
      </c>
      <c r="FS65" s="107" t="str">
        <f>IF(FU65="","",FQ$2)</f>
        <v/>
      </c>
      <c r="FT65" s="107" t="str">
        <f>IF(FU65="","",FQ$3)</f>
        <v/>
      </c>
      <c r="FU65" s="108" t="str">
        <f>IF(GB65="","",IF(ISNUMBER(SEARCH(":",GB65)),MID(GB65,FIND(":",GB65)+2,FIND("(",GB65)-FIND(":",GB65)-3),LEFT(GB65,FIND("(",GB65)-2)))</f>
        <v/>
      </c>
      <c r="FV65" s="109" t="str">
        <f>IF(GB65="","",MID(GB65,FIND("(",GB65)+1,4))</f>
        <v/>
      </c>
      <c r="FW65" s="110" t="str">
        <f>IF(ISNUMBER(SEARCH("*female*",GB65)),"female",IF(ISNUMBER(SEARCH("*male*",GB65)),"male",""))</f>
        <v/>
      </c>
      <c r="FX65" s="111" t="str">
        <f>IF(GB65="","",IF(ISERROR(MID(GB65,FIND("male,",GB65)+6,(FIND(")",GB65)-(FIND("male,",GB65)+6))))=TRUE,"missing/error",MID(GB65,FIND("male,",GB65)+6,(FIND(")",GB65)-(FIND("male,",GB65)+6)))))</f>
        <v/>
      </c>
      <c r="FY65" s="112" t="str">
        <f>IF(FU65="","",(MID(FU65,(SEARCH("^^",SUBSTITUTE(FU65," ","^^",LEN(FU65)-LEN(SUBSTITUTE(FU65," ","")))))+1,99)&amp;"_"&amp;LEFT(FU65,FIND(" ",FU65)-1)&amp;"_"&amp;FV65))</f>
        <v/>
      </c>
      <c r="GA65" s="104"/>
      <c r="GB65" s="104"/>
      <c r="GC65" s="105" t="str">
        <f>IF(GG65="","",GC$3)</f>
        <v/>
      </c>
      <c r="GD65" s="106" t="str">
        <f>IF(GG65="","",GC$1)</f>
        <v/>
      </c>
      <c r="GE65" s="107" t="str">
        <f>IF(GG65="","",GC$2)</f>
        <v/>
      </c>
      <c r="GF65" s="107" t="str">
        <f>IF(GG65="","",GC$3)</f>
        <v/>
      </c>
      <c r="GG65" s="108" t="str">
        <f>IF(GN65="","",IF(ISNUMBER(SEARCH(":",GN65)),MID(GN65,FIND(":",GN65)+2,FIND("(",GN65)-FIND(":",GN65)-3),LEFT(GN65,FIND("(",GN65)-2)))</f>
        <v/>
      </c>
      <c r="GH65" s="109" t="str">
        <f>IF(GN65="","",MID(GN65,FIND("(",GN65)+1,4))</f>
        <v/>
      </c>
      <c r="GI65" s="110" t="str">
        <f>IF(ISNUMBER(SEARCH("*female*",GN65)),"female",IF(ISNUMBER(SEARCH("*male*",GN65)),"male",""))</f>
        <v/>
      </c>
      <c r="GJ65" s="111" t="str">
        <f>IF(GN65="","",IF(ISERROR(MID(GN65,FIND("male,",GN65)+6,(FIND(")",GN65)-(FIND("male,",GN65)+6))))=TRUE,"missing/error",MID(GN65,FIND("male,",GN65)+6,(FIND(")",GN65)-(FIND("male,",GN65)+6)))))</f>
        <v/>
      </c>
      <c r="GK65" s="112" t="str">
        <f>IF(GG65="","",(MID(GG65,(SEARCH("^^",SUBSTITUTE(GG65," ","^^",LEN(GG65)-LEN(SUBSTITUTE(GG65," ","")))))+1,99)&amp;"_"&amp;LEFT(GG65,FIND(" ",GG65)-1)&amp;"_"&amp;GH65))</f>
        <v/>
      </c>
      <c r="GM65" s="104"/>
      <c r="GN65" s="104"/>
      <c r="GO65" s="105" t="str">
        <f>IF(GS65="","",GO$3)</f>
        <v/>
      </c>
      <c r="GP65" s="106" t="str">
        <f>IF(GS65="","",GO$1)</f>
        <v/>
      </c>
      <c r="GQ65" s="107" t="str">
        <f>IF(GS65="","",GO$2)</f>
        <v/>
      </c>
      <c r="GR65" s="107" t="str">
        <f>IF(GS65="","",GO$3)</f>
        <v/>
      </c>
      <c r="GS65" s="108" t="str">
        <f>IF(GZ65="","",IF(ISNUMBER(SEARCH(":",GZ65)),MID(GZ65,FIND(":",GZ65)+2,FIND("(",GZ65)-FIND(":",GZ65)-3),LEFT(GZ65,FIND("(",GZ65)-2)))</f>
        <v/>
      </c>
      <c r="GT65" s="109" t="str">
        <f>IF(GZ65="","",MID(GZ65,FIND("(",GZ65)+1,4))</f>
        <v/>
      </c>
      <c r="GU65" s="110" t="str">
        <f>IF(ISNUMBER(SEARCH("*female*",GZ65)),"female",IF(ISNUMBER(SEARCH("*male*",GZ65)),"male",""))</f>
        <v/>
      </c>
      <c r="GV65" s="111" t="str">
        <f>IF(GZ65="","",IF(ISERROR(MID(GZ65,FIND("male,",GZ65)+6,(FIND(")",GZ65)-(FIND("male,",GZ65)+6))))=TRUE,"missing/error",MID(GZ65,FIND("male,",GZ65)+6,(FIND(")",GZ65)-(FIND("male,",GZ65)+6)))))</f>
        <v/>
      </c>
      <c r="GW65" s="112" t="str">
        <f>IF(GS65="","",(MID(GS65,(SEARCH("^^",SUBSTITUTE(GS65," ","^^",LEN(GS65)-LEN(SUBSTITUTE(GS65," ","")))))+1,99)&amp;"_"&amp;LEFT(GS65,FIND(" ",GS65)-1)&amp;"_"&amp;GT65))</f>
        <v/>
      </c>
      <c r="GY65" s="104"/>
      <c r="GZ65" s="104"/>
      <c r="HA65" s="105" t="str">
        <f>IF(HE65="","",HA$3)</f>
        <v/>
      </c>
      <c r="HB65" s="106" t="str">
        <f>IF(HE65="","",HA$1)</f>
        <v/>
      </c>
      <c r="HC65" s="107" t="str">
        <f>IF(HE65="","",HA$2)</f>
        <v/>
      </c>
      <c r="HD65" s="107" t="str">
        <f>IF(HE65="","",HA$3)</f>
        <v/>
      </c>
      <c r="HE65" s="108" t="str">
        <f>IF(HL65="","",IF(ISNUMBER(SEARCH(":",HL65)),MID(HL65,FIND(":",HL65)+2,FIND("(",HL65)-FIND(":",HL65)-3),LEFT(HL65,FIND("(",HL65)-2)))</f>
        <v/>
      </c>
      <c r="HF65" s="109" t="str">
        <f>IF(HL65="","",MID(HL65,FIND("(",HL65)+1,4))</f>
        <v/>
      </c>
      <c r="HG65" s="110" t="str">
        <f>IF(ISNUMBER(SEARCH("*female*",HL65)),"female",IF(ISNUMBER(SEARCH("*male*",HL65)),"male",""))</f>
        <v/>
      </c>
      <c r="HH65" s="111" t="str">
        <f>IF(HL65="","",IF(ISERROR(MID(HL65,FIND("male,",HL65)+6,(FIND(")",HL65)-(FIND("male,",HL65)+6))))=TRUE,"missing/error",MID(HL65,FIND("male,",HL65)+6,(FIND(")",HL65)-(FIND("male,",HL65)+6)))))</f>
        <v/>
      </c>
      <c r="HI65" s="112" t="str">
        <f>IF(HE65="","",(MID(HE65,(SEARCH("^^",SUBSTITUTE(HE65," ","^^",LEN(HE65)-LEN(SUBSTITUTE(HE65," ","")))))+1,99)&amp;"_"&amp;LEFT(HE65,FIND(" ",HE65)-1)&amp;"_"&amp;HF65))</f>
        <v/>
      </c>
      <c r="HK65" s="104"/>
      <c r="HL65" s="104" t="s">
        <v>287</v>
      </c>
      <c r="HM65" s="105" t="str">
        <f>IF(HQ65="","",HM$3)</f>
        <v/>
      </c>
      <c r="HN65" s="106" t="str">
        <f>IF(HQ65="","",HM$1)</f>
        <v/>
      </c>
      <c r="HO65" s="107" t="str">
        <f>IF(HQ65="","",HM$2)</f>
        <v/>
      </c>
      <c r="HP65" s="107" t="str">
        <f>IF(HQ65="","",HM$3)</f>
        <v/>
      </c>
      <c r="HQ65" s="108" t="str">
        <f>IF(HX65="","",IF(ISNUMBER(SEARCH(":",HX65)),MID(HX65,FIND(":",HX65)+2,FIND("(",HX65)-FIND(":",HX65)-3),LEFT(HX65,FIND("(",HX65)-2)))</f>
        <v/>
      </c>
      <c r="HR65" s="109" t="str">
        <f>IF(HX65="","",MID(HX65,FIND("(",HX65)+1,4))</f>
        <v/>
      </c>
      <c r="HS65" s="110" t="str">
        <f>IF(ISNUMBER(SEARCH("*female*",HX65)),"female",IF(ISNUMBER(SEARCH("*male*",HX65)),"male",""))</f>
        <v/>
      </c>
      <c r="HT65" s="111" t="str">
        <f>IF(HX65="","",IF(ISERROR(MID(HX65,FIND("male,",HX65)+6,(FIND(")",HX65)-(FIND("male,",HX65)+6))))=TRUE,"missing/error",MID(HX65,FIND("male,",HX65)+6,(FIND(")",HX65)-(FIND("male,",HX65)+6)))))</f>
        <v/>
      </c>
      <c r="HU65" s="112" t="str">
        <f>IF(HQ65="","",(MID(HQ65,(SEARCH("^^",SUBSTITUTE(HQ65," ","^^",LEN(HQ65)-LEN(SUBSTITUTE(HQ65," ","")))))+1,99)&amp;"_"&amp;LEFT(HQ65,FIND(" ",HQ65)-1)&amp;"_"&amp;HR65))</f>
        <v/>
      </c>
      <c r="HW65" s="104"/>
      <c r="HX65" s="104"/>
      <c r="HY65" s="105" t="str">
        <f>IF(IC65="","",HY$3)</f>
        <v/>
      </c>
      <c r="HZ65" s="106" t="str">
        <f>IF(IC65="","",HY$1)</f>
        <v/>
      </c>
      <c r="IA65" s="107" t="str">
        <f>IF(IC65="","",HY$2)</f>
        <v/>
      </c>
      <c r="IB65" s="107" t="str">
        <f>IF(IC65="","",HY$3)</f>
        <v/>
      </c>
      <c r="IC65" s="108" t="str">
        <f>IF(IJ65="","",IF(ISNUMBER(SEARCH(":",IJ65)),MID(IJ65,FIND(":",IJ65)+2,FIND("(",IJ65)-FIND(":",IJ65)-3),LEFT(IJ65,FIND("(",IJ65)-2)))</f>
        <v/>
      </c>
      <c r="ID65" s="109" t="str">
        <f>IF(IJ65="","",MID(IJ65,FIND("(",IJ65)+1,4))</f>
        <v/>
      </c>
      <c r="IE65" s="110" t="str">
        <f>IF(ISNUMBER(SEARCH("*female*",IJ65)),"female",IF(ISNUMBER(SEARCH("*male*",IJ65)),"male",""))</f>
        <v/>
      </c>
      <c r="IF65" s="111" t="str">
        <f>IF(IJ65="","",IF(ISERROR(MID(IJ65,FIND("male,",IJ65)+6,(FIND(")",IJ65)-(FIND("male,",IJ65)+6))))=TRUE,"missing/error",MID(IJ65,FIND("male,",IJ65)+6,(FIND(")",IJ65)-(FIND("male,",IJ65)+6)))))</f>
        <v/>
      </c>
      <c r="IG65" s="112" t="str">
        <f>IF(IC65="","",(MID(IC65,(SEARCH("^^",SUBSTITUTE(IC65," ","^^",LEN(IC65)-LEN(SUBSTITUTE(IC65," ","")))))+1,99)&amp;"_"&amp;LEFT(IC65,FIND(" ",IC65)-1)&amp;"_"&amp;ID65))</f>
        <v/>
      </c>
      <c r="II65" s="104"/>
      <c r="IJ65" s="104"/>
      <c r="IK65" s="105" t="str">
        <f>IF(IO65="","",IK$3)</f>
        <v/>
      </c>
      <c r="IL65" s="106" t="str">
        <f>IF(IO65="","",IK$1)</f>
        <v/>
      </c>
      <c r="IM65" s="107" t="str">
        <f>IF(IO65="","",IK$2)</f>
        <v/>
      </c>
      <c r="IN65" s="107" t="str">
        <f>IF(IO65="","",IK$3)</f>
        <v/>
      </c>
      <c r="IO65" s="108" t="str">
        <f>IF(IV65="","",IF(ISNUMBER(SEARCH(":",IV65)),MID(IV65,FIND(":",IV65)+2,FIND("(",IV65)-FIND(":",IV65)-3),LEFT(IV65,FIND("(",IV65)-2)))</f>
        <v/>
      </c>
      <c r="IP65" s="109" t="str">
        <f>IF(IV65="","",MID(IV65,FIND("(",IV65)+1,4))</f>
        <v/>
      </c>
      <c r="IQ65" s="110" t="str">
        <f>IF(ISNUMBER(SEARCH("*female*",IV65)),"female",IF(ISNUMBER(SEARCH("*male*",IV65)),"male",""))</f>
        <v/>
      </c>
      <c r="IR65" s="111" t="str">
        <f>IF(IV65="","",IF(ISERROR(MID(IV65,FIND("male,",IV65)+6,(FIND(")",IV65)-(FIND("male,",IV65)+6))))=TRUE,"missing/error",MID(IV65,FIND("male,",IV65)+6,(FIND(")",IV65)-(FIND("male,",IV65)+6)))))</f>
        <v/>
      </c>
      <c r="IS65" s="112" t="str">
        <f>IF(IO65="","",(MID(IO65,(SEARCH("^^",SUBSTITUTE(IO65," ","^^",LEN(IO65)-LEN(SUBSTITUTE(IO65," ","")))))+1,99)&amp;"_"&amp;LEFT(IO65,FIND(" ",IO65)-1)&amp;"_"&amp;IP65))</f>
        <v/>
      </c>
      <c r="IU65" s="104"/>
      <c r="IV65" s="104"/>
      <c r="IW65" s="105" t="str">
        <f>IF(JA65="","",IW$3)</f>
        <v/>
      </c>
      <c r="IX65" s="106" t="str">
        <f>IF(JA65="","",IW$1)</f>
        <v/>
      </c>
      <c r="IY65" s="107" t="str">
        <f>IF(JA65="","",IW$2)</f>
        <v/>
      </c>
      <c r="IZ65" s="107" t="str">
        <f>IF(JA65="","",IW$3)</f>
        <v/>
      </c>
      <c r="JA65" s="108" t="str">
        <f>IF(JH65="","",IF(ISNUMBER(SEARCH(":",JH65)),MID(JH65,FIND(":",JH65)+2,FIND("(",JH65)-FIND(":",JH65)-3),LEFT(JH65,FIND("(",JH65)-2)))</f>
        <v/>
      </c>
      <c r="JB65" s="109" t="str">
        <f>IF(JH65="","",MID(JH65,FIND("(",JH65)+1,4))</f>
        <v/>
      </c>
      <c r="JC65" s="110" t="str">
        <f>IF(ISNUMBER(SEARCH("*female*",JH65)),"female",IF(ISNUMBER(SEARCH("*male*",JH65)),"male",""))</f>
        <v/>
      </c>
      <c r="JD65" s="111" t="str">
        <f>IF(JH65="","",IF(ISERROR(MID(JH65,FIND("male,",JH65)+6,(FIND(")",JH65)-(FIND("male,",JH65)+6))))=TRUE,"missing/error",MID(JH65,FIND("male,",JH65)+6,(FIND(")",JH65)-(FIND("male,",JH65)+6)))))</f>
        <v/>
      </c>
      <c r="JE65" s="112" t="str">
        <f>IF(JA65="","",(MID(JA65,(SEARCH("^^",SUBSTITUTE(JA65," ","^^",LEN(JA65)-LEN(SUBSTITUTE(JA65," ","")))))+1,99)&amp;"_"&amp;LEFT(JA65,FIND(" ",JA65)-1)&amp;"_"&amp;JB65))</f>
        <v/>
      </c>
      <c r="JG65" s="104"/>
      <c r="JH65" s="104"/>
      <c r="JI65" s="105" t="str">
        <f>IF(JM65="","",JI$3)</f>
        <v/>
      </c>
      <c r="JJ65" s="106" t="str">
        <f>IF(JM65="","",JI$1)</f>
        <v/>
      </c>
      <c r="JK65" s="107" t="str">
        <f>IF(JM65="","",JI$2)</f>
        <v/>
      </c>
      <c r="JL65" s="107" t="str">
        <f>IF(JM65="","",JI$3)</f>
        <v/>
      </c>
      <c r="JM65" s="108" t="str">
        <f>IF(JT65="","",IF(ISNUMBER(SEARCH(":",JT65)),MID(JT65,FIND(":",JT65)+2,FIND("(",JT65)-FIND(":",JT65)-3),LEFT(JT65,FIND("(",JT65)-2)))</f>
        <v/>
      </c>
      <c r="JN65" s="109" t="str">
        <f>IF(JT65="","",MID(JT65,FIND("(",JT65)+1,4))</f>
        <v/>
      </c>
      <c r="JO65" s="110" t="str">
        <f>IF(ISNUMBER(SEARCH("*female*",JT65)),"female",IF(ISNUMBER(SEARCH("*male*",JT65)),"male",""))</f>
        <v/>
      </c>
      <c r="JP65" s="111" t="str">
        <f>IF(JT65="","",IF(ISERROR(MID(JT65,FIND("male,",JT65)+6,(FIND(")",JT65)-(FIND("male,",JT65)+6))))=TRUE,"missing/error",MID(JT65,FIND("male,",JT65)+6,(FIND(")",JT65)-(FIND("male,",JT65)+6)))))</f>
        <v/>
      </c>
      <c r="JQ65" s="112" t="str">
        <f>IF(JM65="","",(MID(JM65,(SEARCH("^^",SUBSTITUTE(JM65," ","^^",LEN(JM65)-LEN(SUBSTITUTE(JM65," ","")))))+1,99)&amp;"_"&amp;LEFT(JM65,FIND(" ",JM65)-1)&amp;"_"&amp;JN65))</f>
        <v/>
      </c>
      <c r="JS65" s="104"/>
      <c r="JT65" s="104"/>
      <c r="JU65" s="105" t="str">
        <f>IF(JY65="","",JU$3)</f>
        <v/>
      </c>
      <c r="JV65" s="106" t="str">
        <f>IF(JY65="","",JU$1)</f>
        <v/>
      </c>
      <c r="JW65" s="107" t="str">
        <f>IF(JY65="","",JU$2)</f>
        <v/>
      </c>
      <c r="JX65" s="107" t="str">
        <f>IF(JY65="","",JU$3)</f>
        <v/>
      </c>
      <c r="JY65" s="108" t="str">
        <f>IF(KF65="","",IF(ISNUMBER(SEARCH(":",KF65)),MID(KF65,FIND(":",KF65)+2,FIND("(",KF65)-FIND(":",KF65)-3),LEFT(KF65,FIND("(",KF65)-2)))</f>
        <v/>
      </c>
      <c r="JZ65" s="109" t="str">
        <f>IF(KF65="","",MID(KF65,FIND("(",KF65)+1,4))</f>
        <v/>
      </c>
      <c r="KA65" s="110" t="str">
        <f>IF(ISNUMBER(SEARCH("*female*",KF65)),"female",IF(ISNUMBER(SEARCH("*male*",KF65)),"male",""))</f>
        <v/>
      </c>
      <c r="KB65" s="111" t="str">
        <f>IF(KF65="","",IF(ISERROR(MID(KF65,FIND("male,",KF65)+6,(FIND(")",KF65)-(FIND("male,",KF65)+6))))=TRUE,"missing/error",MID(KF65,FIND("male,",KF65)+6,(FIND(")",KF65)-(FIND("male,",KF65)+6)))))</f>
        <v/>
      </c>
      <c r="KC65" s="112" t="str">
        <f>IF(JY65="","",(MID(JY65,(SEARCH("^^",SUBSTITUTE(JY65," ","^^",LEN(JY65)-LEN(SUBSTITUTE(JY65," ","")))))+1,99)&amp;"_"&amp;LEFT(JY65,FIND(" ",JY65)-1)&amp;"_"&amp;JZ65))</f>
        <v/>
      </c>
      <c r="KE65" s="104"/>
      <c r="KF65" s="104"/>
    </row>
    <row r="66" spans="1:292" ht="13.5" customHeight="1">
      <c r="A66" s="20"/>
      <c r="B66" s="104" t="s">
        <v>725</v>
      </c>
      <c r="C66" s="1" t="s">
        <v>726</v>
      </c>
      <c r="D66" s="163" t="s">
        <v>727</v>
      </c>
      <c r="E66" s="105">
        <f t="shared" si="307"/>
        <v>41814</v>
      </c>
      <c r="F66" s="106" t="str">
        <f t="shared" si="308"/>
        <v>Katainen I</v>
      </c>
      <c r="G66" s="107">
        <v>41418</v>
      </c>
      <c r="H66" s="107">
        <f>IF(I66="","",E$3)</f>
        <v>41814</v>
      </c>
      <c r="I66" s="108" t="str">
        <f t="shared" si="309"/>
        <v>Pia Viitanen</v>
      </c>
      <c r="J66" s="109" t="str">
        <f t="shared" si="310"/>
        <v>1967</v>
      </c>
      <c r="K66" s="110" t="str">
        <f t="shared" si="311"/>
        <v>female</v>
      </c>
      <c r="L66" s="111" t="str">
        <f t="shared" si="328"/>
        <v>fi_sdp01</v>
      </c>
      <c r="M66" s="112" t="str">
        <f t="shared" si="312"/>
        <v>Viitanen_Pia_1967</v>
      </c>
      <c r="O66" s="104"/>
      <c r="P66" s="104" t="s">
        <v>895</v>
      </c>
      <c r="Q66" s="105"/>
      <c r="R66" s="106"/>
      <c r="S66" s="107"/>
      <c r="T66" s="107"/>
      <c r="U66" s="108"/>
      <c r="V66" s="109"/>
      <c r="W66" s="110"/>
      <c r="X66" s="111"/>
      <c r="Y66" s="112"/>
      <c r="AA66" s="104"/>
      <c r="AB66" s="104"/>
      <c r="AC66" s="105"/>
      <c r="AD66" s="106"/>
      <c r="AE66" s="107"/>
      <c r="AF66" s="107"/>
      <c r="AG66" s="108"/>
      <c r="AH66" s="109"/>
      <c r="AI66" s="110"/>
      <c r="AJ66" s="111"/>
      <c r="AK66" s="112"/>
      <c r="AM66" s="104"/>
      <c r="AN66" s="104"/>
      <c r="AO66" s="105"/>
      <c r="AP66" s="106"/>
      <c r="AQ66" s="107"/>
      <c r="AR66" s="107"/>
      <c r="AS66" s="108"/>
      <c r="AT66" s="109"/>
      <c r="AU66" s="110"/>
      <c r="AV66" s="111"/>
      <c r="AW66" s="112"/>
      <c r="AY66" s="104"/>
      <c r="AZ66" s="104"/>
      <c r="BA66" s="105"/>
      <c r="BB66" s="106"/>
      <c r="BC66" s="107"/>
      <c r="BD66" s="107"/>
      <c r="BE66" s="108"/>
      <c r="BF66" s="109"/>
      <c r="BG66" s="110"/>
      <c r="BH66" s="111"/>
      <c r="BI66" s="112"/>
      <c r="BK66" s="104"/>
      <c r="BL66" s="104"/>
      <c r="BM66" s="105"/>
      <c r="BN66" s="106"/>
      <c r="BO66" s="107"/>
      <c r="BP66" s="107"/>
      <c r="BQ66" s="108"/>
      <c r="BR66" s="109"/>
      <c r="BS66" s="110"/>
      <c r="BT66" s="111"/>
      <c r="BU66" s="112"/>
      <c r="BW66" s="104"/>
      <c r="BX66" s="104"/>
      <c r="BY66" s="105"/>
      <c r="BZ66" s="106"/>
      <c r="CA66" s="107"/>
      <c r="CB66" s="107"/>
      <c r="CC66" s="108"/>
      <c r="CD66" s="109"/>
      <c r="CE66" s="110"/>
      <c r="CF66" s="111"/>
      <c r="CG66" s="112"/>
      <c r="CI66" s="104"/>
      <c r="CJ66" s="104"/>
      <c r="CK66" s="105"/>
      <c r="CL66" s="106"/>
      <c r="CM66" s="107"/>
      <c r="CN66" s="107"/>
      <c r="CO66" s="108"/>
      <c r="CP66" s="109"/>
      <c r="CQ66" s="110"/>
      <c r="CR66" s="111"/>
      <c r="CS66" s="112"/>
      <c r="CU66" s="104"/>
      <c r="CV66" s="104"/>
      <c r="CW66" s="105"/>
      <c r="CX66" s="106"/>
      <c r="CY66" s="107"/>
      <c r="CZ66" s="107"/>
      <c r="DA66" s="108"/>
      <c r="DB66" s="109"/>
      <c r="DC66" s="110"/>
      <c r="DD66" s="111"/>
      <c r="DE66" s="112"/>
      <c r="DG66" s="104"/>
      <c r="DH66" s="104"/>
      <c r="DI66" s="105"/>
      <c r="DJ66" s="106"/>
      <c r="DK66" s="107"/>
      <c r="DL66" s="107"/>
      <c r="DM66" s="108"/>
      <c r="DN66" s="109"/>
      <c r="DO66" s="110"/>
      <c r="DP66" s="111"/>
      <c r="DQ66" s="112"/>
      <c r="DS66" s="104"/>
      <c r="DT66" s="104"/>
      <c r="DU66" s="105"/>
      <c r="DV66" s="106"/>
      <c r="DW66" s="107"/>
      <c r="DX66" s="107"/>
      <c r="DY66" s="108"/>
      <c r="DZ66" s="109"/>
      <c r="EA66" s="110"/>
      <c r="EB66" s="111"/>
      <c r="EC66" s="112"/>
      <c r="EE66" s="104"/>
      <c r="EF66" s="104"/>
      <c r="EG66" s="105"/>
      <c r="EH66" s="106"/>
      <c r="EI66" s="107"/>
      <c r="EJ66" s="107"/>
      <c r="EK66" s="108"/>
      <c r="EL66" s="109"/>
      <c r="EM66" s="110"/>
      <c r="EN66" s="111"/>
      <c r="EO66" s="112"/>
      <c r="EQ66" s="104"/>
      <c r="ER66" s="104"/>
      <c r="ES66" s="105"/>
      <c r="ET66" s="106"/>
      <c r="EU66" s="107"/>
      <c r="EV66" s="107"/>
      <c r="EW66" s="108"/>
      <c r="EX66" s="109"/>
      <c r="EY66" s="110"/>
      <c r="EZ66" s="111"/>
      <c r="FA66" s="112"/>
      <c r="FC66" s="104"/>
      <c r="FD66" s="104"/>
      <c r="FE66" s="105"/>
      <c r="FF66" s="106"/>
      <c r="FG66" s="107"/>
      <c r="FH66" s="107"/>
      <c r="FI66" s="108"/>
      <c r="FJ66" s="109"/>
      <c r="FK66" s="110"/>
      <c r="FL66" s="111"/>
      <c r="FM66" s="112"/>
      <c r="FO66" s="104"/>
      <c r="FP66" s="104"/>
      <c r="FQ66" s="105"/>
      <c r="FR66" s="106"/>
      <c r="FS66" s="107"/>
      <c r="FT66" s="107"/>
      <c r="FU66" s="108"/>
      <c r="FV66" s="109"/>
      <c r="FW66" s="110"/>
      <c r="FX66" s="111"/>
      <c r="FY66" s="112"/>
      <c r="GA66" s="104"/>
      <c r="GB66" s="104"/>
      <c r="GC66" s="105"/>
      <c r="GD66" s="106"/>
      <c r="GE66" s="107"/>
      <c r="GF66" s="107"/>
      <c r="GG66" s="108"/>
      <c r="GH66" s="109"/>
      <c r="GI66" s="110"/>
      <c r="GJ66" s="111"/>
      <c r="GK66" s="112"/>
      <c r="GM66" s="104"/>
      <c r="GN66" s="104"/>
      <c r="GO66" s="105"/>
      <c r="GP66" s="106"/>
      <c r="GQ66" s="107"/>
      <c r="GR66" s="107"/>
      <c r="GS66" s="108"/>
      <c r="GT66" s="109"/>
      <c r="GU66" s="110"/>
      <c r="GV66" s="111"/>
      <c r="GW66" s="112"/>
      <c r="GY66" s="104"/>
      <c r="GZ66" s="104"/>
      <c r="HA66" s="105"/>
      <c r="HB66" s="106"/>
      <c r="HC66" s="107"/>
      <c r="HD66" s="107"/>
      <c r="HE66" s="108"/>
      <c r="HF66" s="109"/>
      <c r="HG66" s="110"/>
      <c r="HH66" s="111"/>
      <c r="HI66" s="112"/>
      <c r="HK66" s="104"/>
      <c r="HL66" s="104"/>
      <c r="HM66" s="105"/>
      <c r="HN66" s="106"/>
      <c r="HO66" s="107"/>
      <c r="HP66" s="107"/>
      <c r="HQ66" s="108"/>
      <c r="HR66" s="109"/>
      <c r="HS66" s="110"/>
      <c r="HT66" s="111"/>
      <c r="HU66" s="112"/>
      <c r="HW66" s="104"/>
      <c r="HX66" s="104"/>
      <c r="HY66" s="105"/>
      <c r="HZ66" s="106"/>
      <c r="IA66" s="107"/>
      <c r="IB66" s="107"/>
      <c r="IC66" s="108"/>
      <c r="ID66" s="109"/>
      <c r="IE66" s="110"/>
      <c r="IF66" s="111"/>
      <c r="IG66" s="112"/>
      <c r="II66" s="104"/>
      <c r="IJ66" s="104"/>
      <c r="IK66" s="105"/>
      <c r="IL66" s="106"/>
      <c r="IM66" s="107"/>
      <c r="IN66" s="107"/>
      <c r="IO66" s="108"/>
      <c r="IP66" s="109"/>
      <c r="IQ66" s="110"/>
      <c r="IR66" s="111"/>
      <c r="IS66" s="112"/>
      <c r="IU66" s="104"/>
      <c r="IV66" s="104"/>
      <c r="IW66" s="105"/>
      <c r="IX66" s="106"/>
      <c r="IY66" s="107"/>
      <c r="IZ66" s="107"/>
      <c r="JA66" s="108"/>
      <c r="JB66" s="109"/>
      <c r="JC66" s="110"/>
      <c r="JD66" s="111"/>
      <c r="JE66" s="112"/>
      <c r="JG66" s="104"/>
      <c r="JH66" s="104"/>
      <c r="JI66" s="105"/>
      <c r="JJ66" s="106"/>
      <c r="JK66" s="107"/>
      <c r="JL66" s="107"/>
      <c r="JM66" s="108"/>
      <c r="JN66" s="109"/>
      <c r="JO66" s="110"/>
      <c r="JP66" s="111"/>
      <c r="JQ66" s="112"/>
      <c r="JS66" s="104"/>
      <c r="JT66" s="104"/>
      <c r="JU66" s="105"/>
      <c r="JV66" s="106"/>
      <c r="JW66" s="107"/>
      <c r="JX66" s="107"/>
      <c r="JY66" s="108"/>
      <c r="JZ66" s="109"/>
      <c r="KA66" s="110"/>
      <c r="KB66" s="111"/>
      <c r="KC66" s="112"/>
      <c r="KE66" s="104"/>
      <c r="KF66" s="104"/>
    </row>
    <row r="67" spans="1:292" ht="13.5" customHeight="1">
      <c r="A67" s="20"/>
      <c r="B67" s="104" t="s">
        <v>1064</v>
      </c>
      <c r="C67" s="1" t="s">
        <v>928</v>
      </c>
      <c r="D67" s="163" t="s">
        <v>719</v>
      </c>
      <c r="E67" s="105">
        <f t="shared" si="307"/>
        <v>41814</v>
      </c>
      <c r="F67" s="106" t="str">
        <f t="shared" si="308"/>
        <v>Katainen I</v>
      </c>
      <c r="G67" s="107">
        <f>IF(I67="","",E$2)</f>
        <v>40716</v>
      </c>
      <c r="H67" s="107">
        <f>IF(I67="","",E$3)</f>
        <v>41814</v>
      </c>
      <c r="I67" s="108" t="str">
        <f t="shared" si="309"/>
        <v>Päivi Räsänen</v>
      </c>
      <c r="J67" s="109" t="str">
        <f t="shared" si="310"/>
        <v>1959</v>
      </c>
      <c r="K67" s="110" t="str">
        <f t="shared" si="311"/>
        <v>female</v>
      </c>
      <c r="L67" s="111" t="str">
        <f t="shared" si="328"/>
        <v>fi_kd01</v>
      </c>
      <c r="M67" s="112" t="str">
        <f t="shared" si="312"/>
        <v>Räsänen_Päivi_1959</v>
      </c>
      <c r="O67" s="104"/>
      <c r="P67" s="163" t="s">
        <v>755</v>
      </c>
      <c r="Q67" s="105">
        <f>IF(U67="","",Q$3)</f>
        <v>42153</v>
      </c>
      <c r="R67" s="106" t="str">
        <f>IF(U67="","",Q$1)</f>
        <v>Stubb I</v>
      </c>
      <c r="S67" s="107">
        <f>IF(U67="","",Q$2)</f>
        <v>41814</v>
      </c>
      <c r="T67" s="107">
        <f>IF(U67="","",Q$3)</f>
        <v>42153</v>
      </c>
      <c r="U67" s="108" t="str">
        <f>IF(AB67="","",IF(ISNUMBER(SEARCH(":",AB67)),MID(AB67,FIND(":",AB67)+2,FIND("(",AB67)-FIND(":",AB67)-3),LEFT(AB67,FIND("(",AB67)-2)))</f>
        <v>Päivi Räsänen</v>
      </c>
      <c r="V67" s="109" t="str">
        <f>IF(AB67="","",MID(AB67,FIND("(",AB67)+1,4))</f>
        <v>1959</v>
      </c>
      <c r="W67" s="110" t="str">
        <f>IF(ISNUMBER(SEARCH("*female*",AB67)),"female",IF(ISNUMBER(SEARCH("*male*",AB67)),"male",""))</f>
        <v>female</v>
      </c>
      <c r="X67" s="111" t="s">
        <v>321</v>
      </c>
      <c r="Y67" s="112" t="str">
        <f>IF(U67="","",(MID(U67,(SEARCH("^^",SUBSTITUTE(U67," ","^^",LEN(U67)-LEN(SUBSTITUTE(U67," ","")))))+1,99)&amp;"_"&amp;LEFT(U67,FIND(" ",U67)-1)&amp;"_"&amp;V67))</f>
        <v>Räsänen_Päivi_1959</v>
      </c>
      <c r="AA67" s="104"/>
      <c r="AB67" s="104" t="s">
        <v>755</v>
      </c>
      <c r="AC67" s="105">
        <f>IF(AG67="","",AC$3)</f>
        <v>43622</v>
      </c>
      <c r="AD67" s="106" t="str">
        <f>IF(AG67="","",AC$1)</f>
        <v>Sipilä I</v>
      </c>
      <c r="AE67" s="107">
        <f>IF(AG67="","",AC$2)</f>
        <v>42153</v>
      </c>
      <c r="AF67" s="107">
        <v>42543</v>
      </c>
      <c r="AG67" s="108" t="str">
        <f>IF(AN67="","",IF(ISNUMBER(SEARCH(":",AN67)),MID(AN67,FIND(":",AN67)+2,FIND("(",AN67)-FIND(":",AN67)-3),LEFT(AN67,FIND("(",AN67)-2)))</f>
        <v>Petteri Orpo</v>
      </c>
      <c r="AH67" s="109" t="str">
        <f>IF(AN67="","",MID(AN67,FIND("(",AN67)+1,4))</f>
        <v>1969</v>
      </c>
      <c r="AI67" s="110" t="str">
        <f>IF(ISNUMBER(SEARCH("*female*",AN67)),"female",IF(ISNUMBER(SEARCH("*male*",AN67)),"male",""))</f>
        <v>male</v>
      </c>
      <c r="AJ67" s="111" t="str">
        <f>IF(AN67="","",IF(ISERROR(MID(AN67,FIND("male,",AN67)+6,(FIND(")",AN67)-(FIND("male,",AN67)+6))))=TRUE,"missing/error",MID(AN67,FIND("male,",AN67)+6,(FIND(")",AN67)-(FIND("male,",AN67)+6)))))</f>
        <v>fi_kok01</v>
      </c>
      <c r="AK67" s="112" t="str">
        <f>IF(AG67="","",(MID(AG67,(SEARCH("^^",SUBSTITUTE(AG67," ","^^",LEN(AG67)-LEN(SUBSTITUTE(AG67," ","")))))+1,99)&amp;"_"&amp;LEFT(AG67,FIND(" ",AG67)-1)&amp;"_"&amp;AH67))</f>
        <v>Orpo_Petteri_1969</v>
      </c>
      <c r="AM67" s="104"/>
      <c r="AN67" s="104" t="s">
        <v>929</v>
      </c>
      <c r="AO67" s="105">
        <f>IF(AS67="","",AO$3)</f>
        <v>43809</v>
      </c>
      <c r="AP67" s="106" t="str">
        <f>IF(AS67="","",AO$1)</f>
        <v>Rinne I</v>
      </c>
      <c r="AQ67" s="107">
        <f>IF(AS67="","",AO$2)</f>
        <v>43622</v>
      </c>
      <c r="AR67" s="107">
        <f>IF(AS67="","",AO$3)</f>
        <v>43809</v>
      </c>
      <c r="AS67" s="108" t="str">
        <f>IF(AZ67="","",IF(ISNUMBER(SEARCH(":",AZ67)),MID(AZ67,FIND(":",AZ67)+2,FIND("(",AZ67)-FIND(":",AZ67)-3),LEFT(AZ67,FIND("(",AZ67)-2)))</f>
        <v>Maria Ohisalo</v>
      </c>
      <c r="AT67" s="109" t="str">
        <f>IF(AZ67="","",MID(AZ67,FIND("(",AZ67)+1,4))</f>
        <v>1985</v>
      </c>
      <c r="AU67" s="110" t="str">
        <f>IF(ISNUMBER(SEARCH("*female*",AZ67)),"female",IF(ISNUMBER(SEARCH("*male*",AZ67)),"male",""))</f>
        <v>female</v>
      </c>
      <c r="AV67" s="111" t="str">
        <f>IF(AZ67="","",IF(ISERROR(MID(AZ67,FIND("male,",AZ67)+6,(FIND(")",AZ67)-(FIND("male,",AZ67)+6))))=TRUE,"missing/error",MID(AZ67,FIND("male,",AZ67)+6,(FIND(")",AZ67)-(FIND("male,",AZ67)+6)))))</f>
        <v>fi_vihr01</v>
      </c>
      <c r="AW67" s="112" t="str">
        <f>IF(AS67="","",(MID(AS67,(SEARCH("^^",SUBSTITUTE(AS67," ","^^",LEN(AS67)-LEN(SUBSTITUTE(AS67," ","")))))+1,99)&amp;"_"&amp;LEFT(AS67,FIND(" ",AS67)-1)&amp;"_"&amp;AT67))</f>
        <v>Ohisalo_Maria_1985</v>
      </c>
      <c r="AY67" s="104"/>
      <c r="AZ67" s="104" t="s">
        <v>1050</v>
      </c>
      <c r="BA67" s="105">
        <f>IF(BE67="","",BA$3)</f>
        <v>44926</v>
      </c>
      <c r="BB67" s="106" t="str">
        <f>IF(BE67="","",BA$1)</f>
        <v>Marin I</v>
      </c>
      <c r="BC67" s="107">
        <f>IF(BE67="","",BA$2)</f>
        <v>43809</v>
      </c>
      <c r="BD67" s="107">
        <v>44519</v>
      </c>
      <c r="BE67" s="108" t="str">
        <f>IF(BL67="","",IF(ISNUMBER(SEARCH(":",BL67)),MID(BL67,FIND(":",BL67)+2,FIND("(",BL67)-FIND(":",BL67)-3),LEFT(BL67,FIND("(",BL67)-2)))</f>
        <v>Maria Ohisalo</v>
      </c>
      <c r="BF67" s="109" t="str">
        <f>IF(BL67="","",MID(BL67,FIND("(",BL67)+1,4))</f>
        <v>1985</v>
      </c>
      <c r="BG67" s="110" t="str">
        <f>IF(ISNUMBER(SEARCH("*female*",BL67)),"female",IF(ISNUMBER(SEARCH("*male*",BL67)),"male",""))</f>
        <v>female</v>
      </c>
      <c r="BH67" s="111" t="str">
        <f>IF(BL67="","",IF(ISERROR(MID(BL67,FIND("male,",BL67)+6,(FIND(")",BL67)-(FIND("male,",BL67)+6))))=TRUE,"missing/error",MID(BL67,FIND("male,",BL67)+6,(FIND(")",BL67)-(FIND("male,",BL67)+6)))))</f>
        <v>fi_vihr01</v>
      </c>
      <c r="BI67" s="112" t="str">
        <f>IF(BE67="","",(MID(BE67,(SEARCH("^^",SUBSTITUTE(BE67," ","^^",LEN(BE67)-LEN(SUBSTITUTE(BE67," ","")))))+1,99)&amp;"_"&amp;LEFT(BE67,FIND(" ",BE67)-1)&amp;"_"&amp;BF67))</f>
        <v>Ohisalo_Maria_1985</v>
      </c>
      <c r="BK67" s="104"/>
      <c r="BL67" s="104" t="s">
        <v>1050</v>
      </c>
      <c r="BM67" s="105" t="str">
        <f>IF(BQ67="","",BM$3)</f>
        <v/>
      </c>
      <c r="BN67" s="106" t="str">
        <f>IF(BQ67="","",BM$1)</f>
        <v/>
      </c>
      <c r="BO67" s="107" t="str">
        <f>IF(BQ67="","",BM$2)</f>
        <v/>
      </c>
      <c r="BP67" s="107" t="str">
        <f>IF(BQ67="","",BM$3)</f>
        <v/>
      </c>
      <c r="BQ67" s="108" t="str">
        <f>IF(BX67="","",IF(ISNUMBER(SEARCH(":",BX67)),MID(BX67,FIND(":",BX67)+2,FIND("(",BX67)-FIND(":",BX67)-3),LEFT(BX67,FIND("(",BX67)-2)))</f>
        <v/>
      </c>
      <c r="BR67" s="109" t="str">
        <f>IF(BX67="","",MID(BX67,FIND("(",BX67)+1,4))</f>
        <v/>
      </c>
      <c r="BS67" s="110" t="str">
        <f>IF(ISNUMBER(SEARCH("*female*",BX67)),"female",IF(ISNUMBER(SEARCH("*male*",BX67)),"male",""))</f>
        <v/>
      </c>
      <c r="BT67" s="111" t="str">
        <f>IF(BX67="","",IF(ISERROR(MID(BX67,FIND("male,",BX67)+6,(FIND(")",BX67)-(FIND("male,",BX67)+6))))=TRUE,"missing/error",MID(BX67,FIND("male,",BX67)+6,(FIND(")",BX67)-(FIND("male,",BX67)+6)))))</f>
        <v/>
      </c>
      <c r="BU67" s="112" t="str">
        <f>IF(BQ67="","",(MID(BQ67,(SEARCH("^^",SUBSTITUTE(BQ67," ","^^",LEN(BQ67)-LEN(SUBSTITUTE(BQ67," ","")))))+1,99)&amp;"_"&amp;LEFT(BQ67,FIND(" ",BQ67)-1)&amp;"_"&amp;BR67))</f>
        <v/>
      </c>
      <c r="BW67" s="104"/>
      <c r="BX67" s="114"/>
      <c r="BY67" s="105" t="str">
        <f>IF(CC67="","",BY$3)</f>
        <v/>
      </c>
      <c r="BZ67" s="106" t="str">
        <f>IF(CC67="","",BY$1)</f>
        <v/>
      </c>
      <c r="CA67" s="107" t="str">
        <f>IF(CC67="","",BY$2)</f>
        <v/>
      </c>
      <c r="CB67" s="107" t="str">
        <f>IF(CC67="","",BY$3)</f>
        <v/>
      </c>
      <c r="CC67" s="108" t="str">
        <f>IF(CJ67="","",IF(ISNUMBER(SEARCH(":",CJ67)),MID(CJ67,FIND(":",CJ67)+2,FIND("(",CJ67)-FIND(":",CJ67)-3),LEFT(CJ67,FIND("(",CJ67)-2)))</f>
        <v/>
      </c>
      <c r="CD67" s="109" t="str">
        <f>IF(CJ67="","",MID(CJ67,FIND("(",CJ67)+1,4))</f>
        <v/>
      </c>
      <c r="CE67" s="110" t="str">
        <f>IF(ISNUMBER(SEARCH("*female*",CJ67)),"female",IF(ISNUMBER(SEARCH("*male*",CJ67)),"male",""))</f>
        <v/>
      </c>
      <c r="CF67" s="111" t="str">
        <f>IF(CJ67="","",IF(ISERROR(MID(CJ67,FIND("male,",CJ67)+6,(FIND(")",CJ67)-(FIND("male,",CJ67)+6))))=TRUE,"missing/error",MID(CJ67,FIND("male,",CJ67)+6,(FIND(")",CJ67)-(FIND("male,",CJ67)+6)))))</f>
        <v/>
      </c>
      <c r="CG67" s="112" t="str">
        <f>IF(CC67="","",(MID(CC67,(SEARCH("^^",SUBSTITUTE(CC67," ","^^",LEN(CC67)-LEN(SUBSTITUTE(CC67," ","")))))+1,99)&amp;"_"&amp;LEFT(CC67,FIND(" ",CC67)-1)&amp;"_"&amp;CD67))</f>
        <v/>
      </c>
      <c r="CI67" s="104"/>
      <c r="CJ67" s="114"/>
      <c r="CK67" s="105" t="str">
        <f>IF(CO67="","",CK$3)</f>
        <v/>
      </c>
      <c r="CL67" s="106" t="str">
        <f>IF(CO67="","",CK$1)</f>
        <v/>
      </c>
      <c r="CM67" s="107" t="str">
        <f>IF(CO67="","",CK$2)</f>
        <v/>
      </c>
      <c r="CN67" s="107" t="str">
        <f>IF(CO67="","",CK$3)</f>
        <v/>
      </c>
      <c r="CO67" s="108" t="str">
        <f>IF(CV67="","",IF(ISNUMBER(SEARCH(":",CV67)),MID(CV67,FIND(":",CV67)+2,FIND("(",CV67)-FIND(":",CV67)-3),LEFT(CV67,FIND("(",CV67)-2)))</f>
        <v/>
      </c>
      <c r="CP67" s="109" t="str">
        <f>IF(CV67="","",MID(CV67,FIND("(",CV67)+1,4))</f>
        <v/>
      </c>
      <c r="CQ67" s="110" t="str">
        <f>IF(ISNUMBER(SEARCH("*female*",CV67)),"female",IF(ISNUMBER(SEARCH("*male*",CV67)),"male",""))</f>
        <v/>
      </c>
      <c r="CR67" s="111" t="str">
        <f>IF(CV67="","",IF(ISERROR(MID(CV67,FIND("male,",CV67)+6,(FIND(")",CV67)-(FIND("male,",CV67)+6))))=TRUE,"missing/error",MID(CV67,FIND("male,",CV67)+6,(FIND(")",CV67)-(FIND("male,",CV67)+6)))))</f>
        <v/>
      </c>
      <c r="CS67" s="112" t="str">
        <f>IF(CO67="","",(MID(CO67,(SEARCH("^^",SUBSTITUTE(CO67," ","^^",LEN(CO67)-LEN(SUBSTITUTE(CO67," ","")))))+1,99)&amp;"_"&amp;LEFT(CO67,FIND(" ",CO67)-1)&amp;"_"&amp;CP67))</f>
        <v/>
      </c>
      <c r="CU67" s="104"/>
      <c r="CV67" s="114"/>
      <c r="CW67" s="105" t="str">
        <f>IF(DA67="","",CW$3)</f>
        <v/>
      </c>
      <c r="CX67" s="106" t="str">
        <f>IF(DA67="","",CW$1)</f>
        <v/>
      </c>
      <c r="CY67" s="107" t="str">
        <f>IF(DA67="","",CW$2)</f>
        <v/>
      </c>
      <c r="CZ67" s="107" t="str">
        <f>IF(DA67="","",CW$3)</f>
        <v/>
      </c>
      <c r="DA67" s="108" t="str">
        <f>IF(DH67="","",IF(ISNUMBER(SEARCH(":",DH67)),MID(DH67,FIND(":",DH67)+2,FIND("(",DH67)-FIND(":",DH67)-3),LEFT(DH67,FIND("(",DH67)-2)))</f>
        <v/>
      </c>
      <c r="DB67" s="109" t="str">
        <f>IF(DH67="","",MID(DH67,FIND("(",DH67)+1,4))</f>
        <v/>
      </c>
      <c r="DC67" s="110" t="str">
        <f>IF(ISNUMBER(SEARCH("*female*",DH67)),"female",IF(ISNUMBER(SEARCH("*male*",DH67)),"male",""))</f>
        <v/>
      </c>
      <c r="DD67" s="111" t="str">
        <f>IF(DH67="","",IF(ISERROR(MID(DH67,FIND("male,",DH67)+6,(FIND(")",DH67)-(FIND("male,",DH67)+6))))=TRUE,"missing/error",MID(DH67,FIND("male,",DH67)+6,(FIND(")",DH67)-(FIND("male,",DH67)+6)))))</f>
        <v/>
      </c>
      <c r="DE67" s="112" t="str">
        <f>IF(DA67="","",(MID(DA67,(SEARCH("^^",SUBSTITUTE(DA67," ","^^",LEN(DA67)-LEN(SUBSTITUTE(DA67," ","")))))+1,99)&amp;"_"&amp;LEFT(DA67,FIND(" ",DA67)-1)&amp;"_"&amp;DB67))</f>
        <v/>
      </c>
      <c r="DG67" s="104"/>
      <c r="DH67" s="114"/>
      <c r="DI67" s="105" t="str">
        <f>IF(DM67="","",DI$3)</f>
        <v/>
      </c>
      <c r="DJ67" s="106" t="str">
        <f>IF(DM67="","",DI$1)</f>
        <v/>
      </c>
      <c r="DK67" s="107" t="str">
        <f>IF(DM67="","",DI$2)</f>
        <v/>
      </c>
      <c r="DL67" s="107" t="str">
        <f>IF(DM67="","",DI$3)</f>
        <v/>
      </c>
      <c r="DM67" s="108" t="str">
        <f>IF(DT67="","",IF(ISNUMBER(SEARCH(":",DT67)),MID(DT67,FIND(":",DT67)+2,FIND("(",DT67)-FIND(":",DT67)-3),LEFT(DT67,FIND("(",DT67)-2)))</f>
        <v/>
      </c>
      <c r="DN67" s="109" t="str">
        <f>IF(DT67="","",MID(DT67,FIND("(",DT67)+1,4))</f>
        <v/>
      </c>
      <c r="DO67" s="110" t="str">
        <f>IF(ISNUMBER(SEARCH("*female*",DT67)),"female",IF(ISNUMBER(SEARCH("*male*",DT67)),"male",""))</f>
        <v/>
      </c>
      <c r="DP67" s="111" t="str">
        <f>IF(DT67="","",IF(ISERROR(MID(DT67,FIND("male,",DT67)+6,(FIND(")",DT67)-(FIND("male,",DT67)+6))))=TRUE,"missing/error",MID(DT67,FIND("male,",DT67)+6,(FIND(")",DT67)-(FIND("male,",DT67)+6)))))</f>
        <v/>
      </c>
      <c r="DQ67" s="112" t="str">
        <f>IF(DM67="","",(MID(DM67,(SEARCH("^^",SUBSTITUTE(DM67," ","^^",LEN(DM67)-LEN(SUBSTITUTE(DM67," ","")))))+1,99)&amp;"_"&amp;LEFT(DM67,FIND(" ",DM67)-1)&amp;"_"&amp;DN67))</f>
        <v/>
      </c>
      <c r="DS67" s="104"/>
      <c r="DT67" s="114"/>
      <c r="DU67" s="105" t="str">
        <f>IF(DY67="","",DU$3)</f>
        <v/>
      </c>
      <c r="DV67" s="106" t="str">
        <f>IF(DY67="","",DU$1)</f>
        <v/>
      </c>
      <c r="DW67" s="107" t="str">
        <f>IF(DY67="","",DU$2)</f>
        <v/>
      </c>
      <c r="DX67" s="107" t="str">
        <f>IF(DY67="","",DU$3)</f>
        <v/>
      </c>
      <c r="DY67" s="108" t="str">
        <f>IF(EF67="","",IF(ISNUMBER(SEARCH(":",EF67)),MID(EF67,FIND(":",EF67)+2,FIND("(",EF67)-FIND(":",EF67)-3),LEFT(EF67,FIND("(",EF67)-2)))</f>
        <v/>
      </c>
      <c r="DZ67" s="109" t="str">
        <f>IF(EF67="","",MID(EF67,FIND("(",EF67)+1,4))</f>
        <v/>
      </c>
      <c r="EA67" s="110" t="str">
        <f>IF(ISNUMBER(SEARCH("*female*",EF67)),"female",IF(ISNUMBER(SEARCH("*male*",EF67)),"male",""))</f>
        <v/>
      </c>
      <c r="EB67" s="111" t="str">
        <f>IF(EF67="","",IF(ISERROR(MID(EF67,FIND("male,",EF67)+6,(FIND(")",EF67)-(FIND("male,",EF67)+6))))=TRUE,"missing/error",MID(EF67,FIND("male,",EF67)+6,(FIND(")",EF67)-(FIND("male,",EF67)+6)))))</f>
        <v/>
      </c>
      <c r="EC67" s="112" t="str">
        <f>IF(DY67="","",(MID(DY67,(SEARCH("^^",SUBSTITUTE(DY67," ","^^",LEN(DY67)-LEN(SUBSTITUTE(DY67," ","")))))+1,99)&amp;"_"&amp;LEFT(DY67,FIND(" ",DY67)-1)&amp;"_"&amp;DZ67))</f>
        <v/>
      </c>
      <c r="EE67" s="104"/>
      <c r="EF67" s="114"/>
      <c r="EG67" s="105" t="str">
        <f>IF(EK67="","",EG$3)</f>
        <v/>
      </c>
      <c r="EH67" s="106" t="str">
        <f>IF(EK67="","",EG$1)</f>
        <v/>
      </c>
      <c r="EI67" s="107" t="str">
        <f>IF(EK67="","",EG$2)</f>
        <v/>
      </c>
      <c r="EJ67" s="107" t="str">
        <f>IF(EK67="","",EG$3)</f>
        <v/>
      </c>
      <c r="EK67" s="108" t="str">
        <f>IF(ER67="","",IF(ISNUMBER(SEARCH(":",ER67)),MID(ER67,FIND(":",ER67)+2,FIND("(",ER67)-FIND(":",ER67)-3),LEFT(ER67,FIND("(",ER67)-2)))</f>
        <v/>
      </c>
      <c r="EL67" s="109" t="str">
        <f>IF(ER67="","",MID(ER67,FIND("(",ER67)+1,4))</f>
        <v/>
      </c>
      <c r="EM67" s="110" t="str">
        <f>IF(ISNUMBER(SEARCH("*female*",ER67)),"female",IF(ISNUMBER(SEARCH("*male*",ER67)),"male",""))</f>
        <v/>
      </c>
      <c r="EN67" s="111" t="str">
        <f>IF(ER67="","",IF(ISERROR(MID(ER67,FIND("male,",ER67)+6,(FIND(")",ER67)-(FIND("male,",ER67)+6))))=TRUE,"missing/error",MID(ER67,FIND("male,",ER67)+6,(FIND(")",ER67)-(FIND("male,",ER67)+6)))))</f>
        <v/>
      </c>
      <c r="EO67" s="112" t="str">
        <f>IF(EK67="","",(MID(EK67,(SEARCH("^^",SUBSTITUTE(EK67," ","^^",LEN(EK67)-LEN(SUBSTITUTE(EK67," ","")))))+1,99)&amp;"_"&amp;LEFT(EK67,FIND(" ",EK67)-1)&amp;"_"&amp;EL67))</f>
        <v/>
      </c>
      <c r="EQ67" s="104"/>
      <c r="ER67" s="114"/>
      <c r="ES67" s="105" t="str">
        <f>IF(EW67="","",ES$3)</f>
        <v/>
      </c>
      <c r="ET67" s="106" t="str">
        <f>IF(EW67="","",ES$1)</f>
        <v/>
      </c>
      <c r="EU67" s="107" t="str">
        <f>IF(EW67="","",ES$2)</f>
        <v/>
      </c>
      <c r="EV67" s="107" t="str">
        <f>IF(EW67="","",ES$3)</f>
        <v/>
      </c>
      <c r="EW67" s="108" t="str">
        <f>IF(FD67="","",IF(ISNUMBER(SEARCH(":",FD67)),MID(FD67,FIND(":",FD67)+2,FIND("(",FD67)-FIND(":",FD67)-3),LEFT(FD67,FIND("(",FD67)-2)))</f>
        <v/>
      </c>
      <c r="EX67" s="109" t="str">
        <f>IF(FD67="","",MID(FD67,FIND("(",FD67)+1,4))</f>
        <v/>
      </c>
      <c r="EY67" s="110" t="str">
        <f>IF(ISNUMBER(SEARCH("*female*",FD67)),"female",IF(ISNUMBER(SEARCH("*male*",FD67)),"male",""))</f>
        <v/>
      </c>
      <c r="EZ67" s="111" t="str">
        <f>IF(FD67="","",IF(ISERROR(MID(FD67,FIND("male,",FD67)+6,(FIND(")",FD67)-(FIND("male,",FD67)+6))))=TRUE,"missing/error",MID(FD67,FIND("male,",FD67)+6,(FIND(")",FD67)-(FIND("male,",FD67)+6)))))</f>
        <v/>
      </c>
      <c r="FA67" s="112" t="str">
        <f>IF(EW67="","",(MID(EW67,(SEARCH("^^",SUBSTITUTE(EW67," ","^^",LEN(EW67)-LEN(SUBSTITUTE(EW67," ","")))))+1,99)&amp;"_"&amp;LEFT(EW67,FIND(" ",EW67)-1)&amp;"_"&amp;EX67))</f>
        <v/>
      </c>
      <c r="FC67" s="104"/>
      <c r="FD67" s="114"/>
      <c r="FE67" s="105" t="str">
        <f>IF(FI67="","",FE$3)</f>
        <v/>
      </c>
      <c r="FF67" s="106" t="str">
        <f>IF(FI67="","",FE$1)</f>
        <v/>
      </c>
      <c r="FG67" s="107" t="str">
        <f>IF(FI67="","",FE$2)</f>
        <v/>
      </c>
      <c r="FH67" s="107" t="str">
        <f>IF(FI67="","",FE$3)</f>
        <v/>
      </c>
      <c r="FI67" s="108" t="str">
        <f>IF(FP67="","",IF(ISNUMBER(SEARCH(":",FP67)),MID(FP67,FIND(":",FP67)+2,FIND("(",FP67)-FIND(":",FP67)-3),LEFT(FP67,FIND("(",FP67)-2)))</f>
        <v/>
      </c>
      <c r="FJ67" s="109" t="str">
        <f>IF(FP67="","",MID(FP67,FIND("(",FP67)+1,4))</f>
        <v/>
      </c>
      <c r="FK67" s="110" t="str">
        <f>IF(ISNUMBER(SEARCH("*female*",FP67)),"female",IF(ISNUMBER(SEARCH("*male*",FP67)),"male",""))</f>
        <v/>
      </c>
      <c r="FL67" s="111" t="str">
        <f>IF(FP67="","",IF(ISERROR(MID(FP67,FIND("male,",FP67)+6,(FIND(")",FP67)-(FIND("male,",FP67)+6))))=TRUE,"missing/error",MID(FP67,FIND("male,",FP67)+6,(FIND(")",FP67)-(FIND("male,",FP67)+6)))))</f>
        <v/>
      </c>
      <c r="FM67" s="112" t="str">
        <f>IF(FI67="","",(MID(FI67,(SEARCH("^^",SUBSTITUTE(FI67," ","^^",LEN(FI67)-LEN(SUBSTITUTE(FI67," ","")))))+1,99)&amp;"_"&amp;LEFT(FI67,FIND(" ",FI67)-1)&amp;"_"&amp;FJ67))</f>
        <v/>
      </c>
      <c r="FO67" s="104"/>
      <c r="FP67" s="114"/>
      <c r="FQ67" s="105" t="str">
        <f>IF(FU67="","",#REF!)</f>
        <v/>
      </c>
      <c r="FR67" s="106" t="str">
        <f>IF(FU67="","",FQ$1)</f>
        <v/>
      </c>
      <c r="FS67" s="107" t="str">
        <f>IF(FU67="","",FQ$2)</f>
        <v/>
      </c>
      <c r="FT67" s="107" t="str">
        <f>IF(FU67="","",FQ$3)</f>
        <v/>
      </c>
      <c r="FU67" s="108" t="str">
        <f>IF(GB67="","",IF(ISNUMBER(SEARCH(":",GB67)),MID(GB67,FIND(":",GB67)+2,FIND("(",GB67)-FIND(":",GB67)-3),LEFT(GB67,FIND("(",GB67)-2)))</f>
        <v/>
      </c>
      <c r="FV67" s="109" t="str">
        <f>IF(GB67="","",MID(GB67,FIND("(",GB67)+1,4))</f>
        <v/>
      </c>
      <c r="FW67" s="110" t="str">
        <f>IF(ISNUMBER(SEARCH("*female*",GB67)),"female",IF(ISNUMBER(SEARCH("*male*",GB67)),"male",""))</f>
        <v/>
      </c>
      <c r="FX67" s="111" t="str">
        <f>IF(GB67="","",IF(ISERROR(MID(GB67,FIND("male,",GB67)+6,(FIND(")",GB67)-(FIND("male,",GB67)+6))))=TRUE,"missing/error",MID(GB67,FIND("male,",GB67)+6,(FIND(")",GB67)-(FIND("male,",GB67)+6)))))</f>
        <v/>
      </c>
      <c r="FY67" s="112" t="str">
        <f>IF(FU67="","",(MID(FU67,(SEARCH("^^",SUBSTITUTE(FU67," ","^^",LEN(FU67)-LEN(SUBSTITUTE(FU67," ","")))))+1,99)&amp;"_"&amp;LEFT(FU67,FIND(" ",FU67)-1)&amp;"_"&amp;FV67))</f>
        <v/>
      </c>
      <c r="GA67" s="104"/>
      <c r="GB67" s="114"/>
      <c r="GC67" s="105" t="str">
        <f>IF(GG67="","",GC$3)</f>
        <v/>
      </c>
      <c r="GD67" s="106" t="str">
        <f>IF(GG67="","",GC$1)</f>
        <v/>
      </c>
      <c r="GE67" s="107" t="str">
        <f>IF(GG67="","",GC$2)</f>
        <v/>
      </c>
      <c r="GF67" s="107" t="str">
        <f>IF(GG67="","",GC$3)</f>
        <v/>
      </c>
      <c r="GG67" s="108" t="str">
        <f>IF(GN67="","",IF(ISNUMBER(SEARCH(":",GN67)),MID(GN67,FIND(":",GN67)+2,FIND("(",GN67)-FIND(":",GN67)-3),LEFT(GN67,FIND("(",GN67)-2)))</f>
        <v/>
      </c>
      <c r="GH67" s="109" t="str">
        <f>IF(GN67="","",MID(GN67,FIND("(",GN67)+1,4))</f>
        <v/>
      </c>
      <c r="GI67" s="110" t="str">
        <f>IF(ISNUMBER(SEARCH("*female*",GN67)),"female",IF(ISNUMBER(SEARCH("*male*",GN67)),"male",""))</f>
        <v/>
      </c>
      <c r="GJ67" s="111" t="str">
        <f>IF(GN67="","",IF(ISERROR(MID(GN67,FIND("male,",GN67)+6,(FIND(")",GN67)-(FIND("male,",GN67)+6))))=TRUE,"missing/error",MID(GN67,FIND("male,",GN67)+6,(FIND(")",GN67)-(FIND("male,",GN67)+6)))))</f>
        <v/>
      </c>
      <c r="GK67" s="112" t="str">
        <f>IF(GG67="","",(MID(GG67,(SEARCH("^^",SUBSTITUTE(GG67," ","^^",LEN(GG67)-LEN(SUBSTITUTE(GG67," ","")))))+1,99)&amp;"_"&amp;LEFT(GG67,FIND(" ",GG67)-1)&amp;"_"&amp;GH67))</f>
        <v/>
      </c>
      <c r="GM67" s="104"/>
      <c r="GN67" s="114"/>
      <c r="GO67" s="105" t="str">
        <f>IF(GS67="","",GO$3)</f>
        <v/>
      </c>
      <c r="GP67" s="106" t="str">
        <f>IF(GS67="","",GO$1)</f>
        <v/>
      </c>
      <c r="GQ67" s="107" t="str">
        <f>IF(GS67="","",GO$2)</f>
        <v/>
      </c>
      <c r="GR67" s="107" t="str">
        <f>IF(GS67="","",GO$3)</f>
        <v/>
      </c>
      <c r="GS67" s="108" t="str">
        <f>IF(GZ67="","",IF(ISNUMBER(SEARCH(":",GZ67)),MID(GZ67,FIND(":",GZ67)+2,FIND("(",GZ67)-FIND(":",GZ67)-3),LEFT(GZ67,FIND("(",GZ67)-2)))</f>
        <v/>
      </c>
      <c r="GT67" s="109" t="str">
        <f>IF(GZ67="","",MID(GZ67,FIND("(",GZ67)+1,4))</f>
        <v/>
      </c>
      <c r="GU67" s="110" t="str">
        <f>IF(ISNUMBER(SEARCH("*female*",GZ67)),"female",IF(ISNUMBER(SEARCH("*male*",GZ67)),"male",""))</f>
        <v/>
      </c>
      <c r="GV67" s="111" t="str">
        <f>IF(GZ67="","",IF(ISERROR(MID(GZ67,FIND("male,",GZ67)+6,(FIND(")",GZ67)-(FIND("male,",GZ67)+6))))=TRUE,"missing/error",MID(GZ67,FIND("male,",GZ67)+6,(FIND(")",GZ67)-(FIND("male,",GZ67)+6)))))</f>
        <v/>
      </c>
      <c r="GW67" s="112" t="str">
        <f>IF(GS67="","",(MID(GS67,(SEARCH("^^",SUBSTITUTE(GS67," ","^^",LEN(GS67)-LEN(SUBSTITUTE(GS67," ","")))))+1,99)&amp;"_"&amp;LEFT(GS67,FIND(" ",GS67)-1)&amp;"_"&amp;GT67))</f>
        <v/>
      </c>
      <c r="GY67" s="104"/>
      <c r="GZ67" s="114"/>
      <c r="HA67" s="105" t="str">
        <f>IF(HE67="","",HA$3)</f>
        <v/>
      </c>
      <c r="HB67" s="106" t="str">
        <f>IF(HE67="","",HA$1)</f>
        <v/>
      </c>
      <c r="HC67" s="107" t="str">
        <f>IF(HE67="","",HA$2)</f>
        <v/>
      </c>
      <c r="HD67" s="107" t="str">
        <f>IF(HE67="","",HA$3)</f>
        <v/>
      </c>
      <c r="HE67" s="108" t="str">
        <f>IF(HL67="","",IF(ISNUMBER(SEARCH(":",HL67)),MID(HL67,FIND(":",HL67)+2,FIND("(",HL67)-FIND(":",HL67)-3),LEFT(HL67,FIND("(",HL67)-2)))</f>
        <v/>
      </c>
      <c r="HF67" s="109" t="str">
        <f>IF(HL67="","",MID(HL67,FIND("(",HL67)+1,4))</f>
        <v/>
      </c>
      <c r="HG67" s="110" t="str">
        <f>IF(ISNUMBER(SEARCH("*female*",HL67)),"female",IF(ISNUMBER(SEARCH("*male*",HL67)),"male",""))</f>
        <v/>
      </c>
      <c r="HH67" s="111" t="str">
        <f>IF(HL67="","",IF(ISERROR(MID(HL67,FIND("male,",HL67)+6,(FIND(")",HL67)-(FIND("male,",HL67)+6))))=TRUE,"missing/error",MID(HL67,FIND("male,",HL67)+6,(FIND(")",HL67)-(FIND("male,",HL67)+6)))))</f>
        <v/>
      </c>
      <c r="HI67" s="112" t="str">
        <f>IF(HE67="","",(MID(HE67,(SEARCH("^^",SUBSTITUTE(HE67," ","^^",LEN(HE67)-LEN(SUBSTITUTE(HE67," ","")))))+1,99)&amp;"_"&amp;LEFT(HE67,FIND(" ",HE67)-1)&amp;"_"&amp;HF67))</f>
        <v/>
      </c>
      <c r="HK67" s="104"/>
      <c r="HL67" s="114" t="s">
        <v>287</v>
      </c>
      <c r="HM67" s="105" t="str">
        <f>IF(HQ67="","",HM$3)</f>
        <v/>
      </c>
      <c r="HN67" s="106" t="str">
        <f>IF(HQ67="","",HM$1)</f>
        <v/>
      </c>
      <c r="HO67" s="107" t="str">
        <f>IF(HQ67="","",HM$2)</f>
        <v/>
      </c>
      <c r="HP67" s="107" t="str">
        <f>IF(HQ67="","",HM$3)</f>
        <v/>
      </c>
      <c r="HQ67" s="108" t="str">
        <f>IF(HX67="","",IF(ISNUMBER(SEARCH(":",HX67)),MID(HX67,FIND(":",HX67)+2,FIND("(",HX67)-FIND(":",HX67)-3),LEFT(HX67,FIND("(",HX67)-2)))</f>
        <v/>
      </c>
      <c r="HR67" s="109" t="str">
        <f>IF(HX67="","",MID(HX67,FIND("(",HX67)+1,4))</f>
        <v/>
      </c>
      <c r="HS67" s="110" t="str">
        <f>IF(ISNUMBER(SEARCH("*female*",HX67)),"female",IF(ISNUMBER(SEARCH("*male*",HX67)),"male",""))</f>
        <v/>
      </c>
      <c r="HT67" s="111" t="str">
        <f>IF(HX67="","",IF(ISERROR(MID(HX67,FIND("male,",HX67)+6,(FIND(")",HX67)-(FIND("male,",HX67)+6))))=TRUE,"missing/error",MID(HX67,FIND("male,",HX67)+6,(FIND(")",HX67)-(FIND("male,",HX67)+6)))))</f>
        <v/>
      </c>
      <c r="HU67" s="112" t="str">
        <f>IF(HQ67="","",(MID(HQ67,(SEARCH("^^",SUBSTITUTE(HQ67," ","^^",LEN(HQ67)-LEN(SUBSTITUTE(HQ67," ","")))))+1,99)&amp;"_"&amp;LEFT(HQ67,FIND(" ",HQ67)-1)&amp;"_"&amp;HR67))</f>
        <v/>
      </c>
      <c r="HW67" s="104"/>
      <c r="HX67" s="114"/>
      <c r="HY67" s="105" t="str">
        <f>IF(IC67="","",HY$3)</f>
        <v/>
      </c>
      <c r="HZ67" s="106" t="str">
        <f>IF(IC67="","",HY$1)</f>
        <v/>
      </c>
      <c r="IA67" s="107" t="str">
        <f>IF(IC67="","",HY$2)</f>
        <v/>
      </c>
      <c r="IB67" s="107" t="str">
        <f>IF(IC67="","",HY$3)</f>
        <v/>
      </c>
      <c r="IC67" s="108" t="str">
        <f>IF(IJ67="","",IF(ISNUMBER(SEARCH(":",IJ67)),MID(IJ67,FIND(":",IJ67)+2,FIND("(",IJ67)-FIND(":",IJ67)-3),LEFT(IJ67,FIND("(",IJ67)-2)))</f>
        <v/>
      </c>
      <c r="ID67" s="109" t="str">
        <f>IF(IJ67="","",MID(IJ67,FIND("(",IJ67)+1,4))</f>
        <v/>
      </c>
      <c r="IE67" s="110" t="str">
        <f>IF(ISNUMBER(SEARCH("*female*",IJ67)),"female",IF(ISNUMBER(SEARCH("*male*",IJ67)),"male",""))</f>
        <v/>
      </c>
      <c r="IF67" s="111" t="str">
        <f>IF(IJ67="","",IF(ISERROR(MID(IJ67,FIND("male,",IJ67)+6,(FIND(")",IJ67)-(FIND("male,",IJ67)+6))))=TRUE,"missing/error",MID(IJ67,FIND("male,",IJ67)+6,(FIND(")",IJ67)-(FIND("male,",IJ67)+6)))))</f>
        <v/>
      </c>
      <c r="IG67" s="112" t="str">
        <f>IF(IC67="","",(MID(IC67,(SEARCH("^^",SUBSTITUTE(IC67," ","^^",LEN(IC67)-LEN(SUBSTITUTE(IC67," ","")))))+1,99)&amp;"_"&amp;LEFT(IC67,FIND(" ",IC67)-1)&amp;"_"&amp;ID67))</f>
        <v/>
      </c>
      <c r="II67" s="104"/>
      <c r="IJ67" s="114"/>
      <c r="IK67" s="105" t="str">
        <f>IF(IO67="","",IK$3)</f>
        <v/>
      </c>
      <c r="IL67" s="106" t="str">
        <f>IF(IO67="","",IK$1)</f>
        <v/>
      </c>
      <c r="IM67" s="107" t="str">
        <f>IF(IO67="","",IK$2)</f>
        <v/>
      </c>
      <c r="IN67" s="107" t="str">
        <f>IF(IO67="","",IK$3)</f>
        <v/>
      </c>
      <c r="IO67" s="108" t="str">
        <f>IF(IV67="","",IF(ISNUMBER(SEARCH(":",IV67)),MID(IV67,FIND(":",IV67)+2,FIND("(",IV67)-FIND(":",IV67)-3),LEFT(IV67,FIND("(",IV67)-2)))</f>
        <v/>
      </c>
      <c r="IP67" s="109" t="str">
        <f>IF(IV67="","",MID(IV67,FIND("(",IV67)+1,4))</f>
        <v/>
      </c>
      <c r="IQ67" s="110" t="str">
        <f>IF(ISNUMBER(SEARCH("*female*",IV67)),"female",IF(ISNUMBER(SEARCH("*male*",IV67)),"male",""))</f>
        <v/>
      </c>
      <c r="IR67" s="111" t="str">
        <f>IF(IV67="","",IF(ISERROR(MID(IV67,FIND("male,",IV67)+6,(FIND(")",IV67)-(FIND("male,",IV67)+6))))=TRUE,"missing/error",MID(IV67,FIND("male,",IV67)+6,(FIND(")",IV67)-(FIND("male,",IV67)+6)))))</f>
        <v/>
      </c>
      <c r="IS67" s="112" t="str">
        <f>IF(IO67="","",(MID(IO67,(SEARCH("^^",SUBSTITUTE(IO67," ","^^",LEN(IO67)-LEN(SUBSTITUTE(IO67," ","")))))+1,99)&amp;"_"&amp;LEFT(IO67,FIND(" ",IO67)-1)&amp;"_"&amp;IP67))</f>
        <v/>
      </c>
      <c r="IU67" s="104"/>
      <c r="IV67" s="114"/>
      <c r="IW67" s="105" t="str">
        <f>IF(JA67="","",IW$3)</f>
        <v/>
      </c>
      <c r="IX67" s="106" t="str">
        <f>IF(JA67="","",IW$1)</f>
        <v/>
      </c>
      <c r="IY67" s="107" t="str">
        <f>IF(JA67="","",IW$2)</f>
        <v/>
      </c>
      <c r="IZ67" s="107" t="str">
        <f>IF(JA67="","",IW$3)</f>
        <v/>
      </c>
      <c r="JA67" s="108" t="str">
        <f>IF(JH67="","",IF(ISNUMBER(SEARCH(":",JH67)),MID(JH67,FIND(":",JH67)+2,FIND("(",JH67)-FIND(":",JH67)-3),LEFT(JH67,FIND("(",JH67)-2)))</f>
        <v/>
      </c>
      <c r="JB67" s="109" t="str">
        <f>IF(JH67="","",MID(JH67,FIND("(",JH67)+1,4))</f>
        <v/>
      </c>
      <c r="JC67" s="110" t="str">
        <f>IF(ISNUMBER(SEARCH("*female*",JH67)),"female",IF(ISNUMBER(SEARCH("*male*",JH67)),"male",""))</f>
        <v/>
      </c>
      <c r="JD67" s="111" t="str">
        <f>IF(JH67="","",IF(ISERROR(MID(JH67,FIND("male,",JH67)+6,(FIND(")",JH67)-(FIND("male,",JH67)+6))))=TRUE,"missing/error",MID(JH67,FIND("male,",JH67)+6,(FIND(")",JH67)-(FIND("male,",JH67)+6)))))</f>
        <v/>
      </c>
      <c r="JE67" s="112" t="str">
        <f>IF(JA67="","",(MID(JA67,(SEARCH("^^",SUBSTITUTE(JA67," ","^^",LEN(JA67)-LEN(SUBSTITUTE(JA67," ","")))))+1,99)&amp;"_"&amp;LEFT(JA67,FIND(" ",JA67)-1)&amp;"_"&amp;JB67))</f>
        <v/>
      </c>
      <c r="JG67" s="104"/>
      <c r="JH67" s="114"/>
      <c r="JI67" s="105" t="str">
        <f>IF(JM67="","",JI$3)</f>
        <v/>
      </c>
      <c r="JJ67" s="106" t="str">
        <f>IF(JM67="","",JI$1)</f>
        <v/>
      </c>
      <c r="JK67" s="107" t="str">
        <f>IF(JM67="","",JI$2)</f>
        <v/>
      </c>
      <c r="JL67" s="107" t="str">
        <f>IF(JM67="","",JI$3)</f>
        <v/>
      </c>
      <c r="JM67" s="108" t="str">
        <f>IF(JT67="","",IF(ISNUMBER(SEARCH(":",JT67)),MID(JT67,FIND(":",JT67)+2,FIND("(",JT67)-FIND(":",JT67)-3),LEFT(JT67,FIND("(",JT67)-2)))</f>
        <v/>
      </c>
      <c r="JN67" s="109" t="str">
        <f>IF(JT67="","",MID(JT67,FIND("(",JT67)+1,4))</f>
        <v/>
      </c>
      <c r="JO67" s="110" t="str">
        <f>IF(ISNUMBER(SEARCH("*female*",JT67)),"female",IF(ISNUMBER(SEARCH("*male*",JT67)),"male",""))</f>
        <v/>
      </c>
      <c r="JP67" s="111" t="str">
        <f>IF(JT67="","",IF(ISERROR(MID(JT67,FIND("male,",JT67)+6,(FIND(")",JT67)-(FIND("male,",JT67)+6))))=TRUE,"missing/error",MID(JT67,FIND("male,",JT67)+6,(FIND(")",JT67)-(FIND("male,",JT67)+6)))))</f>
        <v/>
      </c>
      <c r="JQ67" s="112" t="str">
        <f>IF(JM67="","",(MID(JM67,(SEARCH("^^",SUBSTITUTE(JM67," ","^^",LEN(JM67)-LEN(SUBSTITUTE(JM67," ","")))))+1,99)&amp;"_"&amp;LEFT(JM67,FIND(" ",JM67)-1)&amp;"_"&amp;JN67))</f>
        <v/>
      </c>
      <c r="JS67" s="104"/>
      <c r="JT67" s="114"/>
      <c r="JU67" s="105" t="str">
        <f>IF(JY67="","",JU$3)</f>
        <v/>
      </c>
      <c r="JV67" s="106" t="str">
        <f>IF(JY67="","",JU$1)</f>
        <v/>
      </c>
      <c r="JW67" s="107" t="str">
        <f>IF(JY67="","",JU$2)</f>
        <v/>
      </c>
      <c r="JX67" s="107" t="str">
        <f>IF(JY67="","",JU$3)</f>
        <v/>
      </c>
      <c r="JY67" s="108" t="str">
        <f>IF(KF67="","",IF(ISNUMBER(SEARCH(":",KF67)),MID(KF67,FIND(":",KF67)+2,FIND("(",KF67)-FIND(":",KF67)-3),LEFT(KF67,FIND("(",KF67)-2)))</f>
        <v/>
      </c>
      <c r="JZ67" s="109" t="str">
        <f>IF(KF67="","",MID(KF67,FIND("(",KF67)+1,4))</f>
        <v/>
      </c>
      <c r="KA67" s="110" t="str">
        <f>IF(ISNUMBER(SEARCH("*female*",KF67)),"female",IF(ISNUMBER(SEARCH("*male*",KF67)),"male",""))</f>
        <v/>
      </c>
      <c r="KB67" s="111" t="str">
        <f>IF(KF67="","",IF(ISERROR(MID(KF67,FIND("male,",KF67)+6,(FIND(")",KF67)-(FIND("male,",KF67)+6))))=TRUE,"missing/error",MID(KF67,FIND("male,",KF67)+6,(FIND(")",KF67)-(FIND("male,",KF67)+6)))))</f>
        <v/>
      </c>
      <c r="KC67" s="112" t="str">
        <f>IF(JY67="","",(MID(JY67,(SEARCH("^^",SUBSTITUTE(JY67," ","^^",LEN(JY67)-LEN(SUBSTITUTE(JY67," ","")))))+1,99)&amp;"_"&amp;LEFT(JY67,FIND(" ",JY67)-1)&amp;"_"&amp;JZ67))</f>
        <v/>
      </c>
      <c r="KE67" s="104"/>
      <c r="KF67" s="114"/>
    </row>
    <row r="68" spans="1:292" ht="13.5" customHeight="1">
      <c r="A68" s="20"/>
      <c r="B68" s="104" t="s">
        <v>1064</v>
      </c>
      <c r="C68" s="1" t="s">
        <v>928</v>
      </c>
      <c r="D68" s="163" t="s">
        <v>719</v>
      </c>
      <c r="E68" s="105"/>
      <c r="F68" s="106"/>
      <c r="G68" s="107"/>
      <c r="H68" s="107"/>
      <c r="I68" s="108"/>
      <c r="J68" s="109"/>
      <c r="K68" s="110"/>
      <c r="L68" s="111"/>
      <c r="M68" s="112"/>
      <c r="O68" s="104"/>
      <c r="P68" s="163"/>
      <c r="Q68" s="105"/>
      <c r="R68" s="106"/>
      <c r="S68" s="107"/>
      <c r="T68" s="107"/>
      <c r="U68" s="108"/>
      <c r="V68" s="109"/>
      <c r="W68" s="110"/>
      <c r="X68" s="111"/>
      <c r="Y68" s="112"/>
      <c r="AA68" s="104"/>
      <c r="AB68" s="104"/>
      <c r="AC68" s="105">
        <f>IF(AG68="","",AC$3)</f>
        <v>43622</v>
      </c>
      <c r="AD68" s="106" t="str">
        <f>IF(AG68="","",AC$1)</f>
        <v>Sipilä I</v>
      </c>
      <c r="AE68" s="107">
        <v>42543</v>
      </c>
      <c r="AF68" s="107">
        <v>43143</v>
      </c>
      <c r="AG68" s="108" t="str">
        <f>IF(AN68="","",IF(ISNUMBER(SEARCH(":",AN68)),MID(AN68,FIND(":",AN68)+2,FIND("(",AN68)-FIND(":",AN68)-3),LEFT(AN68,FIND("(",AN68)-2)))</f>
        <v>Paula Risikko</v>
      </c>
      <c r="AH68" s="109" t="str">
        <f>IF(AN68="","",MID(AN68,FIND("(",AN68)+1,4))</f>
        <v>1960</v>
      </c>
      <c r="AI68" s="110" t="str">
        <f>IF(ISNUMBER(SEARCH("*female*",AN68)),"female",IF(ISNUMBER(SEARCH("*male*",AN68)),"male",""))</f>
        <v>female</v>
      </c>
      <c r="AJ68" s="111" t="str">
        <f>IF(AN68="","",IF(ISERROR(MID(AN68,FIND("male,",AN68)+6,(FIND(")",AN68)-(FIND("male,",AN68)+6))))=TRUE,"missing/error",MID(AN68,FIND("male,",AN68)+6,(FIND(")",AN68)-(FIND("male,",AN68)+6)))))</f>
        <v>fi_kok01</v>
      </c>
      <c r="AK68" s="112" t="str">
        <f>IF(AG68="","",(MID(AG68,(SEARCH("^^",SUBSTITUTE(AG68," ","^^",LEN(AG68)-LEN(SUBSTITUTE(AG68," ","")))))+1,99)&amp;"_"&amp;LEFT(AG68,FIND(" ",AG68)-1)&amp;"_"&amp;AH68))</f>
        <v>Risikko_Paula_1960</v>
      </c>
      <c r="AM68" s="104" t="s">
        <v>1044</v>
      </c>
      <c r="AN68" s="104" t="s">
        <v>747</v>
      </c>
      <c r="AO68" s="105"/>
      <c r="AP68" s="106"/>
      <c r="AQ68" s="107"/>
      <c r="AR68" s="107"/>
      <c r="AS68" s="108"/>
      <c r="AT68" s="109"/>
      <c r="AU68" s="110"/>
      <c r="AV68" s="111"/>
      <c r="AW68" s="112"/>
      <c r="AY68" s="104"/>
      <c r="AZ68" s="114"/>
      <c r="BA68" s="105">
        <f>IF(BE68="","",BA$3)</f>
        <v>44926</v>
      </c>
      <c r="BB68" s="106" t="str">
        <f>IF(BE68="","",BA$1)</f>
        <v>Marin I</v>
      </c>
      <c r="BC68" s="107">
        <v>44519</v>
      </c>
      <c r="BD68" s="107">
        <f>IF(BE68="","",BA$3)</f>
        <v>44926</v>
      </c>
      <c r="BE68" s="108" t="str">
        <f>IF(BL68="","",IF(ISNUMBER(SEARCH(":",BL68)),MID(BL68,FIND(":",BL68)+2,FIND("(",BL68)-FIND(":",BL68)-3),LEFT(BL68,FIND("(",BL68)-2)))</f>
        <v>Krista Mikkonen</v>
      </c>
      <c r="BF68" s="109" t="str">
        <f>IF(BL68="","",MID(BL68,FIND("(",BL68)+1,4))</f>
        <v>1972</v>
      </c>
      <c r="BG68" s="110" t="str">
        <f>IF(ISNUMBER(SEARCH("*female*",BL68)),"female",IF(ISNUMBER(SEARCH("*male*",BL68)),"male",""))</f>
        <v>female</v>
      </c>
      <c r="BH68" s="111" t="str">
        <f>IF(BL68="","",IF(ISERROR(MID(BL68,FIND("male,",BL68)+6,(FIND(")",BL68)-(FIND("male,",BL68)+6))))=TRUE,"missing/error",MID(BL68,FIND("male,",BL68)+6,(FIND(")",BL68)-(FIND("male,",BL68)+6)))))</f>
        <v>fi_vihr01</v>
      </c>
      <c r="BI68" s="112" t="str">
        <f>IF(BE68="","",(MID(BE68,(SEARCH("^^",SUBSTITUTE(BE68," ","^^",LEN(BE68)-LEN(SUBSTITUTE(BE68," ","")))))+1,99)&amp;"_"&amp;LEFT(BE68,FIND(" ",BE68)-1)&amp;"_"&amp;BF68))</f>
        <v>Mikkonen_Krista_1972</v>
      </c>
      <c r="BK68" s="104"/>
      <c r="BL68" s="249" t="s">
        <v>1063</v>
      </c>
      <c r="BM68" s="105"/>
      <c r="BN68" s="106"/>
      <c r="BO68" s="107"/>
      <c r="BP68" s="107"/>
      <c r="BQ68" s="108"/>
      <c r="BR68" s="109"/>
      <c r="BS68" s="110"/>
      <c r="BT68" s="111"/>
      <c r="BU68" s="112"/>
      <c r="BW68" s="104"/>
      <c r="BX68" s="114"/>
      <c r="BY68" s="105"/>
      <c r="BZ68" s="106"/>
      <c r="CA68" s="107"/>
      <c r="CB68" s="107"/>
      <c r="CC68" s="108"/>
      <c r="CD68" s="109"/>
      <c r="CE68" s="110"/>
      <c r="CF68" s="111"/>
      <c r="CG68" s="112"/>
      <c r="CI68" s="104"/>
      <c r="CJ68" s="114"/>
      <c r="CK68" s="105"/>
      <c r="CL68" s="106"/>
      <c r="CM68" s="107"/>
      <c r="CN68" s="107"/>
      <c r="CO68" s="108"/>
      <c r="CP68" s="109"/>
      <c r="CQ68" s="110"/>
      <c r="CR68" s="111"/>
      <c r="CS68" s="112"/>
      <c r="CU68" s="104"/>
      <c r="CV68" s="114"/>
      <c r="CW68" s="105"/>
      <c r="CX68" s="106"/>
      <c r="CY68" s="107"/>
      <c r="CZ68" s="107"/>
      <c r="DA68" s="108"/>
      <c r="DB68" s="109"/>
      <c r="DC68" s="110"/>
      <c r="DD68" s="111"/>
      <c r="DE68" s="112"/>
      <c r="DG68" s="104"/>
      <c r="DH68" s="114"/>
      <c r="DI68" s="105"/>
      <c r="DJ68" s="106"/>
      <c r="DK68" s="107"/>
      <c r="DL68" s="107"/>
      <c r="DM68" s="108"/>
      <c r="DN68" s="109"/>
      <c r="DO68" s="110"/>
      <c r="DP68" s="111"/>
      <c r="DQ68" s="112"/>
      <c r="DS68" s="104"/>
      <c r="DT68" s="114"/>
      <c r="DU68" s="105"/>
      <c r="DV68" s="106"/>
      <c r="DW68" s="107"/>
      <c r="DX68" s="107"/>
      <c r="DY68" s="108"/>
      <c r="DZ68" s="109"/>
      <c r="EA68" s="110"/>
      <c r="EB68" s="111"/>
      <c r="EC68" s="112"/>
      <c r="EE68" s="104"/>
      <c r="EF68" s="114"/>
      <c r="EG68" s="105"/>
      <c r="EH68" s="106"/>
      <c r="EI68" s="107"/>
      <c r="EJ68" s="107"/>
      <c r="EK68" s="108"/>
      <c r="EL68" s="109"/>
      <c r="EM68" s="110"/>
      <c r="EN68" s="111"/>
      <c r="EO68" s="112"/>
      <c r="EQ68" s="104"/>
      <c r="ER68" s="114"/>
      <c r="ES68" s="105"/>
      <c r="ET68" s="106"/>
      <c r="EU68" s="107"/>
      <c r="EV68" s="107"/>
      <c r="EW68" s="108"/>
      <c r="EX68" s="109"/>
      <c r="EY68" s="110"/>
      <c r="EZ68" s="111"/>
      <c r="FA68" s="112"/>
      <c r="FC68" s="104"/>
      <c r="FD68" s="114"/>
      <c r="FE68" s="105"/>
      <c r="FF68" s="106"/>
      <c r="FG68" s="107"/>
      <c r="FH68" s="107"/>
      <c r="FI68" s="108"/>
      <c r="FJ68" s="109"/>
      <c r="FK68" s="110"/>
      <c r="FL68" s="111"/>
      <c r="FM68" s="112"/>
      <c r="FO68" s="104"/>
      <c r="FP68" s="114"/>
      <c r="FQ68" s="105"/>
      <c r="FR68" s="106"/>
      <c r="FS68" s="107"/>
      <c r="FT68" s="107"/>
      <c r="FU68" s="108"/>
      <c r="FV68" s="109"/>
      <c r="FW68" s="110"/>
      <c r="FX68" s="111"/>
      <c r="FY68" s="112"/>
      <c r="GA68" s="104"/>
      <c r="GB68" s="114"/>
      <c r="GC68" s="105"/>
      <c r="GD68" s="106"/>
      <c r="GE68" s="107"/>
      <c r="GF68" s="107"/>
      <c r="GG68" s="108"/>
      <c r="GH68" s="109"/>
      <c r="GI68" s="110"/>
      <c r="GJ68" s="111"/>
      <c r="GK68" s="112"/>
      <c r="GM68" s="104"/>
      <c r="GN68" s="114"/>
      <c r="GO68" s="105"/>
      <c r="GP68" s="106"/>
      <c r="GQ68" s="107"/>
      <c r="GR68" s="107"/>
      <c r="GS68" s="108"/>
      <c r="GT68" s="109"/>
      <c r="GU68" s="110"/>
      <c r="GV68" s="111"/>
      <c r="GW68" s="112"/>
      <c r="GY68" s="104"/>
      <c r="GZ68" s="114"/>
      <c r="HA68" s="105"/>
      <c r="HB68" s="106"/>
      <c r="HC68" s="107"/>
      <c r="HD68" s="107"/>
      <c r="HE68" s="108"/>
      <c r="HF68" s="109"/>
      <c r="HG68" s="110"/>
      <c r="HH68" s="111"/>
      <c r="HI68" s="112"/>
      <c r="HK68" s="104"/>
      <c r="HL68" s="114"/>
      <c r="HM68" s="105"/>
      <c r="HN68" s="106"/>
      <c r="HO68" s="107"/>
      <c r="HP68" s="107"/>
      <c r="HQ68" s="108"/>
      <c r="HR68" s="109"/>
      <c r="HS68" s="110"/>
      <c r="HT68" s="111"/>
      <c r="HU68" s="112"/>
      <c r="HW68" s="104"/>
      <c r="HX68" s="114"/>
      <c r="HY68" s="105"/>
      <c r="HZ68" s="106"/>
      <c r="IA68" s="107"/>
      <c r="IB68" s="107"/>
      <c r="IC68" s="108"/>
      <c r="ID68" s="109"/>
      <c r="IE68" s="110"/>
      <c r="IF68" s="111"/>
      <c r="IG68" s="112"/>
      <c r="II68" s="104"/>
      <c r="IJ68" s="114"/>
      <c r="IK68" s="105"/>
      <c r="IL68" s="106"/>
      <c r="IM68" s="107"/>
      <c r="IN68" s="107"/>
      <c r="IO68" s="108"/>
      <c r="IP68" s="109"/>
      <c r="IQ68" s="110"/>
      <c r="IR68" s="111"/>
      <c r="IS68" s="112"/>
      <c r="IU68" s="104"/>
      <c r="IV68" s="114"/>
      <c r="IW68" s="105"/>
      <c r="IX68" s="106"/>
      <c r="IY68" s="107"/>
      <c r="IZ68" s="107"/>
      <c r="JA68" s="108"/>
      <c r="JB68" s="109"/>
      <c r="JC68" s="110"/>
      <c r="JD68" s="111"/>
      <c r="JE68" s="112"/>
      <c r="JG68" s="104"/>
      <c r="JH68" s="114"/>
      <c r="JI68" s="105"/>
      <c r="JJ68" s="106"/>
      <c r="JK68" s="107"/>
      <c r="JL68" s="107"/>
      <c r="JM68" s="108"/>
      <c r="JN68" s="109"/>
      <c r="JO68" s="110"/>
      <c r="JP68" s="111"/>
      <c r="JQ68" s="112"/>
      <c r="JS68" s="104"/>
      <c r="JT68" s="114"/>
      <c r="JU68" s="105"/>
      <c r="JV68" s="106"/>
      <c r="JW68" s="107"/>
      <c r="JX68" s="107"/>
      <c r="JY68" s="108"/>
      <c r="JZ68" s="109"/>
      <c r="KA68" s="110"/>
      <c r="KB68" s="111"/>
      <c r="KC68" s="112"/>
      <c r="KE68" s="104"/>
      <c r="KF68" s="114"/>
    </row>
    <row r="69" spans="1:292" ht="13.5" customHeight="1">
      <c r="A69" s="20"/>
      <c r="B69" s="104" t="s">
        <v>1064</v>
      </c>
      <c r="C69" s="1" t="s">
        <v>928</v>
      </c>
      <c r="D69" s="163" t="s">
        <v>719</v>
      </c>
      <c r="E69" s="105"/>
      <c r="F69" s="106"/>
      <c r="G69" s="107"/>
      <c r="H69" s="107"/>
      <c r="I69" s="108"/>
      <c r="J69" s="109"/>
      <c r="K69" s="110"/>
      <c r="L69" s="111"/>
      <c r="M69" s="112"/>
      <c r="O69" s="104"/>
      <c r="P69" s="163"/>
      <c r="Q69" s="105"/>
      <c r="R69" s="106"/>
      <c r="S69" s="107"/>
      <c r="T69" s="107"/>
      <c r="U69" s="108"/>
      <c r="V69" s="109"/>
      <c r="W69" s="110"/>
      <c r="X69" s="111"/>
      <c r="Y69" s="112"/>
      <c r="AA69" s="104"/>
      <c r="AB69" s="104"/>
      <c r="AC69" s="105">
        <f>IF(AG69="","",AC$3)</f>
        <v>43622</v>
      </c>
      <c r="AD69" s="106" t="str">
        <f>IF(AG69="","",AC$1)</f>
        <v>Sipilä I</v>
      </c>
      <c r="AE69" s="107">
        <v>43143</v>
      </c>
      <c r="AF69" s="107">
        <f>IF(AG69="","",AC$3)</f>
        <v>43622</v>
      </c>
      <c r="AG69" s="108" t="str">
        <f>IF(AN69="","",IF(ISNUMBER(SEARCH(":",AN69)),MID(AN69,FIND(":",AN69)+2,FIND("(",AN69)-FIND(":",AN69)-3),LEFT(AN69,FIND("(",AN69)-2)))</f>
        <v>Kai Mykkänen</v>
      </c>
      <c r="AH69" s="109" t="str">
        <f>IF(AN69="","",MID(AN69,FIND("(",AN69)+1,4))</f>
        <v>1979</v>
      </c>
      <c r="AI69" s="110" t="str">
        <f>IF(ISNUMBER(SEARCH("*female*",AN69)),"female",IF(ISNUMBER(SEARCH("*male*",AN69)),"male",""))</f>
        <v>male</v>
      </c>
      <c r="AJ69" s="111" t="str">
        <f>IF(AN69="","",IF(ISERROR(MID(AN69,FIND("male,",AN69)+6,(FIND(")",AN69)-(FIND("male,",AN69)+6))))=TRUE,"missing/error",MID(AN69,FIND("male,",AN69)+6,(FIND(")",AN69)-(FIND("male,",AN69)+6)))))</f>
        <v>fi_kok01</v>
      </c>
      <c r="AK69" s="112" t="str">
        <f>IF(AG69="","",(MID(AG69,(SEARCH("^^",SUBSTITUTE(AG69," ","^^",LEN(AG69)-LEN(SUBSTITUTE(AG69," ","")))))+1,99)&amp;"_"&amp;LEFT(AG69,FIND(" ",AG69)-1)&amp;"_"&amp;AH69))</f>
        <v>Mykkänen_Kai_1979</v>
      </c>
      <c r="AM69" s="104" t="s">
        <v>1045</v>
      </c>
      <c r="AN69" s="104" t="s">
        <v>1046</v>
      </c>
      <c r="AO69" s="105"/>
      <c r="AP69" s="106"/>
      <c r="AQ69" s="107"/>
      <c r="AR69" s="107"/>
      <c r="AS69" s="108"/>
      <c r="AT69" s="109"/>
      <c r="AU69" s="110"/>
      <c r="AV69" s="111"/>
      <c r="AW69" s="112"/>
      <c r="AY69" s="104"/>
      <c r="AZ69" s="114"/>
      <c r="BA69" s="105"/>
      <c r="BB69" s="106"/>
      <c r="BC69" s="107"/>
      <c r="BD69" s="107"/>
      <c r="BE69" s="108"/>
      <c r="BF69" s="109"/>
      <c r="BG69" s="110"/>
      <c r="BH69" s="111"/>
      <c r="BI69" s="112"/>
      <c r="BK69" s="104"/>
      <c r="BL69" s="114"/>
      <c r="BM69" s="105"/>
      <c r="BN69" s="106"/>
      <c r="BO69" s="107"/>
      <c r="BP69" s="107"/>
      <c r="BQ69" s="108"/>
      <c r="BR69" s="109"/>
      <c r="BS69" s="110"/>
      <c r="BT69" s="111"/>
      <c r="BU69" s="112"/>
      <c r="BW69" s="104"/>
      <c r="BX69" s="114"/>
      <c r="BY69" s="105"/>
      <c r="BZ69" s="106"/>
      <c r="CA69" s="107"/>
      <c r="CB69" s="107"/>
      <c r="CC69" s="108"/>
      <c r="CD69" s="109"/>
      <c r="CE69" s="110"/>
      <c r="CF69" s="111"/>
      <c r="CG69" s="112"/>
      <c r="CI69" s="104"/>
      <c r="CJ69" s="114"/>
      <c r="CK69" s="105"/>
      <c r="CL69" s="106"/>
      <c r="CM69" s="107"/>
      <c r="CN69" s="107"/>
      <c r="CO69" s="108"/>
      <c r="CP69" s="109"/>
      <c r="CQ69" s="110"/>
      <c r="CR69" s="111"/>
      <c r="CS69" s="112"/>
      <c r="CU69" s="104"/>
      <c r="CV69" s="114"/>
      <c r="CW69" s="105"/>
      <c r="CX69" s="106"/>
      <c r="CY69" s="107"/>
      <c r="CZ69" s="107"/>
      <c r="DA69" s="108"/>
      <c r="DB69" s="109"/>
      <c r="DC69" s="110"/>
      <c r="DD69" s="111"/>
      <c r="DE69" s="112"/>
      <c r="DG69" s="104"/>
      <c r="DH69" s="114"/>
      <c r="DI69" s="105"/>
      <c r="DJ69" s="106"/>
      <c r="DK69" s="107"/>
      <c r="DL69" s="107"/>
      <c r="DM69" s="108"/>
      <c r="DN69" s="109"/>
      <c r="DO69" s="110"/>
      <c r="DP69" s="111"/>
      <c r="DQ69" s="112"/>
      <c r="DS69" s="104"/>
      <c r="DT69" s="114"/>
      <c r="DU69" s="105"/>
      <c r="DV69" s="106"/>
      <c r="DW69" s="107"/>
      <c r="DX69" s="107"/>
      <c r="DY69" s="108"/>
      <c r="DZ69" s="109"/>
      <c r="EA69" s="110"/>
      <c r="EB69" s="111"/>
      <c r="EC69" s="112"/>
      <c r="EE69" s="104"/>
      <c r="EF69" s="114"/>
      <c r="EG69" s="105"/>
      <c r="EH69" s="106"/>
      <c r="EI69" s="107"/>
      <c r="EJ69" s="107"/>
      <c r="EK69" s="108"/>
      <c r="EL69" s="109"/>
      <c r="EM69" s="110"/>
      <c r="EN69" s="111"/>
      <c r="EO69" s="112"/>
      <c r="EQ69" s="104"/>
      <c r="ER69" s="114"/>
      <c r="ES69" s="105"/>
      <c r="ET69" s="106"/>
      <c r="EU69" s="107"/>
      <c r="EV69" s="107"/>
      <c r="EW69" s="108"/>
      <c r="EX69" s="109"/>
      <c r="EY69" s="110"/>
      <c r="EZ69" s="111"/>
      <c r="FA69" s="112"/>
      <c r="FC69" s="104"/>
      <c r="FD69" s="114"/>
      <c r="FE69" s="105"/>
      <c r="FF69" s="106"/>
      <c r="FG69" s="107"/>
      <c r="FH69" s="107"/>
      <c r="FI69" s="108"/>
      <c r="FJ69" s="109"/>
      <c r="FK69" s="110"/>
      <c r="FL69" s="111"/>
      <c r="FM69" s="112"/>
      <c r="FO69" s="104"/>
      <c r="FP69" s="114"/>
      <c r="FQ69" s="105"/>
      <c r="FR69" s="106"/>
      <c r="FS69" s="107"/>
      <c r="FT69" s="107"/>
      <c r="FU69" s="108"/>
      <c r="FV69" s="109"/>
      <c r="FW69" s="110"/>
      <c r="FX69" s="111"/>
      <c r="FY69" s="112"/>
      <c r="GA69" s="104"/>
      <c r="GB69" s="114"/>
      <c r="GC69" s="105"/>
      <c r="GD69" s="106"/>
      <c r="GE69" s="107"/>
      <c r="GF69" s="107"/>
      <c r="GG69" s="108"/>
      <c r="GH69" s="109"/>
      <c r="GI69" s="110"/>
      <c r="GJ69" s="111"/>
      <c r="GK69" s="112"/>
      <c r="GM69" s="104"/>
      <c r="GN69" s="114"/>
      <c r="GO69" s="105"/>
      <c r="GP69" s="106"/>
      <c r="GQ69" s="107"/>
      <c r="GR69" s="107"/>
      <c r="GS69" s="108"/>
      <c r="GT69" s="109"/>
      <c r="GU69" s="110"/>
      <c r="GV69" s="111"/>
      <c r="GW69" s="112"/>
      <c r="GY69" s="104"/>
      <c r="GZ69" s="114"/>
      <c r="HA69" s="105"/>
      <c r="HB69" s="106"/>
      <c r="HC69" s="107"/>
      <c r="HD69" s="107"/>
      <c r="HE69" s="108"/>
      <c r="HF69" s="109"/>
      <c r="HG69" s="110"/>
      <c r="HH69" s="111"/>
      <c r="HI69" s="112"/>
      <c r="HK69" s="104"/>
      <c r="HL69" s="114"/>
      <c r="HM69" s="105"/>
      <c r="HN69" s="106"/>
      <c r="HO69" s="107"/>
      <c r="HP69" s="107"/>
      <c r="HQ69" s="108"/>
      <c r="HR69" s="109"/>
      <c r="HS69" s="110"/>
      <c r="HT69" s="111"/>
      <c r="HU69" s="112"/>
      <c r="HW69" s="104"/>
      <c r="HX69" s="114"/>
      <c r="HY69" s="105"/>
      <c r="HZ69" s="106"/>
      <c r="IA69" s="107"/>
      <c r="IB69" s="107"/>
      <c r="IC69" s="108"/>
      <c r="ID69" s="109"/>
      <c r="IE69" s="110"/>
      <c r="IF69" s="111"/>
      <c r="IG69" s="112"/>
      <c r="II69" s="104"/>
      <c r="IJ69" s="114"/>
      <c r="IK69" s="105"/>
      <c r="IL69" s="106"/>
      <c r="IM69" s="107"/>
      <c r="IN69" s="107"/>
      <c r="IO69" s="108"/>
      <c r="IP69" s="109"/>
      <c r="IQ69" s="110"/>
      <c r="IR69" s="111"/>
      <c r="IS69" s="112"/>
      <c r="IU69" s="104"/>
      <c r="IV69" s="114"/>
      <c r="IW69" s="105"/>
      <c r="IX69" s="106"/>
      <c r="IY69" s="107"/>
      <c r="IZ69" s="107"/>
      <c r="JA69" s="108"/>
      <c r="JB69" s="109"/>
      <c r="JC69" s="110"/>
      <c r="JD69" s="111"/>
      <c r="JE69" s="112"/>
      <c r="JG69" s="104"/>
      <c r="JH69" s="114"/>
      <c r="JI69" s="105"/>
      <c r="JJ69" s="106"/>
      <c r="JK69" s="107"/>
      <c r="JL69" s="107"/>
      <c r="JM69" s="108"/>
      <c r="JN69" s="109"/>
      <c r="JO69" s="110"/>
      <c r="JP69" s="111"/>
      <c r="JQ69" s="112"/>
      <c r="JS69" s="104"/>
      <c r="JT69" s="114"/>
      <c r="JU69" s="105"/>
      <c r="JV69" s="106"/>
      <c r="JW69" s="107"/>
      <c r="JX69" s="107"/>
      <c r="JY69" s="108"/>
      <c r="JZ69" s="109"/>
      <c r="KA69" s="110"/>
      <c r="KB69" s="111"/>
      <c r="KC69" s="112"/>
      <c r="KE69" s="104"/>
      <c r="KF69" s="114"/>
    </row>
    <row r="70" spans="1:292" ht="13.5" customHeight="1">
      <c r="A70" s="20"/>
      <c r="B70" s="104" t="s">
        <v>710</v>
      </c>
      <c r="C70" s="1" t="s">
        <v>647</v>
      </c>
      <c r="D70" s="163" t="s">
        <v>648</v>
      </c>
      <c r="E70" s="105">
        <f>IF(I70="","",E$3)</f>
        <v>41814</v>
      </c>
      <c r="F70" s="106" t="str">
        <f>IF(I70="","",E$1)</f>
        <v>Katainen I</v>
      </c>
      <c r="G70" s="107">
        <f>IF(I70="","",E$2)</f>
        <v>40716</v>
      </c>
      <c r="H70" s="107">
        <v>41564</v>
      </c>
      <c r="I70" s="108" t="str">
        <f>IF(P70="","",IF(ISNUMBER(SEARCH(":",P70)),MID(P70,FIND(":",P70)+2,FIND("(",P70)-FIND(":",P70)-3),LEFT(P70,FIND("(",P70)-2)))</f>
        <v>Heidi Hautala</v>
      </c>
      <c r="J70" s="109" t="str">
        <f>IF(P70="","",MID(P70,FIND("(",P70)+1,4))</f>
        <v>1955</v>
      </c>
      <c r="K70" s="110" t="str">
        <f>IF(ISNUMBER(SEARCH("*female*",P70)),"female",IF(ISNUMBER(SEARCH("*male*",P70)),"male",""))</f>
        <v>female</v>
      </c>
      <c r="L70" s="111" t="str">
        <f>IF(P70="","",IF(ISERROR(MID(P70,FIND("male,",P70)+6,(FIND(")",P70)-(FIND("male,",P70)+6))))=TRUE,"missing/error",MID(P70,FIND("male,",P70)+6,(FIND(")",P70)-(FIND("male,",P70)+6)))))</f>
        <v>fi_vihr01</v>
      </c>
      <c r="M70" s="112" t="str">
        <f>IF(I70="","",(MID(I70,(SEARCH("^^",SUBSTITUTE(I70," ","^^",LEN(I70)-LEN(SUBSTITUTE(I70," ","")))))+1,99)&amp;"_"&amp;LEFT(I70,FIND(" ",I70)-1)&amp;"_"&amp;J70))</f>
        <v>Hautala_Heidi_1955</v>
      </c>
      <c r="O70" s="104"/>
      <c r="P70" s="163" t="s">
        <v>741</v>
      </c>
      <c r="Q70" s="105">
        <f>IF(U70="","",Q$3)</f>
        <v>42153</v>
      </c>
      <c r="R70" s="106" t="str">
        <f>IF(U70="","",Q$1)</f>
        <v>Stubb I</v>
      </c>
      <c r="S70" s="107">
        <f>IF(U70="","",Q$2)</f>
        <v>41814</v>
      </c>
      <c r="T70" s="107">
        <v>41908</v>
      </c>
      <c r="U70" s="108" t="str">
        <f>IF(AB70="","",IF(ISNUMBER(SEARCH(":",AB70)),MID(AB70,FIND(":",AB70)+2,FIND("(",AB70)-FIND(":",AB70)-3),LEFT(AB70,FIND("(",AB70)-2)))</f>
        <v>Pekka Haavisto</v>
      </c>
      <c r="V70" s="109" t="str">
        <f>IF(AB70="","",MID(AB70,FIND("(",AB70)+1,4))</f>
        <v>1958</v>
      </c>
      <c r="W70" s="110" t="str">
        <f>IF(ISNUMBER(SEARCH("*female*",AB70)),"female",IF(ISNUMBER(SEARCH("*male*",AB70)),"male",""))</f>
        <v>male</v>
      </c>
      <c r="X70" s="111" t="s">
        <v>341</v>
      </c>
      <c r="Y70" s="112" t="str">
        <f>IF(U70="","",(MID(U70,(SEARCH("^^",SUBSTITUTE(U70," ","^^",LEN(U70)-LEN(SUBSTITUTE(U70," ","")))))+1,99)&amp;"_"&amp;LEFT(U70,FIND(" ",U70)-1)&amp;"_"&amp;V70))</f>
        <v>Haavisto_Pekka_1958</v>
      </c>
      <c r="AA70" s="104"/>
      <c r="AB70" s="104" t="s">
        <v>875</v>
      </c>
      <c r="AC70" s="105" t="str">
        <f>IF(AG70="","",AC$3)</f>
        <v/>
      </c>
      <c r="AD70" s="106" t="str">
        <f>IF(AG70="","",AC$1)</f>
        <v/>
      </c>
      <c r="AE70" s="107" t="str">
        <f>IF(AG70="","",AC$2)</f>
        <v/>
      </c>
      <c r="AF70" s="107" t="str">
        <f>IF(AG70="","",AC$3)</f>
        <v/>
      </c>
      <c r="AG70" s="108" t="str">
        <f>IF(AN70="","",IF(ISNUMBER(SEARCH(":",AN70)),MID(AN70,FIND(":",AN70)+2,FIND("(",AN70)-FIND(":",AN70)-3),LEFT(AN70,FIND("(",AN70)-2)))</f>
        <v/>
      </c>
      <c r="AH70" s="109" t="str">
        <f>IF(AN70="","",MID(AN70,FIND("(",AN70)+1,4))</f>
        <v/>
      </c>
      <c r="AI70" s="110" t="str">
        <f>IF(ISNUMBER(SEARCH("*female*",AN70)),"female",IF(ISNUMBER(SEARCH("*male*",AN70)),"male",""))</f>
        <v/>
      </c>
      <c r="AJ70" s="111" t="str">
        <f>IF(AN70="","",IF(ISERROR(MID(AN70,FIND("male,",AN70)+6,(FIND(")",AN70)-(FIND("male,",AN70)+6))))=TRUE,"missing/error",MID(AN70,FIND("male,",AN70)+6,(FIND(")",AN70)-(FIND("male,",AN70)+6)))))</f>
        <v/>
      </c>
      <c r="AK70" s="112" t="str">
        <f>IF(AG70="","",(MID(AG70,(SEARCH("^^",SUBSTITUTE(AG70," ","^^",LEN(AG70)-LEN(SUBSTITUTE(AG70," ","")))))+1,99)&amp;"_"&amp;LEFT(AG70,FIND(" ",AG70)-1)&amp;"_"&amp;AH70))</f>
        <v/>
      </c>
      <c r="AM70" s="104"/>
      <c r="AN70" s="104"/>
      <c r="AO70" s="105" t="str">
        <f>IF(AS70="","",AO$3)</f>
        <v/>
      </c>
      <c r="AP70" s="106" t="str">
        <f>IF(AS70="","",AO$1)</f>
        <v/>
      </c>
      <c r="AQ70" s="107" t="str">
        <f>IF(AS70="","",AO$2)</f>
        <v/>
      </c>
      <c r="AR70" s="107" t="str">
        <f>IF(AS70="","",AO$3)</f>
        <v/>
      </c>
      <c r="AS70" s="108" t="str">
        <f>IF(AZ70="","",IF(ISNUMBER(SEARCH(":",AZ70)),MID(AZ70,FIND(":",AZ70)+2,FIND("(",AZ70)-FIND(":",AZ70)-3),LEFT(AZ70,FIND("(",AZ70)-2)))</f>
        <v/>
      </c>
      <c r="AT70" s="109" t="str">
        <f>IF(AZ70="","",MID(AZ70,FIND("(",AZ70)+1,4))</f>
        <v/>
      </c>
      <c r="AU70" s="110" t="str">
        <f>IF(ISNUMBER(SEARCH("*female*",AZ70)),"female",IF(ISNUMBER(SEARCH("*male*",AZ70)),"male",""))</f>
        <v/>
      </c>
      <c r="AV70" s="111" t="str">
        <f>IF(AZ70="","",IF(ISERROR(MID(AZ70,FIND("male,",AZ70)+6,(FIND(")",AZ70)-(FIND("male,",AZ70)+6))))=TRUE,"missing/error",MID(AZ70,FIND("male,",AZ70)+6,(FIND(")",AZ70)-(FIND("male,",AZ70)+6)))))</f>
        <v/>
      </c>
      <c r="AW70" s="112" t="str">
        <f>IF(AS70="","",(MID(AS70,(SEARCH("^^",SUBSTITUTE(AS70," ","^^",LEN(AS70)-LEN(SUBSTITUTE(AS70," ","")))))+1,99)&amp;"_"&amp;LEFT(AS70,FIND(" ",AS70)-1)&amp;"_"&amp;AT70))</f>
        <v/>
      </c>
      <c r="AY70" s="104"/>
      <c r="AZ70" s="104"/>
      <c r="BA70" s="105" t="str">
        <f>IF(BE70="","",BA$3)</f>
        <v/>
      </c>
      <c r="BB70" s="106" t="str">
        <f>IF(BE70="","",BA$1)</f>
        <v/>
      </c>
      <c r="BC70" s="107" t="str">
        <f>IF(BE70="","",BA$2)</f>
        <v/>
      </c>
      <c r="BD70" s="107" t="str">
        <f>IF(BE70="","",BA$3)</f>
        <v/>
      </c>
      <c r="BE70" s="108" t="str">
        <f>IF(BL70="","",IF(ISNUMBER(SEARCH(":",BL70)),MID(BL70,FIND(":",BL70)+2,FIND("(",BL70)-FIND(":",BL70)-3),LEFT(BL70,FIND("(",BL70)-2)))</f>
        <v/>
      </c>
      <c r="BF70" s="109" t="str">
        <f>IF(BL70="","",MID(BL70,FIND("(",BL70)+1,4))</f>
        <v/>
      </c>
      <c r="BG70" s="110" t="str">
        <f>IF(ISNUMBER(SEARCH("*female*",BL70)),"female",IF(ISNUMBER(SEARCH("*male*",BL70)),"male",""))</f>
        <v/>
      </c>
      <c r="BH70" s="111" t="str">
        <f>IF(BL70="","",IF(ISERROR(MID(BL70,FIND("male,",BL70)+6,(FIND(")",BL70)-(FIND("male,",BL70)+6))))=TRUE,"missing/error",MID(BL70,FIND("male,",BL70)+6,(FIND(")",BL70)-(FIND("male,",BL70)+6)))))</f>
        <v/>
      </c>
      <c r="BI70" s="112" t="str">
        <f>IF(BE70="","",(MID(BE70,(SEARCH("^^",SUBSTITUTE(BE70," ","^^",LEN(BE70)-LEN(SUBSTITUTE(BE70," ","")))))+1,99)&amp;"_"&amp;LEFT(BE70,FIND(" ",BE70)-1)&amp;"_"&amp;BF70))</f>
        <v/>
      </c>
      <c r="BK70" s="104"/>
      <c r="BL70" s="104"/>
      <c r="BM70" s="105" t="str">
        <f>IF(BQ70="","",BM$3)</f>
        <v/>
      </c>
      <c r="BN70" s="106" t="str">
        <f>IF(BQ70="","",BM$1)</f>
        <v/>
      </c>
      <c r="BO70" s="107" t="str">
        <f>IF(BQ70="","",BM$2)</f>
        <v/>
      </c>
      <c r="BP70" s="107" t="str">
        <f>IF(BQ70="","",BM$3)</f>
        <v/>
      </c>
      <c r="BQ70" s="108" t="str">
        <f>IF(BX70="","",IF(ISNUMBER(SEARCH(":",BX70)),MID(BX70,FIND(":",BX70)+2,FIND("(",BX70)-FIND(":",BX70)-3),LEFT(BX70,FIND("(",BX70)-2)))</f>
        <v/>
      </c>
      <c r="BR70" s="109" t="str">
        <f>IF(BX70="","",MID(BX70,FIND("(",BX70)+1,4))</f>
        <v/>
      </c>
      <c r="BS70" s="110" t="str">
        <f>IF(ISNUMBER(SEARCH("*female*",BX70)),"female",IF(ISNUMBER(SEARCH("*male*",BX70)),"male",""))</f>
        <v/>
      </c>
      <c r="BT70" s="111" t="str">
        <f>IF(BX70="","",IF(ISERROR(MID(BX70,FIND("male,",BX70)+6,(FIND(")",BX70)-(FIND("male,",BX70)+6))))=TRUE,"missing/error",MID(BX70,FIND("male,",BX70)+6,(FIND(")",BX70)-(FIND("male,",BX70)+6)))))</f>
        <v/>
      </c>
      <c r="BU70" s="112" t="str">
        <f>IF(BQ70="","",(MID(BQ70,(SEARCH("^^",SUBSTITUTE(BQ70," ","^^",LEN(BQ70)-LEN(SUBSTITUTE(BQ70," ","")))))+1,99)&amp;"_"&amp;LEFT(BQ70,FIND(" ",BQ70)-1)&amp;"_"&amp;BR70))</f>
        <v/>
      </c>
      <c r="BW70" s="104"/>
      <c r="BX70" s="104"/>
      <c r="BY70" s="105" t="str">
        <f>IF(CC70="","",BY$3)</f>
        <v/>
      </c>
      <c r="BZ70" s="106" t="str">
        <f>IF(CC70="","",BY$1)</f>
        <v/>
      </c>
      <c r="CA70" s="107" t="str">
        <f>IF(CC70="","",BY$2)</f>
        <v/>
      </c>
      <c r="CB70" s="107" t="str">
        <f>IF(CC70="","",BY$3)</f>
        <v/>
      </c>
      <c r="CC70" s="108" t="str">
        <f>IF(CJ70="","",IF(ISNUMBER(SEARCH(":",CJ70)),MID(CJ70,FIND(":",CJ70)+2,FIND("(",CJ70)-FIND(":",CJ70)-3),LEFT(CJ70,FIND("(",CJ70)-2)))</f>
        <v/>
      </c>
      <c r="CD70" s="109" t="str">
        <f>IF(CJ70="","",MID(CJ70,FIND("(",CJ70)+1,4))</f>
        <v/>
      </c>
      <c r="CE70" s="110" t="str">
        <f>IF(ISNUMBER(SEARCH("*female*",CJ70)),"female",IF(ISNUMBER(SEARCH("*male*",CJ70)),"male",""))</f>
        <v/>
      </c>
      <c r="CF70" s="111" t="str">
        <f>IF(CJ70="","",IF(ISERROR(MID(CJ70,FIND("male,",CJ70)+6,(FIND(")",CJ70)-(FIND("male,",CJ70)+6))))=TRUE,"missing/error",MID(CJ70,FIND("male,",CJ70)+6,(FIND(")",CJ70)-(FIND("male,",CJ70)+6)))))</f>
        <v/>
      </c>
      <c r="CG70" s="112" t="str">
        <f>IF(CC70="","",(MID(CC70,(SEARCH("^^",SUBSTITUTE(CC70," ","^^",LEN(CC70)-LEN(SUBSTITUTE(CC70," ","")))))+1,99)&amp;"_"&amp;LEFT(CC70,FIND(" ",CC70)-1)&amp;"_"&amp;CD70))</f>
        <v/>
      </c>
      <c r="CI70" s="104"/>
      <c r="CJ70" s="104"/>
      <c r="CK70" s="105" t="str">
        <f>IF(CO70="","",CK$3)</f>
        <v/>
      </c>
      <c r="CL70" s="106" t="str">
        <f>IF(CO70="","",CK$1)</f>
        <v/>
      </c>
      <c r="CM70" s="107" t="str">
        <f>IF(CO70="","",CK$2)</f>
        <v/>
      </c>
      <c r="CN70" s="107" t="str">
        <f>IF(CO70="","",CK$3)</f>
        <v/>
      </c>
      <c r="CO70" s="108" t="str">
        <f>IF(CV70="","",IF(ISNUMBER(SEARCH(":",CV70)),MID(CV70,FIND(":",CV70)+2,FIND("(",CV70)-FIND(":",CV70)-3),LEFT(CV70,FIND("(",CV70)-2)))</f>
        <v/>
      </c>
      <c r="CP70" s="109" t="str">
        <f>IF(CV70="","",MID(CV70,FIND("(",CV70)+1,4))</f>
        <v/>
      </c>
      <c r="CQ70" s="110" t="str">
        <f>IF(ISNUMBER(SEARCH("*female*",CV70)),"female",IF(ISNUMBER(SEARCH("*male*",CV70)),"male",""))</f>
        <v/>
      </c>
      <c r="CR70" s="111" t="str">
        <f>IF(CV70="","",IF(ISERROR(MID(CV70,FIND("male,",CV70)+6,(FIND(")",CV70)-(FIND("male,",CV70)+6))))=TRUE,"missing/error",MID(CV70,FIND("male,",CV70)+6,(FIND(")",CV70)-(FIND("male,",CV70)+6)))))</f>
        <v/>
      </c>
      <c r="CS70" s="112" t="str">
        <f>IF(CO70="","",(MID(CO70,(SEARCH("^^",SUBSTITUTE(CO70," ","^^",LEN(CO70)-LEN(SUBSTITUTE(CO70," ","")))))+1,99)&amp;"_"&amp;LEFT(CO70,FIND(" ",CO70)-1)&amp;"_"&amp;CP70))</f>
        <v/>
      </c>
      <c r="CU70" s="104"/>
      <c r="CV70" s="104"/>
      <c r="CW70" s="105" t="str">
        <f>IF(DA70="","",CW$3)</f>
        <v/>
      </c>
      <c r="CX70" s="106" t="str">
        <f>IF(DA70="","",CW$1)</f>
        <v/>
      </c>
      <c r="CY70" s="107" t="str">
        <f>IF(DA70="","",CW$2)</f>
        <v/>
      </c>
      <c r="CZ70" s="107" t="str">
        <f>IF(DA70="","",CW$3)</f>
        <v/>
      </c>
      <c r="DA70" s="108" t="str">
        <f>IF(DH70="","",IF(ISNUMBER(SEARCH(":",DH70)),MID(DH70,FIND(":",DH70)+2,FIND("(",DH70)-FIND(":",DH70)-3),LEFT(DH70,FIND("(",DH70)-2)))</f>
        <v/>
      </c>
      <c r="DB70" s="109" t="str">
        <f>IF(DH70="","",MID(DH70,FIND("(",DH70)+1,4))</f>
        <v/>
      </c>
      <c r="DC70" s="110" t="str">
        <f>IF(ISNUMBER(SEARCH("*female*",DH70)),"female",IF(ISNUMBER(SEARCH("*male*",DH70)),"male",""))</f>
        <v/>
      </c>
      <c r="DD70" s="111" t="str">
        <f>IF(DH70="","",IF(ISERROR(MID(DH70,FIND("male,",DH70)+6,(FIND(")",DH70)-(FIND("male,",DH70)+6))))=TRUE,"missing/error",MID(DH70,FIND("male,",DH70)+6,(FIND(")",DH70)-(FIND("male,",DH70)+6)))))</f>
        <v/>
      </c>
      <c r="DE70" s="112" t="str">
        <f>IF(DA70="","",(MID(DA70,(SEARCH("^^",SUBSTITUTE(DA70," ","^^",LEN(DA70)-LEN(SUBSTITUTE(DA70," ","")))))+1,99)&amp;"_"&amp;LEFT(DA70,FIND(" ",DA70)-1)&amp;"_"&amp;DB70))</f>
        <v/>
      </c>
      <c r="DG70" s="104"/>
      <c r="DH70" s="104"/>
      <c r="DI70" s="105" t="str">
        <f>IF(DM70="","",DI$3)</f>
        <v/>
      </c>
      <c r="DJ70" s="106" t="str">
        <f>IF(DM70="","",DI$1)</f>
        <v/>
      </c>
      <c r="DK70" s="107" t="str">
        <f>IF(DM70="","",DI$2)</f>
        <v/>
      </c>
      <c r="DL70" s="107" t="str">
        <f>IF(DM70="","",DI$3)</f>
        <v/>
      </c>
      <c r="DM70" s="108" t="str">
        <f>IF(DT70="","",IF(ISNUMBER(SEARCH(":",DT70)),MID(DT70,FIND(":",DT70)+2,FIND("(",DT70)-FIND(":",DT70)-3),LEFT(DT70,FIND("(",DT70)-2)))</f>
        <v/>
      </c>
      <c r="DN70" s="109" t="str">
        <f>IF(DT70="","",MID(DT70,FIND("(",DT70)+1,4))</f>
        <v/>
      </c>
      <c r="DO70" s="110" t="str">
        <f>IF(ISNUMBER(SEARCH("*female*",DT70)),"female",IF(ISNUMBER(SEARCH("*male*",DT70)),"male",""))</f>
        <v/>
      </c>
      <c r="DP70" s="111" t="str">
        <f>IF(DT70="","",IF(ISERROR(MID(DT70,FIND("male,",DT70)+6,(FIND(")",DT70)-(FIND("male,",DT70)+6))))=TRUE,"missing/error",MID(DT70,FIND("male,",DT70)+6,(FIND(")",DT70)-(FIND("male,",DT70)+6)))))</f>
        <v/>
      </c>
      <c r="DQ70" s="112" t="str">
        <f>IF(DM70="","",(MID(DM70,(SEARCH("^^",SUBSTITUTE(DM70," ","^^",LEN(DM70)-LEN(SUBSTITUTE(DM70," ","")))))+1,99)&amp;"_"&amp;LEFT(DM70,FIND(" ",DM70)-1)&amp;"_"&amp;DN70))</f>
        <v/>
      </c>
      <c r="DS70" s="104"/>
      <c r="DT70" s="104"/>
      <c r="DU70" s="105" t="str">
        <f>IF(DY70="","",DU$3)</f>
        <v/>
      </c>
      <c r="DV70" s="106" t="str">
        <f>IF(DY70="","",DU$1)</f>
        <v/>
      </c>
      <c r="DW70" s="107" t="str">
        <f>IF(DY70="","",DU$2)</f>
        <v/>
      </c>
      <c r="DX70" s="107" t="str">
        <f>IF(DY70="","",DU$3)</f>
        <v/>
      </c>
      <c r="DY70" s="108" t="str">
        <f>IF(EF70="","",IF(ISNUMBER(SEARCH(":",EF70)),MID(EF70,FIND(":",EF70)+2,FIND("(",EF70)-FIND(":",EF70)-3),LEFT(EF70,FIND("(",EF70)-2)))</f>
        <v/>
      </c>
      <c r="DZ70" s="109" t="str">
        <f>IF(EF70="","",MID(EF70,FIND("(",EF70)+1,4))</f>
        <v/>
      </c>
      <c r="EA70" s="110" t="str">
        <f>IF(ISNUMBER(SEARCH("*female*",EF70)),"female",IF(ISNUMBER(SEARCH("*male*",EF70)),"male",""))</f>
        <v/>
      </c>
      <c r="EB70" s="111" t="str">
        <f>IF(EF70="","",IF(ISERROR(MID(EF70,FIND("male,",EF70)+6,(FIND(")",EF70)-(FIND("male,",EF70)+6))))=TRUE,"missing/error",MID(EF70,FIND("male,",EF70)+6,(FIND(")",EF70)-(FIND("male,",EF70)+6)))))</f>
        <v/>
      </c>
      <c r="EC70" s="112" t="str">
        <f>IF(DY70="","",(MID(DY70,(SEARCH("^^",SUBSTITUTE(DY70," ","^^",LEN(DY70)-LEN(SUBSTITUTE(DY70," ","")))))+1,99)&amp;"_"&amp;LEFT(DY70,FIND(" ",DY70)-1)&amp;"_"&amp;DZ70))</f>
        <v/>
      </c>
      <c r="EE70" s="104"/>
      <c r="EF70" s="104"/>
      <c r="EG70" s="105" t="str">
        <f>IF(EK70="","",EG$3)</f>
        <v/>
      </c>
      <c r="EH70" s="106" t="str">
        <f>IF(EK70="","",EG$1)</f>
        <v/>
      </c>
      <c r="EI70" s="107" t="str">
        <f>IF(EK70="","",EG$2)</f>
        <v/>
      </c>
      <c r="EJ70" s="107" t="str">
        <f>IF(EK70="","",EG$3)</f>
        <v/>
      </c>
      <c r="EK70" s="108" t="str">
        <f>IF(ER70="","",IF(ISNUMBER(SEARCH(":",ER70)),MID(ER70,FIND(":",ER70)+2,FIND("(",ER70)-FIND(":",ER70)-3),LEFT(ER70,FIND("(",ER70)-2)))</f>
        <v/>
      </c>
      <c r="EL70" s="109" t="str">
        <f>IF(ER70="","",MID(ER70,FIND("(",ER70)+1,4))</f>
        <v/>
      </c>
      <c r="EM70" s="110" t="str">
        <f>IF(ISNUMBER(SEARCH("*female*",ER70)),"female",IF(ISNUMBER(SEARCH("*male*",ER70)),"male",""))</f>
        <v/>
      </c>
      <c r="EN70" s="111" t="str">
        <f>IF(ER70="","",IF(ISERROR(MID(ER70,FIND("male,",ER70)+6,(FIND(")",ER70)-(FIND("male,",ER70)+6))))=TRUE,"missing/error",MID(ER70,FIND("male,",ER70)+6,(FIND(")",ER70)-(FIND("male,",ER70)+6)))))</f>
        <v/>
      </c>
      <c r="EO70" s="112" t="str">
        <f>IF(EK70="","",(MID(EK70,(SEARCH("^^",SUBSTITUTE(EK70," ","^^",LEN(EK70)-LEN(SUBSTITUTE(EK70," ","")))))+1,99)&amp;"_"&amp;LEFT(EK70,FIND(" ",EK70)-1)&amp;"_"&amp;EL70))</f>
        <v/>
      </c>
      <c r="EQ70" s="104"/>
      <c r="ER70" s="104"/>
      <c r="ES70" s="105" t="str">
        <f>IF(EW70="","",ES$3)</f>
        <v/>
      </c>
      <c r="ET70" s="106" t="str">
        <f>IF(EW70="","",ES$1)</f>
        <v/>
      </c>
      <c r="EU70" s="107" t="str">
        <f>IF(EW70="","",ES$2)</f>
        <v/>
      </c>
      <c r="EV70" s="107" t="str">
        <f>IF(EW70="","",ES$3)</f>
        <v/>
      </c>
      <c r="EW70" s="108" t="str">
        <f>IF(FD70="","",IF(ISNUMBER(SEARCH(":",FD70)),MID(FD70,FIND(":",FD70)+2,FIND("(",FD70)-FIND(":",FD70)-3),LEFT(FD70,FIND("(",FD70)-2)))</f>
        <v/>
      </c>
      <c r="EX70" s="109" t="str">
        <f>IF(FD70="","",MID(FD70,FIND("(",FD70)+1,4))</f>
        <v/>
      </c>
      <c r="EY70" s="110" t="str">
        <f>IF(ISNUMBER(SEARCH("*female*",FD70)),"female",IF(ISNUMBER(SEARCH("*male*",FD70)),"male",""))</f>
        <v/>
      </c>
      <c r="EZ70" s="111" t="str">
        <f>IF(FD70="","",IF(ISERROR(MID(FD70,FIND("male,",FD70)+6,(FIND(")",FD70)-(FIND("male,",FD70)+6))))=TRUE,"missing/error",MID(FD70,FIND("male,",FD70)+6,(FIND(")",FD70)-(FIND("male,",FD70)+6)))))</f>
        <v/>
      </c>
      <c r="FA70" s="112" t="str">
        <f>IF(EW70="","",(MID(EW70,(SEARCH("^^",SUBSTITUTE(EW70," ","^^",LEN(EW70)-LEN(SUBSTITUTE(EW70," ","")))))+1,99)&amp;"_"&amp;LEFT(EW70,FIND(" ",EW70)-1)&amp;"_"&amp;EX70))</f>
        <v/>
      </c>
      <c r="FC70" s="104"/>
      <c r="FD70" s="104"/>
      <c r="FE70" s="105" t="str">
        <f>IF(FI70="","",FE$3)</f>
        <v/>
      </c>
      <c r="FF70" s="106" t="str">
        <f>IF(FI70="","",FE$1)</f>
        <v/>
      </c>
      <c r="FG70" s="107" t="str">
        <f>IF(FI70="","",FE$2)</f>
        <v/>
      </c>
      <c r="FH70" s="107" t="str">
        <f>IF(FI70="","",FE$3)</f>
        <v/>
      </c>
      <c r="FI70" s="108" t="str">
        <f>IF(FP70="","",IF(ISNUMBER(SEARCH(":",FP70)),MID(FP70,FIND(":",FP70)+2,FIND("(",FP70)-FIND(":",FP70)-3),LEFT(FP70,FIND("(",FP70)-2)))</f>
        <v/>
      </c>
      <c r="FJ70" s="109" t="str">
        <f>IF(FP70="","",MID(FP70,FIND("(",FP70)+1,4))</f>
        <v/>
      </c>
      <c r="FK70" s="110" t="str">
        <f>IF(ISNUMBER(SEARCH("*female*",FP70)),"female",IF(ISNUMBER(SEARCH("*male*",FP70)),"male",""))</f>
        <v/>
      </c>
      <c r="FL70" s="111" t="str">
        <f>IF(FP70="","",IF(ISERROR(MID(FP70,FIND("male,",FP70)+6,(FIND(")",FP70)-(FIND("male,",FP70)+6))))=TRUE,"missing/error",MID(FP70,FIND("male,",FP70)+6,(FIND(")",FP70)-(FIND("male,",FP70)+6)))))</f>
        <v/>
      </c>
      <c r="FM70" s="112" t="str">
        <f>IF(FI70="","",(MID(FI70,(SEARCH("^^",SUBSTITUTE(FI70," ","^^",LEN(FI70)-LEN(SUBSTITUTE(FI70," ","")))))+1,99)&amp;"_"&amp;LEFT(FI70,FIND(" ",FI70)-1)&amp;"_"&amp;FJ70))</f>
        <v/>
      </c>
      <c r="FO70" s="104"/>
      <c r="FP70" s="104"/>
      <c r="FQ70" s="105" t="str">
        <f>IF(FU70="","",#REF!)</f>
        <v/>
      </c>
      <c r="FR70" s="106" t="str">
        <f>IF(FU70="","",FQ$1)</f>
        <v/>
      </c>
      <c r="FS70" s="107" t="str">
        <f>IF(FU70="","",FQ$2)</f>
        <v/>
      </c>
      <c r="FT70" s="107" t="str">
        <f>IF(FU70="","",FQ$3)</f>
        <v/>
      </c>
      <c r="FU70" s="108" t="str">
        <f>IF(GB70="","",IF(ISNUMBER(SEARCH(":",GB70)),MID(GB70,FIND(":",GB70)+2,FIND("(",GB70)-FIND(":",GB70)-3),LEFT(GB70,FIND("(",GB70)-2)))</f>
        <v/>
      </c>
      <c r="FV70" s="109" t="str">
        <f>IF(GB70="","",MID(GB70,FIND("(",GB70)+1,4))</f>
        <v/>
      </c>
      <c r="FW70" s="110" t="str">
        <f>IF(ISNUMBER(SEARCH("*female*",GB70)),"female",IF(ISNUMBER(SEARCH("*male*",GB70)),"male",""))</f>
        <v/>
      </c>
      <c r="FX70" s="111" t="str">
        <f>IF(GB70="","",IF(ISERROR(MID(GB70,FIND("male,",GB70)+6,(FIND(")",GB70)-(FIND("male,",GB70)+6))))=TRUE,"missing/error",MID(GB70,FIND("male,",GB70)+6,(FIND(")",GB70)-(FIND("male,",GB70)+6)))))</f>
        <v/>
      </c>
      <c r="FY70" s="112" t="str">
        <f>IF(FU70="","",(MID(FU70,(SEARCH("^^",SUBSTITUTE(FU70," ","^^",LEN(FU70)-LEN(SUBSTITUTE(FU70," ","")))))+1,99)&amp;"_"&amp;LEFT(FU70,FIND(" ",FU70)-1)&amp;"_"&amp;FV70))</f>
        <v/>
      </c>
      <c r="GA70" s="104"/>
      <c r="GB70" s="104"/>
      <c r="GC70" s="105" t="str">
        <f>IF(GG70="","",GC$3)</f>
        <v/>
      </c>
      <c r="GD70" s="106" t="str">
        <f>IF(GG70="","",GC$1)</f>
        <v/>
      </c>
      <c r="GE70" s="107" t="str">
        <f>IF(GG70="","",GC$2)</f>
        <v/>
      </c>
      <c r="GF70" s="107" t="str">
        <f>IF(GG70="","",GC$3)</f>
        <v/>
      </c>
      <c r="GG70" s="108" t="str">
        <f>IF(GN70="","",IF(ISNUMBER(SEARCH(":",GN70)),MID(GN70,FIND(":",GN70)+2,FIND("(",GN70)-FIND(":",GN70)-3),LEFT(GN70,FIND("(",GN70)-2)))</f>
        <v/>
      </c>
      <c r="GH70" s="109" t="str">
        <f>IF(GN70="","",MID(GN70,FIND("(",GN70)+1,4))</f>
        <v/>
      </c>
      <c r="GI70" s="110" t="str">
        <f>IF(ISNUMBER(SEARCH("*female*",GN70)),"female",IF(ISNUMBER(SEARCH("*male*",GN70)),"male",""))</f>
        <v/>
      </c>
      <c r="GJ70" s="111" t="str">
        <f>IF(GN70="","",IF(ISERROR(MID(GN70,FIND("male,",GN70)+6,(FIND(")",GN70)-(FIND("male,",GN70)+6))))=TRUE,"missing/error",MID(GN70,FIND("male,",GN70)+6,(FIND(")",GN70)-(FIND("male,",GN70)+6)))))</f>
        <v/>
      </c>
      <c r="GK70" s="112" t="str">
        <f>IF(GG70="","",(MID(GG70,(SEARCH("^^",SUBSTITUTE(GG70," ","^^",LEN(GG70)-LEN(SUBSTITUTE(GG70," ","")))))+1,99)&amp;"_"&amp;LEFT(GG70,FIND(" ",GG70)-1)&amp;"_"&amp;GH70))</f>
        <v/>
      </c>
      <c r="GM70" s="104"/>
      <c r="GN70" s="104" t="s">
        <v>287</v>
      </c>
      <c r="GO70" s="105" t="str">
        <f>IF(GS70="","",GO$3)</f>
        <v/>
      </c>
      <c r="GP70" s="106" t="str">
        <f>IF(GS70="","",GO$1)</f>
        <v/>
      </c>
      <c r="GQ70" s="107" t="str">
        <f>IF(GS70="","",GO$2)</f>
        <v/>
      </c>
      <c r="GR70" s="107" t="str">
        <f>IF(GS70="","",GO$3)</f>
        <v/>
      </c>
      <c r="GS70" s="108" t="str">
        <f>IF(GZ70="","",IF(ISNUMBER(SEARCH(":",GZ70)),MID(GZ70,FIND(":",GZ70)+2,FIND("(",GZ70)-FIND(":",GZ70)-3),LEFT(GZ70,FIND("(",GZ70)-2)))</f>
        <v/>
      </c>
      <c r="GT70" s="109" t="str">
        <f>IF(GZ70="","",MID(GZ70,FIND("(",GZ70)+1,4))</f>
        <v/>
      </c>
      <c r="GU70" s="110" t="str">
        <f>IF(ISNUMBER(SEARCH("*female*",GZ70)),"female",IF(ISNUMBER(SEARCH("*male*",GZ70)),"male",""))</f>
        <v/>
      </c>
      <c r="GV70" s="111" t="str">
        <f>IF(GZ70="","",IF(ISERROR(MID(GZ70,FIND("male,",GZ70)+6,(FIND(")",GZ70)-(FIND("male,",GZ70)+6))))=TRUE,"missing/error",MID(GZ70,FIND("male,",GZ70)+6,(FIND(")",GZ70)-(FIND("male,",GZ70)+6)))))</f>
        <v/>
      </c>
      <c r="GW70" s="112" t="str">
        <f>IF(GS70="","",(MID(GS70,(SEARCH("^^",SUBSTITUTE(GS70," ","^^",LEN(GS70)-LEN(SUBSTITUTE(GS70," ","")))))+1,99)&amp;"_"&amp;LEFT(GS70,FIND(" ",GS70)-1)&amp;"_"&amp;GT70))</f>
        <v/>
      </c>
      <c r="GY70" s="104"/>
      <c r="GZ70" s="104"/>
      <c r="HA70" s="105" t="str">
        <f>IF(HE70="","",HA$3)</f>
        <v/>
      </c>
      <c r="HB70" s="106" t="str">
        <f>IF(HE70="","",HA$1)</f>
        <v/>
      </c>
      <c r="HC70" s="107" t="str">
        <f>IF(HE70="","",HA$2)</f>
        <v/>
      </c>
      <c r="HD70" s="107" t="str">
        <f>IF(HE70="","",HA$3)</f>
        <v/>
      </c>
      <c r="HE70" s="108" t="str">
        <f>IF(HL70="","",IF(ISNUMBER(SEARCH(":",HL70)),MID(HL70,FIND(":",HL70)+2,FIND("(",HL70)-FIND(":",HL70)-3),LEFT(HL70,FIND("(",HL70)-2)))</f>
        <v/>
      </c>
      <c r="HF70" s="109" t="str">
        <f>IF(HL70="","",MID(HL70,FIND("(",HL70)+1,4))</f>
        <v/>
      </c>
      <c r="HG70" s="110" t="str">
        <f>IF(ISNUMBER(SEARCH("*female*",HL70)),"female",IF(ISNUMBER(SEARCH("*male*",HL70)),"male",""))</f>
        <v/>
      </c>
      <c r="HH70" s="111" t="str">
        <f>IF(HL70="","",IF(ISERROR(MID(HL70,FIND("male,",HL70)+6,(FIND(")",HL70)-(FIND("male,",HL70)+6))))=TRUE,"missing/error",MID(HL70,FIND("male,",HL70)+6,(FIND(")",HL70)-(FIND("male,",HL70)+6)))))</f>
        <v/>
      </c>
      <c r="HI70" s="112" t="str">
        <f>IF(HE70="","",(MID(HE70,(SEARCH("^^",SUBSTITUTE(HE70," ","^^",LEN(HE70)-LEN(SUBSTITUTE(HE70," ","")))))+1,99)&amp;"_"&amp;LEFT(HE70,FIND(" ",HE70)-1)&amp;"_"&amp;HF70))</f>
        <v/>
      </c>
      <c r="HK70" s="104"/>
      <c r="HL70" s="104" t="s">
        <v>287</v>
      </c>
      <c r="HM70" s="105" t="str">
        <f>IF(HQ70="","",HM$3)</f>
        <v/>
      </c>
      <c r="HN70" s="106" t="str">
        <f>IF(HQ70="","",HM$1)</f>
        <v/>
      </c>
      <c r="HO70" s="107" t="str">
        <f>IF(HQ70="","",HM$2)</f>
        <v/>
      </c>
      <c r="HP70" s="107" t="str">
        <f>IF(HQ70="","",HM$3)</f>
        <v/>
      </c>
      <c r="HQ70" s="108" t="str">
        <f>IF(HX70="","",IF(ISNUMBER(SEARCH(":",HX70)),MID(HX70,FIND(":",HX70)+2,FIND("(",HX70)-FIND(":",HX70)-3),LEFT(HX70,FIND("(",HX70)-2)))</f>
        <v/>
      </c>
      <c r="HR70" s="109" t="str">
        <f>IF(HX70="","",MID(HX70,FIND("(",HX70)+1,4))</f>
        <v/>
      </c>
      <c r="HS70" s="110" t="str">
        <f>IF(ISNUMBER(SEARCH("*female*",HX70)),"female",IF(ISNUMBER(SEARCH("*male*",HX70)),"male",""))</f>
        <v/>
      </c>
      <c r="HT70" s="111" t="str">
        <f>IF(HX70="","",IF(ISERROR(MID(HX70,FIND("male,",HX70)+6,(FIND(")",HX70)-(FIND("male,",HX70)+6))))=TRUE,"missing/error",MID(HX70,FIND("male,",HX70)+6,(FIND(")",HX70)-(FIND("male,",HX70)+6)))))</f>
        <v/>
      </c>
      <c r="HU70" s="112" t="str">
        <f>IF(HQ70="","",(MID(HQ70,(SEARCH("^^",SUBSTITUTE(HQ70," ","^^",LEN(HQ70)-LEN(SUBSTITUTE(HQ70," ","")))))+1,99)&amp;"_"&amp;LEFT(HQ70,FIND(" ",HQ70)-1)&amp;"_"&amp;HR70))</f>
        <v/>
      </c>
      <c r="HW70" s="104"/>
      <c r="HX70" s="104"/>
      <c r="HY70" s="105" t="str">
        <f>IF(IC70="","",HY$3)</f>
        <v/>
      </c>
      <c r="HZ70" s="106" t="str">
        <f>IF(IC70="","",HY$1)</f>
        <v/>
      </c>
      <c r="IA70" s="107" t="str">
        <f>IF(IC70="","",HY$2)</f>
        <v/>
      </c>
      <c r="IB70" s="107" t="str">
        <f>IF(IC70="","",HY$3)</f>
        <v/>
      </c>
      <c r="IC70" s="108" t="str">
        <f>IF(IJ70="","",IF(ISNUMBER(SEARCH(":",IJ70)),MID(IJ70,FIND(":",IJ70)+2,FIND("(",IJ70)-FIND(":",IJ70)-3),LEFT(IJ70,FIND("(",IJ70)-2)))</f>
        <v/>
      </c>
      <c r="ID70" s="109" t="str">
        <f>IF(IJ70="","",MID(IJ70,FIND("(",IJ70)+1,4))</f>
        <v/>
      </c>
      <c r="IE70" s="110" t="str">
        <f>IF(ISNUMBER(SEARCH("*female*",IJ70)),"female",IF(ISNUMBER(SEARCH("*male*",IJ70)),"male",""))</f>
        <v/>
      </c>
      <c r="IF70" s="111" t="str">
        <f>IF(IJ70="","",IF(ISERROR(MID(IJ70,FIND("male,",IJ70)+6,(FIND(")",IJ70)-(FIND("male,",IJ70)+6))))=TRUE,"missing/error",MID(IJ70,FIND("male,",IJ70)+6,(FIND(")",IJ70)-(FIND("male,",IJ70)+6)))))</f>
        <v/>
      </c>
      <c r="IG70" s="112" t="str">
        <f>IF(IC70="","",(MID(IC70,(SEARCH("^^",SUBSTITUTE(IC70," ","^^",LEN(IC70)-LEN(SUBSTITUTE(IC70," ","")))))+1,99)&amp;"_"&amp;LEFT(IC70,FIND(" ",IC70)-1)&amp;"_"&amp;ID70))</f>
        <v/>
      </c>
      <c r="II70" s="104"/>
      <c r="IJ70" s="104"/>
      <c r="IK70" s="105" t="str">
        <f>IF(IO70="","",IK$3)</f>
        <v/>
      </c>
      <c r="IL70" s="106" t="str">
        <f>IF(IO70="","",IK$1)</f>
        <v/>
      </c>
      <c r="IM70" s="107" t="str">
        <f>IF(IO70="","",IK$2)</f>
        <v/>
      </c>
      <c r="IN70" s="107" t="str">
        <f>IF(IO70="","",IK$3)</f>
        <v/>
      </c>
      <c r="IO70" s="108" t="str">
        <f>IF(IV70="","",IF(ISNUMBER(SEARCH(":",IV70)),MID(IV70,FIND(":",IV70)+2,FIND("(",IV70)-FIND(":",IV70)-3),LEFT(IV70,FIND("(",IV70)-2)))</f>
        <v/>
      </c>
      <c r="IP70" s="109" t="str">
        <f>IF(IV70="","",MID(IV70,FIND("(",IV70)+1,4))</f>
        <v/>
      </c>
      <c r="IQ70" s="110" t="str">
        <f>IF(ISNUMBER(SEARCH("*female*",IV70)),"female",IF(ISNUMBER(SEARCH("*male*",IV70)),"male",""))</f>
        <v/>
      </c>
      <c r="IR70" s="111" t="str">
        <f>IF(IV70="","",IF(ISERROR(MID(IV70,FIND("male,",IV70)+6,(FIND(")",IV70)-(FIND("male,",IV70)+6))))=TRUE,"missing/error",MID(IV70,FIND("male,",IV70)+6,(FIND(")",IV70)-(FIND("male,",IV70)+6)))))</f>
        <v/>
      </c>
      <c r="IS70" s="112" t="str">
        <f>IF(IO70="","",(MID(IO70,(SEARCH("^^",SUBSTITUTE(IO70," ","^^",LEN(IO70)-LEN(SUBSTITUTE(IO70," ","")))))+1,99)&amp;"_"&amp;LEFT(IO70,FIND(" ",IO70)-1)&amp;"_"&amp;IP70))</f>
        <v/>
      </c>
      <c r="IU70" s="104"/>
      <c r="IV70" s="104"/>
      <c r="IW70" s="105" t="str">
        <f>IF(JA70="","",IW$3)</f>
        <v/>
      </c>
      <c r="IX70" s="106" t="str">
        <f>IF(JA70="","",IW$1)</f>
        <v/>
      </c>
      <c r="IY70" s="107" t="str">
        <f>IF(JA70="","",IW$2)</f>
        <v/>
      </c>
      <c r="IZ70" s="107" t="str">
        <f>IF(JA70="","",IW$3)</f>
        <v/>
      </c>
      <c r="JA70" s="108" t="str">
        <f>IF(JH70="","",IF(ISNUMBER(SEARCH(":",JH70)),MID(JH70,FIND(":",JH70)+2,FIND("(",JH70)-FIND(":",JH70)-3),LEFT(JH70,FIND("(",JH70)-2)))</f>
        <v/>
      </c>
      <c r="JB70" s="109" t="str">
        <f>IF(JH70="","",MID(JH70,FIND("(",JH70)+1,4))</f>
        <v/>
      </c>
      <c r="JC70" s="110" t="str">
        <f>IF(ISNUMBER(SEARCH("*female*",JH70)),"female",IF(ISNUMBER(SEARCH("*male*",JH70)),"male",""))</f>
        <v/>
      </c>
      <c r="JD70" s="111" t="str">
        <f>IF(JH70="","",IF(ISERROR(MID(JH70,FIND("male,",JH70)+6,(FIND(")",JH70)-(FIND("male,",JH70)+6))))=TRUE,"missing/error",MID(JH70,FIND("male,",JH70)+6,(FIND(")",JH70)-(FIND("male,",JH70)+6)))))</f>
        <v/>
      </c>
      <c r="JE70" s="112" t="str">
        <f>IF(JA70="","",(MID(JA70,(SEARCH("^^",SUBSTITUTE(JA70," ","^^",LEN(JA70)-LEN(SUBSTITUTE(JA70," ","")))))+1,99)&amp;"_"&amp;LEFT(JA70,FIND(" ",JA70)-1)&amp;"_"&amp;JB70))</f>
        <v/>
      </c>
      <c r="JG70" s="104"/>
      <c r="JH70" s="104"/>
      <c r="JI70" s="105" t="str">
        <f>IF(JM70="","",JI$3)</f>
        <v/>
      </c>
      <c r="JJ70" s="106" t="str">
        <f>IF(JM70="","",JI$1)</f>
        <v/>
      </c>
      <c r="JK70" s="107" t="str">
        <f>IF(JM70="","",JI$2)</f>
        <v/>
      </c>
      <c r="JL70" s="107" t="str">
        <f>IF(JM70="","",JI$3)</f>
        <v/>
      </c>
      <c r="JM70" s="108" t="str">
        <f>IF(JT70="","",IF(ISNUMBER(SEARCH(":",JT70)),MID(JT70,FIND(":",JT70)+2,FIND("(",JT70)-FIND(":",JT70)-3),LEFT(JT70,FIND("(",JT70)-2)))</f>
        <v/>
      </c>
      <c r="JN70" s="109" t="str">
        <f>IF(JT70="","",MID(JT70,FIND("(",JT70)+1,4))</f>
        <v/>
      </c>
      <c r="JO70" s="110" t="str">
        <f>IF(ISNUMBER(SEARCH("*female*",JT70)),"female",IF(ISNUMBER(SEARCH("*male*",JT70)),"male",""))</f>
        <v/>
      </c>
      <c r="JP70" s="111" t="str">
        <f>IF(JT70="","",IF(ISERROR(MID(JT70,FIND("male,",JT70)+6,(FIND(")",JT70)-(FIND("male,",JT70)+6))))=TRUE,"missing/error",MID(JT70,FIND("male,",JT70)+6,(FIND(")",JT70)-(FIND("male,",JT70)+6)))))</f>
        <v/>
      </c>
      <c r="JQ70" s="112" t="str">
        <f>IF(JM70="","",(MID(JM70,(SEARCH("^^",SUBSTITUTE(JM70," ","^^",LEN(JM70)-LEN(SUBSTITUTE(JM70," ","")))))+1,99)&amp;"_"&amp;LEFT(JM70,FIND(" ",JM70)-1)&amp;"_"&amp;JN70))</f>
        <v/>
      </c>
      <c r="JS70" s="104"/>
      <c r="JT70" s="104"/>
      <c r="JU70" s="105" t="str">
        <f>IF(JY70="","",JU$3)</f>
        <v/>
      </c>
      <c r="JV70" s="106" t="str">
        <f>IF(JY70="","",JU$1)</f>
        <v/>
      </c>
      <c r="JW70" s="107" t="str">
        <f>IF(JY70="","",JU$2)</f>
        <v/>
      </c>
      <c r="JX70" s="107" t="str">
        <f>IF(JY70="","",JU$3)</f>
        <v/>
      </c>
      <c r="JY70" s="108" t="str">
        <f>IF(KF70="","",IF(ISNUMBER(SEARCH(":",KF70)),MID(KF70,FIND(":",KF70)+2,FIND("(",KF70)-FIND(":",KF70)-3),LEFT(KF70,FIND("(",KF70)-2)))</f>
        <v/>
      </c>
      <c r="JZ70" s="109" t="str">
        <f>IF(KF70="","",MID(KF70,FIND("(",KF70)+1,4))</f>
        <v/>
      </c>
      <c r="KA70" s="110" t="str">
        <f>IF(ISNUMBER(SEARCH("*female*",KF70)),"female",IF(ISNUMBER(SEARCH("*male*",KF70)),"male",""))</f>
        <v/>
      </c>
      <c r="KB70" s="111" t="str">
        <f>IF(KF70="","",IF(ISERROR(MID(KF70,FIND("male,",KF70)+6,(FIND(")",KF70)-(FIND("male,",KF70)+6))))=TRUE,"missing/error",MID(KF70,FIND("male,",KF70)+6,(FIND(")",KF70)-(FIND("male,",KF70)+6)))))</f>
        <v/>
      </c>
      <c r="KC70" s="112" t="str">
        <f>IF(JY70="","",(MID(JY70,(SEARCH("^^",SUBSTITUTE(JY70," ","^^",LEN(JY70)-LEN(SUBSTITUTE(JY70," ","")))))+1,99)&amp;"_"&amp;LEFT(JY70,FIND(" ",JY70)-1)&amp;"_"&amp;JZ70))</f>
        <v/>
      </c>
      <c r="KE70" s="104"/>
      <c r="KF70" s="104"/>
    </row>
    <row r="71" spans="1:292" ht="13.5" customHeight="1">
      <c r="A71" s="20"/>
      <c r="B71" s="104" t="s">
        <v>710</v>
      </c>
      <c r="C71" s="1" t="s">
        <v>647</v>
      </c>
      <c r="D71" s="163" t="s">
        <v>648</v>
      </c>
      <c r="E71" s="105">
        <f>IF(I71="","",E$3)</f>
        <v>41814</v>
      </c>
      <c r="F71" s="106" t="str">
        <f>IF(I71="","",E$1)</f>
        <v>Katainen I</v>
      </c>
      <c r="G71" s="107">
        <v>41564</v>
      </c>
      <c r="H71" s="107">
        <f>IF(I71="","",E$3)</f>
        <v>41814</v>
      </c>
      <c r="I71" s="108" t="str">
        <f>IF(P71="","",IF(ISNUMBER(SEARCH(":",P71)),MID(P71,FIND(":",P71)+2,FIND("(",P71)-FIND(":",P71)-3),LEFT(P71,FIND("(",P71)-2)))</f>
        <v>Pekka Haavisto</v>
      </c>
      <c r="J71" s="109" t="str">
        <f>IF(P71="","",MID(P71,FIND("(",P71)+1,4))</f>
        <v>1958</v>
      </c>
      <c r="K71" s="110" t="str">
        <f>IF(ISNUMBER(SEARCH("*female*",P71)),"female",IF(ISNUMBER(SEARCH("*male*",P71)),"male",""))</f>
        <v>male</v>
      </c>
      <c r="L71" s="111" t="s">
        <v>341</v>
      </c>
      <c r="M71" s="112" t="str">
        <f>IF(I71="","",(MID(I71,(SEARCH("^^",SUBSTITUTE(I71," ","^^",LEN(I71)-LEN(SUBSTITUTE(I71," ","")))))+1,99)&amp;"_"&amp;LEFT(I71,FIND(" ",I71)-1)&amp;"_"&amp;J71))</f>
        <v>Haavisto_Pekka_1958</v>
      </c>
      <c r="O71" s="104"/>
      <c r="P71" s="104" t="s">
        <v>875</v>
      </c>
      <c r="Q71" s="105">
        <f>IF(U71="","",Q$3)</f>
        <v>42153</v>
      </c>
      <c r="R71" s="106" t="str">
        <f>IF(U71="","",Q$1)</f>
        <v>Stubb I</v>
      </c>
      <c r="S71" s="107">
        <v>41908</v>
      </c>
      <c r="T71" s="107">
        <f>IF(U71="","",Q$3)</f>
        <v>42153</v>
      </c>
      <c r="U71" s="108" t="str">
        <f>IF(AB71="","",IF(ISNUMBER(SEARCH(":",AB71)),MID(AB71,FIND(":",AB71)+2,FIND("(",AB71)-FIND(":",AB71)-3),LEFT(AB71,FIND("(",AB71)-2)))</f>
        <v>Sirpa Paatero</v>
      </c>
      <c r="V71" s="109" t="str">
        <f>IF(AB71="","",MID(AB71,FIND("(",AB71)+1,4))</f>
        <v>1964</v>
      </c>
      <c r="W71" s="110" t="str">
        <f>IF(ISNUMBER(SEARCH("*female*",AB71)),"female",IF(ISNUMBER(SEARCH("*male*",AB71)),"male",""))</f>
        <v>female</v>
      </c>
      <c r="X71" s="111" t="s">
        <v>341</v>
      </c>
      <c r="Y71" s="112" t="str">
        <f>IF(U71="","",(MID(U71,(SEARCH("^^",SUBSTITUTE(U71," ","^^",LEN(U71)-LEN(SUBSTITUTE(U71," ","")))))+1,99)&amp;"_"&amp;LEFT(U71,FIND(" ",U71)-1)&amp;"_"&amp;V71))</f>
        <v>Paatero_Sirpa_1964</v>
      </c>
      <c r="AA71" s="104"/>
      <c r="AB71" s="104" t="s">
        <v>899</v>
      </c>
      <c r="AC71" s="105"/>
      <c r="AD71" s="106"/>
      <c r="AE71" s="107"/>
      <c r="AF71" s="107"/>
      <c r="AG71" s="108"/>
      <c r="AH71" s="109"/>
      <c r="AI71" s="110"/>
      <c r="AJ71" s="111"/>
      <c r="AK71" s="112"/>
      <c r="AM71" s="104"/>
      <c r="AN71" s="104"/>
      <c r="AO71" s="105"/>
      <c r="AP71" s="106"/>
      <c r="AQ71" s="107"/>
      <c r="AR71" s="107"/>
      <c r="AS71" s="108"/>
      <c r="AT71" s="109"/>
      <c r="AU71" s="110"/>
      <c r="AV71" s="111"/>
      <c r="AW71" s="112"/>
      <c r="AY71" s="104"/>
      <c r="AZ71" s="104"/>
      <c r="BA71" s="105"/>
      <c r="BB71" s="106"/>
      <c r="BC71" s="107"/>
      <c r="BD71" s="107"/>
      <c r="BE71" s="108"/>
      <c r="BF71" s="109"/>
      <c r="BG71" s="110"/>
      <c r="BH71" s="111"/>
      <c r="BI71" s="112"/>
      <c r="BK71" s="104"/>
      <c r="BL71" s="104"/>
      <c r="BM71" s="105"/>
      <c r="BN71" s="106"/>
      <c r="BO71" s="107"/>
      <c r="BP71" s="107"/>
      <c r="BQ71" s="108"/>
      <c r="BR71" s="109"/>
      <c r="BS71" s="110"/>
      <c r="BT71" s="111"/>
      <c r="BU71" s="112"/>
      <c r="BW71" s="104"/>
      <c r="BX71" s="104"/>
      <c r="BY71" s="105"/>
      <c r="BZ71" s="106"/>
      <c r="CA71" s="107"/>
      <c r="CB71" s="107"/>
      <c r="CC71" s="108"/>
      <c r="CD71" s="109"/>
      <c r="CE71" s="110"/>
      <c r="CF71" s="111"/>
      <c r="CG71" s="112"/>
      <c r="CI71" s="104"/>
      <c r="CJ71" s="104"/>
      <c r="CK71" s="105"/>
      <c r="CL71" s="106"/>
      <c r="CM71" s="107"/>
      <c r="CN71" s="107"/>
      <c r="CO71" s="108"/>
      <c r="CP71" s="109"/>
      <c r="CQ71" s="110"/>
      <c r="CR71" s="111"/>
      <c r="CS71" s="112"/>
      <c r="CU71" s="104"/>
      <c r="CV71" s="104"/>
      <c r="CW71" s="105"/>
      <c r="CX71" s="106"/>
      <c r="CY71" s="107"/>
      <c r="CZ71" s="107"/>
      <c r="DA71" s="108"/>
      <c r="DB71" s="109"/>
      <c r="DC71" s="110"/>
      <c r="DD71" s="111"/>
      <c r="DE71" s="112"/>
      <c r="DG71" s="104"/>
      <c r="DH71" s="104"/>
      <c r="DI71" s="105"/>
      <c r="DJ71" s="106"/>
      <c r="DK71" s="107"/>
      <c r="DL71" s="107"/>
      <c r="DM71" s="108"/>
      <c r="DN71" s="109"/>
      <c r="DO71" s="110"/>
      <c r="DP71" s="111"/>
      <c r="DQ71" s="112"/>
      <c r="DS71" s="104"/>
      <c r="DT71" s="104"/>
      <c r="DU71" s="105"/>
      <c r="DV71" s="106"/>
      <c r="DW71" s="107"/>
      <c r="DX71" s="107"/>
      <c r="DY71" s="108"/>
      <c r="DZ71" s="109"/>
      <c r="EA71" s="110"/>
      <c r="EB71" s="111"/>
      <c r="EC71" s="112"/>
      <c r="EE71" s="104"/>
      <c r="EF71" s="104"/>
      <c r="EG71" s="105"/>
      <c r="EH71" s="106"/>
      <c r="EI71" s="107"/>
      <c r="EJ71" s="107"/>
      <c r="EK71" s="108"/>
      <c r="EL71" s="109"/>
      <c r="EM71" s="110"/>
      <c r="EN71" s="111"/>
      <c r="EO71" s="112"/>
      <c r="EQ71" s="104"/>
      <c r="ER71" s="104"/>
      <c r="ES71" s="105"/>
      <c r="ET71" s="106"/>
      <c r="EU71" s="107"/>
      <c r="EV71" s="107"/>
      <c r="EW71" s="108"/>
      <c r="EX71" s="109"/>
      <c r="EY71" s="110"/>
      <c r="EZ71" s="111"/>
      <c r="FA71" s="112"/>
      <c r="FC71" s="104"/>
      <c r="FD71" s="104"/>
      <c r="FE71" s="105"/>
      <c r="FF71" s="106"/>
      <c r="FG71" s="107"/>
      <c r="FH71" s="107"/>
      <c r="FI71" s="108"/>
      <c r="FJ71" s="109"/>
      <c r="FK71" s="110"/>
      <c r="FL71" s="111"/>
      <c r="FM71" s="112"/>
      <c r="FO71" s="104"/>
      <c r="FP71" s="104"/>
      <c r="FQ71" s="105"/>
      <c r="FR71" s="106"/>
      <c r="FS71" s="107"/>
      <c r="FT71" s="107"/>
      <c r="FU71" s="108"/>
      <c r="FV71" s="109"/>
      <c r="FW71" s="110"/>
      <c r="FX71" s="111"/>
      <c r="FY71" s="112"/>
      <c r="GA71" s="104"/>
      <c r="GB71" s="104"/>
      <c r="GC71" s="105"/>
      <c r="GD71" s="106"/>
      <c r="GE71" s="107"/>
      <c r="GF71" s="107"/>
      <c r="GG71" s="108"/>
      <c r="GH71" s="109"/>
      <c r="GI71" s="110"/>
      <c r="GJ71" s="111"/>
      <c r="GK71" s="112"/>
      <c r="GM71" s="104"/>
      <c r="GN71" s="104"/>
      <c r="GO71" s="105"/>
      <c r="GP71" s="106"/>
      <c r="GQ71" s="107"/>
      <c r="GR71" s="107"/>
      <c r="GS71" s="108"/>
      <c r="GT71" s="109"/>
      <c r="GU71" s="110"/>
      <c r="GV71" s="111"/>
      <c r="GW71" s="112"/>
      <c r="GY71" s="104"/>
      <c r="GZ71" s="104"/>
      <c r="HA71" s="105"/>
      <c r="HB71" s="106"/>
      <c r="HC71" s="107"/>
      <c r="HD71" s="107"/>
      <c r="HE71" s="108"/>
      <c r="HF71" s="109"/>
      <c r="HG71" s="110"/>
      <c r="HH71" s="111"/>
      <c r="HI71" s="112"/>
      <c r="HK71" s="104"/>
      <c r="HL71" s="104"/>
      <c r="HM71" s="105"/>
      <c r="HN71" s="106"/>
      <c r="HO71" s="107"/>
      <c r="HP71" s="107"/>
      <c r="HQ71" s="108"/>
      <c r="HR71" s="109"/>
      <c r="HS71" s="110"/>
      <c r="HT71" s="111"/>
      <c r="HU71" s="112"/>
      <c r="HW71" s="104"/>
      <c r="HX71" s="104"/>
      <c r="HY71" s="105"/>
      <c r="HZ71" s="106"/>
      <c r="IA71" s="107"/>
      <c r="IB71" s="107"/>
      <c r="IC71" s="108"/>
      <c r="ID71" s="109"/>
      <c r="IE71" s="110"/>
      <c r="IF71" s="111"/>
      <c r="IG71" s="112"/>
      <c r="II71" s="104"/>
      <c r="IJ71" s="104"/>
      <c r="IK71" s="105"/>
      <c r="IL71" s="106"/>
      <c r="IM71" s="107"/>
      <c r="IN71" s="107"/>
      <c r="IO71" s="108"/>
      <c r="IP71" s="109"/>
      <c r="IQ71" s="110"/>
      <c r="IR71" s="111"/>
      <c r="IS71" s="112"/>
      <c r="IU71" s="104"/>
      <c r="IV71" s="104"/>
      <c r="IW71" s="105"/>
      <c r="IX71" s="106"/>
      <c r="IY71" s="107"/>
      <c r="IZ71" s="107"/>
      <c r="JA71" s="108"/>
      <c r="JB71" s="109"/>
      <c r="JC71" s="110"/>
      <c r="JD71" s="111"/>
      <c r="JE71" s="112"/>
      <c r="JG71" s="104"/>
      <c r="JH71" s="104"/>
      <c r="JI71" s="105"/>
      <c r="JJ71" s="106"/>
      <c r="JK71" s="107"/>
      <c r="JL71" s="107"/>
      <c r="JM71" s="108"/>
      <c r="JN71" s="109"/>
      <c r="JO71" s="110"/>
      <c r="JP71" s="111"/>
      <c r="JQ71" s="112"/>
      <c r="JS71" s="104"/>
      <c r="JT71" s="104"/>
      <c r="JU71" s="105"/>
      <c r="JV71" s="106"/>
      <c r="JW71" s="107"/>
      <c r="JX71" s="107"/>
      <c r="JY71" s="108"/>
      <c r="JZ71" s="109"/>
      <c r="KA71" s="110"/>
      <c r="KB71" s="111"/>
      <c r="KC71" s="112"/>
      <c r="KE71" s="104"/>
      <c r="KF71" s="104"/>
    </row>
    <row r="72" spans="1:292" ht="13.5" customHeight="1">
      <c r="A72" s="20"/>
      <c r="B72" s="104" t="s">
        <v>710</v>
      </c>
      <c r="C72" s="1" t="s">
        <v>647</v>
      </c>
      <c r="D72" s="163"/>
      <c r="E72" s="105"/>
      <c r="F72" s="106"/>
      <c r="G72" s="107"/>
      <c r="H72" s="107"/>
      <c r="I72" s="108"/>
      <c r="J72" s="109"/>
      <c r="K72" s="110"/>
      <c r="L72" s="111"/>
      <c r="M72" s="112"/>
      <c r="O72" s="104"/>
      <c r="P72" s="104"/>
      <c r="Q72" s="105"/>
      <c r="R72" s="106"/>
      <c r="S72" s="107"/>
      <c r="T72" s="107"/>
      <c r="U72" s="108"/>
      <c r="V72" s="109"/>
      <c r="W72" s="110"/>
      <c r="X72" s="111"/>
      <c r="Y72" s="112"/>
      <c r="AA72" s="104"/>
      <c r="AB72" s="104"/>
      <c r="AC72" s="105"/>
      <c r="AD72" s="106"/>
      <c r="AE72" s="107"/>
      <c r="AF72" s="107"/>
      <c r="AG72" s="108"/>
      <c r="AH72" s="109"/>
      <c r="AI72" s="110"/>
      <c r="AJ72" s="111"/>
      <c r="AK72" s="112"/>
      <c r="AM72" s="104"/>
      <c r="AN72" s="104"/>
      <c r="AO72" s="105"/>
      <c r="AP72" s="106"/>
      <c r="AQ72" s="107"/>
      <c r="AR72" s="107"/>
      <c r="AS72" s="108"/>
      <c r="AT72" s="109"/>
      <c r="AU72" s="110"/>
      <c r="AV72" s="111"/>
      <c r="AW72" s="112"/>
      <c r="AY72" s="104"/>
      <c r="AZ72" s="104"/>
      <c r="BA72" s="105"/>
      <c r="BB72" s="106"/>
      <c r="BC72" s="107"/>
      <c r="BD72" s="107"/>
      <c r="BE72" s="108"/>
      <c r="BF72" s="109"/>
      <c r="BG72" s="110"/>
      <c r="BH72" s="111"/>
      <c r="BI72" s="112"/>
      <c r="BK72" s="104"/>
      <c r="BL72" s="104"/>
      <c r="BM72" s="105"/>
      <c r="BN72" s="106"/>
      <c r="BO72" s="107"/>
      <c r="BP72" s="107"/>
      <c r="BQ72" s="108"/>
      <c r="BR72" s="109"/>
      <c r="BS72" s="110"/>
      <c r="BT72" s="111"/>
      <c r="BU72" s="112"/>
      <c r="BW72" s="104"/>
      <c r="BX72" s="104"/>
      <c r="BY72" s="105"/>
      <c r="BZ72" s="106"/>
      <c r="CA72" s="107"/>
      <c r="CB72" s="107"/>
      <c r="CC72" s="108"/>
      <c r="CD72" s="109"/>
      <c r="CE72" s="110"/>
      <c r="CF72" s="111"/>
      <c r="CG72" s="112"/>
      <c r="CI72" s="104"/>
      <c r="CJ72" s="104"/>
      <c r="CK72" s="105"/>
      <c r="CL72" s="106"/>
      <c r="CM72" s="107"/>
      <c r="CN72" s="107"/>
      <c r="CO72" s="108"/>
      <c r="CP72" s="109"/>
      <c r="CQ72" s="110"/>
      <c r="CR72" s="111"/>
      <c r="CS72" s="112"/>
      <c r="CU72" s="104"/>
      <c r="CV72" s="104"/>
      <c r="CW72" s="105"/>
      <c r="CX72" s="106"/>
      <c r="CY72" s="107"/>
      <c r="CZ72" s="107"/>
      <c r="DA72" s="108"/>
      <c r="DB72" s="109"/>
      <c r="DC72" s="110"/>
      <c r="DD72" s="111"/>
      <c r="DE72" s="112"/>
      <c r="DG72" s="104"/>
      <c r="DH72" s="104"/>
      <c r="DI72" s="105"/>
      <c r="DJ72" s="106"/>
      <c r="DK72" s="107"/>
      <c r="DL72" s="107"/>
      <c r="DM72" s="108"/>
      <c r="DN72" s="109"/>
      <c r="DO72" s="110"/>
      <c r="DP72" s="111"/>
      <c r="DQ72" s="112"/>
      <c r="DS72" s="104"/>
      <c r="DT72" s="104"/>
      <c r="DU72" s="105"/>
      <c r="DV72" s="106"/>
      <c r="DW72" s="107"/>
      <c r="DX72" s="107"/>
      <c r="DY72" s="108"/>
      <c r="DZ72" s="109"/>
      <c r="EA72" s="110"/>
      <c r="EB72" s="111"/>
      <c r="EC72" s="112"/>
      <c r="EE72" s="104"/>
      <c r="EF72" s="104"/>
      <c r="EG72" s="105"/>
      <c r="EH72" s="106"/>
      <c r="EI72" s="107"/>
      <c r="EJ72" s="107"/>
      <c r="EK72" s="108"/>
      <c r="EL72" s="109"/>
      <c r="EM72" s="110"/>
      <c r="EN72" s="111"/>
      <c r="EO72" s="112"/>
      <c r="EQ72" s="104"/>
      <c r="ER72" s="104"/>
      <c r="ES72" s="105"/>
      <c r="ET72" s="106"/>
      <c r="EU72" s="107"/>
      <c r="EV72" s="107"/>
      <c r="EW72" s="108"/>
      <c r="EX72" s="109"/>
      <c r="EY72" s="110"/>
      <c r="EZ72" s="111"/>
      <c r="FA72" s="112"/>
      <c r="FC72" s="104"/>
      <c r="FD72" s="104"/>
      <c r="FE72" s="105"/>
      <c r="FF72" s="106"/>
      <c r="FG72" s="107"/>
      <c r="FH72" s="107"/>
      <c r="FI72" s="108"/>
      <c r="FJ72" s="109"/>
      <c r="FK72" s="110"/>
      <c r="FL72" s="111"/>
      <c r="FM72" s="112"/>
      <c r="FO72" s="104"/>
      <c r="FP72" s="104"/>
      <c r="FQ72" s="105"/>
      <c r="FR72" s="106"/>
      <c r="FS72" s="107"/>
      <c r="FT72" s="107"/>
      <c r="FU72" s="108"/>
      <c r="FV72" s="109"/>
      <c r="FW72" s="110"/>
      <c r="FX72" s="111"/>
      <c r="FY72" s="112"/>
      <c r="GA72" s="104"/>
      <c r="GB72" s="104"/>
      <c r="GC72" s="105"/>
      <c r="GD72" s="106"/>
      <c r="GE72" s="107"/>
      <c r="GF72" s="107"/>
      <c r="GG72" s="108"/>
      <c r="GH72" s="109"/>
      <c r="GI72" s="110"/>
      <c r="GJ72" s="111"/>
      <c r="GK72" s="112"/>
      <c r="GM72" s="104"/>
      <c r="GN72" s="104"/>
      <c r="GO72" s="105"/>
      <c r="GP72" s="106"/>
      <c r="GQ72" s="107"/>
      <c r="GR72" s="107"/>
      <c r="GS72" s="108"/>
      <c r="GT72" s="109"/>
      <c r="GU72" s="110"/>
      <c r="GV72" s="111"/>
      <c r="GW72" s="112"/>
      <c r="GY72" s="104"/>
      <c r="GZ72" s="104"/>
      <c r="HA72" s="105"/>
      <c r="HB72" s="106"/>
      <c r="HC72" s="107"/>
      <c r="HD72" s="107"/>
      <c r="HE72" s="108"/>
      <c r="HF72" s="109"/>
      <c r="HG72" s="110"/>
      <c r="HH72" s="111"/>
      <c r="HI72" s="112"/>
      <c r="HK72" s="104"/>
      <c r="HL72" s="104"/>
      <c r="HM72" s="105"/>
      <c r="HN72" s="106"/>
      <c r="HO72" s="107"/>
      <c r="HP72" s="107"/>
      <c r="HQ72" s="108"/>
      <c r="HR72" s="109"/>
      <c r="HS72" s="110"/>
      <c r="HT72" s="111"/>
      <c r="HU72" s="112"/>
      <c r="HW72" s="104"/>
      <c r="HX72" s="104"/>
      <c r="HY72" s="105"/>
      <c r="HZ72" s="106"/>
      <c r="IA72" s="107"/>
      <c r="IB72" s="107"/>
      <c r="IC72" s="108"/>
      <c r="ID72" s="109"/>
      <c r="IE72" s="110"/>
      <c r="IF72" s="111"/>
      <c r="IG72" s="112"/>
      <c r="II72" s="104"/>
      <c r="IJ72" s="104"/>
      <c r="IK72" s="105"/>
      <c r="IL72" s="106"/>
      <c r="IM72" s="107"/>
      <c r="IN72" s="107"/>
      <c r="IO72" s="108"/>
      <c r="IP72" s="109"/>
      <c r="IQ72" s="110"/>
      <c r="IR72" s="111"/>
      <c r="IS72" s="112"/>
      <c r="IU72" s="104"/>
      <c r="IV72" s="104"/>
      <c r="IW72" s="105"/>
      <c r="IX72" s="106"/>
      <c r="IY72" s="107"/>
      <c r="IZ72" s="107"/>
      <c r="JA72" s="108"/>
      <c r="JB72" s="109"/>
      <c r="JC72" s="110"/>
      <c r="JD72" s="111"/>
      <c r="JE72" s="112"/>
      <c r="JG72" s="104"/>
      <c r="JH72" s="104"/>
      <c r="JI72" s="105"/>
      <c r="JJ72" s="106"/>
      <c r="JK72" s="107"/>
      <c r="JL72" s="107"/>
      <c r="JM72" s="108"/>
      <c r="JN72" s="109"/>
      <c r="JO72" s="110"/>
      <c r="JP72" s="111"/>
      <c r="JQ72" s="112"/>
      <c r="JS72" s="104"/>
      <c r="JT72" s="104"/>
      <c r="JU72" s="105"/>
      <c r="JV72" s="106"/>
      <c r="JW72" s="107"/>
      <c r="JX72" s="107"/>
      <c r="JY72" s="108"/>
      <c r="JZ72" s="109"/>
      <c r="KA72" s="110"/>
      <c r="KB72" s="111"/>
      <c r="KC72" s="112"/>
      <c r="KE72" s="104"/>
      <c r="KF72" s="104"/>
    </row>
    <row r="73" spans="1:292" ht="13.5" customHeight="1">
      <c r="A73" s="20"/>
      <c r="B73" s="104" t="s">
        <v>661</v>
      </c>
      <c r="C73" s="1" t="s">
        <v>662</v>
      </c>
      <c r="D73" s="163" t="s">
        <v>718</v>
      </c>
      <c r="E73" s="105">
        <f>IF(I73="","",E$3)</f>
        <v>41814</v>
      </c>
      <c r="F73" s="106" t="str">
        <f>IF(I73="","",E$1)</f>
        <v>Katainen I</v>
      </c>
      <c r="G73" s="107">
        <f>IF(I73="","",E$2)</f>
        <v>40716</v>
      </c>
      <c r="H73" s="107">
        <f>IF(I73="","",E$3)</f>
        <v>41814</v>
      </c>
      <c r="I73" s="108" t="str">
        <f>IF(P73="","",IF(ISNUMBER(SEARCH(":",P73)),MID(P73,FIND(":",P73)+2,FIND("(",P73)-FIND(":",P73)-3),LEFT(P73,FIND("(",P73)-2)))</f>
        <v>Anna-Maja Henriksson</v>
      </c>
      <c r="J73" s="109" t="str">
        <f>IF(P73="","",MID(P73,FIND("(",P73)+1,4))</f>
        <v>1964</v>
      </c>
      <c r="K73" s="110" t="str">
        <f>IF(ISNUMBER(SEARCH("*female*",P73)),"female",IF(ISNUMBER(SEARCH("*male*",P73)),"male",""))</f>
        <v>female</v>
      </c>
      <c r="L73" s="111" t="str">
        <f>IF(P73="","",IF(ISERROR(MID(P73,FIND("male,",P73)+6,(FIND(")",P73)-(FIND("male,",P73)+6))))=TRUE,"missing/error",MID(P73,FIND("male,",P73)+6,(FIND(")",P73)-(FIND("male,",P73)+6)))))</f>
        <v>fi_sfp01</v>
      </c>
      <c r="M73" s="112" t="str">
        <f>IF(I73="","",(MID(I73,(SEARCH("^^",SUBSTITUTE(I73," ","^^",LEN(I73)-LEN(SUBSTITUTE(I73," ","")))))+1,99)&amp;"_"&amp;LEFT(I73,FIND(" ",I73)-1)&amp;"_"&amp;J73))</f>
        <v>Henriksson_Anna-Maja_1964</v>
      </c>
      <c r="O73" s="104"/>
      <c r="P73" s="163" t="s">
        <v>744</v>
      </c>
      <c r="Q73" s="105">
        <f>IF(U73="","",Q$3)</f>
        <v>42153</v>
      </c>
      <c r="R73" s="106" t="str">
        <f>IF(U73="","",Q$1)</f>
        <v>Stubb I</v>
      </c>
      <c r="S73" s="107">
        <f>IF(U73="","",Q$2)</f>
        <v>41814</v>
      </c>
      <c r="T73" s="107">
        <f>IF(U73="","",Q$3)</f>
        <v>42153</v>
      </c>
      <c r="U73" s="108" t="str">
        <f>IF(AB73="","",IF(ISNUMBER(SEARCH(":",AB73)),MID(AB73,FIND(":",AB73)+2,FIND("(",AB73)-FIND(":",AB73)-3),LEFT(AB73,FIND("(",AB73)-2)))</f>
        <v>Anna-Maja Henriksson</v>
      </c>
      <c r="V73" s="109" t="str">
        <f>IF(AB73="","",MID(AB73,FIND("(",AB73)+1,4))</f>
        <v>1964</v>
      </c>
      <c r="W73" s="110" t="str">
        <f>IF(ISNUMBER(SEARCH("*female*",AB73)),"female",IF(ISNUMBER(SEARCH("*male*",AB73)),"male",""))</f>
        <v>female</v>
      </c>
      <c r="X73" s="111" t="s">
        <v>294</v>
      </c>
      <c r="Y73" s="112" t="str">
        <f>IF(U73="","",(MID(U73,(SEARCH("^^",SUBSTITUTE(U73," ","^^",LEN(U73)-LEN(SUBSTITUTE(U73," ","")))))+1,99)&amp;"_"&amp;LEFT(U73,FIND(" ",U73)-1)&amp;"_"&amp;V73))</f>
        <v>Henriksson_Anna-Maja_1964</v>
      </c>
      <c r="AA73" s="104"/>
      <c r="AB73" s="104" t="s">
        <v>876</v>
      </c>
      <c r="AC73" s="105" t="str">
        <f>IF(AG73="","",AC$3)</f>
        <v/>
      </c>
      <c r="AD73" s="106" t="str">
        <f>IF(AG73="","",AC$1)</f>
        <v/>
      </c>
      <c r="AE73" s="107" t="str">
        <f>IF(AG73="","",AC$2)</f>
        <v/>
      </c>
      <c r="AF73" s="107" t="str">
        <f>IF(AG73="","",AC$3)</f>
        <v/>
      </c>
      <c r="AG73" s="108" t="str">
        <f>IF(AN73="","",IF(ISNUMBER(SEARCH(":",AN73)),MID(AN73,FIND(":",AN73)+2,FIND("(",AN73)-FIND(":",AN73)-3),LEFT(AN73,FIND("(",AN73)-2)))</f>
        <v/>
      </c>
      <c r="AH73" s="109" t="str">
        <f>IF(AN73="","",MID(AN73,FIND("(",AN73)+1,4))</f>
        <v/>
      </c>
      <c r="AI73" s="110" t="str">
        <f>IF(ISNUMBER(SEARCH("*female*",AN73)),"female",IF(ISNUMBER(SEARCH("*male*",AN73)),"male",""))</f>
        <v/>
      </c>
      <c r="AJ73" s="111" t="str">
        <f>IF(AN73="","",IF(ISERROR(MID(AN73,FIND("male,",AN73)+6,(FIND(")",AN73)-(FIND("male,",AN73)+6))))=TRUE,"missing/error",MID(AN73,FIND("male,",AN73)+6,(FIND(")",AN73)-(FIND("male,",AN73)+6)))))</f>
        <v/>
      </c>
      <c r="AK73" s="112" t="str">
        <f>IF(AG73="","",(MID(AG73,(SEARCH("^^",SUBSTITUTE(AG73," ","^^",LEN(AG73)-LEN(SUBSTITUTE(AG73," ","")))))+1,99)&amp;"_"&amp;LEFT(AG73,FIND(" ",AG73)-1)&amp;"_"&amp;AH73))</f>
        <v/>
      </c>
      <c r="AM73" s="104"/>
      <c r="AN73" s="104"/>
      <c r="AO73" s="105">
        <f>IF(AS73="","",AO$3)</f>
        <v>43809</v>
      </c>
      <c r="AP73" s="106" t="str">
        <f>IF(AS73="","",AO$1)</f>
        <v>Rinne I</v>
      </c>
      <c r="AQ73" s="107">
        <f>IF(AS73="","",AO$2)</f>
        <v>43622</v>
      </c>
      <c r="AR73" s="107">
        <f>IF(AS73="","",AO$3)</f>
        <v>43809</v>
      </c>
      <c r="AS73" s="108" t="str">
        <f>IF(AZ73="","",IF(ISNUMBER(SEARCH(":",AZ73)),MID(AZ73,FIND(":",AZ73)+2,FIND("(",AZ73)-FIND(":",AZ73)-3),LEFT(AZ73,FIND("(",AZ73)-2)))</f>
        <v>Anna-Maja Henriksson</v>
      </c>
      <c r="AT73" s="109" t="str">
        <f>IF(AZ73="","",MID(AZ73,FIND("(",AZ73)+1,4))</f>
        <v>1964</v>
      </c>
      <c r="AU73" s="110" t="str">
        <f>IF(ISNUMBER(SEARCH("*female*",AZ73)),"female",IF(ISNUMBER(SEARCH("*male*",AZ73)),"male",""))</f>
        <v>female</v>
      </c>
      <c r="AV73" s="111" t="str">
        <f>IF(AZ73="","",IF(ISERROR(MID(AZ73,FIND("male,",AZ73)+6,(FIND(")",AZ73)-(FIND("male,",AZ73)+6))))=TRUE,"missing/error",MID(AZ73,FIND("male,",AZ73)+6,(FIND(")",AZ73)-(FIND("male,",AZ73)+6)))))</f>
        <v>fi_sfp01</v>
      </c>
      <c r="AW73" s="112" t="str">
        <f>IF(AS73="","",(MID(AS73,(SEARCH("^^",SUBSTITUTE(AS73," ","^^",LEN(AS73)-LEN(SUBSTITUTE(AS73," ","")))))+1,99)&amp;"_"&amp;LEFT(AS73,FIND(" ",AS73)-1)&amp;"_"&amp;AT73))</f>
        <v>Henriksson_Anna-Maja_1964</v>
      </c>
      <c r="AY73" s="104"/>
      <c r="AZ73" s="104" t="s">
        <v>744</v>
      </c>
      <c r="BA73" s="105">
        <f>IF(BE73="","",BA$3)</f>
        <v>44926</v>
      </c>
      <c r="BB73" s="106" t="str">
        <f>IF(BE73="","",BA$1)</f>
        <v>Marin I</v>
      </c>
      <c r="BC73" s="107">
        <f>IF(BE73="","",BA$2)</f>
        <v>43809</v>
      </c>
      <c r="BD73" s="107">
        <f>IF(BE73="","",BA$3)</f>
        <v>44926</v>
      </c>
      <c r="BE73" s="108" t="str">
        <f>IF(BL73="","",IF(ISNUMBER(SEARCH(":",BL73)),MID(BL73,FIND(":",BL73)+2,FIND("(",BL73)-FIND(":",BL73)-3),LEFT(BL73,FIND("(",BL73)-2)))</f>
        <v>Anna-Maja Henriksson</v>
      </c>
      <c r="BF73" s="109" t="str">
        <f>IF(BL73="","",MID(BL73,FIND("(",BL73)+1,4))</f>
        <v>1964</v>
      </c>
      <c r="BG73" s="110" t="str">
        <f>IF(ISNUMBER(SEARCH("*female*",BL73)),"female",IF(ISNUMBER(SEARCH("*male*",BL73)),"male",""))</f>
        <v>female</v>
      </c>
      <c r="BH73" s="111" t="str">
        <f>IF(BL73="","",IF(ISERROR(MID(BL73,FIND("male,",BL73)+6,(FIND(")",BL73)-(FIND("male,",BL73)+6))))=TRUE,"missing/error",MID(BL73,FIND("male,",BL73)+6,(FIND(")",BL73)-(FIND("male,",BL73)+6)))))</f>
        <v>fi_sfp01</v>
      </c>
      <c r="BI73" s="112" t="str">
        <f>IF(BE73="","",(MID(BE73,(SEARCH("^^",SUBSTITUTE(BE73," ","^^",LEN(BE73)-LEN(SUBSTITUTE(BE73," ","")))))+1,99)&amp;"_"&amp;LEFT(BE73,FIND(" ",BE73)-1)&amp;"_"&amp;BF73))</f>
        <v>Henriksson_Anna-Maja_1964</v>
      </c>
      <c r="BK73" s="104"/>
      <c r="BL73" s="104" t="s">
        <v>744</v>
      </c>
      <c r="BM73" s="105" t="str">
        <f>IF(BQ73="","",BM$3)</f>
        <v/>
      </c>
      <c r="BN73" s="106" t="str">
        <f>IF(BQ73="","",BM$1)</f>
        <v/>
      </c>
      <c r="BO73" s="107" t="str">
        <f>IF(BQ73="","",BM$2)</f>
        <v/>
      </c>
      <c r="BP73" s="107" t="str">
        <f>IF(BQ73="","",BM$3)</f>
        <v/>
      </c>
      <c r="BQ73" s="108" t="str">
        <f>IF(BX73="","",IF(ISNUMBER(SEARCH(":",BX73)),MID(BX73,FIND(":",BX73)+2,FIND("(",BX73)-FIND(":",BX73)-3),LEFT(BX73,FIND("(",BX73)-2)))</f>
        <v/>
      </c>
      <c r="BR73" s="109" t="str">
        <f>IF(BX73="","",MID(BX73,FIND("(",BX73)+1,4))</f>
        <v/>
      </c>
      <c r="BS73" s="110" t="str">
        <f>IF(ISNUMBER(SEARCH("*female*",BX73)),"female",IF(ISNUMBER(SEARCH("*male*",BX73)),"male",""))</f>
        <v/>
      </c>
      <c r="BT73" s="111" t="str">
        <f>IF(BX73="","",IF(ISERROR(MID(BX73,FIND("male,",BX73)+6,(FIND(")",BX73)-(FIND("male,",BX73)+6))))=TRUE,"missing/error",MID(BX73,FIND("male,",BX73)+6,(FIND(")",BX73)-(FIND("male,",BX73)+6)))))</f>
        <v/>
      </c>
      <c r="BU73" s="112" t="str">
        <f>IF(BQ73="","",(MID(BQ73,(SEARCH("^^",SUBSTITUTE(BQ73," ","^^",LEN(BQ73)-LEN(SUBSTITUTE(BQ73," ","")))))+1,99)&amp;"_"&amp;LEFT(BQ73,FIND(" ",BQ73)-1)&amp;"_"&amp;BR73))</f>
        <v/>
      </c>
      <c r="BW73" s="104"/>
      <c r="BX73" s="104"/>
      <c r="BY73" s="105" t="str">
        <f>IF(CC73="","",BY$3)</f>
        <v/>
      </c>
      <c r="BZ73" s="106" t="str">
        <f>IF(CC73="","",BY$1)</f>
        <v/>
      </c>
      <c r="CA73" s="107" t="str">
        <f>IF(CC73="","",BY$2)</f>
        <v/>
      </c>
      <c r="CB73" s="107" t="str">
        <f>IF(CC73="","",BY$3)</f>
        <v/>
      </c>
      <c r="CC73" s="108" t="str">
        <f>IF(CJ73="","",IF(ISNUMBER(SEARCH(":",CJ73)),MID(CJ73,FIND(":",CJ73)+2,FIND("(",CJ73)-FIND(":",CJ73)-3),LEFT(CJ73,FIND("(",CJ73)-2)))</f>
        <v/>
      </c>
      <c r="CD73" s="109" t="str">
        <f>IF(CJ73="","",MID(CJ73,FIND("(",CJ73)+1,4))</f>
        <v/>
      </c>
      <c r="CE73" s="110" t="str">
        <f>IF(ISNUMBER(SEARCH("*female*",CJ73)),"female",IF(ISNUMBER(SEARCH("*male*",CJ73)),"male",""))</f>
        <v/>
      </c>
      <c r="CF73" s="111" t="str">
        <f>IF(CJ73="","",IF(ISERROR(MID(CJ73,FIND("male,",CJ73)+6,(FIND(")",CJ73)-(FIND("male,",CJ73)+6))))=TRUE,"missing/error",MID(CJ73,FIND("male,",CJ73)+6,(FIND(")",CJ73)-(FIND("male,",CJ73)+6)))))</f>
        <v/>
      </c>
      <c r="CG73" s="112" t="str">
        <f>IF(CC73="","",(MID(CC73,(SEARCH("^^",SUBSTITUTE(CC73," ","^^",LEN(CC73)-LEN(SUBSTITUTE(CC73," ","")))))+1,99)&amp;"_"&amp;LEFT(CC73,FIND(" ",CC73)-1)&amp;"_"&amp;CD73))</f>
        <v/>
      </c>
      <c r="CI73" s="104"/>
      <c r="CJ73" s="104"/>
      <c r="CK73" s="105" t="str">
        <f>IF(CO73="","",CK$3)</f>
        <v/>
      </c>
      <c r="CL73" s="106" t="str">
        <f>IF(CO73="","",CK$1)</f>
        <v/>
      </c>
      <c r="CM73" s="107" t="str">
        <f>IF(CO73="","",CK$2)</f>
        <v/>
      </c>
      <c r="CN73" s="107" t="str">
        <f>IF(CO73="","",CK$3)</f>
        <v/>
      </c>
      <c r="CO73" s="108" t="str">
        <f>IF(CV73="","",IF(ISNUMBER(SEARCH(":",CV73)),MID(CV73,FIND(":",CV73)+2,FIND("(",CV73)-FIND(":",CV73)-3),LEFT(CV73,FIND("(",CV73)-2)))</f>
        <v/>
      </c>
      <c r="CP73" s="109" t="str">
        <f>IF(CV73="","",MID(CV73,FIND("(",CV73)+1,4))</f>
        <v/>
      </c>
      <c r="CQ73" s="110" t="str">
        <f>IF(ISNUMBER(SEARCH("*female*",CV73)),"female",IF(ISNUMBER(SEARCH("*male*",CV73)),"male",""))</f>
        <v/>
      </c>
      <c r="CR73" s="111" t="str">
        <f>IF(CV73="","",IF(ISERROR(MID(CV73,FIND("male,",CV73)+6,(FIND(")",CV73)-(FIND("male,",CV73)+6))))=TRUE,"missing/error",MID(CV73,FIND("male,",CV73)+6,(FIND(")",CV73)-(FIND("male,",CV73)+6)))))</f>
        <v/>
      </c>
      <c r="CS73" s="112" t="str">
        <f>IF(CO73="","",(MID(CO73,(SEARCH("^^",SUBSTITUTE(CO73," ","^^",LEN(CO73)-LEN(SUBSTITUTE(CO73," ","")))))+1,99)&amp;"_"&amp;LEFT(CO73,FIND(" ",CO73)-1)&amp;"_"&amp;CP73))</f>
        <v/>
      </c>
      <c r="CU73" s="104"/>
      <c r="CV73" s="104"/>
      <c r="CW73" s="105" t="str">
        <f>IF(DA73="","",CW$3)</f>
        <v/>
      </c>
      <c r="CX73" s="106" t="str">
        <f>IF(DA73="","",CW$1)</f>
        <v/>
      </c>
      <c r="CY73" s="107" t="str">
        <f>IF(DA73="","",CW$2)</f>
        <v/>
      </c>
      <c r="CZ73" s="107" t="str">
        <f>IF(DA73="","",CW$3)</f>
        <v/>
      </c>
      <c r="DA73" s="108" t="str">
        <f>IF(DH73="","",IF(ISNUMBER(SEARCH(":",DH73)),MID(DH73,FIND(":",DH73)+2,FIND("(",DH73)-FIND(":",DH73)-3),LEFT(DH73,FIND("(",DH73)-2)))</f>
        <v/>
      </c>
      <c r="DB73" s="109" t="str">
        <f>IF(DH73="","",MID(DH73,FIND("(",DH73)+1,4))</f>
        <v/>
      </c>
      <c r="DC73" s="110" t="str">
        <f>IF(ISNUMBER(SEARCH("*female*",DH73)),"female",IF(ISNUMBER(SEARCH("*male*",DH73)),"male",""))</f>
        <v/>
      </c>
      <c r="DD73" s="111" t="str">
        <f>IF(DH73="","",IF(ISERROR(MID(DH73,FIND("male,",DH73)+6,(FIND(")",DH73)-(FIND("male,",DH73)+6))))=TRUE,"missing/error",MID(DH73,FIND("male,",DH73)+6,(FIND(")",DH73)-(FIND("male,",DH73)+6)))))</f>
        <v/>
      </c>
      <c r="DE73" s="112" t="str">
        <f>IF(DA73="","",(MID(DA73,(SEARCH("^^",SUBSTITUTE(DA73," ","^^",LEN(DA73)-LEN(SUBSTITUTE(DA73," ","")))))+1,99)&amp;"_"&amp;LEFT(DA73,FIND(" ",DA73)-1)&amp;"_"&amp;DB73))</f>
        <v/>
      </c>
      <c r="DG73" s="104"/>
      <c r="DH73" s="104"/>
      <c r="DI73" s="105" t="str">
        <f>IF(DM73="","",DI$3)</f>
        <v/>
      </c>
      <c r="DJ73" s="106" t="str">
        <f>IF(DM73="","",DI$1)</f>
        <v/>
      </c>
      <c r="DK73" s="107" t="str">
        <f>IF(DM73="","",DI$2)</f>
        <v/>
      </c>
      <c r="DL73" s="107" t="str">
        <f>IF(DM73="","",DI$3)</f>
        <v/>
      </c>
      <c r="DM73" s="108" t="str">
        <f>IF(DT73="","",IF(ISNUMBER(SEARCH(":",DT73)),MID(DT73,FIND(":",DT73)+2,FIND("(",DT73)-FIND(":",DT73)-3),LEFT(DT73,FIND("(",DT73)-2)))</f>
        <v/>
      </c>
      <c r="DN73" s="109" t="str">
        <f>IF(DT73="","",MID(DT73,FIND("(",DT73)+1,4))</f>
        <v/>
      </c>
      <c r="DO73" s="110" t="str">
        <f>IF(ISNUMBER(SEARCH("*female*",DT73)),"female",IF(ISNUMBER(SEARCH("*male*",DT73)),"male",""))</f>
        <v/>
      </c>
      <c r="DP73" s="111" t="str">
        <f>IF(DT73="","",IF(ISERROR(MID(DT73,FIND("male,",DT73)+6,(FIND(")",DT73)-(FIND("male,",DT73)+6))))=TRUE,"missing/error",MID(DT73,FIND("male,",DT73)+6,(FIND(")",DT73)-(FIND("male,",DT73)+6)))))</f>
        <v/>
      </c>
      <c r="DQ73" s="112" t="str">
        <f>IF(DM73="","",(MID(DM73,(SEARCH("^^",SUBSTITUTE(DM73," ","^^",LEN(DM73)-LEN(SUBSTITUTE(DM73," ","")))))+1,99)&amp;"_"&amp;LEFT(DM73,FIND(" ",DM73)-1)&amp;"_"&amp;DN73))</f>
        <v/>
      </c>
      <c r="DS73" s="104"/>
      <c r="DT73" s="104"/>
      <c r="DU73" s="105" t="str">
        <f>IF(DY73="","",DU$3)</f>
        <v/>
      </c>
      <c r="DV73" s="106" t="str">
        <f>IF(DY73="","",DU$1)</f>
        <v/>
      </c>
      <c r="DW73" s="107" t="str">
        <f>IF(DY73="","",DU$2)</f>
        <v/>
      </c>
      <c r="DX73" s="107" t="str">
        <f>IF(DY73="","",DU$3)</f>
        <v/>
      </c>
      <c r="DY73" s="108" t="str">
        <f>IF(EF73="","",IF(ISNUMBER(SEARCH(":",EF73)),MID(EF73,FIND(":",EF73)+2,FIND("(",EF73)-FIND(":",EF73)-3),LEFT(EF73,FIND("(",EF73)-2)))</f>
        <v/>
      </c>
      <c r="DZ73" s="109" t="str">
        <f>IF(EF73="","",MID(EF73,FIND("(",EF73)+1,4))</f>
        <v/>
      </c>
      <c r="EA73" s="110" t="str">
        <f>IF(ISNUMBER(SEARCH("*female*",EF73)),"female",IF(ISNUMBER(SEARCH("*male*",EF73)),"male",""))</f>
        <v/>
      </c>
      <c r="EB73" s="111" t="str">
        <f>IF(EF73="","",IF(ISERROR(MID(EF73,FIND("male,",EF73)+6,(FIND(")",EF73)-(FIND("male,",EF73)+6))))=TRUE,"missing/error",MID(EF73,FIND("male,",EF73)+6,(FIND(")",EF73)-(FIND("male,",EF73)+6)))))</f>
        <v/>
      </c>
      <c r="EC73" s="112" t="str">
        <f>IF(DY73="","",(MID(DY73,(SEARCH("^^",SUBSTITUTE(DY73," ","^^",LEN(DY73)-LEN(SUBSTITUTE(DY73," ","")))))+1,99)&amp;"_"&amp;LEFT(DY73,FIND(" ",DY73)-1)&amp;"_"&amp;DZ73))</f>
        <v/>
      </c>
      <c r="EE73" s="104"/>
      <c r="EF73" s="104"/>
      <c r="EG73" s="105" t="str">
        <f>IF(EK73="","",EG$3)</f>
        <v/>
      </c>
      <c r="EH73" s="106" t="str">
        <f>IF(EK73="","",EG$1)</f>
        <v/>
      </c>
      <c r="EI73" s="107" t="str">
        <f>IF(EK73="","",EG$2)</f>
        <v/>
      </c>
      <c r="EJ73" s="107" t="str">
        <f>IF(EK73="","",EG$3)</f>
        <v/>
      </c>
      <c r="EK73" s="108" t="str">
        <f>IF(ER73="","",IF(ISNUMBER(SEARCH(":",ER73)),MID(ER73,FIND(":",ER73)+2,FIND("(",ER73)-FIND(":",ER73)-3),LEFT(ER73,FIND("(",ER73)-2)))</f>
        <v/>
      </c>
      <c r="EL73" s="109" t="str">
        <f>IF(ER73="","",MID(ER73,FIND("(",ER73)+1,4))</f>
        <v/>
      </c>
      <c r="EM73" s="110" t="str">
        <f>IF(ISNUMBER(SEARCH("*female*",ER73)),"female",IF(ISNUMBER(SEARCH("*male*",ER73)),"male",""))</f>
        <v/>
      </c>
      <c r="EN73" s="111" t="str">
        <f>IF(ER73="","",IF(ISERROR(MID(ER73,FIND("male,",ER73)+6,(FIND(")",ER73)-(FIND("male,",ER73)+6))))=TRUE,"missing/error",MID(ER73,FIND("male,",ER73)+6,(FIND(")",ER73)-(FIND("male,",ER73)+6)))))</f>
        <v/>
      </c>
      <c r="EO73" s="112" t="str">
        <f>IF(EK73="","",(MID(EK73,(SEARCH("^^",SUBSTITUTE(EK73," ","^^",LEN(EK73)-LEN(SUBSTITUTE(EK73," ","")))))+1,99)&amp;"_"&amp;LEFT(EK73,FIND(" ",EK73)-1)&amp;"_"&amp;EL73))</f>
        <v/>
      </c>
      <c r="EQ73" s="104"/>
      <c r="ER73" s="104"/>
      <c r="ES73" s="105" t="str">
        <f>IF(EW73="","",ES$3)</f>
        <v/>
      </c>
      <c r="ET73" s="106" t="str">
        <f>IF(EW73="","",ES$1)</f>
        <v/>
      </c>
      <c r="EU73" s="107" t="str">
        <f>IF(EW73="","",ES$2)</f>
        <v/>
      </c>
      <c r="EV73" s="107" t="str">
        <f>IF(EW73="","",ES$3)</f>
        <v/>
      </c>
      <c r="EW73" s="108" t="str">
        <f>IF(FD73="","",IF(ISNUMBER(SEARCH(":",FD73)),MID(FD73,FIND(":",FD73)+2,FIND("(",FD73)-FIND(":",FD73)-3),LEFT(FD73,FIND("(",FD73)-2)))</f>
        <v/>
      </c>
      <c r="EX73" s="109" t="str">
        <f>IF(FD73="","",MID(FD73,FIND("(",FD73)+1,4))</f>
        <v/>
      </c>
      <c r="EY73" s="110" t="str">
        <f>IF(ISNUMBER(SEARCH("*female*",FD73)),"female",IF(ISNUMBER(SEARCH("*male*",FD73)),"male",""))</f>
        <v/>
      </c>
      <c r="EZ73" s="111" t="str">
        <f>IF(FD73="","",IF(ISERROR(MID(FD73,FIND("male,",FD73)+6,(FIND(")",FD73)-(FIND("male,",FD73)+6))))=TRUE,"missing/error",MID(FD73,FIND("male,",FD73)+6,(FIND(")",FD73)-(FIND("male,",FD73)+6)))))</f>
        <v/>
      </c>
      <c r="FA73" s="112" t="str">
        <f>IF(EW73="","",(MID(EW73,(SEARCH("^^",SUBSTITUTE(EW73," ","^^",LEN(EW73)-LEN(SUBSTITUTE(EW73," ","")))))+1,99)&amp;"_"&amp;LEFT(EW73,FIND(" ",EW73)-1)&amp;"_"&amp;EX73))</f>
        <v/>
      </c>
      <c r="FC73" s="104"/>
      <c r="FD73" s="104"/>
      <c r="FE73" s="105" t="str">
        <f>IF(FI73="","",FE$3)</f>
        <v/>
      </c>
      <c r="FF73" s="106" t="str">
        <f>IF(FI73="","",FE$1)</f>
        <v/>
      </c>
      <c r="FG73" s="107" t="str">
        <f>IF(FI73="","",FE$2)</f>
        <v/>
      </c>
      <c r="FH73" s="107" t="str">
        <f>IF(FI73="","",FE$3)</f>
        <v/>
      </c>
      <c r="FI73" s="108" t="str">
        <f>IF(FP73="","",IF(ISNUMBER(SEARCH(":",FP73)),MID(FP73,FIND(":",FP73)+2,FIND("(",FP73)-FIND(":",FP73)-3),LEFT(FP73,FIND("(",FP73)-2)))</f>
        <v/>
      </c>
      <c r="FJ73" s="109" t="str">
        <f>IF(FP73="","",MID(FP73,FIND("(",FP73)+1,4))</f>
        <v/>
      </c>
      <c r="FK73" s="110" t="str">
        <f>IF(ISNUMBER(SEARCH("*female*",FP73)),"female",IF(ISNUMBER(SEARCH("*male*",FP73)),"male",""))</f>
        <v/>
      </c>
      <c r="FL73" s="111" t="str">
        <f>IF(FP73="","",IF(ISERROR(MID(FP73,FIND("male,",FP73)+6,(FIND(")",FP73)-(FIND("male,",FP73)+6))))=TRUE,"missing/error",MID(FP73,FIND("male,",FP73)+6,(FIND(")",FP73)-(FIND("male,",FP73)+6)))))</f>
        <v/>
      </c>
      <c r="FM73" s="112" t="str">
        <f>IF(FI73="","",(MID(FI73,(SEARCH("^^",SUBSTITUTE(FI73," ","^^",LEN(FI73)-LEN(SUBSTITUTE(FI73," ","")))))+1,99)&amp;"_"&amp;LEFT(FI73,FIND(" ",FI73)-1)&amp;"_"&amp;FJ73))</f>
        <v/>
      </c>
      <c r="FO73" s="104"/>
      <c r="FP73" s="104"/>
      <c r="FQ73" s="105" t="str">
        <f>IF(FU73="","",#REF!)</f>
        <v/>
      </c>
      <c r="FR73" s="106" t="str">
        <f>IF(FU73="","",FQ$1)</f>
        <v/>
      </c>
      <c r="FS73" s="107" t="str">
        <f>IF(FU73="","",FQ$2)</f>
        <v/>
      </c>
      <c r="FT73" s="107" t="str">
        <f>IF(FU73="","",FQ$3)</f>
        <v/>
      </c>
      <c r="FU73" s="108" t="str">
        <f>IF(GB73="","",IF(ISNUMBER(SEARCH(":",GB73)),MID(GB73,FIND(":",GB73)+2,FIND("(",GB73)-FIND(":",GB73)-3),LEFT(GB73,FIND("(",GB73)-2)))</f>
        <v/>
      </c>
      <c r="FV73" s="109" t="str">
        <f>IF(GB73="","",MID(GB73,FIND("(",GB73)+1,4))</f>
        <v/>
      </c>
      <c r="FW73" s="110" t="str">
        <f>IF(ISNUMBER(SEARCH("*female*",GB73)),"female",IF(ISNUMBER(SEARCH("*male*",GB73)),"male",""))</f>
        <v/>
      </c>
      <c r="FX73" s="111" t="str">
        <f>IF(GB73="","",IF(ISERROR(MID(GB73,FIND("male,",GB73)+6,(FIND(")",GB73)-(FIND("male,",GB73)+6))))=TRUE,"missing/error",MID(GB73,FIND("male,",GB73)+6,(FIND(")",GB73)-(FIND("male,",GB73)+6)))))</f>
        <v/>
      </c>
      <c r="FY73" s="112" t="str">
        <f>IF(FU73="","",(MID(FU73,(SEARCH("^^",SUBSTITUTE(FU73," ","^^",LEN(FU73)-LEN(SUBSTITUTE(FU73," ","")))))+1,99)&amp;"_"&amp;LEFT(FU73,FIND(" ",FU73)-1)&amp;"_"&amp;FV73))</f>
        <v/>
      </c>
      <c r="GA73" s="104"/>
      <c r="GB73" s="104"/>
      <c r="GC73" s="105" t="str">
        <f>IF(GG73="","",GC$3)</f>
        <v/>
      </c>
      <c r="GD73" s="106" t="str">
        <f>IF(GG73="","",GC$1)</f>
        <v/>
      </c>
      <c r="GE73" s="107" t="str">
        <f>IF(GG73="","",GC$2)</f>
        <v/>
      </c>
      <c r="GF73" s="107" t="str">
        <f>IF(GG73="","",GC$3)</f>
        <v/>
      </c>
      <c r="GG73" s="108" t="str">
        <f>IF(GN73="","",IF(ISNUMBER(SEARCH(":",GN73)),MID(GN73,FIND(":",GN73)+2,FIND("(",GN73)-FIND(":",GN73)-3),LEFT(GN73,FIND("(",GN73)-2)))</f>
        <v/>
      </c>
      <c r="GH73" s="109" t="str">
        <f>IF(GN73="","",MID(GN73,FIND("(",GN73)+1,4))</f>
        <v/>
      </c>
      <c r="GI73" s="110" t="str">
        <f>IF(ISNUMBER(SEARCH("*female*",GN73)),"female",IF(ISNUMBER(SEARCH("*male*",GN73)),"male",""))</f>
        <v/>
      </c>
      <c r="GJ73" s="111" t="str">
        <f>IF(GN73="","",IF(ISERROR(MID(GN73,FIND("male,",GN73)+6,(FIND(")",GN73)-(FIND("male,",GN73)+6))))=TRUE,"missing/error",MID(GN73,FIND("male,",GN73)+6,(FIND(")",GN73)-(FIND("male,",GN73)+6)))))</f>
        <v/>
      </c>
      <c r="GK73" s="112" t="str">
        <f>IF(GG73="","",(MID(GG73,(SEARCH("^^",SUBSTITUTE(GG73," ","^^",LEN(GG73)-LEN(SUBSTITUTE(GG73," ","")))))+1,99)&amp;"_"&amp;LEFT(GG73,FIND(" ",GG73)-1)&amp;"_"&amp;GH73))</f>
        <v/>
      </c>
      <c r="GM73" s="104"/>
      <c r="GN73" s="104"/>
      <c r="GO73" s="105" t="str">
        <f>IF(GS73="","",GO$3)</f>
        <v/>
      </c>
      <c r="GP73" s="106" t="str">
        <f>IF(GS73="","",GO$1)</f>
        <v/>
      </c>
      <c r="GQ73" s="107" t="str">
        <f>IF(GS73="","",GO$2)</f>
        <v/>
      </c>
      <c r="GR73" s="107" t="str">
        <f>IF(GS73="","",GO$3)</f>
        <v/>
      </c>
      <c r="GS73" s="108" t="str">
        <f>IF(GZ73="","",IF(ISNUMBER(SEARCH(":",GZ73)),MID(GZ73,FIND(":",GZ73)+2,FIND("(",GZ73)-FIND(":",GZ73)-3),LEFT(GZ73,FIND("(",GZ73)-2)))</f>
        <v/>
      </c>
      <c r="GT73" s="109" t="str">
        <f>IF(GZ73="","",MID(GZ73,FIND("(",GZ73)+1,4))</f>
        <v/>
      </c>
      <c r="GU73" s="110" t="str">
        <f>IF(ISNUMBER(SEARCH("*female*",GZ73)),"female",IF(ISNUMBER(SEARCH("*male*",GZ73)),"male",""))</f>
        <v/>
      </c>
      <c r="GV73" s="111" t="str">
        <f>IF(GZ73="","",IF(ISERROR(MID(GZ73,FIND("male,",GZ73)+6,(FIND(")",GZ73)-(FIND("male,",GZ73)+6))))=TRUE,"missing/error",MID(GZ73,FIND("male,",GZ73)+6,(FIND(")",GZ73)-(FIND("male,",GZ73)+6)))))</f>
        <v/>
      </c>
      <c r="GW73" s="112" t="str">
        <f>IF(GS73="","",(MID(GS73,(SEARCH("^^",SUBSTITUTE(GS73," ","^^",LEN(GS73)-LEN(SUBSTITUTE(GS73," ","")))))+1,99)&amp;"_"&amp;LEFT(GS73,FIND(" ",GS73)-1)&amp;"_"&amp;GT73))</f>
        <v/>
      </c>
      <c r="GY73" s="104"/>
      <c r="GZ73" s="104"/>
      <c r="HA73" s="105" t="str">
        <f>IF(HE73="","",HA$3)</f>
        <v/>
      </c>
      <c r="HB73" s="106" t="str">
        <f>IF(HE73="","",HA$1)</f>
        <v/>
      </c>
      <c r="HC73" s="107" t="str">
        <f>IF(HE73="","",HA$2)</f>
        <v/>
      </c>
      <c r="HD73" s="107" t="str">
        <f>IF(HE73="","",HA$3)</f>
        <v/>
      </c>
      <c r="HE73" s="108" t="str">
        <f>IF(HL73="","",IF(ISNUMBER(SEARCH(":",HL73)),MID(HL73,FIND(":",HL73)+2,FIND("(",HL73)-FIND(":",HL73)-3),LEFT(HL73,FIND("(",HL73)-2)))</f>
        <v/>
      </c>
      <c r="HF73" s="109" t="str">
        <f>IF(HL73="","",MID(HL73,FIND("(",HL73)+1,4))</f>
        <v/>
      </c>
      <c r="HG73" s="110" t="str">
        <f>IF(ISNUMBER(SEARCH("*female*",HL73)),"female",IF(ISNUMBER(SEARCH("*male*",HL73)),"male",""))</f>
        <v/>
      </c>
      <c r="HH73" s="111" t="str">
        <f>IF(HL73="","",IF(ISERROR(MID(HL73,FIND("male,",HL73)+6,(FIND(")",HL73)-(FIND("male,",HL73)+6))))=TRUE,"missing/error",MID(HL73,FIND("male,",HL73)+6,(FIND(")",HL73)-(FIND("male,",HL73)+6)))))</f>
        <v/>
      </c>
      <c r="HI73" s="112" t="str">
        <f>IF(HE73="","",(MID(HE73,(SEARCH("^^",SUBSTITUTE(HE73," ","^^",LEN(HE73)-LEN(SUBSTITUTE(HE73," ","")))))+1,99)&amp;"_"&amp;LEFT(HE73,FIND(" ",HE73)-1)&amp;"_"&amp;HF73))</f>
        <v/>
      </c>
      <c r="HK73" s="104"/>
      <c r="HL73" s="104" t="s">
        <v>287</v>
      </c>
      <c r="HM73" s="105" t="str">
        <f>IF(HQ73="","",HM$3)</f>
        <v/>
      </c>
      <c r="HN73" s="106" t="str">
        <f>IF(HQ73="","",HM$1)</f>
        <v/>
      </c>
      <c r="HO73" s="107" t="str">
        <f>IF(HQ73="","",HM$2)</f>
        <v/>
      </c>
      <c r="HP73" s="107" t="str">
        <f>IF(HQ73="","",HM$3)</f>
        <v/>
      </c>
      <c r="HQ73" s="108" t="str">
        <f>IF(HX73="","",IF(ISNUMBER(SEARCH(":",HX73)),MID(HX73,FIND(":",HX73)+2,FIND("(",HX73)-FIND(":",HX73)-3),LEFT(HX73,FIND("(",HX73)-2)))</f>
        <v/>
      </c>
      <c r="HR73" s="109" t="str">
        <f>IF(HX73="","",MID(HX73,FIND("(",HX73)+1,4))</f>
        <v/>
      </c>
      <c r="HS73" s="110" t="str">
        <f>IF(ISNUMBER(SEARCH("*female*",HX73)),"female",IF(ISNUMBER(SEARCH("*male*",HX73)),"male",""))</f>
        <v/>
      </c>
      <c r="HT73" s="111" t="str">
        <f>IF(HX73="","",IF(ISERROR(MID(HX73,FIND("male,",HX73)+6,(FIND(")",HX73)-(FIND("male,",HX73)+6))))=TRUE,"missing/error",MID(HX73,FIND("male,",HX73)+6,(FIND(")",HX73)-(FIND("male,",HX73)+6)))))</f>
        <v/>
      </c>
      <c r="HU73" s="112" t="str">
        <f>IF(HQ73="","",(MID(HQ73,(SEARCH("^^",SUBSTITUTE(HQ73," ","^^",LEN(HQ73)-LEN(SUBSTITUTE(HQ73," ","")))))+1,99)&amp;"_"&amp;LEFT(HQ73,FIND(" ",HQ73)-1)&amp;"_"&amp;HR73))</f>
        <v/>
      </c>
      <c r="HW73" s="104"/>
      <c r="HX73" s="104"/>
      <c r="HY73" s="105" t="str">
        <f>IF(IC73="","",HY$3)</f>
        <v/>
      </c>
      <c r="HZ73" s="106" t="str">
        <f>IF(IC73="","",HY$1)</f>
        <v/>
      </c>
      <c r="IA73" s="107" t="str">
        <f>IF(IC73="","",HY$2)</f>
        <v/>
      </c>
      <c r="IB73" s="107" t="str">
        <f>IF(IC73="","",HY$3)</f>
        <v/>
      </c>
      <c r="IC73" s="108" t="str">
        <f>IF(IJ73="","",IF(ISNUMBER(SEARCH(":",IJ73)),MID(IJ73,FIND(":",IJ73)+2,FIND("(",IJ73)-FIND(":",IJ73)-3),LEFT(IJ73,FIND("(",IJ73)-2)))</f>
        <v/>
      </c>
      <c r="ID73" s="109" t="str">
        <f>IF(IJ73="","",MID(IJ73,FIND("(",IJ73)+1,4))</f>
        <v/>
      </c>
      <c r="IE73" s="110" t="str">
        <f>IF(ISNUMBER(SEARCH("*female*",IJ73)),"female",IF(ISNUMBER(SEARCH("*male*",IJ73)),"male",""))</f>
        <v/>
      </c>
      <c r="IF73" s="111" t="str">
        <f>IF(IJ73="","",IF(ISERROR(MID(IJ73,FIND("male,",IJ73)+6,(FIND(")",IJ73)-(FIND("male,",IJ73)+6))))=TRUE,"missing/error",MID(IJ73,FIND("male,",IJ73)+6,(FIND(")",IJ73)-(FIND("male,",IJ73)+6)))))</f>
        <v/>
      </c>
      <c r="IG73" s="112" t="str">
        <f>IF(IC73="","",(MID(IC73,(SEARCH("^^",SUBSTITUTE(IC73," ","^^",LEN(IC73)-LEN(SUBSTITUTE(IC73," ","")))))+1,99)&amp;"_"&amp;LEFT(IC73,FIND(" ",IC73)-1)&amp;"_"&amp;ID73))</f>
        <v/>
      </c>
      <c r="II73" s="104"/>
      <c r="IJ73" s="104"/>
      <c r="IK73" s="105" t="str">
        <f>IF(IO73="","",IK$3)</f>
        <v/>
      </c>
      <c r="IL73" s="106" t="str">
        <f>IF(IO73="","",IK$1)</f>
        <v/>
      </c>
      <c r="IM73" s="107" t="str">
        <f>IF(IO73="","",IK$2)</f>
        <v/>
      </c>
      <c r="IN73" s="107" t="str">
        <f>IF(IO73="","",IK$3)</f>
        <v/>
      </c>
      <c r="IO73" s="108" t="str">
        <f>IF(IV73="","",IF(ISNUMBER(SEARCH(":",IV73)),MID(IV73,FIND(":",IV73)+2,FIND("(",IV73)-FIND(":",IV73)-3),LEFT(IV73,FIND("(",IV73)-2)))</f>
        <v/>
      </c>
      <c r="IP73" s="109" t="str">
        <f>IF(IV73="","",MID(IV73,FIND("(",IV73)+1,4))</f>
        <v/>
      </c>
      <c r="IQ73" s="110" t="str">
        <f>IF(ISNUMBER(SEARCH("*female*",IV73)),"female",IF(ISNUMBER(SEARCH("*male*",IV73)),"male",""))</f>
        <v/>
      </c>
      <c r="IR73" s="111" t="str">
        <f>IF(IV73="","",IF(ISERROR(MID(IV73,FIND("male,",IV73)+6,(FIND(")",IV73)-(FIND("male,",IV73)+6))))=TRUE,"missing/error",MID(IV73,FIND("male,",IV73)+6,(FIND(")",IV73)-(FIND("male,",IV73)+6)))))</f>
        <v/>
      </c>
      <c r="IS73" s="112" t="str">
        <f>IF(IO73="","",(MID(IO73,(SEARCH("^^",SUBSTITUTE(IO73," ","^^",LEN(IO73)-LEN(SUBSTITUTE(IO73," ","")))))+1,99)&amp;"_"&amp;LEFT(IO73,FIND(" ",IO73)-1)&amp;"_"&amp;IP73))</f>
        <v/>
      </c>
      <c r="IU73" s="104"/>
      <c r="IV73" s="104"/>
      <c r="IW73" s="105" t="str">
        <f>IF(JA73="","",IW$3)</f>
        <v/>
      </c>
      <c r="IX73" s="106" t="str">
        <f>IF(JA73="","",IW$1)</f>
        <v/>
      </c>
      <c r="IY73" s="107" t="str">
        <f>IF(JA73="","",IW$2)</f>
        <v/>
      </c>
      <c r="IZ73" s="107" t="str">
        <f>IF(JA73="","",IW$3)</f>
        <v/>
      </c>
      <c r="JA73" s="108" t="str">
        <f>IF(JH73="","",IF(ISNUMBER(SEARCH(":",JH73)),MID(JH73,FIND(":",JH73)+2,FIND("(",JH73)-FIND(":",JH73)-3),LEFT(JH73,FIND("(",JH73)-2)))</f>
        <v/>
      </c>
      <c r="JB73" s="109" t="str">
        <f>IF(JH73="","",MID(JH73,FIND("(",JH73)+1,4))</f>
        <v/>
      </c>
      <c r="JC73" s="110" t="str">
        <f>IF(ISNUMBER(SEARCH("*female*",JH73)),"female",IF(ISNUMBER(SEARCH("*male*",JH73)),"male",""))</f>
        <v/>
      </c>
      <c r="JD73" s="111" t="str">
        <f>IF(JH73="","",IF(ISERROR(MID(JH73,FIND("male,",JH73)+6,(FIND(")",JH73)-(FIND("male,",JH73)+6))))=TRUE,"missing/error",MID(JH73,FIND("male,",JH73)+6,(FIND(")",JH73)-(FIND("male,",JH73)+6)))))</f>
        <v/>
      </c>
      <c r="JE73" s="112" t="str">
        <f>IF(JA73="","",(MID(JA73,(SEARCH("^^",SUBSTITUTE(JA73," ","^^",LEN(JA73)-LEN(SUBSTITUTE(JA73," ","")))))+1,99)&amp;"_"&amp;LEFT(JA73,FIND(" ",JA73)-1)&amp;"_"&amp;JB73))</f>
        <v/>
      </c>
      <c r="JG73" s="104"/>
      <c r="JH73" s="104"/>
      <c r="JI73" s="105" t="str">
        <f>IF(JM73="","",JI$3)</f>
        <v/>
      </c>
      <c r="JJ73" s="106" t="str">
        <f>IF(JM73="","",JI$1)</f>
        <v/>
      </c>
      <c r="JK73" s="107" t="str">
        <f>IF(JM73="","",JI$2)</f>
        <v/>
      </c>
      <c r="JL73" s="107" t="str">
        <f>IF(JM73="","",JI$3)</f>
        <v/>
      </c>
      <c r="JM73" s="108" t="str">
        <f>IF(JT73="","",IF(ISNUMBER(SEARCH(":",JT73)),MID(JT73,FIND(":",JT73)+2,FIND("(",JT73)-FIND(":",JT73)-3),LEFT(JT73,FIND("(",JT73)-2)))</f>
        <v/>
      </c>
      <c r="JN73" s="109" t="str">
        <f>IF(JT73="","",MID(JT73,FIND("(",JT73)+1,4))</f>
        <v/>
      </c>
      <c r="JO73" s="110" t="str">
        <f>IF(ISNUMBER(SEARCH("*female*",JT73)),"female",IF(ISNUMBER(SEARCH("*male*",JT73)),"male",""))</f>
        <v/>
      </c>
      <c r="JP73" s="111" t="str">
        <f>IF(JT73="","",IF(ISERROR(MID(JT73,FIND("male,",JT73)+6,(FIND(")",JT73)-(FIND("male,",JT73)+6))))=TRUE,"missing/error",MID(JT73,FIND("male,",JT73)+6,(FIND(")",JT73)-(FIND("male,",JT73)+6)))))</f>
        <v/>
      </c>
      <c r="JQ73" s="112" t="str">
        <f>IF(JM73="","",(MID(JM73,(SEARCH("^^",SUBSTITUTE(JM73," ","^^",LEN(JM73)-LEN(SUBSTITUTE(JM73," ","")))))+1,99)&amp;"_"&amp;LEFT(JM73,FIND(" ",JM73)-1)&amp;"_"&amp;JN73))</f>
        <v/>
      </c>
      <c r="JS73" s="104"/>
      <c r="JT73" s="104"/>
      <c r="JU73" s="105" t="str">
        <f>IF(JY73="","",JU$3)</f>
        <v/>
      </c>
      <c r="JV73" s="106" t="str">
        <f>IF(JY73="","",JU$1)</f>
        <v/>
      </c>
      <c r="JW73" s="107" t="str">
        <f>IF(JY73="","",JU$2)</f>
        <v/>
      </c>
      <c r="JX73" s="107" t="str">
        <f>IF(JY73="","",JU$3)</f>
        <v/>
      </c>
      <c r="JY73" s="108" t="str">
        <f>IF(KF73="","",IF(ISNUMBER(SEARCH(":",KF73)),MID(KF73,FIND(":",KF73)+2,FIND("(",KF73)-FIND(":",KF73)-3),LEFT(KF73,FIND("(",KF73)-2)))</f>
        <v/>
      </c>
      <c r="JZ73" s="109" t="str">
        <f>IF(KF73="","",MID(KF73,FIND("(",KF73)+1,4))</f>
        <v/>
      </c>
      <c r="KA73" s="110" t="str">
        <f>IF(ISNUMBER(SEARCH("*female*",KF73)),"female",IF(ISNUMBER(SEARCH("*male*",KF73)),"male",""))</f>
        <v/>
      </c>
      <c r="KB73" s="111" t="str">
        <f>IF(KF73="","",IF(ISERROR(MID(KF73,FIND("male,",KF73)+6,(FIND(")",KF73)-(FIND("male,",KF73)+6))))=TRUE,"missing/error",MID(KF73,FIND("male,",KF73)+6,(FIND(")",KF73)-(FIND("male,",KF73)+6)))))</f>
        <v/>
      </c>
      <c r="KC73" s="112" t="str">
        <f>IF(JY73="","",(MID(JY73,(SEARCH("^^",SUBSTITUTE(JY73," ","^^",LEN(JY73)-LEN(SUBSTITUTE(JY73," ","")))))+1,99)&amp;"_"&amp;LEFT(JY73,FIND(" ",JY73)-1)&amp;"_"&amp;JZ73))</f>
        <v/>
      </c>
      <c r="KE73" s="104"/>
      <c r="KF73" s="104"/>
    </row>
    <row r="74" spans="1:292" ht="13.5" customHeight="1">
      <c r="A74" s="20"/>
      <c r="B74" s="104" t="s">
        <v>922</v>
      </c>
      <c r="C74" s="1" t="s">
        <v>926</v>
      </c>
      <c r="D74" s="163" t="s">
        <v>927</v>
      </c>
      <c r="E74" s="105"/>
      <c r="F74" s="106"/>
      <c r="G74" s="107"/>
      <c r="H74" s="107"/>
      <c r="I74" s="108"/>
      <c r="J74" s="109"/>
      <c r="K74" s="110"/>
      <c r="L74" s="111"/>
      <c r="M74" s="112"/>
      <c r="O74" s="104"/>
      <c r="P74" s="163"/>
      <c r="Q74" s="105"/>
      <c r="R74" s="106"/>
      <c r="S74" s="107"/>
      <c r="T74" s="107"/>
      <c r="U74" s="108"/>
      <c r="V74" s="109"/>
      <c r="W74" s="110"/>
      <c r="X74" s="111"/>
      <c r="Y74" s="112"/>
      <c r="AA74" s="104"/>
      <c r="AB74" s="104"/>
      <c r="AC74" s="105">
        <f>IF(AG74="","",AC$3)</f>
        <v>43622</v>
      </c>
      <c r="AD74" s="106" t="str">
        <f>IF(AG74="","",AC$1)</f>
        <v>Sipilä I</v>
      </c>
      <c r="AE74" s="107">
        <f>IF(AG74="","",AC$2)</f>
        <v>42153</v>
      </c>
      <c r="AF74" s="107">
        <f>IF(AG74="","",AC$3)</f>
        <v>43622</v>
      </c>
      <c r="AG74" s="108" t="str">
        <f>IF(AN74="","",IF(ISNUMBER(SEARCH(":",AN74)),MID(AN74,FIND(":",AN74)+2,FIND("(",AN74)-FIND(":",AN74)-3),LEFT(AN74,FIND("(",AN74)-2)))</f>
        <v>Jari Lindström</v>
      </c>
      <c r="AH74" s="109" t="str">
        <f>IF(AN74="","",MID(AN74,FIND("(",AN74)+1,4))</f>
        <v>1965</v>
      </c>
      <c r="AI74" s="110" t="str">
        <f>IF(ISNUMBER(SEARCH("*female*",AN74)),"female",IF(ISNUMBER(SEARCH("*male*",AN74)),"male",""))</f>
        <v>male</v>
      </c>
      <c r="AJ74" s="111" t="str">
        <f>IF(AN74="","",IF(ISERROR(MID(AN74,FIND("male,",AN74)+6,(FIND(")",AN74)-(FIND("male,",AN74)+6))))=TRUE,"missing/error",MID(AN74,FIND("male,",AN74)+6,(FIND(")",AN74)-(FIND("male,",AN74)+6)))))</f>
        <v>fi_ps01</v>
      </c>
      <c r="AK74" s="112" t="str">
        <f>IF(AG74="","",(MID(AG74,(SEARCH("^^",SUBSTITUTE(AG74," ","^^",LEN(AG74)-LEN(SUBSTITUTE(AG74," ","")))))+1,99)&amp;"_"&amp;LEFT(AG74,FIND(" ",AG74)-1)&amp;"_"&amp;AH74))</f>
        <v>Lindström_Jari_1965</v>
      </c>
      <c r="AM74" s="104"/>
      <c r="AN74" s="104" t="s">
        <v>951</v>
      </c>
      <c r="AO74" s="105"/>
      <c r="AP74" s="106"/>
      <c r="AQ74" s="107"/>
      <c r="AR74" s="107"/>
      <c r="AS74" s="108"/>
      <c r="AT74" s="109"/>
      <c r="AU74" s="110"/>
      <c r="AV74" s="111"/>
      <c r="AW74" s="112"/>
      <c r="AY74" s="104"/>
      <c r="AZ74" s="104"/>
      <c r="BA74" s="105"/>
      <c r="BB74" s="106"/>
      <c r="BC74" s="107"/>
      <c r="BD74" s="107"/>
      <c r="BE74" s="108"/>
      <c r="BF74" s="109"/>
      <c r="BG74" s="110"/>
      <c r="BH74" s="111"/>
      <c r="BI74" s="112"/>
      <c r="BK74" s="104"/>
      <c r="BL74" s="104"/>
      <c r="BM74" s="105"/>
      <c r="BN74" s="106"/>
      <c r="BO74" s="107"/>
      <c r="BP74" s="107"/>
      <c r="BQ74" s="108"/>
      <c r="BR74" s="109"/>
      <c r="BS74" s="110"/>
      <c r="BT74" s="111"/>
      <c r="BU74" s="112"/>
      <c r="BW74" s="104"/>
      <c r="BX74" s="104"/>
      <c r="BY74" s="105"/>
      <c r="BZ74" s="106"/>
      <c r="CA74" s="107"/>
      <c r="CB74" s="107"/>
      <c r="CC74" s="108"/>
      <c r="CD74" s="109"/>
      <c r="CE74" s="110"/>
      <c r="CF74" s="111"/>
      <c r="CG74" s="112"/>
      <c r="CI74" s="104"/>
      <c r="CJ74" s="104"/>
      <c r="CK74" s="105"/>
      <c r="CL74" s="106"/>
      <c r="CM74" s="107"/>
      <c r="CN74" s="107"/>
      <c r="CO74" s="108"/>
      <c r="CP74" s="109"/>
      <c r="CQ74" s="110"/>
      <c r="CR74" s="111"/>
      <c r="CS74" s="112"/>
      <c r="CU74" s="104"/>
      <c r="CV74" s="104"/>
      <c r="CW74" s="105"/>
      <c r="CX74" s="106"/>
      <c r="CY74" s="107"/>
      <c r="CZ74" s="107"/>
      <c r="DA74" s="108"/>
      <c r="DB74" s="109"/>
      <c r="DC74" s="110"/>
      <c r="DD74" s="111"/>
      <c r="DE74" s="112"/>
      <c r="DG74" s="104"/>
      <c r="DH74" s="104"/>
      <c r="DI74" s="105"/>
      <c r="DJ74" s="106"/>
      <c r="DK74" s="107"/>
      <c r="DL74" s="107"/>
      <c r="DM74" s="108"/>
      <c r="DN74" s="109"/>
      <c r="DO74" s="110"/>
      <c r="DP74" s="111"/>
      <c r="DQ74" s="112"/>
      <c r="DS74" s="104"/>
      <c r="DT74" s="104"/>
      <c r="DU74" s="105"/>
      <c r="DV74" s="106"/>
      <c r="DW74" s="107"/>
      <c r="DX74" s="107"/>
      <c r="DY74" s="108"/>
      <c r="DZ74" s="109"/>
      <c r="EA74" s="110"/>
      <c r="EB74" s="111"/>
      <c r="EC74" s="112"/>
      <c r="EE74" s="104"/>
      <c r="EF74" s="104"/>
      <c r="EG74" s="105"/>
      <c r="EH74" s="106"/>
      <c r="EI74" s="107"/>
      <c r="EJ74" s="107"/>
      <c r="EK74" s="108"/>
      <c r="EL74" s="109"/>
      <c r="EM74" s="110"/>
      <c r="EN74" s="111"/>
      <c r="EO74" s="112"/>
      <c r="EQ74" s="104"/>
      <c r="ER74" s="104"/>
      <c r="ES74" s="105"/>
      <c r="ET74" s="106"/>
      <c r="EU74" s="107"/>
      <c r="EV74" s="107"/>
      <c r="EW74" s="108"/>
      <c r="EX74" s="109"/>
      <c r="EY74" s="110"/>
      <c r="EZ74" s="111"/>
      <c r="FA74" s="112"/>
      <c r="FC74" s="104"/>
      <c r="FD74" s="104"/>
      <c r="FE74" s="105"/>
      <c r="FF74" s="106"/>
      <c r="FG74" s="107"/>
      <c r="FH74" s="107"/>
      <c r="FI74" s="108"/>
      <c r="FJ74" s="109"/>
      <c r="FK74" s="110"/>
      <c r="FL74" s="111"/>
      <c r="FM74" s="112"/>
      <c r="FO74" s="104"/>
      <c r="FP74" s="104"/>
      <c r="FQ74" s="105"/>
      <c r="FR74" s="106"/>
      <c r="FS74" s="107"/>
      <c r="FT74" s="107"/>
      <c r="FU74" s="108"/>
      <c r="FV74" s="109"/>
      <c r="FW74" s="110"/>
      <c r="FX74" s="111"/>
      <c r="FY74" s="112"/>
      <c r="GA74" s="104"/>
      <c r="GB74" s="104"/>
      <c r="GC74" s="105"/>
      <c r="GD74" s="106"/>
      <c r="GE74" s="107"/>
      <c r="GF74" s="107"/>
      <c r="GG74" s="108"/>
      <c r="GH74" s="109"/>
      <c r="GI74" s="110"/>
      <c r="GJ74" s="111"/>
      <c r="GK74" s="112"/>
      <c r="GM74" s="104"/>
      <c r="GN74" s="104"/>
      <c r="GO74" s="105"/>
      <c r="GP74" s="106"/>
      <c r="GQ74" s="107"/>
      <c r="GR74" s="107"/>
      <c r="GS74" s="108"/>
      <c r="GT74" s="109"/>
      <c r="GU74" s="110"/>
      <c r="GV74" s="111"/>
      <c r="GW74" s="112"/>
      <c r="GY74" s="104"/>
      <c r="GZ74" s="104"/>
      <c r="HA74" s="105"/>
      <c r="HB74" s="106"/>
      <c r="HC74" s="107"/>
      <c r="HD74" s="107"/>
      <c r="HE74" s="108"/>
      <c r="HF74" s="109"/>
      <c r="HG74" s="110"/>
      <c r="HH74" s="111"/>
      <c r="HI74" s="112"/>
      <c r="HK74" s="104"/>
      <c r="HL74" s="104"/>
      <c r="HM74" s="105"/>
      <c r="HN74" s="106"/>
      <c r="HO74" s="107"/>
      <c r="HP74" s="107"/>
      <c r="HQ74" s="108"/>
      <c r="HR74" s="109"/>
      <c r="HS74" s="110"/>
      <c r="HT74" s="111"/>
      <c r="HU74" s="112"/>
      <c r="HW74" s="104"/>
      <c r="HX74" s="104"/>
      <c r="HY74" s="105"/>
      <c r="HZ74" s="106"/>
      <c r="IA74" s="107"/>
      <c r="IB74" s="107"/>
      <c r="IC74" s="108"/>
      <c r="ID74" s="109"/>
      <c r="IE74" s="110"/>
      <c r="IF74" s="111"/>
      <c r="IG74" s="112"/>
      <c r="II74" s="104"/>
      <c r="IJ74" s="104"/>
      <c r="IK74" s="105"/>
      <c r="IL74" s="106"/>
      <c r="IM74" s="107"/>
      <c r="IN74" s="107"/>
      <c r="IO74" s="108"/>
      <c r="IP74" s="109"/>
      <c r="IQ74" s="110"/>
      <c r="IR74" s="111"/>
      <c r="IS74" s="112"/>
      <c r="IU74" s="104"/>
      <c r="IV74" s="104"/>
      <c r="IW74" s="105"/>
      <c r="IX74" s="106"/>
      <c r="IY74" s="107"/>
      <c r="IZ74" s="107"/>
      <c r="JA74" s="108"/>
      <c r="JB74" s="109"/>
      <c r="JC74" s="110"/>
      <c r="JD74" s="111"/>
      <c r="JE74" s="112"/>
      <c r="JG74" s="104"/>
      <c r="JH74" s="104"/>
      <c r="JI74" s="105"/>
      <c r="JJ74" s="106"/>
      <c r="JK74" s="107"/>
      <c r="JL74" s="107"/>
      <c r="JM74" s="108"/>
      <c r="JN74" s="109"/>
      <c r="JO74" s="110"/>
      <c r="JP74" s="111"/>
      <c r="JQ74" s="112"/>
      <c r="JS74" s="104"/>
      <c r="JT74" s="104"/>
      <c r="JU74" s="105"/>
      <c r="JV74" s="106"/>
      <c r="JW74" s="107"/>
      <c r="JX74" s="107"/>
      <c r="JY74" s="108"/>
      <c r="JZ74" s="109"/>
      <c r="KA74" s="110"/>
      <c r="KB74" s="111"/>
      <c r="KC74" s="112"/>
      <c r="KE74" s="104"/>
      <c r="KF74" s="104"/>
    </row>
    <row r="75" spans="1:292" ht="13.5" customHeight="1">
      <c r="A75" s="20"/>
      <c r="B75" s="104" t="s">
        <v>690</v>
      </c>
      <c r="C75" s="1" t="s">
        <v>652</v>
      </c>
      <c r="D75" s="163" t="s">
        <v>712</v>
      </c>
      <c r="E75" s="105">
        <f>IF(I75="","",E$3)</f>
        <v>41814</v>
      </c>
      <c r="F75" s="106" t="str">
        <f>IF(I75="","",E$1)</f>
        <v>Katainen I</v>
      </c>
      <c r="G75" s="107">
        <f>IF(I75="","",E$2)</f>
        <v>40716</v>
      </c>
      <c r="H75" s="107">
        <f>IF(I75="","",E$3)</f>
        <v>41814</v>
      </c>
      <c r="I75" s="108" t="str">
        <f>IF(P75="","",IF(ISNUMBER(SEARCH(":",P75)),MID(P75,FIND(":",P75)+2,FIND("(",P75)-FIND(":",P75)-3),LEFT(P75,FIND("(",P75)-2)))</f>
        <v>Lauri Ihalainen</v>
      </c>
      <c r="J75" s="109" t="str">
        <f>IF(P75="","",MID(P75,FIND("(",P75)+1,4))</f>
        <v>1947</v>
      </c>
      <c r="K75" s="110" t="str">
        <f>IF(ISNUMBER(SEARCH("*female*",P75)),"female",IF(ISNUMBER(SEARCH("*male*",P75)),"male",""))</f>
        <v>male</v>
      </c>
      <c r="L75" s="111" t="str">
        <f>IF(P75="","",IF(ISERROR(MID(P75,FIND("male,",P75)+6,(FIND(")",P75)-(FIND("male,",P75)+6))))=TRUE,"missing/error",MID(P75,FIND("male,",P75)+6,(FIND(")",P75)-(FIND("male,",P75)+6)))))</f>
        <v>fi_sdp01</v>
      </c>
      <c r="M75" s="112" t="str">
        <f>IF(I75="","",(MID(I75,(SEARCH("^^",SUBSTITUTE(I75," ","^^",LEN(I75)-LEN(SUBSTITUTE(I75," ","")))))+1,99)&amp;"_"&amp;LEFT(I75,FIND(" ",I75)-1)&amp;"_"&amp;J75))</f>
        <v>Ihalainen_Lauri_1947</v>
      </c>
      <c r="O75" s="104"/>
      <c r="P75" s="163" t="s">
        <v>750</v>
      </c>
      <c r="Q75" s="105">
        <f>IF(U75="","",Q$3)</f>
        <v>42153</v>
      </c>
      <c r="R75" s="106" t="str">
        <f>IF(U75="","",Q$1)</f>
        <v>Stubb I</v>
      </c>
      <c r="S75" s="107">
        <f>IF(U75="","",Q$2)</f>
        <v>41814</v>
      </c>
      <c r="T75" s="107">
        <f>IF(U75="","",Q$3)</f>
        <v>42153</v>
      </c>
      <c r="U75" s="108" t="str">
        <f>IF(AB75="","",IF(ISNUMBER(SEARCH(":",AB75)),MID(AB75,FIND(":",AB75)+2,FIND("(",AB75)-FIND(":",AB75)-3),LEFT(AB75,FIND("(",AB75)-2)))</f>
        <v>Lauri Ihalainen</v>
      </c>
      <c r="V75" s="109" t="str">
        <f>IF(AB75="","",MID(AB75,FIND("(",AB75)+1,4))</f>
        <v>1947</v>
      </c>
      <c r="W75" s="110" t="str">
        <f>IF(ISNUMBER(SEARCH("*female*",AB75)),"female",IF(ISNUMBER(SEARCH("*male*",AB75)),"male",""))</f>
        <v>male</v>
      </c>
      <c r="X75" s="111" t="s">
        <v>288</v>
      </c>
      <c r="Y75" s="112" t="str">
        <f>IF(U75="","",(MID(U75,(SEARCH("^^",SUBSTITUTE(U75," ","^^",LEN(U75)-LEN(SUBSTITUTE(U75," ","")))))+1,99)&amp;"_"&amp;LEFT(U75,FIND(" ",U75)-1)&amp;"_"&amp;V75))</f>
        <v>Ihalainen_Lauri_1947</v>
      </c>
      <c r="AA75" s="104"/>
      <c r="AB75" s="104" t="s">
        <v>883</v>
      </c>
      <c r="AC75" s="105" t="str">
        <f>IF(AG75="","",AC$3)</f>
        <v/>
      </c>
      <c r="AD75" s="106" t="str">
        <f>IF(AG75="","",AC$1)</f>
        <v/>
      </c>
      <c r="AE75" s="107" t="str">
        <f>IF(AG75="","",AC$2)</f>
        <v/>
      </c>
      <c r="AF75" s="107" t="str">
        <f>IF(AG75="","",AC$3)</f>
        <v/>
      </c>
      <c r="AG75" s="108" t="str">
        <f>IF(AN75="","",IF(ISNUMBER(SEARCH(":",AN75)),MID(AN75,FIND(":",AN75)+2,FIND("(",AN75)-FIND(":",AN75)-3),LEFT(AN75,FIND("(",AN75)-2)))</f>
        <v/>
      </c>
      <c r="AH75" s="109" t="str">
        <f>IF(AN75="","",MID(AN75,FIND("(",AN75)+1,4))</f>
        <v/>
      </c>
      <c r="AI75" s="110" t="str">
        <f>IF(ISNUMBER(SEARCH("*female*",AN75)),"female",IF(ISNUMBER(SEARCH("*male*",AN75)),"male",""))</f>
        <v/>
      </c>
      <c r="AJ75" s="111" t="str">
        <f>IF(AN75="","",IF(ISERROR(MID(AN75,FIND("male,",AN75)+6,(FIND(")",AN75)-(FIND("male,",AN75)+6))))=TRUE,"missing/error",MID(AN75,FIND("male,",AN75)+6,(FIND(")",AN75)-(FIND("male,",AN75)+6)))))</f>
        <v/>
      </c>
      <c r="AK75" s="112" t="str">
        <f>IF(AG75="","",(MID(AG75,(SEARCH("^^",SUBSTITUTE(AG75," ","^^",LEN(AG75)-LEN(SUBSTITUTE(AG75," ","")))))+1,99)&amp;"_"&amp;LEFT(AG75,FIND(" ",AG75)-1)&amp;"_"&amp;AH75))</f>
        <v/>
      </c>
      <c r="AM75" s="104"/>
      <c r="AN75" s="104"/>
      <c r="AO75" s="105" t="str">
        <f>IF(AS75="","",AO$3)</f>
        <v/>
      </c>
      <c r="AP75" s="106" t="str">
        <f>IF(AS75="","",AO$1)</f>
        <v/>
      </c>
      <c r="AQ75" s="107" t="str">
        <f>IF(AS75="","",AO$2)</f>
        <v/>
      </c>
      <c r="AR75" s="107" t="str">
        <f>IF(AS75="","",AO$3)</f>
        <v/>
      </c>
      <c r="AS75" s="108" t="str">
        <f>IF(AZ75="","",IF(ISNUMBER(SEARCH(":",AZ75)),MID(AZ75,FIND(":",AZ75)+2,FIND("(",AZ75)-FIND(":",AZ75)-3),LEFT(AZ75,FIND("(",AZ75)-2)))</f>
        <v/>
      </c>
      <c r="AT75" s="109" t="str">
        <f>IF(AZ75="","",MID(AZ75,FIND("(",AZ75)+1,4))</f>
        <v/>
      </c>
      <c r="AU75" s="110" t="str">
        <f>IF(ISNUMBER(SEARCH("*female*",AZ75)),"female",IF(ISNUMBER(SEARCH("*male*",AZ75)),"male",""))</f>
        <v/>
      </c>
      <c r="AV75" s="111" t="str">
        <f>IF(AZ75="","",IF(ISERROR(MID(AZ75,FIND("male,",AZ75)+6,(FIND(")",AZ75)-(FIND("male,",AZ75)+6))))=TRUE,"missing/error",MID(AZ75,FIND("male,",AZ75)+6,(FIND(")",AZ75)-(FIND("male,",AZ75)+6)))))</f>
        <v/>
      </c>
      <c r="AW75" s="112" t="str">
        <f>IF(AS75="","",(MID(AS75,(SEARCH("^^",SUBSTITUTE(AS75," ","^^",LEN(AS75)-LEN(SUBSTITUTE(AS75," ","")))))+1,99)&amp;"_"&amp;LEFT(AS75,FIND(" ",AS75)-1)&amp;"_"&amp;AT75))</f>
        <v/>
      </c>
      <c r="AY75" s="104"/>
      <c r="AZ75" s="104"/>
      <c r="BA75" s="105" t="str">
        <f>IF(BE75="","",BA$3)</f>
        <v/>
      </c>
      <c r="BB75" s="106" t="str">
        <f>IF(BE75="","",BA$1)</f>
        <v/>
      </c>
      <c r="BC75" s="107" t="str">
        <f>IF(BE75="","",BA$2)</f>
        <v/>
      </c>
      <c r="BD75" s="107" t="str">
        <f>IF(BE75="","",BA$3)</f>
        <v/>
      </c>
      <c r="BE75" s="108" t="str">
        <f>IF(BL75="","",IF(ISNUMBER(SEARCH(":",BL75)),MID(BL75,FIND(":",BL75)+2,FIND("(",BL75)-FIND(":",BL75)-3),LEFT(BL75,FIND("(",BL75)-2)))</f>
        <v/>
      </c>
      <c r="BF75" s="109" t="str">
        <f>IF(BL75="","",MID(BL75,FIND("(",BL75)+1,4))</f>
        <v/>
      </c>
      <c r="BG75" s="110" t="str">
        <f>IF(ISNUMBER(SEARCH("*female*",BL75)),"female",IF(ISNUMBER(SEARCH("*male*",BL75)),"male",""))</f>
        <v/>
      </c>
      <c r="BH75" s="111" t="str">
        <f>IF(BL75="","",IF(ISERROR(MID(BL75,FIND("male,",BL75)+6,(FIND(")",BL75)-(FIND("male,",BL75)+6))))=TRUE,"missing/error",MID(BL75,FIND("male,",BL75)+6,(FIND(")",BL75)-(FIND("male,",BL75)+6)))))</f>
        <v/>
      </c>
      <c r="BI75" s="112" t="str">
        <f>IF(BE75="","",(MID(BE75,(SEARCH("^^",SUBSTITUTE(BE75," ","^^",LEN(BE75)-LEN(SUBSTITUTE(BE75," ","")))))+1,99)&amp;"_"&amp;LEFT(BE75,FIND(" ",BE75)-1)&amp;"_"&amp;BF75))</f>
        <v/>
      </c>
      <c r="BK75" s="104"/>
      <c r="BL75" s="104"/>
      <c r="BM75" s="105" t="str">
        <f>IF(BQ75="","",BM$3)</f>
        <v/>
      </c>
      <c r="BN75" s="106" t="str">
        <f>IF(BQ75="","",BM$1)</f>
        <v/>
      </c>
      <c r="BO75" s="107" t="str">
        <f>IF(BQ75="","",BM$2)</f>
        <v/>
      </c>
      <c r="BP75" s="107" t="str">
        <f>IF(BQ75="","",BM$3)</f>
        <v/>
      </c>
      <c r="BQ75" s="108" t="str">
        <f>IF(BX75="","",IF(ISNUMBER(SEARCH(":",BX75)),MID(BX75,FIND(":",BX75)+2,FIND("(",BX75)-FIND(":",BX75)-3),LEFT(BX75,FIND("(",BX75)-2)))</f>
        <v/>
      </c>
      <c r="BR75" s="109" t="str">
        <f>IF(BX75="","",MID(BX75,FIND("(",BX75)+1,4))</f>
        <v/>
      </c>
      <c r="BS75" s="110" t="str">
        <f>IF(ISNUMBER(SEARCH("*female*",BX75)),"female",IF(ISNUMBER(SEARCH("*male*",BX75)),"male",""))</f>
        <v/>
      </c>
      <c r="BT75" s="111" t="str">
        <f>IF(BX75="","",IF(ISERROR(MID(BX75,FIND("male,",BX75)+6,(FIND(")",BX75)-(FIND("male,",BX75)+6))))=TRUE,"missing/error",MID(BX75,FIND("male,",BX75)+6,(FIND(")",BX75)-(FIND("male,",BX75)+6)))))</f>
        <v/>
      </c>
      <c r="BU75" s="112" t="str">
        <f>IF(BQ75="","",(MID(BQ75,(SEARCH("^^",SUBSTITUTE(BQ75," ","^^",LEN(BQ75)-LEN(SUBSTITUTE(BQ75," ","")))))+1,99)&amp;"_"&amp;LEFT(BQ75,FIND(" ",BQ75)-1)&amp;"_"&amp;BR75))</f>
        <v/>
      </c>
      <c r="BW75" s="104"/>
      <c r="BX75" s="104"/>
      <c r="BY75" s="105" t="str">
        <f>IF(CC75="","",BY$3)</f>
        <v/>
      </c>
      <c r="BZ75" s="106" t="str">
        <f>IF(CC75="","",BY$1)</f>
        <v/>
      </c>
      <c r="CA75" s="107" t="str">
        <f>IF(CC75="","",BY$2)</f>
        <v/>
      </c>
      <c r="CB75" s="107" t="str">
        <f>IF(CC75="","",BY$3)</f>
        <v/>
      </c>
      <c r="CC75" s="108" t="str">
        <f>IF(CJ75="","",IF(ISNUMBER(SEARCH(":",CJ75)),MID(CJ75,FIND(":",CJ75)+2,FIND("(",CJ75)-FIND(":",CJ75)-3),LEFT(CJ75,FIND("(",CJ75)-2)))</f>
        <v/>
      </c>
      <c r="CD75" s="109" t="str">
        <f>IF(CJ75="","",MID(CJ75,FIND("(",CJ75)+1,4))</f>
        <v/>
      </c>
      <c r="CE75" s="110" t="str">
        <f>IF(ISNUMBER(SEARCH("*female*",CJ75)),"female",IF(ISNUMBER(SEARCH("*male*",CJ75)),"male",""))</f>
        <v/>
      </c>
      <c r="CF75" s="111" t="str">
        <f>IF(CJ75="","",IF(ISERROR(MID(CJ75,FIND("male,",CJ75)+6,(FIND(")",CJ75)-(FIND("male,",CJ75)+6))))=TRUE,"missing/error",MID(CJ75,FIND("male,",CJ75)+6,(FIND(")",CJ75)-(FIND("male,",CJ75)+6)))))</f>
        <v/>
      </c>
      <c r="CG75" s="112" t="str">
        <f>IF(CC75="","",(MID(CC75,(SEARCH("^^",SUBSTITUTE(CC75," ","^^",LEN(CC75)-LEN(SUBSTITUTE(CC75," ","")))))+1,99)&amp;"_"&amp;LEFT(CC75,FIND(" ",CC75)-1)&amp;"_"&amp;CD75))</f>
        <v/>
      </c>
      <c r="CI75" s="104"/>
      <c r="CJ75" s="104"/>
      <c r="CK75" s="105" t="str">
        <f>IF(CO75="","",CK$3)</f>
        <v/>
      </c>
      <c r="CL75" s="106" t="str">
        <f>IF(CO75="","",CK$1)</f>
        <v/>
      </c>
      <c r="CM75" s="107" t="str">
        <f>IF(CO75="","",CK$2)</f>
        <v/>
      </c>
      <c r="CN75" s="107" t="str">
        <f>IF(CO75="","",CK$3)</f>
        <v/>
      </c>
      <c r="CO75" s="108" t="str">
        <f>IF(CV75="","",IF(ISNUMBER(SEARCH(":",CV75)),MID(CV75,FIND(":",CV75)+2,FIND("(",CV75)-FIND(":",CV75)-3),LEFT(CV75,FIND("(",CV75)-2)))</f>
        <v/>
      </c>
      <c r="CP75" s="109" t="str">
        <f>IF(CV75="","",MID(CV75,FIND("(",CV75)+1,4))</f>
        <v/>
      </c>
      <c r="CQ75" s="110" t="str">
        <f>IF(ISNUMBER(SEARCH("*female*",CV75)),"female",IF(ISNUMBER(SEARCH("*male*",CV75)),"male",""))</f>
        <v/>
      </c>
      <c r="CR75" s="111" t="str">
        <f>IF(CV75="","",IF(ISERROR(MID(CV75,FIND("male,",CV75)+6,(FIND(")",CV75)-(FIND("male,",CV75)+6))))=TRUE,"missing/error",MID(CV75,FIND("male,",CV75)+6,(FIND(")",CV75)-(FIND("male,",CV75)+6)))))</f>
        <v/>
      </c>
      <c r="CS75" s="112" t="str">
        <f>IF(CO75="","",(MID(CO75,(SEARCH("^^",SUBSTITUTE(CO75," ","^^",LEN(CO75)-LEN(SUBSTITUTE(CO75," ","")))))+1,99)&amp;"_"&amp;LEFT(CO75,FIND(" ",CO75)-1)&amp;"_"&amp;CP75))</f>
        <v/>
      </c>
      <c r="CU75" s="104"/>
      <c r="CV75" s="104"/>
      <c r="CW75" s="105" t="str">
        <f>IF(DA75="","",CW$3)</f>
        <v/>
      </c>
      <c r="CX75" s="106" t="str">
        <f>IF(DA75="","",CW$1)</f>
        <v/>
      </c>
      <c r="CY75" s="107" t="str">
        <f>IF(DA75="","",CW$2)</f>
        <v/>
      </c>
      <c r="CZ75" s="107" t="str">
        <f>IF(DA75="","",CW$3)</f>
        <v/>
      </c>
      <c r="DA75" s="108" t="str">
        <f>IF(DH75="","",IF(ISNUMBER(SEARCH(":",DH75)),MID(DH75,FIND(":",DH75)+2,FIND("(",DH75)-FIND(":",DH75)-3),LEFT(DH75,FIND("(",DH75)-2)))</f>
        <v/>
      </c>
      <c r="DB75" s="109" t="str">
        <f>IF(DH75="","",MID(DH75,FIND("(",DH75)+1,4))</f>
        <v/>
      </c>
      <c r="DC75" s="110" t="str">
        <f>IF(ISNUMBER(SEARCH("*female*",DH75)),"female",IF(ISNUMBER(SEARCH("*male*",DH75)),"male",""))</f>
        <v/>
      </c>
      <c r="DD75" s="111" t="str">
        <f>IF(DH75="","",IF(ISERROR(MID(DH75,FIND("male,",DH75)+6,(FIND(")",DH75)-(FIND("male,",DH75)+6))))=TRUE,"missing/error",MID(DH75,FIND("male,",DH75)+6,(FIND(")",DH75)-(FIND("male,",DH75)+6)))))</f>
        <v/>
      </c>
      <c r="DE75" s="112" t="str">
        <f>IF(DA75="","",(MID(DA75,(SEARCH("^^",SUBSTITUTE(DA75," ","^^",LEN(DA75)-LEN(SUBSTITUTE(DA75," ","")))))+1,99)&amp;"_"&amp;LEFT(DA75,FIND(" ",DA75)-1)&amp;"_"&amp;DB75))</f>
        <v/>
      </c>
      <c r="DG75" s="104"/>
      <c r="DH75" s="104"/>
      <c r="DI75" s="105" t="str">
        <f>IF(DM75="","",DI$3)</f>
        <v/>
      </c>
      <c r="DJ75" s="106" t="str">
        <f>IF(DM75="","",DI$1)</f>
        <v/>
      </c>
      <c r="DK75" s="107" t="str">
        <f>IF(DM75="","",DI$2)</f>
        <v/>
      </c>
      <c r="DL75" s="107" t="str">
        <f>IF(DM75="","",DI$3)</f>
        <v/>
      </c>
      <c r="DM75" s="108" t="str">
        <f>IF(DT75="","",IF(ISNUMBER(SEARCH(":",DT75)),MID(DT75,FIND(":",DT75)+2,FIND("(",DT75)-FIND(":",DT75)-3),LEFT(DT75,FIND("(",DT75)-2)))</f>
        <v/>
      </c>
      <c r="DN75" s="109" t="str">
        <f>IF(DT75="","",MID(DT75,FIND("(",DT75)+1,4))</f>
        <v/>
      </c>
      <c r="DO75" s="110" t="str">
        <f>IF(ISNUMBER(SEARCH("*female*",DT75)),"female",IF(ISNUMBER(SEARCH("*male*",DT75)),"male",""))</f>
        <v/>
      </c>
      <c r="DP75" s="111" t="str">
        <f>IF(DT75="","",IF(ISERROR(MID(DT75,FIND("male,",DT75)+6,(FIND(")",DT75)-(FIND("male,",DT75)+6))))=TRUE,"missing/error",MID(DT75,FIND("male,",DT75)+6,(FIND(")",DT75)-(FIND("male,",DT75)+6)))))</f>
        <v/>
      </c>
      <c r="DQ75" s="112" t="str">
        <f>IF(DM75="","",(MID(DM75,(SEARCH("^^",SUBSTITUTE(DM75," ","^^",LEN(DM75)-LEN(SUBSTITUTE(DM75," ","")))))+1,99)&amp;"_"&amp;LEFT(DM75,FIND(" ",DM75)-1)&amp;"_"&amp;DN75))</f>
        <v/>
      </c>
      <c r="DS75" s="104"/>
      <c r="DT75" s="104"/>
      <c r="DU75" s="105" t="str">
        <f>IF(DY75="","",DU$3)</f>
        <v/>
      </c>
      <c r="DV75" s="106" t="str">
        <f>IF(DY75="","",DU$1)</f>
        <v/>
      </c>
      <c r="DW75" s="107" t="str">
        <f>IF(DY75="","",DU$2)</f>
        <v/>
      </c>
      <c r="DX75" s="107" t="str">
        <f>IF(DY75="","",DU$3)</f>
        <v/>
      </c>
      <c r="DY75" s="108" t="str">
        <f>IF(EF75="","",IF(ISNUMBER(SEARCH(":",EF75)),MID(EF75,FIND(":",EF75)+2,FIND("(",EF75)-FIND(":",EF75)-3),LEFT(EF75,FIND("(",EF75)-2)))</f>
        <v/>
      </c>
      <c r="DZ75" s="109" t="str">
        <f>IF(EF75="","",MID(EF75,FIND("(",EF75)+1,4))</f>
        <v/>
      </c>
      <c r="EA75" s="110" t="str">
        <f>IF(ISNUMBER(SEARCH("*female*",EF75)),"female",IF(ISNUMBER(SEARCH("*male*",EF75)),"male",""))</f>
        <v/>
      </c>
      <c r="EB75" s="111" t="str">
        <f>IF(EF75="","",IF(ISERROR(MID(EF75,FIND("male,",EF75)+6,(FIND(")",EF75)-(FIND("male,",EF75)+6))))=TRUE,"missing/error",MID(EF75,FIND("male,",EF75)+6,(FIND(")",EF75)-(FIND("male,",EF75)+6)))))</f>
        <v/>
      </c>
      <c r="EC75" s="112" t="str">
        <f>IF(DY75="","",(MID(DY75,(SEARCH("^^",SUBSTITUTE(DY75," ","^^",LEN(DY75)-LEN(SUBSTITUTE(DY75," ","")))))+1,99)&amp;"_"&amp;LEFT(DY75,FIND(" ",DY75)-1)&amp;"_"&amp;DZ75))</f>
        <v/>
      </c>
      <c r="EE75" s="104"/>
      <c r="EF75" s="104"/>
      <c r="EG75" s="105" t="str">
        <f>IF(EK75="","",EG$3)</f>
        <v/>
      </c>
      <c r="EH75" s="106" t="str">
        <f>IF(EK75="","",EG$1)</f>
        <v/>
      </c>
      <c r="EI75" s="107" t="str">
        <f>IF(EK75="","",EG$2)</f>
        <v/>
      </c>
      <c r="EJ75" s="107" t="str">
        <f>IF(EK75="","",EG$3)</f>
        <v/>
      </c>
      <c r="EK75" s="108" t="str">
        <f>IF(ER75="","",IF(ISNUMBER(SEARCH(":",ER75)),MID(ER75,FIND(":",ER75)+2,FIND("(",ER75)-FIND(":",ER75)-3),LEFT(ER75,FIND("(",ER75)-2)))</f>
        <v/>
      </c>
      <c r="EL75" s="109" t="str">
        <f>IF(ER75="","",MID(ER75,FIND("(",ER75)+1,4))</f>
        <v/>
      </c>
      <c r="EM75" s="110" t="str">
        <f>IF(ISNUMBER(SEARCH("*female*",ER75)),"female",IF(ISNUMBER(SEARCH("*male*",ER75)),"male",""))</f>
        <v/>
      </c>
      <c r="EN75" s="111" t="str">
        <f>IF(ER75="","",IF(ISERROR(MID(ER75,FIND("male,",ER75)+6,(FIND(")",ER75)-(FIND("male,",ER75)+6))))=TRUE,"missing/error",MID(ER75,FIND("male,",ER75)+6,(FIND(")",ER75)-(FIND("male,",ER75)+6)))))</f>
        <v/>
      </c>
      <c r="EO75" s="112" t="str">
        <f>IF(EK75="","",(MID(EK75,(SEARCH("^^",SUBSTITUTE(EK75," ","^^",LEN(EK75)-LEN(SUBSTITUTE(EK75," ","")))))+1,99)&amp;"_"&amp;LEFT(EK75,FIND(" ",EK75)-1)&amp;"_"&amp;EL75))</f>
        <v/>
      </c>
      <c r="EQ75" s="104"/>
      <c r="ER75" s="104"/>
      <c r="ES75" s="105" t="str">
        <f>IF(EW75="","",ES$3)</f>
        <v/>
      </c>
      <c r="ET75" s="106" t="str">
        <f>IF(EW75="","",ES$1)</f>
        <v/>
      </c>
      <c r="EU75" s="107" t="str">
        <f>IF(EW75="","",ES$2)</f>
        <v/>
      </c>
      <c r="EV75" s="107" t="str">
        <f>IF(EW75="","",ES$3)</f>
        <v/>
      </c>
      <c r="EW75" s="108" t="str">
        <f>IF(FD75="","",IF(ISNUMBER(SEARCH(":",FD75)),MID(FD75,FIND(":",FD75)+2,FIND("(",FD75)-FIND(":",FD75)-3),LEFT(FD75,FIND("(",FD75)-2)))</f>
        <v/>
      </c>
      <c r="EX75" s="109" t="str">
        <f>IF(FD75="","",MID(FD75,FIND("(",FD75)+1,4))</f>
        <v/>
      </c>
      <c r="EY75" s="110" t="str">
        <f>IF(ISNUMBER(SEARCH("*female*",FD75)),"female",IF(ISNUMBER(SEARCH("*male*",FD75)),"male",""))</f>
        <v/>
      </c>
      <c r="EZ75" s="111" t="str">
        <f>IF(FD75="","",IF(ISERROR(MID(FD75,FIND("male,",FD75)+6,(FIND(")",FD75)-(FIND("male,",FD75)+6))))=TRUE,"missing/error",MID(FD75,FIND("male,",FD75)+6,(FIND(")",FD75)-(FIND("male,",FD75)+6)))))</f>
        <v/>
      </c>
      <c r="FA75" s="112" t="str">
        <f>IF(EW75="","",(MID(EW75,(SEARCH("^^",SUBSTITUTE(EW75," ","^^",LEN(EW75)-LEN(SUBSTITUTE(EW75," ","")))))+1,99)&amp;"_"&amp;LEFT(EW75,FIND(" ",EW75)-1)&amp;"_"&amp;EX75))</f>
        <v/>
      </c>
      <c r="FC75" s="104"/>
      <c r="FD75" s="104"/>
      <c r="FE75" s="105" t="str">
        <f>IF(FI75="","",FE$3)</f>
        <v/>
      </c>
      <c r="FF75" s="106" t="str">
        <f>IF(FI75="","",FE$1)</f>
        <v/>
      </c>
      <c r="FG75" s="107" t="str">
        <f>IF(FI75="","",FE$2)</f>
        <v/>
      </c>
      <c r="FH75" s="107" t="str">
        <f>IF(FI75="","",FE$3)</f>
        <v/>
      </c>
      <c r="FI75" s="108" t="str">
        <f>IF(FP75="","",IF(ISNUMBER(SEARCH(":",FP75)),MID(FP75,FIND(":",FP75)+2,FIND("(",FP75)-FIND(":",FP75)-3),LEFT(FP75,FIND("(",FP75)-2)))</f>
        <v/>
      </c>
      <c r="FJ75" s="109" t="str">
        <f>IF(FP75="","",MID(FP75,FIND("(",FP75)+1,4))</f>
        <v/>
      </c>
      <c r="FK75" s="110" t="str">
        <f>IF(ISNUMBER(SEARCH("*female*",FP75)),"female",IF(ISNUMBER(SEARCH("*male*",FP75)),"male",""))</f>
        <v/>
      </c>
      <c r="FL75" s="111" t="str">
        <f>IF(FP75="","",IF(ISERROR(MID(FP75,FIND("male,",FP75)+6,(FIND(")",FP75)-(FIND("male,",FP75)+6))))=TRUE,"missing/error",MID(FP75,FIND("male,",FP75)+6,(FIND(")",FP75)-(FIND("male,",FP75)+6)))))</f>
        <v/>
      </c>
      <c r="FM75" s="112" t="str">
        <f>IF(FI75="","",(MID(FI75,(SEARCH("^^",SUBSTITUTE(FI75," ","^^",LEN(FI75)-LEN(SUBSTITUTE(FI75," ","")))))+1,99)&amp;"_"&amp;LEFT(FI75,FIND(" ",FI75)-1)&amp;"_"&amp;FJ75))</f>
        <v/>
      </c>
      <c r="FO75" s="104"/>
      <c r="FP75" s="104"/>
      <c r="FQ75" s="105" t="str">
        <f>IF(FU75="","",#REF!)</f>
        <v/>
      </c>
      <c r="FR75" s="106" t="str">
        <f>IF(FU75="","",FQ$1)</f>
        <v/>
      </c>
      <c r="FS75" s="107" t="str">
        <f>IF(FU75="","",FQ$2)</f>
        <v/>
      </c>
      <c r="FT75" s="107" t="str">
        <f>IF(FU75="","",FQ$3)</f>
        <v/>
      </c>
      <c r="FU75" s="108" t="str">
        <f>IF(GB75="","",IF(ISNUMBER(SEARCH(":",GB75)),MID(GB75,FIND(":",GB75)+2,FIND("(",GB75)-FIND(":",GB75)-3),LEFT(GB75,FIND("(",GB75)-2)))</f>
        <v/>
      </c>
      <c r="FV75" s="109" t="str">
        <f>IF(GB75="","",MID(GB75,FIND("(",GB75)+1,4))</f>
        <v/>
      </c>
      <c r="FW75" s="110" t="str">
        <f>IF(ISNUMBER(SEARCH("*female*",GB75)),"female",IF(ISNUMBER(SEARCH("*male*",GB75)),"male",""))</f>
        <v/>
      </c>
      <c r="FX75" s="111" t="str">
        <f>IF(GB75="","",IF(ISERROR(MID(GB75,FIND("male,",GB75)+6,(FIND(")",GB75)-(FIND("male,",GB75)+6))))=TRUE,"missing/error",MID(GB75,FIND("male,",GB75)+6,(FIND(")",GB75)-(FIND("male,",GB75)+6)))))</f>
        <v/>
      </c>
      <c r="FY75" s="112" t="str">
        <f>IF(FU75="","",(MID(FU75,(SEARCH("^^",SUBSTITUTE(FU75," ","^^",LEN(FU75)-LEN(SUBSTITUTE(FU75," ","")))))+1,99)&amp;"_"&amp;LEFT(FU75,FIND(" ",FU75)-1)&amp;"_"&amp;FV75))</f>
        <v/>
      </c>
      <c r="GA75" s="104"/>
      <c r="GB75" s="104"/>
      <c r="GC75" s="105" t="str">
        <f>IF(GG75="","",GC$3)</f>
        <v/>
      </c>
      <c r="GD75" s="106" t="str">
        <f>IF(GG75="","",GC$1)</f>
        <v/>
      </c>
      <c r="GE75" s="107" t="str">
        <f>IF(GG75="","",GC$2)</f>
        <v/>
      </c>
      <c r="GF75" s="107" t="str">
        <f>IF(GG75="","",GC$3)</f>
        <v/>
      </c>
      <c r="GG75" s="108" t="str">
        <f>IF(GN75="","",IF(ISNUMBER(SEARCH(":",GN75)),MID(GN75,FIND(":",GN75)+2,FIND("(",GN75)-FIND(":",GN75)-3),LEFT(GN75,FIND("(",GN75)-2)))</f>
        <v/>
      </c>
      <c r="GH75" s="109" t="str">
        <f>IF(GN75="","",MID(GN75,FIND("(",GN75)+1,4))</f>
        <v/>
      </c>
      <c r="GI75" s="110" t="str">
        <f>IF(ISNUMBER(SEARCH("*female*",GN75)),"female",IF(ISNUMBER(SEARCH("*male*",GN75)),"male",""))</f>
        <v/>
      </c>
      <c r="GJ75" s="111" t="str">
        <f>IF(GN75="","",IF(ISERROR(MID(GN75,FIND("male,",GN75)+6,(FIND(")",GN75)-(FIND("male,",GN75)+6))))=TRUE,"missing/error",MID(GN75,FIND("male,",GN75)+6,(FIND(")",GN75)-(FIND("male,",GN75)+6)))))</f>
        <v/>
      </c>
      <c r="GK75" s="112" t="str">
        <f>IF(GG75="","",(MID(GG75,(SEARCH("^^",SUBSTITUTE(GG75," ","^^",LEN(GG75)-LEN(SUBSTITUTE(GG75," ","")))))+1,99)&amp;"_"&amp;LEFT(GG75,FIND(" ",GG75)-1)&amp;"_"&amp;GH75))</f>
        <v/>
      </c>
      <c r="GM75" s="104"/>
      <c r="GN75" s="104"/>
      <c r="GO75" s="105" t="str">
        <f>IF(GS75="","",GO$3)</f>
        <v/>
      </c>
      <c r="GP75" s="106" t="str">
        <f>IF(GS75="","",GO$1)</f>
        <v/>
      </c>
      <c r="GQ75" s="107" t="str">
        <f>IF(GS75="","",GO$2)</f>
        <v/>
      </c>
      <c r="GR75" s="107" t="str">
        <f>IF(GS75="","",GO$3)</f>
        <v/>
      </c>
      <c r="GS75" s="108" t="str">
        <f>IF(GZ75="","",IF(ISNUMBER(SEARCH(":",GZ75)),MID(GZ75,FIND(":",GZ75)+2,FIND("(",GZ75)-FIND(":",GZ75)-3),LEFT(GZ75,FIND("(",GZ75)-2)))</f>
        <v/>
      </c>
      <c r="GT75" s="109" t="str">
        <f>IF(GZ75="","",MID(GZ75,FIND("(",GZ75)+1,4))</f>
        <v/>
      </c>
      <c r="GU75" s="110" t="str">
        <f>IF(ISNUMBER(SEARCH("*female*",GZ75)),"female",IF(ISNUMBER(SEARCH("*male*",GZ75)),"male",""))</f>
        <v/>
      </c>
      <c r="GV75" s="111" t="str">
        <f>IF(GZ75="","",IF(ISERROR(MID(GZ75,FIND("male,",GZ75)+6,(FIND(")",GZ75)-(FIND("male,",GZ75)+6))))=TRUE,"missing/error",MID(GZ75,FIND("male,",GZ75)+6,(FIND(")",GZ75)-(FIND("male,",GZ75)+6)))))</f>
        <v/>
      </c>
      <c r="GW75" s="112" t="str">
        <f>IF(GS75="","",(MID(GS75,(SEARCH("^^",SUBSTITUTE(GS75," ","^^",LEN(GS75)-LEN(SUBSTITUTE(GS75," ","")))))+1,99)&amp;"_"&amp;LEFT(GS75,FIND(" ",GS75)-1)&amp;"_"&amp;GT75))</f>
        <v/>
      </c>
      <c r="GY75" s="104"/>
      <c r="GZ75" s="104"/>
      <c r="HA75" s="105" t="str">
        <f>IF(HE75="","",HA$3)</f>
        <v/>
      </c>
      <c r="HB75" s="106" t="str">
        <f>IF(HE75="","",HA$1)</f>
        <v/>
      </c>
      <c r="HC75" s="107" t="str">
        <f>IF(HE75="","",HA$2)</f>
        <v/>
      </c>
      <c r="HD75" s="107" t="str">
        <f>IF(HE75="","",HA$3)</f>
        <v/>
      </c>
      <c r="HE75" s="108" t="str">
        <f>IF(HL75="","",IF(ISNUMBER(SEARCH(":",HL75)),MID(HL75,FIND(":",HL75)+2,FIND("(",HL75)-FIND(":",HL75)-3),LEFT(HL75,FIND("(",HL75)-2)))</f>
        <v/>
      </c>
      <c r="HF75" s="109" t="str">
        <f>IF(HL75="","",MID(HL75,FIND("(",HL75)+1,4))</f>
        <v/>
      </c>
      <c r="HG75" s="110" t="str">
        <f>IF(ISNUMBER(SEARCH("*female*",HL75)),"female",IF(ISNUMBER(SEARCH("*male*",HL75)),"male",""))</f>
        <v/>
      </c>
      <c r="HH75" s="111" t="str">
        <f>IF(HL75="","",IF(ISERROR(MID(HL75,FIND("male,",HL75)+6,(FIND(")",HL75)-(FIND("male,",HL75)+6))))=TRUE,"missing/error",MID(HL75,FIND("male,",HL75)+6,(FIND(")",HL75)-(FIND("male,",HL75)+6)))))</f>
        <v/>
      </c>
      <c r="HI75" s="112" t="str">
        <f>IF(HE75="","",(MID(HE75,(SEARCH("^^",SUBSTITUTE(HE75," ","^^",LEN(HE75)-LEN(SUBSTITUTE(HE75," ","")))))+1,99)&amp;"_"&amp;LEFT(HE75,FIND(" ",HE75)-1)&amp;"_"&amp;HF75))</f>
        <v/>
      </c>
      <c r="HK75" s="104"/>
      <c r="HL75" s="104" t="s">
        <v>287</v>
      </c>
      <c r="HM75" s="105" t="str">
        <f>IF(HQ75="","",HM$3)</f>
        <v/>
      </c>
      <c r="HN75" s="106" t="str">
        <f>IF(HQ75="","",HM$1)</f>
        <v/>
      </c>
      <c r="HO75" s="107" t="str">
        <f>IF(HQ75="","",HM$2)</f>
        <v/>
      </c>
      <c r="HP75" s="107" t="str">
        <f>IF(HQ75="","",HM$3)</f>
        <v/>
      </c>
      <c r="HQ75" s="108" t="str">
        <f>IF(HX75="","",IF(ISNUMBER(SEARCH(":",HX75)),MID(HX75,FIND(":",HX75)+2,FIND("(",HX75)-FIND(":",HX75)-3),LEFT(HX75,FIND("(",HX75)-2)))</f>
        <v/>
      </c>
      <c r="HR75" s="109" t="str">
        <f>IF(HX75="","",MID(HX75,FIND("(",HX75)+1,4))</f>
        <v/>
      </c>
      <c r="HS75" s="110" t="str">
        <f>IF(ISNUMBER(SEARCH("*female*",HX75)),"female",IF(ISNUMBER(SEARCH("*male*",HX75)),"male",""))</f>
        <v/>
      </c>
      <c r="HT75" s="111" t="str">
        <f>IF(HX75="","",IF(ISERROR(MID(HX75,FIND("male,",HX75)+6,(FIND(")",HX75)-(FIND("male,",HX75)+6))))=TRUE,"missing/error",MID(HX75,FIND("male,",HX75)+6,(FIND(")",HX75)-(FIND("male,",HX75)+6)))))</f>
        <v/>
      </c>
      <c r="HU75" s="112" t="str">
        <f>IF(HQ75="","",(MID(HQ75,(SEARCH("^^",SUBSTITUTE(HQ75," ","^^",LEN(HQ75)-LEN(SUBSTITUTE(HQ75," ","")))))+1,99)&amp;"_"&amp;LEFT(HQ75,FIND(" ",HQ75)-1)&amp;"_"&amp;HR75))</f>
        <v/>
      </c>
      <c r="HW75" s="104"/>
      <c r="HX75" s="104"/>
      <c r="HY75" s="105" t="str">
        <f>IF(IC75="","",HY$3)</f>
        <v/>
      </c>
      <c r="HZ75" s="106" t="str">
        <f>IF(IC75="","",HY$1)</f>
        <v/>
      </c>
      <c r="IA75" s="107" t="str">
        <f>IF(IC75="","",HY$2)</f>
        <v/>
      </c>
      <c r="IB75" s="107" t="str">
        <f>IF(IC75="","",HY$3)</f>
        <v/>
      </c>
      <c r="IC75" s="108" t="str">
        <f>IF(IJ75="","",IF(ISNUMBER(SEARCH(":",IJ75)),MID(IJ75,FIND(":",IJ75)+2,FIND("(",IJ75)-FIND(":",IJ75)-3),LEFT(IJ75,FIND("(",IJ75)-2)))</f>
        <v/>
      </c>
      <c r="ID75" s="109" t="str">
        <f>IF(IJ75="","",MID(IJ75,FIND("(",IJ75)+1,4))</f>
        <v/>
      </c>
      <c r="IE75" s="110" t="str">
        <f>IF(ISNUMBER(SEARCH("*female*",IJ75)),"female",IF(ISNUMBER(SEARCH("*male*",IJ75)),"male",""))</f>
        <v/>
      </c>
      <c r="IF75" s="111" t="str">
        <f>IF(IJ75="","",IF(ISERROR(MID(IJ75,FIND("male,",IJ75)+6,(FIND(")",IJ75)-(FIND("male,",IJ75)+6))))=TRUE,"missing/error",MID(IJ75,FIND("male,",IJ75)+6,(FIND(")",IJ75)-(FIND("male,",IJ75)+6)))))</f>
        <v/>
      </c>
      <c r="IG75" s="112" t="str">
        <f>IF(IC75="","",(MID(IC75,(SEARCH("^^",SUBSTITUTE(IC75," ","^^",LEN(IC75)-LEN(SUBSTITUTE(IC75," ","")))))+1,99)&amp;"_"&amp;LEFT(IC75,FIND(" ",IC75)-1)&amp;"_"&amp;ID75))</f>
        <v/>
      </c>
      <c r="II75" s="104"/>
      <c r="IJ75" s="104"/>
      <c r="IK75" s="105" t="str">
        <f>IF(IO75="","",IK$3)</f>
        <v/>
      </c>
      <c r="IL75" s="106" t="str">
        <f>IF(IO75="","",IK$1)</f>
        <v/>
      </c>
      <c r="IM75" s="107" t="str">
        <f>IF(IO75="","",IK$2)</f>
        <v/>
      </c>
      <c r="IN75" s="107" t="str">
        <f>IF(IO75="","",IK$3)</f>
        <v/>
      </c>
      <c r="IO75" s="108" t="str">
        <f>IF(IV75="","",IF(ISNUMBER(SEARCH(":",IV75)),MID(IV75,FIND(":",IV75)+2,FIND("(",IV75)-FIND(":",IV75)-3),LEFT(IV75,FIND("(",IV75)-2)))</f>
        <v/>
      </c>
      <c r="IP75" s="109" t="str">
        <f>IF(IV75="","",MID(IV75,FIND("(",IV75)+1,4))</f>
        <v/>
      </c>
      <c r="IQ75" s="110" t="str">
        <f>IF(ISNUMBER(SEARCH("*female*",IV75)),"female",IF(ISNUMBER(SEARCH("*male*",IV75)),"male",""))</f>
        <v/>
      </c>
      <c r="IR75" s="111" t="str">
        <f>IF(IV75="","",IF(ISERROR(MID(IV75,FIND("male,",IV75)+6,(FIND(")",IV75)-(FIND("male,",IV75)+6))))=TRUE,"missing/error",MID(IV75,FIND("male,",IV75)+6,(FIND(")",IV75)-(FIND("male,",IV75)+6)))))</f>
        <v/>
      </c>
      <c r="IS75" s="112" t="str">
        <f>IF(IO75="","",(MID(IO75,(SEARCH("^^",SUBSTITUTE(IO75," ","^^",LEN(IO75)-LEN(SUBSTITUTE(IO75," ","")))))+1,99)&amp;"_"&amp;LEFT(IO75,FIND(" ",IO75)-1)&amp;"_"&amp;IP75))</f>
        <v/>
      </c>
      <c r="IU75" s="104"/>
      <c r="IV75" s="104"/>
      <c r="IW75" s="105" t="str">
        <f>IF(JA75="","",IW$3)</f>
        <v/>
      </c>
      <c r="IX75" s="106" t="str">
        <f>IF(JA75="","",IW$1)</f>
        <v/>
      </c>
      <c r="IY75" s="107" t="str">
        <f>IF(JA75="","",IW$2)</f>
        <v/>
      </c>
      <c r="IZ75" s="107" t="str">
        <f>IF(JA75="","",IW$3)</f>
        <v/>
      </c>
      <c r="JA75" s="108" t="str">
        <f>IF(JH75="","",IF(ISNUMBER(SEARCH(":",JH75)),MID(JH75,FIND(":",JH75)+2,FIND("(",JH75)-FIND(":",JH75)-3),LEFT(JH75,FIND("(",JH75)-2)))</f>
        <v/>
      </c>
      <c r="JB75" s="109" t="str">
        <f>IF(JH75="","",MID(JH75,FIND("(",JH75)+1,4))</f>
        <v/>
      </c>
      <c r="JC75" s="110" t="str">
        <f>IF(ISNUMBER(SEARCH("*female*",JH75)),"female",IF(ISNUMBER(SEARCH("*male*",JH75)),"male",""))</f>
        <v/>
      </c>
      <c r="JD75" s="111" t="str">
        <f>IF(JH75="","",IF(ISERROR(MID(JH75,FIND("male,",JH75)+6,(FIND(")",JH75)-(FIND("male,",JH75)+6))))=TRUE,"missing/error",MID(JH75,FIND("male,",JH75)+6,(FIND(")",JH75)-(FIND("male,",JH75)+6)))))</f>
        <v/>
      </c>
      <c r="JE75" s="112" t="str">
        <f>IF(JA75="","",(MID(JA75,(SEARCH("^^",SUBSTITUTE(JA75," ","^^",LEN(JA75)-LEN(SUBSTITUTE(JA75," ","")))))+1,99)&amp;"_"&amp;LEFT(JA75,FIND(" ",JA75)-1)&amp;"_"&amp;JB75))</f>
        <v/>
      </c>
      <c r="JG75" s="104"/>
      <c r="JH75" s="104"/>
      <c r="JI75" s="105" t="str">
        <f>IF(JM75="","",JI$3)</f>
        <v/>
      </c>
      <c r="JJ75" s="106" t="str">
        <f>IF(JM75="","",JI$1)</f>
        <v/>
      </c>
      <c r="JK75" s="107" t="str">
        <f>IF(JM75="","",JI$2)</f>
        <v/>
      </c>
      <c r="JL75" s="107" t="str">
        <f>IF(JM75="","",JI$3)</f>
        <v/>
      </c>
      <c r="JM75" s="108" t="str">
        <f>IF(JT75="","",IF(ISNUMBER(SEARCH(":",JT75)),MID(JT75,FIND(":",JT75)+2,FIND("(",JT75)-FIND(":",JT75)-3),LEFT(JT75,FIND("(",JT75)-2)))</f>
        <v/>
      </c>
      <c r="JN75" s="109" t="str">
        <f>IF(JT75="","",MID(JT75,FIND("(",JT75)+1,4))</f>
        <v/>
      </c>
      <c r="JO75" s="110" t="str">
        <f>IF(ISNUMBER(SEARCH("*female*",JT75)),"female",IF(ISNUMBER(SEARCH("*male*",JT75)),"male",""))</f>
        <v/>
      </c>
      <c r="JP75" s="111" t="str">
        <f>IF(JT75="","",IF(ISERROR(MID(JT75,FIND("male,",JT75)+6,(FIND(")",JT75)-(FIND("male,",JT75)+6))))=TRUE,"missing/error",MID(JT75,FIND("male,",JT75)+6,(FIND(")",JT75)-(FIND("male,",JT75)+6)))))</f>
        <v/>
      </c>
      <c r="JQ75" s="112" t="str">
        <f>IF(JM75="","",(MID(JM75,(SEARCH("^^",SUBSTITUTE(JM75," ","^^",LEN(JM75)-LEN(SUBSTITUTE(JM75," ","")))))+1,99)&amp;"_"&amp;LEFT(JM75,FIND(" ",JM75)-1)&amp;"_"&amp;JN75))</f>
        <v/>
      </c>
      <c r="JS75" s="104"/>
      <c r="JT75" s="104"/>
      <c r="JU75" s="105" t="str">
        <f>IF(JY75="","",JU$3)</f>
        <v/>
      </c>
      <c r="JV75" s="106" t="str">
        <f>IF(JY75="","",JU$1)</f>
        <v/>
      </c>
      <c r="JW75" s="107" t="str">
        <f>IF(JY75="","",JU$2)</f>
        <v/>
      </c>
      <c r="JX75" s="107" t="str">
        <f>IF(JY75="","",JU$3)</f>
        <v/>
      </c>
      <c r="JY75" s="108" t="str">
        <f>IF(KF75="","",IF(ISNUMBER(SEARCH(":",KF75)),MID(KF75,FIND(":",KF75)+2,FIND("(",KF75)-FIND(":",KF75)-3),LEFT(KF75,FIND("(",KF75)-2)))</f>
        <v/>
      </c>
      <c r="JZ75" s="109" t="str">
        <f>IF(KF75="","",MID(KF75,FIND("(",KF75)+1,4))</f>
        <v/>
      </c>
      <c r="KA75" s="110" t="str">
        <f>IF(ISNUMBER(SEARCH("*female*",KF75)),"female",IF(ISNUMBER(SEARCH("*male*",KF75)),"male",""))</f>
        <v/>
      </c>
      <c r="KB75" s="111" t="str">
        <f>IF(KF75="","",IF(ISERROR(MID(KF75,FIND("male,",KF75)+6,(FIND(")",KF75)-(FIND("male,",KF75)+6))))=TRUE,"missing/error",MID(KF75,FIND("male,",KF75)+6,(FIND(")",KF75)-(FIND("male,",KF75)+6)))))</f>
        <v/>
      </c>
      <c r="KC75" s="112" t="str">
        <f>IF(JY75="","",(MID(JY75,(SEARCH("^^",SUBSTITUTE(JY75," ","^^",LEN(JY75)-LEN(SUBSTITUTE(JY75," ","")))))+1,99)&amp;"_"&amp;LEFT(JY75,FIND(" ",JY75)-1)&amp;"_"&amp;JZ75))</f>
        <v/>
      </c>
      <c r="KE75" s="104"/>
      <c r="KF75" s="104"/>
    </row>
    <row r="76" spans="1:292" ht="13.5" customHeight="1">
      <c r="A76" s="20"/>
      <c r="B76" s="104" t="s">
        <v>1070</v>
      </c>
      <c r="D76" s="163"/>
      <c r="E76" s="105"/>
      <c r="F76" s="106"/>
      <c r="G76" s="107"/>
      <c r="H76" s="107"/>
      <c r="I76" s="108"/>
      <c r="J76" s="109"/>
      <c r="K76" s="110"/>
      <c r="L76" s="111"/>
      <c r="M76" s="112"/>
      <c r="O76" s="104"/>
      <c r="P76" s="163"/>
      <c r="Q76" s="105"/>
      <c r="R76" s="106"/>
      <c r="S76" s="107"/>
      <c r="T76" s="107"/>
      <c r="U76" s="108"/>
      <c r="V76" s="109"/>
      <c r="W76" s="110"/>
      <c r="X76" s="111"/>
      <c r="Y76" s="112"/>
      <c r="AA76" s="104"/>
      <c r="AB76" s="104"/>
      <c r="AC76" s="105"/>
      <c r="AD76" s="106"/>
      <c r="AE76" s="107"/>
      <c r="AF76" s="107"/>
      <c r="AG76" s="108"/>
      <c r="AH76" s="109"/>
      <c r="AI76" s="110"/>
      <c r="AJ76" s="111"/>
      <c r="AK76" s="112"/>
      <c r="AM76" s="104"/>
      <c r="AN76" s="104"/>
      <c r="AO76" s="105"/>
      <c r="AP76" s="106"/>
      <c r="AQ76" s="107"/>
      <c r="AR76" s="107"/>
      <c r="AS76" s="108"/>
      <c r="AT76" s="109"/>
      <c r="AU76" s="110"/>
      <c r="AV76" s="111"/>
      <c r="AW76" s="112"/>
      <c r="AY76" s="104"/>
      <c r="AZ76" s="104"/>
      <c r="BA76" s="105">
        <f>IF(BE76="","",BA$3)</f>
        <v>44926</v>
      </c>
      <c r="BB76" s="106" t="str">
        <f>IF(BE76="","",BA$1)</f>
        <v>Marin I</v>
      </c>
      <c r="BC76" s="107">
        <f>IF(BE76="","",BA$2)</f>
        <v>43809</v>
      </c>
      <c r="BD76" s="107">
        <f>IF(BE76="","",BA$3)</f>
        <v>44926</v>
      </c>
      <c r="BE76" s="108" t="str">
        <f>IF(BL76="","",IF(ISNUMBER(SEARCH(":",BL76)),MID(BL76,FIND(":",BL76)+2,FIND("(",BL76)-FIND(":",BL76)-3),LEFT(BL76,FIND("(",BL76)-2)))</f>
        <v>Sirpa Paatero</v>
      </c>
      <c r="BF76" s="109" t="str">
        <f>IF(BL76="","",MID(BL76,FIND("(",BL76)+1,4))</f>
        <v>1964</v>
      </c>
      <c r="BG76" s="110" t="str">
        <f>IF(ISNUMBER(SEARCH("*female*",BL76)),"female",IF(ISNUMBER(SEARCH("*male*",BL76)),"male",""))</f>
        <v>female</v>
      </c>
      <c r="BH76" s="111" t="str">
        <f>IF(BL76="","",IF(ISERROR(MID(BL76,FIND("male,",BL76)+6,(FIND(")",BL76)-(FIND("male,",BL76)+6))))=TRUE,"missing/error",MID(BL76,FIND("male,",BL76)+6,(FIND(")",BL76)-(FIND("male,",BL76)+6)))))</f>
        <v>fi_sdp01</v>
      </c>
      <c r="BI76" s="112" t="str">
        <f>IF(BE76="","",(MID(BE76,(SEARCH("^^",SUBSTITUTE(BE76," ","^^",LEN(BE76)-LEN(SUBSTITUTE(BE76," ","")))))+1,99)&amp;"_"&amp;LEFT(BE76,FIND(" ",BE76)-1)&amp;"_"&amp;BF76))</f>
        <v>Paatero_Sirpa_1964</v>
      </c>
      <c r="BK76" s="104"/>
      <c r="BL76" s="104" t="s">
        <v>1076</v>
      </c>
      <c r="BM76" s="105"/>
      <c r="BN76" s="106"/>
      <c r="BO76" s="107"/>
      <c r="BP76" s="107"/>
      <c r="BQ76" s="108"/>
      <c r="BR76" s="109"/>
      <c r="BS76" s="110"/>
      <c r="BT76" s="111"/>
      <c r="BU76" s="112"/>
      <c r="BW76" s="104"/>
      <c r="BX76" s="104"/>
      <c r="BY76" s="105"/>
      <c r="BZ76" s="106"/>
      <c r="CA76" s="107"/>
      <c r="CB76" s="107"/>
      <c r="CC76" s="108"/>
      <c r="CD76" s="109"/>
      <c r="CE76" s="110"/>
      <c r="CF76" s="111"/>
      <c r="CG76" s="112"/>
      <c r="CI76" s="104"/>
      <c r="CJ76" s="104"/>
      <c r="CK76" s="105"/>
      <c r="CL76" s="106"/>
      <c r="CM76" s="107"/>
      <c r="CN76" s="107"/>
      <c r="CO76" s="108"/>
      <c r="CP76" s="109"/>
      <c r="CQ76" s="110"/>
      <c r="CR76" s="111"/>
      <c r="CS76" s="112"/>
      <c r="CU76" s="104"/>
      <c r="CV76" s="104"/>
      <c r="CW76" s="105"/>
      <c r="CX76" s="106"/>
      <c r="CY76" s="107"/>
      <c r="CZ76" s="107"/>
      <c r="DA76" s="108"/>
      <c r="DB76" s="109"/>
      <c r="DC76" s="110"/>
      <c r="DD76" s="111"/>
      <c r="DE76" s="112"/>
      <c r="DG76" s="104"/>
      <c r="DH76" s="104"/>
      <c r="DI76" s="105"/>
      <c r="DJ76" s="106"/>
      <c r="DK76" s="107"/>
      <c r="DL76" s="107"/>
      <c r="DM76" s="108"/>
      <c r="DN76" s="109"/>
      <c r="DO76" s="110"/>
      <c r="DP76" s="111"/>
      <c r="DQ76" s="112"/>
      <c r="DS76" s="104"/>
      <c r="DT76" s="104"/>
      <c r="DU76" s="105"/>
      <c r="DV76" s="106"/>
      <c r="DW76" s="107"/>
      <c r="DX76" s="107"/>
      <c r="DY76" s="108"/>
      <c r="DZ76" s="109"/>
      <c r="EA76" s="110"/>
      <c r="EB76" s="111"/>
      <c r="EC76" s="112"/>
      <c r="EE76" s="104"/>
      <c r="EF76" s="104"/>
      <c r="EG76" s="105"/>
      <c r="EH76" s="106"/>
      <c r="EI76" s="107"/>
      <c r="EJ76" s="107"/>
      <c r="EK76" s="108"/>
      <c r="EL76" s="109"/>
      <c r="EM76" s="110"/>
      <c r="EN76" s="111"/>
      <c r="EO76" s="112"/>
      <c r="EQ76" s="104"/>
      <c r="ER76" s="104"/>
      <c r="ES76" s="105"/>
      <c r="ET76" s="106"/>
      <c r="EU76" s="107"/>
      <c r="EV76" s="107"/>
      <c r="EW76" s="108"/>
      <c r="EX76" s="109"/>
      <c r="EY76" s="110"/>
      <c r="EZ76" s="111"/>
      <c r="FA76" s="112"/>
      <c r="FC76" s="104"/>
      <c r="FD76" s="104"/>
      <c r="FE76" s="105"/>
      <c r="FF76" s="106"/>
      <c r="FG76" s="107"/>
      <c r="FH76" s="107"/>
      <c r="FI76" s="108"/>
      <c r="FJ76" s="109"/>
      <c r="FK76" s="110"/>
      <c r="FL76" s="111"/>
      <c r="FM76" s="112"/>
      <c r="FO76" s="104"/>
      <c r="FP76" s="104"/>
      <c r="FQ76" s="105"/>
      <c r="FR76" s="106"/>
      <c r="FS76" s="107"/>
      <c r="FT76" s="107"/>
      <c r="FU76" s="108"/>
      <c r="FV76" s="109"/>
      <c r="FW76" s="110"/>
      <c r="FX76" s="111"/>
      <c r="FY76" s="112"/>
      <c r="GA76" s="104"/>
      <c r="GB76" s="104"/>
      <c r="GC76" s="105"/>
      <c r="GD76" s="106"/>
      <c r="GE76" s="107"/>
      <c r="GF76" s="107"/>
      <c r="GG76" s="108"/>
      <c r="GH76" s="109"/>
      <c r="GI76" s="110"/>
      <c r="GJ76" s="111"/>
      <c r="GK76" s="112"/>
      <c r="GM76" s="104"/>
      <c r="GN76" s="104"/>
      <c r="GO76" s="105"/>
      <c r="GP76" s="106"/>
      <c r="GQ76" s="107"/>
      <c r="GR76" s="107"/>
      <c r="GS76" s="108"/>
      <c r="GT76" s="109"/>
      <c r="GU76" s="110"/>
      <c r="GV76" s="111"/>
      <c r="GW76" s="112"/>
      <c r="GY76" s="104"/>
      <c r="GZ76" s="104"/>
      <c r="HA76" s="105"/>
      <c r="HB76" s="106"/>
      <c r="HC76" s="107"/>
      <c r="HD76" s="107"/>
      <c r="HE76" s="108"/>
      <c r="HF76" s="109"/>
      <c r="HG76" s="110"/>
      <c r="HH76" s="111"/>
      <c r="HI76" s="112"/>
      <c r="HK76" s="104"/>
      <c r="HL76" s="104"/>
      <c r="HM76" s="105"/>
      <c r="HN76" s="106"/>
      <c r="HO76" s="107"/>
      <c r="HP76" s="107"/>
      <c r="HQ76" s="108"/>
      <c r="HR76" s="109"/>
      <c r="HS76" s="110"/>
      <c r="HT76" s="111"/>
      <c r="HU76" s="112"/>
      <c r="HW76" s="104"/>
      <c r="HX76" s="104"/>
      <c r="HY76" s="105"/>
      <c r="HZ76" s="106"/>
      <c r="IA76" s="107"/>
      <c r="IB76" s="107"/>
      <c r="IC76" s="108"/>
      <c r="ID76" s="109"/>
      <c r="IE76" s="110"/>
      <c r="IF76" s="111"/>
      <c r="IG76" s="112"/>
      <c r="II76" s="104"/>
      <c r="IJ76" s="104"/>
      <c r="IK76" s="105"/>
      <c r="IL76" s="106"/>
      <c r="IM76" s="107"/>
      <c r="IN76" s="107"/>
      <c r="IO76" s="108"/>
      <c r="IP76" s="109"/>
      <c r="IQ76" s="110"/>
      <c r="IR76" s="111"/>
      <c r="IS76" s="112"/>
      <c r="IU76" s="104"/>
      <c r="IV76" s="104"/>
      <c r="IW76" s="105"/>
      <c r="IX76" s="106"/>
      <c r="IY76" s="107"/>
      <c r="IZ76" s="107"/>
      <c r="JA76" s="108"/>
      <c r="JB76" s="109"/>
      <c r="JC76" s="110"/>
      <c r="JD76" s="111"/>
      <c r="JE76" s="112"/>
      <c r="JG76" s="104"/>
      <c r="JH76" s="104"/>
      <c r="JI76" s="105"/>
      <c r="JJ76" s="106"/>
      <c r="JK76" s="107"/>
      <c r="JL76" s="107"/>
      <c r="JM76" s="108"/>
      <c r="JN76" s="109"/>
      <c r="JO76" s="110"/>
      <c r="JP76" s="111"/>
      <c r="JQ76" s="112"/>
      <c r="JS76" s="104"/>
      <c r="JT76" s="104"/>
      <c r="JU76" s="105"/>
      <c r="JV76" s="106"/>
      <c r="JW76" s="107"/>
      <c r="JX76" s="107"/>
      <c r="JY76" s="108"/>
      <c r="JZ76" s="109"/>
      <c r="KA76" s="110"/>
      <c r="KB76" s="111"/>
      <c r="KC76" s="112"/>
      <c r="KE76" s="104"/>
      <c r="KF76" s="104"/>
    </row>
    <row r="77" spans="1:292" ht="13.5" customHeight="1">
      <c r="A77" s="20"/>
      <c r="B77" s="104" t="s">
        <v>1056</v>
      </c>
      <c r="D77" s="163"/>
      <c r="E77" s="105"/>
      <c r="F77" s="106"/>
      <c r="G77" s="107"/>
      <c r="H77" s="107"/>
      <c r="I77" s="108"/>
      <c r="J77" s="109"/>
      <c r="K77" s="110"/>
      <c r="L77" s="111"/>
      <c r="M77" s="112"/>
      <c r="O77" s="104"/>
      <c r="P77" s="163"/>
      <c r="Q77" s="105"/>
      <c r="R77" s="106"/>
      <c r="S77" s="107"/>
      <c r="T77" s="107"/>
      <c r="U77" s="108"/>
      <c r="V77" s="109"/>
      <c r="W77" s="110"/>
      <c r="X77" s="111"/>
      <c r="Y77" s="112"/>
      <c r="AA77" s="104"/>
      <c r="AB77" s="104"/>
      <c r="AC77" s="105"/>
      <c r="AD77" s="106"/>
      <c r="AE77" s="107"/>
      <c r="AF77" s="107"/>
      <c r="AG77" s="108"/>
      <c r="AH77" s="109"/>
      <c r="AI77" s="110"/>
      <c r="AJ77" s="111"/>
      <c r="AK77" s="112"/>
      <c r="AM77" s="104"/>
      <c r="AN77" s="104"/>
      <c r="AO77" s="105">
        <f>IF(AS77="","",AO$3)</f>
        <v>43809</v>
      </c>
      <c r="AP77" s="106" t="str">
        <f>IF(AS77="","",AO$1)</f>
        <v>Rinne I</v>
      </c>
      <c r="AQ77" s="107">
        <f>IF(AS77="","",AO$2)</f>
        <v>43622</v>
      </c>
      <c r="AR77" s="107">
        <f>IF(AS77="","",AO$3)</f>
        <v>43809</v>
      </c>
      <c r="AS77" s="108" t="str">
        <f>IF(AZ77="","",IF(ISNUMBER(SEARCH(":",AZ77)),MID(AZ77,FIND(":",AZ77)+2,FIND("(",AZ77)-FIND(":",AZ77)-3),LEFT(AZ77,FIND("(",AZ77)-2)))</f>
        <v>Sirpa Paatero</v>
      </c>
      <c r="AT77" s="109" t="str">
        <f>IF(AZ77="","",MID(AZ77,FIND("(",AZ77)+1,4))</f>
        <v>1964</v>
      </c>
      <c r="AU77" s="110" t="str">
        <f>IF(ISNUMBER(SEARCH("*female*",AZ77)),"female",IF(ISNUMBER(SEARCH("*male*",AZ77)),"male",""))</f>
        <v>female</v>
      </c>
      <c r="AV77" s="111" t="str">
        <f>IF(AZ77="","",IF(ISERROR(MID(AZ77,FIND("male,",AZ77)+6,(FIND(")",AZ77)-(FIND("male,",AZ77)+6))))=TRUE,"missing/error",MID(AZ77,FIND("male,",AZ77)+6,(FIND(")",AZ77)-(FIND("male,",AZ77)+6)))))</f>
        <v>fi_sdp01</v>
      </c>
      <c r="AW77" s="112" t="str">
        <f>IF(AS77="","",(MID(AS77,(SEARCH("^^",SUBSTITUTE(AS77," ","^^",LEN(AS77)-LEN(SUBSTITUTE(AS77," ","")))))+1,99)&amp;"_"&amp;LEFT(AS77,FIND(" ",AS77)-1)&amp;"_"&amp;AT77))</f>
        <v>Paatero_Sirpa_1964</v>
      </c>
      <c r="AY77" s="104"/>
      <c r="AZ77" s="104" t="s">
        <v>1076</v>
      </c>
      <c r="BA77" s="105"/>
      <c r="BB77" s="106"/>
      <c r="BC77" s="107"/>
      <c r="BD77" s="107"/>
      <c r="BE77" s="108"/>
      <c r="BF77" s="109"/>
      <c r="BG77" s="110"/>
      <c r="BH77" s="111"/>
      <c r="BI77" s="112"/>
      <c r="BK77" s="104"/>
      <c r="BL77" s="104"/>
      <c r="BM77" s="105"/>
      <c r="BN77" s="106"/>
      <c r="BO77" s="107"/>
      <c r="BP77" s="107"/>
      <c r="BQ77" s="108"/>
      <c r="BR77" s="109"/>
      <c r="BS77" s="110"/>
      <c r="BT77" s="111"/>
      <c r="BU77" s="112"/>
      <c r="BW77" s="104"/>
      <c r="BX77" s="104"/>
      <c r="BY77" s="105"/>
      <c r="BZ77" s="106"/>
      <c r="CA77" s="107"/>
      <c r="CB77" s="107"/>
      <c r="CC77" s="108"/>
      <c r="CD77" s="109"/>
      <c r="CE77" s="110"/>
      <c r="CF77" s="111"/>
      <c r="CG77" s="112"/>
      <c r="CI77" s="104"/>
      <c r="CJ77" s="104"/>
      <c r="CK77" s="105"/>
      <c r="CL77" s="106"/>
      <c r="CM77" s="107"/>
      <c r="CN77" s="107"/>
      <c r="CO77" s="108"/>
      <c r="CP77" s="109"/>
      <c r="CQ77" s="110"/>
      <c r="CR77" s="111"/>
      <c r="CS77" s="112"/>
      <c r="CU77" s="104"/>
      <c r="CV77" s="104"/>
      <c r="CW77" s="105"/>
      <c r="CX77" s="106"/>
      <c r="CY77" s="107"/>
      <c r="CZ77" s="107"/>
      <c r="DA77" s="108"/>
      <c r="DB77" s="109"/>
      <c r="DC77" s="110"/>
      <c r="DD77" s="111"/>
      <c r="DE77" s="112"/>
      <c r="DG77" s="104"/>
      <c r="DH77" s="104"/>
      <c r="DI77" s="105"/>
      <c r="DJ77" s="106"/>
      <c r="DK77" s="107"/>
      <c r="DL77" s="107"/>
      <c r="DM77" s="108"/>
      <c r="DN77" s="109"/>
      <c r="DO77" s="110"/>
      <c r="DP77" s="111"/>
      <c r="DQ77" s="112"/>
      <c r="DS77" s="104"/>
      <c r="DT77" s="104"/>
      <c r="DU77" s="105"/>
      <c r="DV77" s="106"/>
      <c r="DW77" s="107"/>
      <c r="DX77" s="107"/>
      <c r="DY77" s="108"/>
      <c r="DZ77" s="109"/>
      <c r="EA77" s="110"/>
      <c r="EB77" s="111"/>
      <c r="EC77" s="112"/>
      <c r="EE77" s="104"/>
      <c r="EF77" s="104"/>
      <c r="EG77" s="105"/>
      <c r="EH77" s="106"/>
      <c r="EI77" s="107"/>
      <c r="EJ77" s="107"/>
      <c r="EK77" s="108"/>
      <c r="EL77" s="109"/>
      <c r="EM77" s="110"/>
      <c r="EN77" s="111"/>
      <c r="EO77" s="112"/>
      <c r="EQ77" s="104"/>
      <c r="ER77" s="104"/>
      <c r="ES77" s="105"/>
      <c r="ET77" s="106"/>
      <c r="EU77" s="107"/>
      <c r="EV77" s="107"/>
      <c r="EW77" s="108"/>
      <c r="EX77" s="109"/>
      <c r="EY77" s="110"/>
      <c r="EZ77" s="111"/>
      <c r="FA77" s="112"/>
      <c r="FC77" s="104"/>
      <c r="FD77" s="104"/>
      <c r="FE77" s="105"/>
      <c r="FF77" s="106"/>
      <c r="FG77" s="107"/>
      <c r="FH77" s="107"/>
      <c r="FI77" s="108"/>
      <c r="FJ77" s="109"/>
      <c r="FK77" s="110"/>
      <c r="FL77" s="111"/>
      <c r="FM77" s="112"/>
      <c r="FO77" s="104"/>
      <c r="FP77" s="104"/>
      <c r="FQ77" s="105"/>
      <c r="FR77" s="106"/>
      <c r="FS77" s="107"/>
      <c r="FT77" s="107"/>
      <c r="FU77" s="108"/>
      <c r="FV77" s="109"/>
      <c r="FW77" s="110"/>
      <c r="FX77" s="111"/>
      <c r="FY77" s="112"/>
      <c r="GA77" s="104"/>
      <c r="GB77" s="104"/>
      <c r="GC77" s="105"/>
      <c r="GD77" s="106"/>
      <c r="GE77" s="107"/>
      <c r="GF77" s="107"/>
      <c r="GG77" s="108"/>
      <c r="GH77" s="109"/>
      <c r="GI77" s="110"/>
      <c r="GJ77" s="111"/>
      <c r="GK77" s="112"/>
      <c r="GM77" s="104"/>
      <c r="GN77" s="104"/>
      <c r="GO77" s="105"/>
      <c r="GP77" s="106"/>
      <c r="GQ77" s="107"/>
      <c r="GR77" s="107"/>
      <c r="GS77" s="108"/>
      <c r="GT77" s="109"/>
      <c r="GU77" s="110"/>
      <c r="GV77" s="111"/>
      <c r="GW77" s="112"/>
      <c r="GY77" s="104"/>
      <c r="GZ77" s="104"/>
      <c r="HA77" s="105"/>
      <c r="HB77" s="106"/>
      <c r="HC77" s="107"/>
      <c r="HD77" s="107"/>
      <c r="HE77" s="108"/>
      <c r="HF77" s="109"/>
      <c r="HG77" s="110"/>
      <c r="HH77" s="111"/>
      <c r="HI77" s="112"/>
      <c r="HK77" s="104"/>
      <c r="HL77" s="104"/>
      <c r="HM77" s="105"/>
      <c r="HN77" s="106"/>
      <c r="HO77" s="107"/>
      <c r="HP77" s="107"/>
      <c r="HQ77" s="108"/>
      <c r="HR77" s="109"/>
      <c r="HS77" s="110"/>
      <c r="HT77" s="111"/>
      <c r="HU77" s="112"/>
      <c r="HW77" s="104"/>
      <c r="HX77" s="104"/>
      <c r="HY77" s="105"/>
      <c r="HZ77" s="106"/>
      <c r="IA77" s="107"/>
      <c r="IB77" s="107"/>
      <c r="IC77" s="108"/>
      <c r="ID77" s="109"/>
      <c r="IE77" s="110"/>
      <c r="IF77" s="111"/>
      <c r="IG77" s="112"/>
      <c r="II77" s="104"/>
      <c r="IJ77" s="104"/>
      <c r="IK77" s="105"/>
      <c r="IL77" s="106"/>
      <c r="IM77" s="107"/>
      <c r="IN77" s="107"/>
      <c r="IO77" s="108"/>
      <c r="IP77" s="109"/>
      <c r="IQ77" s="110"/>
      <c r="IR77" s="111"/>
      <c r="IS77" s="112"/>
      <c r="IU77" s="104"/>
      <c r="IV77" s="104"/>
      <c r="IW77" s="105"/>
      <c r="IX77" s="106"/>
      <c r="IY77" s="107"/>
      <c r="IZ77" s="107"/>
      <c r="JA77" s="108"/>
      <c r="JB77" s="109"/>
      <c r="JC77" s="110"/>
      <c r="JD77" s="111"/>
      <c r="JE77" s="112"/>
      <c r="JG77" s="104"/>
      <c r="JH77" s="104"/>
      <c r="JI77" s="105"/>
      <c r="JJ77" s="106"/>
      <c r="JK77" s="107"/>
      <c r="JL77" s="107"/>
      <c r="JM77" s="108"/>
      <c r="JN77" s="109"/>
      <c r="JO77" s="110"/>
      <c r="JP77" s="111"/>
      <c r="JQ77" s="112"/>
      <c r="JS77" s="104"/>
      <c r="JT77" s="104"/>
      <c r="JU77" s="105"/>
      <c r="JV77" s="106"/>
      <c r="JW77" s="107"/>
      <c r="JX77" s="107"/>
      <c r="JY77" s="108"/>
      <c r="JZ77" s="109"/>
      <c r="KA77" s="110"/>
      <c r="KB77" s="111"/>
      <c r="KC77" s="112"/>
      <c r="KE77" s="104"/>
      <c r="KF77" s="104"/>
    </row>
    <row r="78" spans="1:292" ht="13.5" customHeight="1">
      <c r="A78" s="20"/>
      <c r="B78" s="104" t="s">
        <v>930</v>
      </c>
      <c r="D78" s="163"/>
      <c r="E78" s="105"/>
      <c r="F78" s="106"/>
      <c r="G78" s="107"/>
      <c r="H78" s="107"/>
      <c r="I78" s="108"/>
      <c r="J78" s="109"/>
      <c r="K78" s="110"/>
      <c r="L78" s="111"/>
      <c r="M78" s="112"/>
      <c r="O78" s="104"/>
      <c r="P78" s="163"/>
      <c r="Q78" s="105"/>
      <c r="R78" s="106"/>
      <c r="S78" s="107"/>
      <c r="T78" s="107"/>
      <c r="U78" s="108"/>
      <c r="V78" s="109"/>
      <c r="W78" s="110"/>
      <c r="X78" s="111"/>
      <c r="Y78" s="112"/>
      <c r="AA78" s="104"/>
      <c r="AB78" s="104"/>
      <c r="AC78" s="105">
        <f>IF(AG78="","",AC$3)</f>
        <v>43622</v>
      </c>
      <c r="AD78" s="106" t="str">
        <f>IF(AG78="","",AC$1)</f>
        <v>Sipilä I</v>
      </c>
      <c r="AE78" s="107">
        <f>IF(AG78="","",AC$2)</f>
        <v>42153</v>
      </c>
      <c r="AF78" s="107">
        <f>IF(AG78="","",AC$3)</f>
        <v>43622</v>
      </c>
      <c r="AG78" s="108" t="str">
        <f>IF(AN78="","",IF(ISNUMBER(SEARCH(":",AN78)),MID(AN78,FIND(":",AN78)+2,FIND("(",AN78)-FIND(":",AN78)-3),LEFT(AN78,FIND("(",AN78)-2)))</f>
        <v>Anu Vehviläinen</v>
      </c>
      <c r="AH78" s="109" t="str">
        <f>IF(AN78="","",MID(AN78,FIND("(",AN78)+1,4))</f>
        <v>1963</v>
      </c>
      <c r="AI78" s="110" t="str">
        <f>IF(ISNUMBER(SEARCH("*female*",AN78)),"female",IF(ISNUMBER(SEARCH("*male*",AN78)),"male",""))</f>
        <v>female</v>
      </c>
      <c r="AJ78" s="111" t="str">
        <f>IF(AN78="","",IF(ISERROR(MID(AN78,FIND("male,",AN78)+6,(FIND(")",AN78)-(FIND("male,",AN78)+6))))=TRUE,"missing/error",MID(AN78,FIND("male,",AN78)+6,(FIND(")",AN78)-(FIND("male,",AN78)+6)))))</f>
        <v>fi_kesk01</v>
      </c>
      <c r="AK78" s="112" t="str">
        <f>IF(AG78="","",(MID(AG78,(SEARCH("^^",SUBSTITUTE(AG78," ","^^",LEN(AG78)-LEN(SUBSTITUTE(AG78," ","")))))+1,99)&amp;"_"&amp;LEFT(AG78,FIND(" ",AG78)-1)&amp;"_"&amp;AH78))</f>
        <v>Vehviläinen_Anu_1963</v>
      </c>
      <c r="AM78" s="104"/>
      <c r="AN78" s="104" t="s">
        <v>947</v>
      </c>
      <c r="AO78" s="105"/>
      <c r="AP78" s="106"/>
      <c r="AQ78" s="107"/>
      <c r="AR78" s="107"/>
      <c r="AS78" s="108"/>
      <c r="AT78" s="109"/>
      <c r="AU78" s="110"/>
      <c r="AV78" s="111"/>
      <c r="AW78" s="112"/>
      <c r="AY78" s="104"/>
      <c r="AZ78" s="104"/>
      <c r="BA78" s="105"/>
      <c r="BB78" s="106"/>
      <c r="BC78" s="107"/>
      <c r="BD78" s="107"/>
      <c r="BE78" s="108"/>
      <c r="BF78" s="109"/>
      <c r="BG78" s="110"/>
      <c r="BH78" s="111"/>
      <c r="BI78" s="112"/>
      <c r="BK78" s="104"/>
      <c r="BL78" s="104"/>
      <c r="BM78" s="105"/>
      <c r="BN78" s="106"/>
      <c r="BO78" s="107"/>
      <c r="BP78" s="107"/>
      <c r="BQ78" s="108"/>
      <c r="BR78" s="109"/>
      <c r="BS78" s="110"/>
      <c r="BT78" s="111"/>
      <c r="BU78" s="112"/>
      <c r="BW78" s="104"/>
      <c r="BX78" s="104"/>
      <c r="BY78" s="105"/>
      <c r="BZ78" s="106"/>
      <c r="CA78" s="107"/>
      <c r="CB78" s="107"/>
      <c r="CC78" s="108"/>
      <c r="CD78" s="109"/>
      <c r="CE78" s="110"/>
      <c r="CF78" s="111"/>
      <c r="CG78" s="112"/>
      <c r="CI78" s="104"/>
      <c r="CJ78" s="104"/>
      <c r="CK78" s="105"/>
      <c r="CL78" s="106"/>
      <c r="CM78" s="107"/>
      <c r="CN78" s="107"/>
      <c r="CO78" s="108"/>
      <c r="CP78" s="109"/>
      <c r="CQ78" s="110"/>
      <c r="CR78" s="111"/>
      <c r="CS78" s="112"/>
      <c r="CU78" s="104"/>
      <c r="CV78" s="104"/>
      <c r="CW78" s="105"/>
      <c r="CX78" s="106"/>
      <c r="CY78" s="107"/>
      <c r="CZ78" s="107"/>
      <c r="DA78" s="108"/>
      <c r="DB78" s="109"/>
      <c r="DC78" s="110"/>
      <c r="DD78" s="111"/>
      <c r="DE78" s="112"/>
      <c r="DG78" s="104"/>
      <c r="DH78" s="104"/>
      <c r="DI78" s="105"/>
      <c r="DJ78" s="106"/>
      <c r="DK78" s="107"/>
      <c r="DL78" s="107"/>
      <c r="DM78" s="108"/>
      <c r="DN78" s="109"/>
      <c r="DO78" s="110"/>
      <c r="DP78" s="111"/>
      <c r="DQ78" s="112"/>
      <c r="DS78" s="104"/>
      <c r="DT78" s="104"/>
      <c r="DU78" s="105"/>
      <c r="DV78" s="106"/>
      <c r="DW78" s="107"/>
      <c r="DX78" s="107"/>
      <c r="DY78" s="108"/>
      <c r="DZ78" s="109"/>
      <c r="EA78" s="110"/>
      <c r="EB78" s="111"/>
      <c r="EC78" s="112"/>
      <c r="EE78" s="104"/>
      <c r="EF78" s="104"/>
      <c r="EG78" s="105"/>
      <c r="EH78" s="106"/>
      <c r="EI78" s="107"/>
      <c r="EJ78" s="107"/>
      <c r="EK78" s="108"/>
      <c r="EL78" s="109"/>
      <c r="EM78" s="110"/>
      <c r="EN78" s="111"/>
      <c r="EO78" s="112"/>
      <c r="EQ78" s="104"/>
      <c r="ER78" s="104"/>
      <c r="ES78" s="105"/>
      <c r="ET78" s="106"/>
      <c r="EU78" s="107"/>
      <c r="EV78" s="107"/>
      <c r="EW78" s="108"/>
      <c r="EX78" s="109"/>
      <c r="EY78" s="110"/>
      <c r="EZ78" s="111"/>
      <c r="FA78" s="112"/>
      <c r="FC78" s="104"/>
      <c r="FD78" s="104"/>
      <c r="FE78" s="105"/>
      <c r="FF78" s="106"/>
      <c r="FG78" s="107"/>
      <c r="FH78" s="107"/>
      <c r="FI78" s="108"/>
      <c r="FJ78" s="109"/>
      <c r="FK78" s="110"/>
      <c r="FL78" s="111"/>
      <c r="FM78" s="112"/>
      <c r="FO78" s="104"/>
      <c r="FP78" s="104"/>
      <c r="FQ78" s="105"/>
      <c r="FR78" s="106"/>
      <c r="FS78" s="107"/>
      <c r="FT78" s="107"/>
      <c r="FU78" s="108"/>
      <c r="FV78" s="109"/>
      <c r="FW78" s="110"/>
      <c r="FX78" s="111"/>
      <c r="FY78" s="112"/>
      <c r="GA78" s="104"/>
      <c r="GB78" s="104"/>
      <c r="GC78" s="105"/>
      <c r="GD78" s="106"/>
      <c r="GE78" s="107"/>
      <c r="GF78" s="107"/>
      <c r="GG78" s="108"/>
      <c r="GH78" s="109"/>
      <c r="GI78" s="110"/>
      <c r="GJ78" s="111"/>
      <c r="GK78" s="112"/>
      <c r="GM78" s="104"/>
      <c r="GN78" s="104"/>
      <c r="GO78" s="105"/>
      <c r="GP78" s="106"/>
      <c r="GQ78" s="107"/>
      <c r="GR78" s="107"/>
      <c r="GS78" s="108"/>
      <c r="GT78" s="109"/>
      <c r="GU78" s="110"/>
      <c r="GV78" s="111"/>
      <c r="GW78" s="112"/>
      <c r="GY78" s="104"/>
      <c r="GZ78" s="104"/>
      <c r="HA78" s="105"/>
      <c r="HB78" s="106"/>
      <c r="HC78" s="107"/>
      <c r="HD78" s="107"/>
      <c r="HE78" s="108"/>
      <c r="HF78" s="109"/>
      <c r="HG78" s="110"/>
      <c r="HH78" s="111"/>
      <c r="HI78" s="112"/>
      <c r="HK78" s="104"/>
      <c r="HL78" s="104"/>
      <c r="HM78" s="105"/>
      <c r="HN78" s="106"/>
      <c r="HO78" s="107"/>
      <c r="HP78" s="107"/>
      <c r="HQ78" s="108"/>
      <c r="HR78" s="109"/>
      <c r="HS78" s="110"/>
      <c r="HT78" s="111"/>
      <c r="HU78" s="112"/>
      <c r="HW78" s="104"/>
      <c r="HX78" s="104"/>
      <c r="HY78" s="105"/>
      <c r="HZ78" s="106"/>
      <c r="IA78" s="107"/>
      <c r="IB78" s="107"/>
      <c r="IC78" s="108"/>
      <c r="ID78" s="109"/>
      <c r="IE78" s="110"/>
      <c r="IF78" s="111"/>
      <c r="IG78" s="112"/>
      <c r="II78" s="104"/>
      <c r="IJ78" s="104"/>
      <c r="IK78" s="105"/>
      <c r="IL78" s="106"/>
      <c r="IM78" s="107"/>
      <c r="IN78" s="107"/>
      <c r="IO78" s="108"/>
      <c r="IP78" s="109"/>
      <c r="IQ78" s="110"/>
      <c r="IR78" s="111"/>
      <c r="IS78" s="112"/>
      <c r="IU78" s="104"/>
      <c r="IV78" s="104"/>
      <c r="IW78" s="105"/>
      <c r="IX78" s="106"/>
      <c r="IY78" s="107"/>
      <c r="IZ78" s="107"/>
      <c r="JA78" s="108"/>
      <c r="JB78" s="109"/>
      <c r="JC78" s="110"/>
      <c r="JD78" s="111"/>
      <c r="JE78" s="112"/>
      <c r="JG78" s="104"/>
      <c r="JH78" s="104"/>
      <c r="JI78" s="105"/>
      <c r="JJ78" s="106"/>
      <c r="JK78" s="107"/>
      <c r="JL78" s="107"/>
      <c r="JM78" s="108"/>
      <c r="JN78" s="109"/>
      <c r="JO78" s="110"/>
      <c r="JP78" s="111"/>
      <c r="JQ78" s="112"/>
      <c r="JS78" s="104"/>
      <c r="JT78" s="104"/>
      <c r="JU78" s="105"/>
      <c r="JV78" s="106"/>
      <c r="JW78" s="107"/>
      <c r="JX78" s="107"/>
      <c r="JY78" s="108"/>
      <c r="JZ78" s="109"/>
      <c r="KA78" s="110"/>
      <c r="KB78" s="111"/>
      <c r="KC78" s="112"/>
      <c r="KE78" s="104"/>
      <c r="KF78" s="104"/>
    </row>
    <row r="79" spans="1:292" ht="13.5" customHeight="1">
      <c r="A79" s="20"/>
      <c r="B79" s="104" t="s">
        <v>693</v>
      </c>
      <c r="C79" s="1" t="s">
        <v>694</v>
      </c>
      <c r="D79" s="163" t="s">
        <v>734</v>
      </c>
      <c r="E79" s="105" t="str">
        <f>IF(I79="","",E$3)</f>
        <v/>
      </c>
      <c r="F79" s="106" t="str">
        <f>IF(I79="","",E$1)</f>
        <v/>
      </c>
      <c r="G79" s="107" t="str">
        <f>IF(I79="","",E$2)</f>
        <v/>
      </c>
      <c r="H79" s="107" t="str">
        <f>IF(I79="","",E$3)</f>
        <v/>
      </c>
      <c r="I79" s="108" t="str">
        <f>IF(P79="","",IF(ISNUMBER(SEARCH(":",P79)),MID(P79,FIND(":",P79)+2,FIND("(",P79)-FIND(":",P79)-3),LEFT(P79,FIND("(",P79)-2)))</f>
        <v/>
      </c>
      <c r="J79" s="109" t="str">
        <f>IF(P79="","",MID(P79,FIND("(",P79)+1,4))</f>
        <v/>
      </c>
      <c r="K79" s="110" t="str">
        <f>IF(ISNUMBER(SEARCH("*female*",P79)),"female",IF(ISNUMBER(SEARCH("*male*",P79)),"male",""))</f>
        <v/>
      </c>
      <c r="L79" s="111" t="str">
        <f>IF(P79="","",IF(ISERROR(MID(P79,FIND("male,",P79)+6,(FIND(")",P79)-(FIND("male,",P79)+6))))=TRUE,"missing/error",MID(P79,FIND("male,",P79)+6,(FIND(")",P79)-(FIND("male,",P79)+6)))))</f>
        <v/>
      </c>
      <c r="M79" s="112" t="str">
        <f>IF(I79="","",(MID(I79,(SEARCH("^^",SUBSTITUTE(I79," ","^^",LEN(I79)-LEN(SUBSTITUTE(I79," ","")))))+1,99)&amp;"_"&amp;LEFT(I79,FIND(" ",I79)-1)&amp;"_"&amp;J79))</f>
        <v/>
      </c>
      <c r="O79" s="104"/>
      <c r="P79" s="163"/>
      <c r="Q79" s="105" t="str">
        <f>IF(U79="","",Q$3)</f>
        <v/>
      </c>
      <c r="R79" s="106" t="str">
        <f>IF(U79="","",Q$1)</f>
        <v/>
      </c>
      <c r="S79" s="107" t="str">
        <f>IF(U79="","",Q$2)</f>
        <v/>
      </c>
      <c r="T79" s="107" t="str">
        <f>IF(U79="","",Q$3)</f>
        <v/>
      </c>
      <c r="U79" s="108" t="str">
        <f>IF(AB79="","",IF(ISNUMBER(SEARCH(":",AB79)),MID(AB79,FIND(":",AB79)+2,FIND("(",AB79)-FIND(":",AB79)-3),LEFT(AB79,FIND("(",AB79)-2)))</f>
        <v/>
      </c>
      <c r="V79" s="109" t="str">
        <f>IF(AB79="","",MID(AB79,FIND("(",AB79)+1,4))</f>
        <v/>
      </c>
      <c r="W79" s="110" t="str">
        <f>IF(ISNUMBER(SEARCH("*female*",AB79)),"female",IF(ISNUMBER(SEARCH("*male*",AB79)),"male",""))</f>
        <v/>
      </c>
      <c r="X79" s="111" t="s">
        <v>287</v>
      </c>
      <c r="Y79" s="112" t="str">
        <f>IF(U79="","",(MID(U79,(SEARCH("^^",SUBSTITUTE(U79," ","^^",LEN(U79)-LEN(SUBSTITUTE(U79," ","")))))+1,99)&amp;"_"&amp;LEFT(U79,FIND(" ",U79)-1)&amp;"_"&amp;V79))</f>
        <v/>
      </c>
      <c r="AA79" s="104"/>
      <c r="AB79" s="104"/>
      <c r="AC79" s="105" t="str">
        <f>IF(AG79="","",AC$3)</f>
        <v/>
      </c>
      <c r="AD79" s="106" t="str">
        <f>IF(AG79="","",AC$1)</f>
        <v/>
      </c>
      <c r="AE79" s="107" t="str">
        <f>IF(AG79="","",AC$2)</f>
        <v/>
      </c>
      <c r="AF79" s="107" t="str">
        <f>IF(AG79="","",AC$3)</f>
        <v/>
      </c>
      <c r="AG79" s="108" t="str">
        <f>IF(AN79="","",IF(ISNUMBER(SEARCH(":",AN79)),MID(AN79,FIND(":",AN79)+2,FIND("(",AN79)-FIND(":",AN79)-3),LEFT(AN79,FIND("(",AN79)-2)))</f>
        <v/>
      </c>
      <c r="AH79" s="109" t="str">
        <f>IF(AN79="","",MID(AN79,FIND("(",AN79)+1,4))</f>
        <v/>
      </c>
      <c r="AI79" s="110" t="str">
        <f>IF(ISNUMBER(SEARCH("*female*",AN79)),"female",IF(ISNUMBER(SEARCH("*male*",AN79)),"male",""))</f>
        <v/>
      </c>
      <c r="AJ79" s="111" t="str">
        <f>IF(AN79="","",IF(ISERROR(MID(AN79,FIND("male,",AN79)+6,(FIND(")",AN79)-(FIND("male,",AN79)+6))))=TRUE,"missing/error",MID(AN79,FIND("male,",AN79)+6,(FIND(")",AN79)-(FIND("male,",AN79)+6)))))</f>
        <v/>
      </c>
      <c r="AK79" s="112" t="str">
        <f>IF(AG79="","",(MID(AG79,(SEARCH("^^",SUBSTITUTE(AG79," ","^^",LEN(AG79)-LEN(SUBSTITUTE(AG79," ","")))))+1,99)&amp;"_"&amp;LEFT(AG79,FIND(" ",AG79)-1)&amp;"_"&amp;AH79))</f>
        <v/>
      </c>
      <c r="AM79" s="104"/>
      <c r="AN79" s="104"/>
      <c r="AO79" s="105" t="str">
        <f>IF(AS79="","",AO$3)</f>
        <v/>
      </c>
      <c r="AP79" s="106" t="str">
        <f>IF(AS79="","",AO$1)</f>
        <v/>
      </c>
      <c r="AQ79" s="107" t="str">
        <f>IF(AS79="","",AO$2)</f>
        <v/>
      </c>
      <c r="AR79" s="107" t="str">
        <f>IF(AS79="","",AO$3)</f>
        <v/>
      </c>
      <c r="AS79" s="108" t="str">
        <f>IF(AZ79="","",IF(ISNUMBER(SEARCH(":",AZ79)),MID(AZ79,FIND(":",AZ79)+2,FIND("(",AZ79)-FIND(":",AZ79)-3),LEFT(AZ79,FIND("(",AZ79)-2)))</f>
        <v/>
      </c>
      <c r="AT79" s="109" t="str">
        <f>IF(AZ79="","",MID(AZ79,FIND("(",AZ79)+1,4))</f>
        <v/>
      </c>
      <c r="AU79" s="110" t="str">
        <f>IF(ISNUMBER(SEARCH("*female*",AZ79)),"female",IF(ISNUMBER(SEARCH("*male*",AZ79)),"male",""))</f>
        <v/>
      </c>
      <c r="AV79" s="111" t="str">
        <f>IF(AZ79="","",IF(ISERROR(MID(AZ79,FIND("male,",AZ79)+6,(FIND(")",AZ79)-(FIND("male,",AZ79)+6))))=TRUE,"missing/error",MID(AZ79,FIND("male,",AZ79)+6,(FIND(")",AZ79)-(FIND("male,",AZ79)+6)))))</f>
        <v/>
      </c>
      <c r="AW79" s="112" t="str">
        <f>IF(AS79="","",(MID(AS79,(SEARCH("^^",SUBSTITUTE(AS79," ","^^",LEN(AS79)-LEN(SUBSTITUTE(AS79," ","")))))+1,99)&amp;"_"&amp;LEFT(AS79,FIND(" ",AS79)-1)&amp;"_"&amp;AT79))</f>
        <v/>
      </c>
      <c r="AY79" s="104"/>
      <c r="AZ79" s="104"/>
      <c r="BA79" s="105" t="str">
        <f>IF(BE79="","",BA$3)</f>
        <v/>
      </c>
      <c r="BB79" s="106" t="str">
        <f>IF(BE79="","",BA$1)</f>
        <v/>
      </c>
      <c r="BC79" s="107" t="str">
        <f>IF(BE79="","",BA$2)</f>
        <v/>
      </c>
      <c r="BD79" s="107" t="str">
        <f>IF(BE79="","",BA$3)</f>
        <v/>
      </c>
      <c r="BE79" s="108" t="str">
        <f>IF(BL79="","",IF(ISNUMBER(SEARCH(":",BL79)),MID(BL79,FIND(":",BL79)+2,FIND("(",BL79)-FIND(":",BL79)-3),LEFT(BL79,FIND("(",BL79)-2)))</f>
        <v/>
      </c>
      <c r="BF79" s="109" t="str">
        <f>IF(BL79="","",MID(BL79,FIND("(",BL79)+1,4))</f>
        <v/>
      </c>
      <c r="BG79" s="110" t="str">
        <f>IF(ISNUMBER(SEARCH("*female*",BL79)),"female",IF(ISNUMBER(SEARCH("*male*",BL79)),"male",""))</f>
        <v/>
      </c>
      <c r="BH79" s="111" t="str">
        <f>IF(BL79="","",IF(ISERROR(MID(BL79,FIND("male,",BL79)+6,(FIND(")",BL79)-(FIND("male,",BL79)+6))))=TRUE,"missing/error",MID(BL79,FIND("male,",BL79)+6,(FIND(")",BL79)-(FIND("male,",BL79)+6)))))</f>
        <v/>
      </c>
      <c r="BI79" s="112" t="str">
        <f>IF(BE79="","",(MID(BE79,(SEARCH("^^",SUBSTITUTE(BE79," ","^^",LEN(BE79)-LEN(SUBSTITUTE(BE79," ","")))))+1,99)&amp;"_"&amp;LEFT(BE79,FIND(" ",BE79)-1)&amp;"_"&amp;BF79))</f>
        <v/>
      </c>
      <c r="BK79" s="104"/>
      <c r="BL79" s="104"/>
      <c r="BM79" s="105" t="str">
        <f>IF(BQ79="","",BM$3)</f>
        <v/>
      </c>
      <c r="BN79" s="106" t="str">
        <f>IF(BQ79="","",BM$1)</f>
        <v/>
      </c>
      <c r="BO79" s="107" t="str">
        <f>IF(BQ79="","",BM$2)</f>
        <v/>
      </c>
      <c r="BP79" s="107" t="str">
        <f>IF(BQ79="","",BM$3)</f>
        <v/>
      </c>
      <c r="BQ79" s="108" t="str">
        <f>IF(BX79="","",IF(ISNUMBER(SEARCH(":",BX79)),MID(BX79,FIND(":",BX79)+2,FIND("(",BX79)-FIND(":",BX79)-3),LEFT(BX79,FIND("(",BX79)-2)))</f>
        <v/>
      </c>
      <c r="BR79" s="109" t="str">
        <f>IF(BX79="","",MID(BX79,FIND("(",BX79)+1,4))</f>
        <v/>
      </c>
      <c r="BS79" s="110" t="str">
        <f>IF(ISNUMBER(SEARCH("*female*",BX79)),"female",IF(ISNUMBER(SEARCH("*male*",BX79)),"male",""))</f>
        <v/>
      </c>
      <c r="BT79" s="111" t="str">
        <f>IF(BX79="","",IF(ISERROR(MID(BX79,FIND("male,",BX79)+6,(FIND(")",BX79)-(FIND("male,",BX79)+6))))=TRUE,"missing/error",MID(BX79,FIND("male,",BX79)+6,(FIND(")",BX79)-(FIND("male,",BX79)+6)))))</f>
        <v/>
      </c>
      <c r="BU79" s="112" t="str">
        <f>IF(BQ79="","",(MID(BQ79,(SEARCH("^^",SUBSTITUTE(BQ79," ","^^",LEN(BQ79)-LEN(SUBSTITUTE(BQ79," ","")))))+1,99)&amp;"_"&amp;LEFT(BQ79,FIND(" ",BQ79)-1)&amp;"_"&amp;BR79))</f>
        <v/>
      </c>
      <c r="BW79" s="104"/>
      <c r="BX79" s="104"/>
      <c r="BY79" s="105" t="str">
        <f>IF(CC79="","",BY$3)</f>
        <v/>
      </c>
      <c r="BZ79" s="106" t="str">
        <f>IF(CC79="","",BY$1)</f>
        <v/>
      </c>
      <c r="CA79" s="107" t="str">
        <f>IF(CC79="","",BY$2)</f>
        <v/>
      </c>
      <c r="CB79" s="107" t="str">
        <f>IF(CC79="","",BY$3)</f>
        <v/>
      </c>
      <c r="CC79" s="108" t="str">
        <f>IF(CJ79="","",IF(ISNUMBER(SEARCH(":",CJ79)),MID(CJ79,FIND(":",CJ79)+2,FIND("(",CJ79)-FIND(":",CJ79)-3),LEFT(CJ79,FIND("(",CJ79)-2)))</f>
        <v/>
      </c>
      <c r="CD79" s="109" t="str">
        <f>IF(CJ79="","",MID(CJ79,FIND("(",CJ79)+1,4))</f>
        <v/>
      </c>
      <c r="CE79" s="110" t="str">
        <f>IF(ISNUMBER(SEARCH("*female*",CJ79)),"female",IF(ISNUMBER(SEARCH("*male*",CJ79)),"male",""))</f>
        <v/>
      </c>
      <c r="CF79" s="111" t="str">
        <f>IF(CJ79="","",IF(ISERROR(MID(CJ79,FIND("male,",CJ79)+6,(FIND(")",CJ79)-(FIND("male,",CJ79)+6))))=TRUE,"missing/error",MID(CJ79,FIND("male,",CJ79)+6,(FIND(")",CJ79)-(FIND("male,",CJ79)+6)))))</f>
        <v/>
      </c>
      <c r="CG79" s="112" t="str">
        <f>IF(CC79="","",(MID(CC79,(SEARCH("^^",SUBSTITUTE(CC79," ","^^",LEN(CC79)-LEN(SUBSTITUTE(CC79," ","")))))+1,99)&amp;"_"&amp;LEFT(CC79,FIND(" ",CC79)-1)&amp;"_"&amp;CD79))</f>
        <v/>
      </c>
      <c r="CI79" s="104"/>
      <c r="CJ79" s="104"/>
      <c r="CK79" s="105" t="str">
        <f>IF(CO79="","",CK$3)</f>
        <v/>
      </c>
      <c r="CL79" s="106" t="str">
        <f>IF(CO79="","",CK$1)</f>
        <v/>
      </c>
      <c r="CM79" s="107" t="str">
        <f>IF(CO79="","",CK$2)</f>
        <v/>
      </c>
      <c r="CN79" s="107" t="str">
        <f>IF(CO79="","",CK$3)</f>
        <v/>
      </c>
      <c r="CO79" s="108" t="str">
        <f>IF(CV79="","",IF(ISNUMBER(SEARCH(":",CV79)),MID(CV79,FIND(":",CV79)+2,FIND("(",CV79)-FIND(":",CV79)-3),LEFT(CV79,FIND("(",CV79)-2)))</f>
        <v/>
      </c>
      <c r="CP79" s="109" t="str">
        <f>IF(CV79="","",MID(CV79,FIND("(",CV79)+1,4))</f>
        <v/>
      </c>
      <c r="CQ79" s="110" t="str">
        <f>IF(ISNUMBER(SEARCH("*female*",CV79)),"female",IF(ISNUMBER(SEARCH("*male*",CV79)),"male",""))</f>
        <v/>
      </c>
      <c r="CR79" s="111" t="str">
        <f>IF(CV79="","",IF(ISERROR(MID(CV79,FIND("male,",CV79)+6,(FIND(")",CV79)-(FIND("male,",CV79)+6))))=TRUE,"missing/error",MID(CV79,FIND("male,",CV79)+6,(FIND(")",CV79)-(FIND("male,",CV79)+6)))))</f>
        <v/>
      </c>
      <c r="CS79" s="112" t="str">
        <f>IF(CO79="","",(MID(CO79,(SEARCH("^^",SUBSTITUTE(CO79," ","^^",LEN(CO79)-LEN(SUBSTITUTE(CO79," ","")))))+1,99)&amp;"_"&amp;LEFT(CO79,FIND(" ",CO79)-1)&amp;"_"&amp;CP79))</f>
        <v/>
      </c>
      <c r="CU79" s="104"/>
      <c r="CV79" s="104"/>
      <c r="CW79" s="105" t="str">
        <f>IF(DA79="","",CW$3)</f>
        <v/>
      </c>
      <c r="CX79" s="106" t="str">
        <f>IF(DA79="","",CW$1)</f>
        <v/>
      </c>
      <c r="CY79" s="107" t="str">
        <f>IF(DA79="","",CW$2)</f>
        <v/>
      </c>
      <c r="CZ79" s="107" t="str">
        <f>IF(DA79="","",CW$3)</f>
        <v/>
      </c>
      <c r="DA79" s="108" t="str">
        <f>IF(DH79="","",IF(ISNUMBER(SEARCH(":",DH79)),MID(DH79,FIND(":",DH79)+2,FIND("(",DH79)-FIND(":",DH79)-3),LEFT(DH79,FIND("(",DH79)-2)))</f>
        <v/>
      </c>
      <c r="DB79" s="109" t="str">
        <f>IF(DH79="","",MID(DH79,FIND("(",DH79)+1,4))</f>
        <v/>
      </c>
      <c r="DC79" s="110" t="str">
        <f>IF(ISNUMBER(SEARCH("*female*",DH79)),"female",IF(ISNUMBER(SEARCH("*male*",DH79)),"male",""))</f>
        <v/>
      </c>
      <c r="DD79" s="111" t="str">
        <f>IF(DH79="","",IF(ISERROR(MID(DH79,FIND("male,",DH79)+6,(FIND(")",DH79)-(FIND("male,",DH79)+6))))=TRUE,"missing/error",MID(DH79,FIND("male,",DH79)+6,(FIND(")",DH79)-(FIND("male,",DH79)+6)))))</f>
        <v/>
      </c>
      <c r="DE79" s="112" t="str">
        <f>IF(DA79="","",(MID(DA79,(SEARCH("^^",SUBSTITUTE(DA79," ","^^",LEN(DA79)-LEN(SUBSTITUTE(DA79," ","")))))+1,99)&amp;"_"&amp;LEFT(DA79,FIND(" ",DA79)-1)&amp;"_"&amp;DB79))</f>
        <v/>
      </c>
      <c r="DG79" s="104"/>
      <c r="DH79" s="104"/>
      <c r="DI79" s="105" t="str">
        <f>IF(DM79="","",DI$3)</f>
        <v/>
      </c>
      <c r="DJ79" s="106" t="str">
        <f>IF(DM79="","",DI$1)</f>
        <v/>
      </c>
      <c r="DK79" s="107" t="str">
        <f>IF(DM79="","",DI$2)</f>
        <v/>
      </c>
      <c r="DL79" s="107" t="str">
        <f>IF(DM79="","",DI$3)</f>
        <v/>
      </c>
      <c r="DM79" s="108" t="str">
        <f>IF(DT79="","",IF(ISNUMBER(SEARCH(":",DT79)),MID(DT79,FIND(":",DT79)+2,FIND("(",DT79)-FIND(":",DT79)-3),LEFT(DT79,FIND("(",DT79)-2)))</f>
        <v/>
      </c>
      <c r="DN79" s="109" t="str">
        <f>IF(DT79="","",MID(DT79,FIND("(",DT79)+1,4))</f>
        <v/>
      </c>
      <c r="DO79" s="110" t="str">
        <f>IF(ISNUMBER(SEARCH("*female*",DT79)),"female",IF(ISNUMBER(SEARCH("*male*",DT79)),"male",""))</f>
        <v/>
      </c>
      <c r="DP79" s="111" t="str">
        <f>IF(DT79="","",IF(ISERROR(MID(DT79,FIND("male,",DT79)+6,(FIND(")",DT79)-(FIND("male,",DT79)+6))))=TRUE,"missing/error",MID(DT79,FIND("male,",DT79)+6,(FIND(")",DT79)-(FIND("male,",DT79)+6)))))</f>
        <v/>
      </c>
      <c r="DQ79" s="112" t="str">
        <f>IF(DM79="","",(MID(DM79,(SEARCH("^^",SUBSTITUTE(DM79," ","^^",LEN(DM79)-LEN(SUBSTITUTE(DM79," ","")))))+1,99)&amp;"_"&amp;LEFT(DM79,FIND(" ",DM79)-1)&amp;"_"&amp;DN79))</f>
        <v/>
      </c>
      <c r="DS79" s="104"/>
      <c r="DT79" s="104"/>
      <c r="DU79" s="105" t="str">
        <f>IF(DY79="","",DU$3)</f>
        <v/>
      </c>
      <c r="DV79" s="106" t="str">
        <f>IF(DY79="","",DU$1)</f>
        <v/>
      </c>
      <c r="DW79" s="107" t="str">
        <f>IF(DY79="","",DU$2)</f>
        <v/>
      </c>
      <c r="DX79" s="107" t="str">
        <f>IF(DY79="","",DU$3)</f>
        <v/>
      </c>
      <c r="DY79" s="108" t="str">
        <f>IF(EF79="","",IF(ISNUMBER(SEARCH(":",EF79)),MID(EF79,FIND(":",EF79)+2,FIND("(",EF79)-FIND(":",EF79)-3),LEFT(EF79,FIND("(",EF79)-2)))</f>
        <v/>
      </c>
      <c r="DZ79" s="109" t="str">
        <f>IF(EF79="","",MID(EF79,FIND("(",EF79)+1,4))</f>
        <v/>
      </c>
      <c r="EA79" s="110" t="str">
        <f>IF(ISNUMBER(SEARCH("*female*",EF79)),"female",IF(ISNUMBER(SEARCH("*male*",EF79)),"male",""))</f>
        <v/>
      </c>
      <c r="EB79" s="111" t="str">
        <f>IF(EF79="","",IF(ISERROR(MID(EF79,FIND("male,",EF79)+6,(FIND(")",EF79)-(FIND("male,",EF79)+6))))=TRUE,"missing/error",MID(EF79,FIND("male,",EF79)+6,(FIND(")",EF79)-(FIND("male,",EF79)+6)))))</f>
        <v/>
      </c>
      <c r="EC79" s="112" t="str">
        <f>IF(DY79="","",(MID(DY79,(SEARCH("^^",SUBSTITUTE(DY79," ","^^",LEN(DY79)-LEN(SUBSTITUTE(DY79," ","")))))+1,99)&amp;"_"&amp;LEFT(DY79,FIND(" ",DY79)-1)&amp;"_"&amp;DZ79))</f>
        <v/>
      </c>
      <c r="EE79" s="104"/>
      <c r="EF79" s="104"/>
      <c r="EG79" s="105" t="str">
        <f>IF(EK79="","",EG$3)</f>
        <v/>
      </c>
      <c r="EH79" s="106" t="str">
        <f>IF(EK79="","",EG$1)</f>
        <v/>
      </c>
      <c r="EI79" s="107" t="str">
        <f>IF(EK79="","",EG$2)</f>
        <v/>
      </c>
      <c r="EJ79" s="107" t="str">
        <f>IF(EK79="","",EG$3)</f>
        <v/>
      </c>
      <c r="EK79" s="108" t="str">
        <f>IF(ER79="","",IF(ISNUMBER(SEARCH(":",ER79)),MID(ER79,FIND(":",ER79)+2,FIND("(",ER79)-FIND(":",ER79)-3),LEFT(ER79,FIND("(",ER79)-2)))</f>
        <v/>
      </c>
      <c r="EL79" s="109" t="str">
        <f>IF(ER79="","",MID(ER79,FIND("(",ER79)+1,4))</f>
        <v/>
      </c>
      <c r="EM79" s="110" t="str">
        <f>IF(ISNUMBER(SEARCH("*female*",ER79)),"female",IF(ISNUMBER(SEARCH("*male*",ER79)),"male",""))</f>
        <v/>
      </c>
      <c r="EN79" s="111" t="str">
        <f>IF(ER79="","",IF(ISERROR(MID(ER79,FIND("male,",ER79)+6,(FIND(")",ER79)-(FIND("male,",ER79)+6))))=TRUE,"missing/error",MID(ER79,FIND("male,",ER79)+6,(FIND(")",ER79)-(FIND("male,",ER79)+6)))))</f>
        <v/>
      </c>
      <c r="EO79" s="112" t="str">
        <f>IF(EK79="","",(MID(EK79,(SEARCH("^^",SUBSTITUTE(EK79," ","^^",LEN(EK79)-LEN(SUBSTITUTE(EK79," ","")))))+1,99)&amp;"_"&amp;LEFT(EK79,FIND(" ",EK79)-1)&amp;"_"&amp;EL79))</f>
        <v/>
      </c>
      <c r="EQ79" s="104"/>
      <c r="ER79" s="104"/>
      <c r="ES79" s="105" t="str">
        <f>IF(EW79="","",ES$3)</f>
        <v/>
      </c>
      <c r="ET79" s="106" t="str">
        <f>IF(EW79="","",ES$1)</f>
        <v/>
      </c>
      <c r="EU79" s="107" t="str">
        <f>IF(EW79="","",ES$2)</f>
        <v/>
      </c>
      <c r="EV79" s="107" t="str">
        <f>IF(EW79="","",ES$3)</f>
        <v/>
      </c>
      <c r="EW79" s="108" t="str">
        <f>IF(FD79="","",IF(ISNUMBER(SEARCH(":",FD79)),MID(FD79,FIND(":",FD79)+2,FIND("(",FD79)-FIND(":",FD79)-3),LEFT(FD79,FIND("(",FD79)-2)))</f>
        <v/>
      </c>
      <c r="EX79" s="109" t="str">
        <f>IF(FD79="","",MID(FD79,FIND("(",FD79)+1,4))</f>
        <v/>
      </c>
      <c r="EY79" s="110" t="str">
        <f>IF(ISNUMBER(SEARCH("*female*",FD79)),"female",IF(ISNUMBER(SEARCH("*male*",FD79)),"male",""))</f>
        <v/>
      </c>
      <c r="EZ79" s="111" t="str">
        <f>IF(FD79="","",IF(ISERROR(MID(FD79,FIND("male,",FD79)+6,(FIND(")",FD79)-(FIND("male,",FD79)+6))))=TRUE,"missing/error",MID(FD79,FIND("male,",FD79)+6,(FIND(")",FD79)-(FIND("male,",FD79)+6)))))</f>
        <v/>
      </c>
      <c r="FA79" s="112" t="str">
        <f>IF(EW79="","",(MID(EW79,(SEARCH("^^",SUBSTITUTE(EW79," ","^^",LEN(EW79)-LEN(SUBSTITUTE(EW79," ","")))))+1,99)&amp;"_"&amp;LEFT(EW79,FIND(" ",EW79)-1)&amp;"_"&amp;EX79))</f>
        <v/>
      </c>
      <c r="FC79" s="104"/>
      <c r="FD79" s="104"/>
      <c r="FE79" s="105" t="str">
        <f>IF(FI79="","",FE$3)</f>
        <v/>
      </c>
      <c r="FF79" s="106" t="str">
        <f>IF(FI79="","",FE$1)</f>
        <v/>
      </c>
      <c r="FG79" s="107" t="str">
        <f>IF(FI79="","",FE$2)</f>
        <v/>
      </c>
      <c r="FH79" s="107" t="str">
        <f>IF(FI79="","",FE$3)</f>
        <v/>
      </c>
      <c r="FI79" s="108" t="str">
        <f>IF(FP79="","",IF(ISNUMBER(SEARCH(":",FP79)),MID(FP79,FIND(":",FP79)+2,FIND("(",FP79)-FIND(":",FP79)-3),LEFT(FP79,FIND("(",FP79)-2)))</f>
        <v/>
      </c>
      <c r="FJ79" s="109" t="str">
        <f>IF(FP79="","",MID(FP79,FIND("(",FP79)+1,4))</f>
        <v/>
      </c>
      <c r="FK79" s="110" t="str">
        <f>IF(ISNUMBER(SEARCH("*female*",FP79)),"female",IF(ISNUMBER(SEARCH("*male*",FP79)),"male",""))</f>
        <v/>
      </c>
      <c r="FL79" s="111" t="str">
        <f>IF(FP79="","",IF(ISERROR(MID(FP79,FIND("male,",FP79)+6,(FIND(")",FP79)-(FIND("male,",FP79)+6))))=TRUE,"missing/error",MID(FP79,FIND("male,",FP79)+6,(FIND(")",FP79)-(FIND("male,",FP79)+6)))))</f>
        <v/>
      </c>
      <c r="FM79" s="112" t="str">
        <f>IF(FI79="","",(MID(FI79,(SEARCH("^^",SUBSTITUTE(FI79," ","^^",LEN(FI79)-LEN(SUBSTITUTE(FI79," ","")))))+1,99)&amp;"_"&amp;LEFT(FI79,FIND(" ",FI79)-1)&amp;"_"&amp;FJ79))</f>
        <v/>
      </c>
      <c r="FO79" s="104"/>
      <c r="FP79" s="104"/>
      <c r="FQ79" s="105" t="str">
        <f>IF(FU79="","",#REF!)</f>
        <v/>
      </c>
      <c r="FR79" s="106" t="str">
        <f>IF(FU79="","",FQ$1)</f>
        <v/>
      </c>
      <c r="FS79" s="107" t="str">
        <f>IF(FU79="","",FQ$2)</f>
        <v/>
      </c>
      <c r="FT79" s="107" t="str">
        <f>IF(FU79="","",FQ$3)</f>
        <v/>
      </c>
      <c r="FU79" s="108" t="str">
        <f>IF(GB79="","",IF(ISNUMBER(SEARCH(":",GB79)),MID(GB79,FIND(":",GB79)+2,FIND("(",GB79)-FIND(":",GB79)-3),LEFT(GB79,FIND("(",GB79)-2)))</f>
        <v/>
      </c>
      <c r="FV79" s="109" t="str">
        <f>IF(GB79="","",MID(GB79,FIND("(",GB79)+1,4))</f>
        <v/>
      </c>
      <c r="FW79" s="110" t="str">
        <f>IF(ISNUMBER(SEARCH("*female*",GB79)),"female",IF(ISNUMBER(SEARCH("*male*",GB79)),"male",""))</f>
        <v/>
      </c>
      <c r="FX79" s="111" t="str">
        <f>IF(GB79="","",IF(ISERROR(MID(GB79,FIND("male,",GB79)+6,(FIND(")",GB79)-(FIND("male,",GB79)+6))))=TRUE,"missing/error",MID(GB79,FIND("male,",GB79)+6,(FIND(")",GB79)-(FIND("male,",GB79)+6)))))</f>
        <v/>
      </c>
      <c r="FY79" s="112" t="str">
        <f>IF(FU79="","",(MID(FU79,(SEARCH("^^",SUBSTITUTE(FU79," ","^^",LEN(FU79)-LEN(SUBSTITUTE(FU79," ","")))))+1,99)&amp;"_"&amp;LEFT(FU79,FIND(" ",FU79)-1)&amp;"_"&amp;FV79))</f>
        <v/>
      </c>
      <c r="GA79" s="104"/>
      <c r="GB79" s="104"/>
      <c r="GC79" s="105" t="str">
        <f>IF(GG79="","",GC$3)</f>
        <v/>
      </c>
      <c r="GD79" s="106" t="str">
        <f>IF(GG79="","",GC$1)</f>
        <v/>
      </c>
      <c r="GE79" s="107" t="str">
        <f>IF(GG79="","",GC$2)</f>
        <v/>
      </c>
      <c r="GF79" s="107" t="str">
        <f>IF(GG79="","",GC$3)</f>
        <v/>
      </c>
      <c r="GG79" s="108" t="str">
        <f>IF(GN79="","",IF(ISNUMBER(SEARCH(":",GN79)),MID(GN79,FIND(":",GN79)+2,FIND("(",GN79)-FIND(":",GN79)-3),LEFT(GN79,FIND("(",GN79)-2)))</f>
        <v/>
      </c>
      <c r="GH79" s="109" t="str">
        <f>IF(GN79="","",MID(GN79,FIND("(",GN79)+1,4))</f>
        <v/>
      </c>
      <c r="GI79" s="110" t="str">
        <f>IF(ISNUMBER(SEARCH("*female*",GN79)),"female",IF(ISNUMBER(SEARCH("*male*",GN79)),"male",""))</f>
        <v/>
      </c>
      <c r="GJ79" s="111" t="str">
        <f>IF(GN79="","",IF(ISERROR(MID(GN79,FIND("male,",GN79)+6,(FIND(")",GN79)-(FIND("male,",GN79)+6))))=TRUE,"missing/error",MID(GN79,FIND("male,",GN79)+6,(FIND(")",GN79)-(FIND("male,",GN79)+6)))))</f>
        <v/>
      </c>
      <c r="GK79" s="112" t="str">
        <f>IF(GG79="","",(MID(GG79,(SEARCH("^^",SUBSTITUTE(GG79," ","^^",LEN(GG79)-LEN(SUBSTITUTE(GG79," ","")))))+1,99)&amp;"_"&amp;LEFT(GG79,FIND(" ",GG79)-1)&amp;"_"&amp;GH79))</f>
        <v/>
      </c>
      <c r="GM79" s="104"/>
      <c r="GN79" s="104"/>
      <c r="GO79" s="105" t="str">
        <f>IF(GS79="","",GO$3)</f>
        <v/>
      </c>
      <c r="GP79" s="106" t="str">
        <f>IF(GS79="","",GO$1)</f>
        <v/>
      </c>
      <c r="GQ79" s="107" t="str">
        <f>IF(GS79="","",GO$2)</f>
        <v/>
      </c>
      <c r="GR79" s="107" t="str">
        <f>IF(GS79="","",GO$3)</f>
        <v/>
      </c>
      <c r="GS79" s="108" t="str">
        <f>IF(GZ79="","",IF(ISNUMBER(SEARCH(":",GZ79)),MID(GZ79,FIND(":",GZ79)+2,FIND("(",GZ79)-FIND(":",GZ79)-3),LEFT(GZ79,FIND("(",GZ79)-2)))</f>
        <v/>
      </c>
      <c r="GT79" s="109" t="str">
        <f>IF(GZ79="","",MID(GZ79,FIND("(",GZ79)+1,4))</f>
        <v/>
      </c>
      <c r="GU79" s="110" t="str">
        <f>IF(ISNUMBER(SEARCH("*female*",GZ79)),"female",IF(ISNUMBER(SEARCH("*male*",GZ79)),"male",""))</f>
        <v/>
      </c>
      <c r="GV79" s="111" t="str">
        <f>IF(GZ79="","",IF(ISERROR(MID(GZ79,FIND("male,",GZ79)+6,(FIND(")",GZ79)-(FIND("male,",GZ79)+6))))=TRUE,"missing/error",MID(GZ79,FIND("male,",GZ79)+6,(FIND(")",GZ79)-(FIND("male,",GZ79)+6)))))</f>
        <v/>
      </c>
      <c r="GW79" s="112" t="str">
        <f>IF(GS79="","",(MID(GS79,(SEARCH("^^",SUBSTITUTE(GS79," ","^^",LEN(GS79)-LEN(SUBSTITUTE(GS79," ","")))))+1,99)&amp;"_"&amp;LEFT(GS79,FIND(" ",GS79)-1)&amp;"_"&amp;GT79))</f>
        <v/>
      </c>
      <c r="GY79" s="104"/>
      <c r="GZ79" s="104"/>
      <c r="HA79" s="105" t="str">
        <f>IF(HE79="","",HA$3)</f>
        <v/>
      </c>
      <c r="HB79" s="106" t="str">
        <f>IF(HE79="","",HA$1)</f>
        <v/>
      </c>
      <c r="HC79" s="107" t="str">
        <f>IF(HE79="","",HA$2)</f>
        <v/>
      </c>
      <c r="HD79" s="107" t="str">
        <f>IF(HE79="","",HA$3)</f>
        <v/>
      </c>
      <c r="HE79" s="108" t="str">
        <f>IF(HL79="","",IF(ISNUMBER(SEARCH(":",HL79)),MID(HL79,FIND(":",HL79)+2,FIND("(",HL79)-FIND(":",HL79)-3),LEFT(HL79,FIND("(",HL79)-2)))</f>
        <v/>
      </c>
      <c r="HF79" s="109" t="str">
        <f>IF(HL79="","",MID(HL79,FIND("(",HL79)+1,4))</f>
        <v/>
      </c>
      <c r="HG79" s="110" t="str">
        <f>IF(ISNUMBER(SEARCH("*female*",HL79)),"female",IF(ISNUMBER(SEARCH("*male*",HL79)),"male",""))</f>
        <v/>
      </c>
      <c r="HH79" s="111" t="str">
        <f>IF(HL79="","",IF(ISERROR(MID(HL79,FIND("male,",HL79)+6,(FIND(")",HL79)-(FIND("male,",HL79)+6))))=TRUE,"missing/error",MID(HL79,FIND("male,",HL79)+6,(FIND(")",HL79)-(FIND("male,",HL79)+6)))))</f>
        <v/>
      </c>
      <c r="HI79" s="112" t="str">
        <f>IF(HE79="","",(MID(HE79,(SEARCH("^^",SUBSTITUTE(HE79," ","^^",LEN(HE79)-LEN(SUBSTITUTE(HE79," ","")))))+1,99)&amp;"_"&amp;LEFT(HE79,FIND(" ",HE79)-1)&amp;"_"&amp;HF79))</f>
        <v/>
      </c>
      <c r="HK79" s="104"/>
      <c r="HL79" s="104" t="s">
        <v>287</v>
      </c>
      <c r="HM79" s="105" t="str">
        <f>IF(HQ79="","",HM$3)</f>
        <v/>
      </c>
      <c r="HN79" s="106" t="str">
        <f>IF(HQ79="","",HM$1)</f>
        <v/>
      </c>
      <c r="HO79" s="107" t="str">
        <f>IF(HQ79="","",HM$2)</f>
        <v/>
      </c>
      <c r="HP79" s="107" t="str">
        <f>IF(HQ79="","",HM$3)</f>
        <v/>
      </c>
      <c r="HQ79" s="108" t="str">
        <f>IF(HX79="","",IF(ISNUMBER(SEARCH(":",HX79)),MID(HX79,FIND(":",HX79)+2,FIND("(",HX79)-FIND(":",HX79)-3),LEFT(HX79,FIND("(",HX79)-2)))</f>
        <v/>
      </c>
      <c r="HR79" s="109" t="str">
        <f>IF(HX79="","",MID(HX79,FIND("(",HX79)+1,4))</f>
        <v/>
      </c>
      <c r="HS79" s="110" t="str">
        <f>IF(ISNUMBER(SEARCH("*female*",HX79)),"female",IF(ISNUMBER(SEARCH("*male*",HX79)),"male",""))</f>
        <v/>
      </c>
      <c r="HT79" s="111" t="str">
        <f>IF(HX79="","",IF(ISERROR(MID(HX79,FIND("male,",HX79)+6,(FIND(")",HX79)-(FIND("male,",HX79)+6))))=TRUE,"missing/error",MID(HX79,FIND("male,",HX79)+6,(FIND(")",HX79)-(FIND("male,",HX79)+6)))))</f>
        <v/>
      </c>
      <c r="HU79" s="112" t="str">
        <f>IF(HQ79="","",(MID(HQ79,(SEARCH("^^",SUBSTITUTE(HQ79," ","^^",LEN(HQ79)-LEN(SUBSTITUTE(HQ79," ","")))))+1,99)&amp;"_"&amp;LEFT(HQ79,FIND(" ",HQ79)-1)&amp;"_"&amp;HR79))</f>
        <v/>
      </c>
      <c r="HW79" s="104"/>
      <c r="HX79" s="104"/>
      <c r="HY79" s="105" t="str">
        <f>IF(IC79="","",HY$3)</f>
        <v/>
      </c>
      <c r="HZ79" s="106" t="str">
        <f>IF(IC79="","",HY$1)</f>
        <v/>
      </c>
      <c r="IA79" s="107" t="str">
        <f>IF(IC79="","",HY$2)</f>
        <v/>
      </c>
      <c r="IB79" s="107" t="str">
        <f>IF(IC79="","",HY$3)</f>
        <v/>
      </c>
      <c r="IC79" s="108" t="str">
        <f>IF(IJ79="","",IF(ISNUMBER(SEARCH(":",IJ79)),MID(IJ79,FIND(":",IJ79)+2,FIND("(",IJ79)-FIND(":",IJ79)-3),LEFT(IJ79,FIND("(",IJ79)-2)))</f>
        <v/>
      </c>
      <c r="ID79" s="109" t="str">
        <f>IF(IJ79="","",MID(IJ79,FIND("(",IJ79)+1,4))</f>
        <v/>
      </c>
      <c r="IE79" s="110" t="str">
        <f>IF(ISNUMBER(SEARCH("*female*",IJ79)),"female",IF(ISNUMBER(SEARCH("*male*",IJ79)),"male",""))</f>
        <v/>
      </c>
      <c r="IF79" s="111" t="str">
        <f>IF(IJ79="","",IF(ISERROR(MID(IJ79,FIND("male,",IJ79)+6,(FIND(")",IJ79)-(FIND("male,",IJ79)+6))))=TRUE,"missing/error",MID(IJ79,FIND("male,",IJ79)+6,(FIND(")",IJ79)-(FIND("male,",IJ79)+6)))))</f>
        <v/>
      </c>
      <c r="IG79" s="112" t="str">
        <f>IF(IC79="","",(MID(IC79,(SEARCH("^^",SUBSTITUTE(IC79," ","^^",LEN(IC79)-LEN(SUBSTITUTE(IC79," ","")))))+1,99)&amp;"_"&amp;LEFT(IC79,FIND(" ",IC79)-1)&amp;"_"&amp;ID79))</f>
        <v/>
      </c>
      <c r="II79" s="104"/>
      <c r="IJ79" s="104"/>
      <c r="IK79" s="105" t="str">
        <f>IF(IO79="","",IK$3)</f>
        <v/>
      </c>
      <c r="IL79" s="106" t="str">
        <f>IF(IO79="","",IK$1)</f>
        <v/>
      </c>
      <c r="IM79" s="107" t="str">
        <f>IF(IO79="","",IK$2)</f>
        <v/>
      </c>
      <c r="IN79" s="107" t="str">
        <f>IF(IO79="","",IK$3)</f>
        <v/>
      </c>
      <c r="IO79" s="108" t="str">
        <f>IF(IV79="","",IF(ISNUMBER(SEARCH(":",IV79)),MID(IV79,FIND(":",IV79)+2,FIND("(",IV79)-FIND(":",IV79)-3),LEFT(IV79,FIND("(",IV79)-2)))</f>
        <v/>
      </c>
      <c r="IP79" s="109" t="str">
        <f>IF(IV79="","",MID(IV79,FIND("(",IV79)+1,4))</f>
        <v/>
      </c>
      <c r="IQ79" s="110" t="str">
        <f>IF(ISNUMBER(SEARCH("*female*",IV79)),"female",IF(ISNUMBER(SEARCH("*male*",IV79)),"male",""))</f>
        <v/>
      </c>
      <c r="IR79" s="111" t="str">
        <f>IF(IV79="","",IF(ISERROR(MID(IV79,FIND("male,",IV79)+6,(FIND(")",IV79)-(FIND("male,",IV79)+6))))=TRUE,"missing/error",MID(IV79,FIND("male,",IV79)+6,(FIND(")",IV79)-(FIND("male,",IV79)+6)))))</f>
        <v/>
      </c>
      <c r="IS79" s="112" t="str">
        <f>IF(IO79="","",(MID(IO79,(SEARCH("^^",SUBSTITUTE(IO79," ","^^",LEN(IO79)-LEN(SUBSTITUTE(IO79," ","")))))+1,99)&amp;"_"&amp;LEFT(IO79,FIND(" ",IO79)-1)&amp;"_"&amp;IP79))</f>
        <v/>
      </c>
      <c r="IU79" s="104"/>
      <c r="IV79" s="104"/>
      <c r="IW79" s="105" t="str">
        <f>IF(JA79="","",IW$3)</f>
        <v/>
      </c>
      <c r="IX79" s="106" t="str">
        <f>IF(JA79="","",IW$1)</f>
        <v/>
      </c>
      <c r="IY79" s="107" t="str">
        <f>IF(JA79="","",IW$2)</f>
        <v/>
      </c>
      <c r="IZ79" s="107" t="str">
        <f>IF(JA79="","",IW$3)</f>
        <v/>
      </c>
      <c r="JA79" s="108" t="str">
        <f>IF(JH79="","",IF(ISNUMBER(SEARCH(":",JH79)),MID(JH79,FIND(":",JH79)+2,FIND("(",JH79)-FIND(":",JH79)-3),LEFT(JH79,FIND("(",JH79)-2)))</f>
        <v/>
      </c>
      <c r="JB79" s="109" t="str">
        <f>IF(JH79="","",MID(JH79,FIND("(",JH79)+1,4))</f>
        <v/>
      </c>
      <c r="JC79" s="110" t="str">
        <f>IF(ISNUMBER(SEARCH("*female*",JH79)),"female",IF(ISNUMBER(SEARCH("*male*",JH79)),"male",""))</f>
        <v/>
      </c>
      <c r="JD79" s="111" t="str">
        <f>IF(JH79="","",IF(ISERROR(MID(JH79,FIND("male,",JH79)+6,(FIND(")",JH79)-(FIND("male,",JH79)+6))))=TRUE,"missing/error",MID(JH79,FIND("male,",JH79)+6,(FIND(")",JH79)-(FIND("male,",JH79)+6)))))</f>
        <v/>
      </c>
      <c r="JE79" s="112" t="str">
        <f>IF(JA79="","",(MID(JA79,(SEARCH("^^",SUBSTITUTE(JA79," ","^^",LEN(JA79)-LEN(SUBSTITUTE(JA79," ","")))))+1,99)&amp;"_"&amp;LEFT(JA79,FIND(" ",JA79)-1)&amp;"_"&amp;JB79))</f>
        <v/>
      </c>
      <c r="JG79" s="104"/>
      <c r="JH79" s="104"/>
      <c r="JI79" s="105" t="str">
        <f>IF(JM79="","",JI$3)</f>
        <v/>
      </c>
      <c r="JJ79" s="106" t="str">
        <f>IF(JM79="","",JI$1)</f>
        <v/>
      </c>
      <c r="JK79" s="107" t="str">
        <f>IF(JM79="","",JI$2)</f>
        <v/>
      </c>
      <c r="JL79" s="107" t="str">
        <f>IF(JM79="","",JI$3)</f>
        <v/>
      </c>
      <c r="JM79" s="108" t="str">
        <f>IF(JT79="","",IF(ISNUMBER(SEARCH(":",JT79)),MID(JT79,FIND(":",JT79)+2,FIND("(",JT79)-FIND(":",JT79)-3),LEFT(JT79,FIND("(",JT79)-2)))</f>
        <v/>
      </c>
      <c r="JN79" s="109" t="str">
        <f>IF(JT79="","",MID(JT79,FIND("(",JT79)+1,4))</f>
        <v/>
      </c>
      <c r="JO79" s="110" t="str">
        <f>IF(ISNUMBER(SEARCH("*female*",JT79)),"female",IF(ISNUMBER(SEARCH("*male*",JT79)),"male",""))</f>
        <v/>
      </c>
      <c r="JP79" s="111" t="str">
        <f>IF(JT79="","",IF(ISERROR(MID(JT79,FIND("male,",JT79)+6,(FIND(")",JT79)-(FIND("male,",JT79)+6))))=TRUE,"missing/error",MID(JT79,FIND("male,",JT79)+6,(FIND(")",JT79)-(FIND("male,",JT79)+6)))))</f>
        <v/>
      </c>
      <c r="JQ79" s="112" t="str">
        <f>IF(JM79="","",(MID(JM79,(SEARCH("^^",SUBSTITUTE(JM79," ","^^",LEN(JM79)-LEN(SUBSTITUTE(JM79," ","")))))+1,99)&amp;"_"&amp;LEFT(JM79,FIND(" ",JM79)-1)&amp;"_"&amp;JN79))</f>
        <v/>
      </c>
      <c r="JS79" s="104"/>
      <c r="JT79" s="104"/>
      <c r="JU79" s="105" t="str">
        <f>IF(JY79="","",JU$3)</f>
        <v/>
      </c>
      <c r="JV79" s="106" t="str">
        <f>IF(JY79="","",JU$1)</f>
        <v/>
      </c>
      <c r="JW79" s="107" t="str">
        <f>IF(JY79="","",JU$2)</f>
        <v/>
      </c>
      <c r="JX79" s="107" t="str">
        <f>IF(JY79="","",JU$3)</f>
        <v/>
      </c>
      <c r="JY79" s="108" t="str">
        <f>IF(KF79="","",IF(ISNUMBER(SEARCH(":",KF79)),MID(KF79,FIND(":",KF79)+2,FIND("(",KF79)-FIND(":",KF79)-3),LEFT(KF79,FIND("(",KF79)-2)))</f>
        <v/>
      </c>
      <c r="JZ79" s="109" t="str">
        <f>IF(KF79="","",MID(KF79,FIND("(",KF79)+1,4))</f>
        <v/>
      </c>
      <c r="KA79" s="110" t="str">
        <f>IF(ISNUMBER(SEARCH("*female*",KF79)),"female",IF(ISNUMBER(SEARCH("*male*",KF79)),"male",""))</f>
        <v/>
      </c>
      <c r="KB79" s="111" t="str">
        <f>IF(KF79="","",IF(ISERROR(MID(KF79,FIND("male,",KF79)+6,(FIND(")",KF79)-(FIND("male,",KF79)+6))))=TRUE,"missing/error",MID(KF79,FIND("male,",KF79)+6,(FIND(")",KF79)-(FIND("male,",KF79)+6)))))</f>
        <v/>
      </c>
      <c r="KC79" s="112" t="str">
        <f>IF(JY79="","",(MID(JY79,(SEARCH("^^",SUBSTITUTE(JY79," ","^^",LEN(JY79)-LEN(SUBSTITUTE(JY79," ","")))))+1,99)&amp;"_"&amp;LEFT(JY79,FIND(" ",JY79)-1)&amp;"_"&amp;JZ79))</f>
        <v/>
      </c>
      <c r="KE79" s="104"/>
      <c r="KF79" s="104"/>
    </row>
    <row r="80" spans="1:292" ht="13.5" customHeight="1">
      <c r="A80" s="20"/>
      <c r="B80" s="104" t="s">
        <v>706</v>
      </c>
      <c r="C80" s="1" t="s">
        <v>707</v>
      </c>
      <c r="D80" s="163" t="s">
        <v>708</v>
      </c>
      <c r="E80" s="105">
        <f>IF(I80="","",E$3)</f>
        <v>41814</v>
      </c>
      <c r="F80" s="106" t="str">
        <f>IF(I80="","",E$1)</f>
        <v>Katainen I</v>
      </c>
      <c r="G80" s="107">
        <f>IF(I80="","",E$2)</f>
        <v>40716</v>
      </c>
      <c r="H80" s="107">
        <f>IF(I80="","",E$3)</f>
        <v>41814</v>
      </c>
      <c r="I80" s="108" t="str">
        <f>IF(P80="","",IF(ISNUMBER(SEARCH(":",P80)),MID(P80,FIND(":",P80)+2,FIND("(",P80)-FIND(":",P80)-3),LEFT(P80,FIND("(",P80)-2)))</f>
        <v>Alexander Stubb</v>
      </c>
      <c r="J80" s="109" t="str">
        <f>IF(P80="","",MID(P80,FIND("(",P80)+1,4))</f>
        <v>1968</v>
      </c>
      <c r="K80" s="110" t="str">
        <f>IF(ISNUMBER(SEARCH("*female*",P80)),"female",IF(ISNUMBER(SEARCH("*male*",P80)),"male",""))</f>
        <v>male</v>
      </c>
      <c r="L80" s="111" t="str">
        <f>IF(P80="","",IF(ISERROR(MID(P80,FIND("male,",P80)+6,(FIND(")",P80)-(FIND("male,",P80)+6))))=TRUE,"missing/error",MID(P80,FIND("male,",P80)+6,(FIND(")",P80)-(FIND("male,",P80)+6)))))</f>
        <v>fi_kok01</v>
      </c>
      <c r="M80" s="112" t="str">
        <f>IF(I80="","",(MID(I80,(SEARCH("^^",SUBSTITUTE(I80," ","^^",LEN(I80)-LEN(SUBSTITUTE(I80," ","")))))+1,99)&amp;"_"&amp;LEFT(I80,FIND(" ",I80)-1)&amp;"_"&amp;J80))</f>
        <v>Stubb_Alexander_1968</v>
      </c>
      <c r="O80" s="104"/>
      <c r="P80" s="163" t="s">
        <v>740</v>
      </c>
      <c r="Q80" s="105" t="str">
        <f>IF(U80="","",Q$3)</f>
        <v/>
      </c>
      <c r="R80" s="106" t="str">
        <f>IF(U80="","",Q$1)</f>
        <v/>
      </c>
      <c r="S80" s="107" t="str">
        <f>IF(U80="","",Q$2)</f>
        <v/>
      </c>
      <c r="T80" s="107" t="str">
        <f>IF(U80="","",Q$3)</f>
        <v/>
      </c>
      <c r="U80" s="108" t="str">
        <f>IF(AB80="","",IF(ISNUMBER(SEARCH(":",AB80)),MID(AB80,FIND(":",AB80)+2,FIND("(",AB80)-FIND(":",AB80)-3),LEFT(AB80,FIND("(",AB80)-2)))</f>
        <v/>
      </c>
      <c r="V80" s="109" t="str">
        <f>IF(AB80="","",MID(AB80,FIND("(",AB80)+1,4))</f>
        <v/>
      </c>
      <c r="W80" s="110" t="str">
        <f>IF(ISNUMBER(SEARCH("*female*",AB80)),"female",IF(ISNUMBER(SEARCH("*male*",AB80)),"male",""))</f>
        <v/>
      </c>
      <c r="X80" s="111" t="s">
        <v>287</v>
      </c>
      <c r="Y80" s="112" t="str">
        <f>IF(U80="","",(MID(U80,(SEARCH("^^",SUBSTITUTE(U80," ","^^",LEN(U80)-LEN(SUBSTITUTE(U80," ","")))))+1,99)&amp;"_"&amp;LEFT(U80,FIND(" ",U80)-1)&amp;"_"&amp;V80))</f>
        <v/>
      </c>
      <c r="AA80" s="104"/>
      <c r="AB80" s="104"/>
      <c r="AC80" s="105" t="str">
        <f>IF(AG80="","",AC$3)</f>
        <v/>
      </c>
      <c r="AD80" s="106" t="str">
        <f>IF(AG80="","",AC$1)</f>
        <v/>
      </c>
      <c r="AE80" s="107" t="str">
        <f>IF(AG80="","",AC$2)</f>
        <v/>
      </c>
      <c r="AF80" s="107" t="str">
        <f>IF(AG80="","",AC$3)</f>
        <v/>
      </c>
      <c r="AG80" s="108" t="str">
        <f>IF(AN80="","",IF(ISNUMBER(SEARCH(":",AN80)),MID(AN80,FIND(":",AN80)+2,FIND("(",AN80)-FIND(":",AN80)-3),LEFT(AN80,FIND("(",AN80)-2)))</f>
        <v/>
      </c>
      <c r="AH80" s="109" t="str">
        <f>IF(AN80="","",MID(AN80,FIND("(",AN80)+1,4))</f>
        <v/>
      </c>
      <c r="AI80" s="110" t="str">
        <f>IF(ISNUMBER(SEARCH("*female*",AN80)),"female",IF(ISNUMBER(SEARCH("*male*",AN80)),"male",""))</f>
        <v/>
      </c>
      <c r="AJ80" s="111" t="str">
        <f>IF(AN80="","",IF(ISERROR(MID(AN80,FIND("male,",AN80)+6,(FIND(")",AN80)-(FIND("male,",AN80)+6))))=TRUE,"missing/error",MID(AN80,FIND("male,",AN80)+6,(FIND(")",AN80)-(FIND("male,",AN80)+6)))))</f>
        <v/>
      </c>
      <c r="AK80" s="112" t="str">
        <f>IF(AG80="","",(MID(AG80,(SEARCH("^^",SUBSTITUTE(AG80," ","^^",LEN(AG80)-LEN(SUBSTITUTE(AG80," ","")))))+1,99)&amp;"_"&amp;LEFT(AG80,FIND(" ",AG80)-1)&amp;"_"&amp;AH80))</f>
        <v/>
      </c>
      <c r="AM80" s="104"/>
      <c r="AN80" s="104"/>
      <c r="AO80" s="105" t="str">
        <f>IF(AS80="","",AO$3)</f>
        <v/>
      </c>
      <c r="AP80" s="106" t="str">
        <f>IF(AS80="","",AO$1)</f>
        <v/>
      </c>
      <c r="AQ80" s="107" t="str">
        <f>IF(AS80="","",AO$2)</f>
        <v/>
      </c>
      <c r="AR80" s="107" t="str">
        <f>IF(AS80="","",AO$3)</f>
        <v/>
      </c>
      <c r="AS80" s="108" t="str">
        <f>IF(AZ80="","",IF(ISNUMBER(SEARCH(":",AZ80)),MID(AZ80,FIND(":",AZ80)+2,FIND("(",AZ80)-FIND(":",AZ80)-3),LEFT(AZ80,FIND("(",AZ80)-2)))</f>
        <v/>
      </c>
      <c r="AT80" s="109" t="str">
        <f>IF(AZ80="","",MID(AZ80,FIND("(",AZ80)+1,4))</f>
        <v/>
      </c>
      <c r="AU80" s="110" t="str">
        <f>IF(ISNUMBER(SEARCH("*female*",AZ80)),"female",IF(ISNUMBER(SEARCH("*male*",AZ80)),"male",""))</f>
        <v/>
      </c>
      <c r="AV80" s="111" t="str">
        <f>IF(AZ80="","",IF(ISERROR(MID(AZ80,FIND("male,",AZ80)+6,(FIND(")",AZ80)-(FIND("male,",AZ80)+6))))=TRUE,"missing/error",MID(AZ80,FIND("male,",AZ80)+6,(FIND(")",AZ80)-(FIND("male,",AZ80)+6)))))</f>
        <v/>
      </c>
      <c r="AW80" s="112" t="str">
        <f>IF(AS80="","",(MID(AS80,(SEARCH("^^",SUBSTITUTE(AS80," ","^^",LEN(AS80)-LEN(SUBSTITUTE(AS80," ","")))))+1,99)&amp;"_"&amp;LEFT(AS80,FIND(" ",AS80)-1)&amp;"_"&amp;AT80))</f>
        <v/>
      </c>
      <c r="AY80" s="104"/>
      <c r="AZ80" s="104"/>
      <c r="BA80" s="105" t="str">
        <f>IF(BE80="","",BA$3)</f>
        <v/>
      </c>
      <c r="BB80" s="106" t="str">
        <f>IF(BE80="","",BA$1)</f>
        <v/>
      </c>
      <c r="BC80" s="107" t="str">
        <f>IF(BE80="","",BA$2)</f>
        <v/>
      </c>
      <c r="BD80" s="107" t="str">
        <f>IF(BE80="","",BA$3)</f>
        <v/>
      </c>
      <c r="BE80" s="108" t="str">
        <f>IF(BL80="","",IF(ISNUMBER(SEARCH(":",BL80)),MID(BL80,FIND(":",BL80)+2,FIND("(",BL80)-FIND(":",BL80)-3),LEFT(BL80,FIND("(",BL80)-2)))</f>
        <v/>
      </c>
      <c r="BF80" s="109" t="str">
        <f>IF(BL80="","",MID(BL80,FIND("(",BL80)+1,4))</f>
        <v/>
      </c>
      <c r="BG80" s="110" t="str">
        <f>IF(ISNUMBER(SEARCH("*female*",BL80)),"female",IF(ISNUMBER(SEARCH("*male*",BL80)),"male",""))</f>
        <v/>
      </c>
      <c r="BH80" s="111" t="str">
        <f>IF(BL80="","",IF(ISERROR(MID(BL80,FIND("male,",BL80)+6,(FIND(")",BL80)-(FIND("male,",BL80)+6))))=TRUE,"missing/error",MID(BL80,FIND("male,",BL80)+6,(FIND(")",BL80)-(FIND("male,",BL80)+6)))))</f>
        <v/>
      </c>
      <c r="BI80" s="112" t="str">
        <f>IF(BE80="","",(MID(BE80,(SEARCH("^^",SUBSTITUTE(BE80," ","^^",LEN(BE80)-LEN(SUBSTITUTE(BE80," ","")))))+1,99)&amp;"_"&amp;LEFT(BE80,FIND(" ",BE80)-1)&amp;"_"&amp;BF80))</f>
        <v/>
      </c>
      <c r="BK80" s="104"/>
      <c r="BL80" s="104"/>
      <c r="BM80" s="105" t="str">
        <f>IF(BQ80="","",BM$3)</f>
        <v/>
      </c>
      <c r="BN80" s="106" t="str">
        <f>IF(BQ80="","",BM$1)</f>
        <v/>
      </c>
      <c r="BO80" s="107" t="str">
        <f>IF(BQ80="","",BM$2)</f>
        <v/>
      </c>
      <c r="BP80" s="107" t="str">
        <f>IF(BQ80="","",BM$3)</f>
        <v/>
      </c>
      <c r="BQ80" s="108" t="str">
        <f>IF(BX80="","",IF(ISNUMBER(SEARCH(":",BX80)),MID(BX80,FIND(":",BX80)+2,FIND("(",BX80)-FIND(":",BX80)-3),LEFT(BX80,FIND("(",BX80)-2)))</f>
        <v/>
      </c>
      <c r="BR80" s="109" t="str">
        <f>IF(BX80="","",MID(BX80,FIND("(",BX80)+1,4))</f>
        <v/>
      </c>
      <c r="BS80" s="110" t="str">
        <f>IF(ISNUMBER(SEARCH("*female*",BX80)),"female",IF(ISNUMBER(SEARCH("*male*",BX80)),"male",""))</f>
        <v/>
      </c>
      <c r="BT80" s="111" t="str">
        <f>IF(BX80="","",IF(ISERROR(MID(BX80,FIND("male,",BX80)+6,(FIND(")",BX80)-(FIND("male,",BX80)+6))))=TRUE,"missing/error",MID(BX80,FIND("male,",BX80)+6,(FIND(")",BX80)-(FIND("male,",BX80)+6)))))</f>
        <v/>
      </c>
      <c r="BU80" s="112" t="str">
        <f>IF(BQ80="","",(MID(BQ80,(SEARCH("^^",SUBSTITUTE(BQ80," ","^^",LEN(BQ80)-LEN(SUBSTITUTE(BQ80," ","")))))+1,99)&amp;"_"&amp;LEFT(BQ80,FIND(" ",BQ80)-1)&amp;"_"&amp;BR80))</f>
        <v/>
      </c>
      <c r="BW80" s="104"/>
      <c r="BX80" s="104"/>
      <c r="BY80" s="105" t="str">
        <f>IF(CC80="","",BY$3)</f>
        <v/>
      </c>
      <c r="BZ80" s="106" t="str">
        <f>IF(CC80="","",BY$1)</f>
        <v/>
      </c>
      <c r="CA80" s="107" t="str">
        <f>IF(CC80="","",BY$2)</f>
        <v/>
      </c>
      <c r="CB80" s="107" t="str">
        <f>IF(CC80="","",BY$3)</f>
        <v/>
      </c>
      <c r="CC80" s="108" t="str">
        <f>IF(CJ80="","",IF(ISNUMBER(SEARCH(":",CJ80)),MID(CJ80,FIND(":",CJ80)+2,FIND("(",CJ80)-FIND(":",CJ80)-3),LEFT(CJ80,FIND("(",CJ80)-2)))</f>
        <v/>
      </c>
      <c r="CD80" s="109" t="str">
        <f>IF(CJ80="","",MID(CJ80,FIND("(",CJ80)+1,4))</f>
        <v/>
      </c>
      <c r="CE80" s="110" t="str">
        <f>IF(ISNUMBER(SEARCH("*female*",CJ80)),"female",IF(ISNUMBER(SEARCH("*male*",CJ80)),"male",""))</f>
        <v/>
      </c>
      <c r="CF80" s="111" t="str">
        <f>IF(CJ80="","",IF(ISERROR(MID(CJ80,FIND("male,",CJ80)+6,(FIND(")",CJ80)-(FIND("male,",CJ80)+6))))=TRUE,"missing/error",MID(CJ80,FIND("male,",CJ80)+6,(FIND(")",CJ80)-(FIND("male,",CJ80)+6)))))</f>
        <v/>
      </c>
      <c r="CG80" s="112" t="str">
        <f>IF(CC80="","",(MID(CC80,(SEARCH("^^",SUBSTITUTE(CC80," ","^^",LEN(CC80)-LEN(SUBSTITUTE(CC80," ","")))))+1,99)&amp;"_"&amp;LEFT(CC80,FIND(" ",CC80)-1)&amp;"_"&amp;CD80))</f>
        <v/>
      </c>
      <c r="CI80" s="104"/>
      <c r="CJ80" s="104"/>
      <c r="CK80" s="105" t="str">
        <f>IF(CO80="","",CK$3)</f>
        <v/>
      </c>
      <c r="CL80" s="106" t="str">
        <f>IF(CO80="","",CK$1)</f>
        <v/>
      </c>
      <c r="CM80" s="107" t="str">
        <f>IF(CO80="","",CK$2)</f>
        <v/>
      </c>
      <c r="CN80" s="107" t="str">
        <f>IF(CO80="","",CK$3)</f>
        <v/>
      </c>
      <c r="CO80" s="108" t="str">
        <f>IF(CV80="","",IF(ISNUMBER(SEARCH(":",CV80)),MID(CV80,FIND(":",CV80)+2,FIND("(",CV80)-FIND(":",CV80)-3),LEFT(CV80,FIND("(",CV80)-2)))</f>
        <v/>
      </c>
      <c r="CP80" s="109" t="str">
        <f>IF(CV80="","",MID(CV80,FIND("(",CV80)+1,4))</f>
        <v/>
      </c>
      <c r="CQ80" s="110" t="str">
        <f>IF(ISNUMBER(SEARCH("*female*",CV80)),"female",IF(ISNUMBER(SEARCH("*male*",CV80)),"male",""))</f>
        <v/>
      </c>
      <c r="CR80" s="111" t="str">
        <f>IF(CV80="","",IF(ISERROR(MID(CV80,FIND("male,",CV80)+6,(FIND(")",CV80)-(FIND("male,",CV80)+6))))=TRUE,"missing/error",MID(CV80,FIND("male,",CV80)+6,(FIND(")",CV80)-(FIND("male,",CV80)+6)))))</f>
        <v/>
      </c>
      <c r="CS80" s="112" t="str">
        <f>IF(CO80="","",(MID(CO80,(SEARCH("^^",SUBSTITUTE(CO80," ","^^",LEN(CO80)-LEN(SUBSTITUTE(CO80," ","")))))+1,99)&amp;"_"&amp;LEFT(CO80,FIND(" ",CO80)-1)&amp;"_"&amp;CP80))</f>
        <v/>
      </c>
      <c r="CU80" s="104"/>
      <c r="CV80" s="104"/>
      <c r="CW80" s="105" t="str">
        <f>IF(DA80="","",CW$3)</f>
        <v/>
      </c>
      <c r="CX80" s="106" t="str">
        <f>IF(DA80="","",CW$1)</f>
        <v/>
      </c>
      <c r="CY80" s="107" t="str">
        <f>IF(DA80="","",CW$2)</f>
        <v/>
      </c>
      <c r="CZ80" s="107" t="str">
        <f>IF(DA80="","",CW$3)</f>
        <v/>
      </c>
      <c r="DA80" s="108" t="str">
        <f>IF(DH80="","",IF(ISNUMBER(SEARCH(":",DH80)),MID(DH80,FIND(":",DH80)+2,FIND("(",DH80)-FIND(":",DH80)-3),LEFT(DH80,FIND("(",DH80)-2)))</f>
        <v/>
      </c>
      <c r="DB80" s="109" t="str">
        <f>IF(DH80="","",MID(DH80,FIND("(",DH80)+1,4))</f>
        <v/>
      </c>
      <c r="DC80" s="110" t="str">
        <f>IF(ISNUMBER(SEARCH("*female*",DH80)),"female",IF(ISNUMBER(SEARCH("*male*",DH80)),"male",""))</f>
        <v/>
      </c>
      <c r="DD80" s="111" t="str">
        <f>IF(DH80="","",IF(ISERROR(MID(DH80,FIND("male,",DH80)+6,(FIND(")",DH80)-(FIND("male,",DH80)+6))))=TRUE,"missing/error",MID(DH80,FIND("male,",DH80)+6,(FIND(")",DH80)-(FIND("male,",DH80)+6)))))</f>
        <v/>
      </c>
      <c r="DE80" s="112" t="str">
        <f>IF(DA80="","",(MID(DA80,(SEARCH("^^",SUBSTITUTE(DA80," ","^^",LEN(DA80)-LEN(SUBSTITUTE(DA80," ","")))))+1,99)&amp;"_"&amp;LEFT(DA80,FIND(" ",DA80)-1)&amp;"_"&amp;DB80))</f>
        <v/>
      </c>
      <c r="DG80" s="104"/>
      <c r="DH80" s="104"/>
      <c r="DI80" s="105" t="str">
        <f>IF(DM80="","",DI$3)</f>
        <v/>
      </c>
      <c r="DJ80" s="106" t="str">
        <f>IF(DM80="","",DI$1)</f>
        <v/>
      </c>
      <c r="DK80" s="107" t="str">
        <f>IF(DM80="","",DI$2)</f>
        <v/>
      </c>
      <c r="DL80" s="107" t="str">
        <f>IF(DM80="","",DI$3)</f>
        <v/>
      </c>
      <c r="DM80" s="108" t="str">
        <f>IF(DT80="","",IF(ISNUMBER(SEARCH(":",DT80)),MID(DT80,FIND(":",DT80)+2,FIND("(",DT80)-FIND(":",DT80)-3),LEFT(DT80,FIND("(",DT80)-2)))</f>
        <v/>
      </c>
      <c r="DN80" s="109" t="str">
        <f>IF(DT80="","",MID(DT80,FIND("(",DT80)+1,4))</f>
        <v/>
      </c>
      <c r="DO80" s="110" t="str">
        <f>IF(ISNUMBER(SEARCH("*female*",DT80)),"female",IF(ISNUMBER(SEARCH("*male*",DT80)),"male",""))</f>
        <v/>
      </c>
      <c r="DP80" s="111" t="str">
        <f>IF(DT80="","",IF(ISERROR(MID(DT80,FIND("male,",DT80)+6,(FIND(")",DT80)-(FIND("male,",DT80)+6))))=TRUE,"missing/error",MID(DT80,FIND("male,",DT80)+6,(FIND(")",DT80)-(FIND("male,",DT80)+6)))))</f>
        <v/>
      </c>
      <c r="DQ80" s="112" t="str">
        <f>IF(DM80="","",(MID(DM80,(SEARCH("^^",SUBSTITUTE(DM80," ","^^",LEN(DM80)-LEN(SUBSTITUTE(DM80," ","")))))+1,99)&amp;"_"&amp;LEFT(DM80,FIND(" ",DM80)-1)&amp;"_"&amp;DN80))</f>
        <v/>
      </c>
      <c r="DS80" s="104"/>
      <c r="DT80" s="104"/>
      <c r="DU80" s="105" t="str">
        <f>IF(DY80="","",DU$3)</f>
        <v/>
      </c>
      <c r="DV80" s="106" t="str">
        <f>IF(DY80="","",DU$1)</f>
        <v/>
      </c>
      <c r="DW80" s="107" t="str">
        <f>IF(DY80="","",DU$2)</f>
        <v/>
      </c>
      <c r="DX80" s="107" t="str">
        <f>IF(DY80="","",DU$3)</f>
        <v/>
      </c>
      <c r="DY80" s="108" t="str">
        <f>IF(EF80="","",IF(ISNUMBER(SEARCH(":",EF80)),MID(EF80,FIND(":",EF80)+2,FIND("(",EF80)-FIND(":",EF80)-3),LEFT(EF80,FIND("(",EF80)-2)))</f>
        <v/>
      </c>
      <c r="DZ80" s="109" t="str">
        <f>IF(EF80="","",MID(EF80,FIND("(",EF80)+1,4))</f>
        <v/>
      </c>
      <c r="EA80" s="110" t="str">
        <f>IF(ISNUMBER(SEARCH("*female*",EF80)),"female",IF(ISNUMBER(SEARCH("*male*",EF80)),"male",""))</f>
        <v/>
      </c>
      <c r="EB80" s="111" t="str">
        <f>IF(EF80="","",IF(ISERROR(MID(EF80,FIND("male,",EF80)+6,(FIND(")",EF80)-(FIND("male,",EF80)+6))))=TRUE,"missing/error",MID(EF80,FIND("male,",EF80)+6,(FIND(")",EF80)-(FIND("male,",EF80)+6)))))</f>
        <v/>
      </c>
      <c r="EC80" s="112" t="str">
        <f>IF(DY80="","",(MID(DY80,(SEARCH("^^",SUBSTITUTE(DY80," ","^^",LEN(DY80)-LEN(SUBSTITUTE(DY80," ","")))))+1,99)&amp;"_"&amp;LEFT(DY80,FIND(" ",DY80)-1)&amp;"_"&amp;DZ80))</f>
        <v/>
      </c>
      <c r="EE80" s="104"/>
      <c r="EF80" s="104"/>
      <c r="EG80" s="105" t="str">
        <f>IF(EK80="","",EG$3)</f>
        <v/>
      </c>
      <c r="EH80" s="106" t="str">
        <f>IF(EK80="","",EG$1)</f>
        <v/>
      </c>
      <c r="EI80" s="107" t="str">
        <f>IF(EK80="","",EG$2)</f>
        <v/>
      </c>
      <c r="EJ80" s="107" t="str">
        <f>IF(EK80="","",EG$3)</f>
        <v/>
      </c>
      <c r="EK80" s="108" t="str">
        <f>IF(ER80="","",IF(ISNUMBER(SEARCH(":",ER80)),MID(ER80,FIND(":",ER80)+2,FIND("(",ER80)-FIND(":",ER80)-3),LEFT(ER80,FIND("(",ER80)-2)))</f>
        <v/>
      </c>
      <c r="EL80" s="109" t="str">
        <f>IF(ER80="","",MID(ER80,FIND("(",ER80)+1,4))</f>
        <v/>
      </c>
      <c r="EM80" s="110" t="str">
        <f>IF(ISNUMBER(SEARCH("*female*",ER80)),"female",IF(ISNUMBER(SEARCH("*male*",ER80)),"male",""))</f>
        <v/>
      </c>
      <c r="EN80" s="111" t="str">
        <f>IF(ER80="","",IF(ISERROR(MID(ER80,FIND("male,",ER80)+6,(FIND(")",ER80)-(FIND("male,",ER80)+6))))=TRUE,"missing/error",MID(ER80,FIND("male,",ER80)+6,(FIND(")",ER80)-(FIND("male,",ER80)+6)))))</f>
        <v/>
      </c>
      <c r="EO80" s="112" t="str">
        <f>IF(EK80="","",(MID(EK80,(SEARCH("^^",SUBSTITUTE(EK80," ","^^",LEN(EK80)-LEN(SUBSTITUTE(EK80," ","")))))+1,99)&amp;"_"&amp;LEFT(EK80,FIND(" ",EK80)-1)&amp;"_"&amp;EL80))</f>
        <v/>
      </c>
      <c r="EQ80" s="104"/>
      <c r="ER80" s="104"/>
      <c r="ES80" s="105" t="str">
        <f>IF(EW80="","",ES$3)</f>
        <v/>
      </c>
      <c r="ET80" s="106" t="str">
        <f>IF(EW80="","",ES$1)</f>
        <v/>
      </c>
      <c r="EU80" s="107" t="str">
        <f>IF(EW80="","",ES$2)</f>
        <v/>
      </c>
      <c r="EV80" s="107" t="str">
        <f>IF(EW80="","",ES$3)</f>
        <v/>
      </c>
      <c r="EW80" s="108" t="str">
        <f>IF(FD80="","",IF(ISNUMBER(SEARCH(":",FD80)),MID(FD80,FIND(":",FD80)+2,FIND("(",FD80)-FIND(":",FD80)-3),LEFT(FD80,FIND("(",FD80)-2)))</f>
        <v/>
      </c>
      <c r="EX80" s="109" t="str">
        <f>IF(FD80="","",MID(FD80,FIND("(",FD80)+1,4))</f>
        <v/>
      </c>
      <c r="EY80" s="110" t="str">
        <f>IF(ISNUMBER(SEARCH("*female*",FD80)),"female",IF(ISNUMBER(SEARCH("*male*",FD80)),"male",""))</f>
        <v/>
      </c>
      <c r="EZ80" s="111" t="str">
        <f>IF(FD80="","",IF(ISERROR(MID(FD80,FIND("male,",FD80)+6,(FIND(")",FD80)-(FIND("male,",FD80)+6))))=TRUE,"missing/error",MID(FD80,FIND("male,",FD80)+6,(FIND(")",FD80)-(FIND("male,",FD80)+6)))))</f>
        <v/>
      </c>
      <c r="FA80" s="112" t="str">
        <f>IF(EW80="","",(MID(EW80,(SEARCH("^^",SUBSTITUTE(EW80," ","^^",LEN(EW80)-LEN(SUBSTITUTE(EW80," ","")))))+1,99)&amp;"_"&amp;LEFT(EW80,FIND(" ",EW80)-1)&amp;"_"&amp;EX80))</f>
        <v/>
      </c>
      <c r="FC80" s="104"/>
      <c r="FD80" s="104"/>
      <c r="FE80" s="105" t="str">
        <f>IF(FI80="","",FE$3)</f>
        <v/>
      </c>
      <c r="FF80" s="106" t="str">
        <f>IF(FI80="","",FE$1)</f>
        <v/>
      </c>
      <c r="FG80" s="107" t="str">
        <f>IF(FI80="","",FE$2)</f>
        <v/>
      </c>
      <c r="FH80" s="107" t="str">
        <f>IF(FI80="","",FE$3)</f>
        <v/>
      </c>
      <c r="FI80" s="108" t="str">
        <f>IF(FP80="","",IF(ISNUMBER(SEARCH(":",FP80)),MID(FP80,FIND(":",FP80)+2,FIND("(",FP80)-FIND(":",FP80)-3),LEFT(FP80,FIND("(",FP80)-2)))</f>
        <v/>
      </c>
      <c r="FJ80" s="109" t="str">
        <f>IF(FP80="","",MID(FP80,FIND("(",FP80)+1,4))</f>
        <v/>
      </c>
      <c r="FK80" s="110" t="str">
        <f>IF(ISNUMBER(SEARCH("*female*",FP80)),"female",IF(ISNUMBER(SEARCH("*male*",FP80)),"male",""))</f>
        <v/>
      </c>
      <c r="FL80" s="111" t="str">
        <f>IF(FP80="","",IF(ISERROR(MID(FP80,FIND("male,",FP80)+6,(FIND(")",FP80)-(FIND("male,",FP80)+6))))=TRUE,"missing/error",MID(FP80,FIND("male,",FP80)+6,(FIND(")",FP80)-(FIND("male,",FP80)+6)))))</f>
        <v/>
      </c>
      <c r="FM80" s="112" t="str">
        <f>IF(FI80="","",(MID(FI80,(SEARCH("^^",SUBSTITUTE(FI80," ","^^",LEN(FI80)-LEN(SUBSTITUTE(FI80," ","")))))+1,99)&amp;"_"&amp;LEFT(FI80,FIND(" ",FI80)-1)&amp;"_"&amp;FJ80))</f>
        <v/>
      </c>
      <c r="FO80" s="104"/>
      <c r="FP80" s="104"/>
      <c r="FQ80" s="105" t="str">
        <f>IF(FU80="","",#REF!)</f>
        <v/>
      </c>
      <c r="FR80" s="106" t="str">
        <f>IF(FU80="","",FQ$1)</f>
        <v/>
      </c>
      <c r="FS80" s="107" t="str">
        <f>IF(FU80="","",FQ$2)</f>
        <v/>
      </c>
      <c r="FT80" s="107" t="str">
        <f>IF(FU80="","",FQ$3)</f>
        <v/>
      </c>
      <c r="FU80" s="108" t="str">
        <f>IF(GB80="","",IF(ISNUMBER(SEARCH(":",GB80)),MID(GB80,FIND(":",GB80)+2,FIND("(",GB80)-FIND(":",GB80)-3),LEFT(GB80,FIND("(",GB80)-2)))</f>
        <v/>
      </c>
      <c r="FV80" s="109" t="str">
        <f>IF(GB80="","",MID(GB80,FIND("(",GB80)+1,4))</f>
        <v/>
      </c>
      <c r="FW80" s="110" t="str">
        <f>IF(ISNUMBER(SEARCH("*female*",GB80)),"female",IF(ISNUMBER(SEARCH("*male*",GB80)),"male",""))</f>
        <v/>
      </c>
      <c r="FX80" s="111" t="str">
        <f>IF(GB80="","",IF(ISERROR(MID(GB80,FIND("male,",GB80)+6,(FIND(")",GB80)-(FIND("male,",GB80)+6))))=TRUE,"missing/error",MID(GB80,FIND("male,",GB80)+6,(FIND(")",GB80)-(FIND("male,",GB80)+6)))))</f>
        <v/>
      </c>
      <c r="FY80" s="112" t="str">
        <f>IF(FU80="","",(MID(FU80,(SEARCH("^^",SUBSTITUTE(FU80," ","^^",LEN(FU80)-LEN(SUBSTITUTE(FU80," ","")))))+1,99)&amp;"_"&amp;LEFT(FU80,FIND(" ",FU80)-1)&amp;"_"&amp;FV80))</f>
        <v/>
      </c>
      <c r="GA80" s="104"/>
      <c r="GB80" s="104"/>
      <c r="GC80" s="105" t="str">
        <f>IF(GG80="","",GC$3)</f>
        <v/>
      </c>
      <c r="GD80" s="106" t="str">
        <f>IF(GG80="","",GC$1)</f>
        <v/>
      </c>
      <c r="GE80" s="107" t="str">
        <f>IF(GG80="","",GC$2)</f>
        <v/>
      </c>
      <c r="GF80" s="107" t="str">
        <f>IF(GG80="","",GC$3)</f>
        <v/>
      </c>
      <c r="GG80" s="108" t="str">
        <f>IF(GN80="","",IF(ISNUMBER(SEARCH(":",GN80)),MID(GN80,FIND(":",GN80)+2,FIND("(",GN80)-FIND(":",GN80)-3),LEFT(GN80,FIND("(",GN80)-2)))</f>
        <v/>
      </c>
      <c r="GH80" s="109" t="str">
        <f>IF(GN80="","",MID(GN80,FIND("(",GN80)+1,4))</f>
        <v/>
      </c>
      <c r="GI80" s="110" t="str">
        <f>IF(ISNUMBER(SEARCH("*female*",GN80)),"female",IF(ISNUMBER(SEARCH("*male*",GN80)),"male",""))</f>
        <v/>
      </c>
      <c r="GJ80" s="111" t="str">
        <f>IF(GN80="","",IF(ISERROR(MID(GN80,FIND("male,",GN80)+6,(FIND(")",GN80)-(FIND("male,",GN80)+6))))=TRUE,"missing/error",MID(GN80,FIND("male,",GN80)+6,(FIND(")",GN80)-(FIND("male,",GN80)+6)))))</f>
        <v/>
      </c>
      <c r="GK80" s="112" t="str">
        <f>IF(GG80="","",(MID(GG80,(SEARCH("^^",SUBSTITUTE(GG80," ","^^",LEN(GG80)-LEN(SUBSTITUTE(GG80," ","")))))+1,99)&amp;"_"&amp;LEFT(GG80,FIND(" ",GG80)-1)&amp;"_"&amp;GH80))</f>
        <v/>
      </c>
      <c r="GM80" s="104"/>
      <c r="GN80" s="104" t="s">
        <v>287</v>
      </c>
      <c r="GO80" s="105" t="str">
        <f>IF(GS80="","",GO$3)</f>
        <v/>
      </c>
      <c r="GP80" s="106" t="str">
        <f>IF(GS80="","",GO$1)</f>
        <v/>
      </c>
      <c r="GQ80" s="107" t="str">
        <f>IF(GS80="","",GO$2)</f>
        <v/>
      </c>
      <c r="GR80" s="107" t="str">
        <f>IF(GS80="","",GO$3)</f>
        <v/>
      </c>
      <c r="GS80" s="108" t="str">
        <f>IF(GZ80="","",IF(ISNUMBER(SEARCH(":",GZ80)),MID(GZ80,FIND(":",GZ80)+2,FIND("(",GZ80)-FIND(":",GZ80)-3),LEFT(GZ80,FIND("(",GZ80)-2)))</f>
        <v/>
      </c>
      <c r="GT80" s="109" t="str">
        <f>IF(GZ80="","",MID(GZ80,FIND("(",GZ80)+1,4))</f>
        <v/>
      </c>
      <c r="GU80" s="110" t="str">
        <f>IF(ISNUMBER(SEARCH("*female*",GZ80)),"female",IF(ISNUMBER(SEARCH("*male*",GZ80)),"male",""))</f>
        <v/>
      </c>
      <c r="GV80" s="111" t="str">
        <f>IF(GZ80="","",IF(ISERROR(MID(GZ80,FIND("male,",GZ80)+6,(FIND(")",GZ80)-(FIND("male,",GZ80)+6))))=TRUE,"missing/error",MID(GZ80,FIND("male,",GZ80)+6,(FIND(")",GZ80)-(FIND("male,",GZ80)+6)))))</f>
        <v/>
      </c>
      <c r="GW80" s="112" t="str">
        <f>IF(GS80="","",(MID(GS80,(SEARCH("^^",SUBSTITUTE(GS80," ","^^",LEN(GS80)-LEN(SUBSTITUTE(GS80," ","")))))+1,99)&amp;"_"&amp;LEFT(GS80,FIND(" ",GS80)-1)&amp;"_"&amp;GT80))</f>
        <v/>
      </c>
      <c r="GY80" s="104"/>
      <c r="GZ80" s="104"/>
      <c r="HA80" s="105" t="str">
        <f>IF(HE80="","",HA$3)</f>
        <v/>
      </c>
      <c r="HB80" s="106" t="str">
        <f>IF(HE80="","",HA$1)</f>
        <v/>
      </c>
      <c r="HC80" s="107" t="str">
        <f>IF(HE80="","",HA$2)</f>
        <v/>
      </c>
      <c r="HD80" s="107" t="str">
        <f>IF(HE80="","",HA$3)</f>
        <v/>
      </c>
      <c r="HE80" s="108" t="str">
        <f>IF(HL80="","",IF(ISNUMBER(SEARCH(":",HL80)),MID(HL80,FIND(":",HL80)+2,FIND("(",HL80)-FIND(":",HL80)-3),LEFT(HL80,FIND("(",HL80)-2)))</f>
        <v/>
      </c>
      <c r="HF80" s="109" t="str">
        <f>IF(HL80="","",MID(HL80,FIND("(",HL80)+1,4))</f>
        <v/>
      </c>
      <c r="HG80" s="110" t="str">
        <f>IF(ISNUMBER(SEARCH("*female*",HL80)),"female",IF(ISNUMBER(SEARCH("*male*",HL80)),"male",""))</f>
        <v/>
      </c>
      <c r="HH80" s="111" t="str">
        <f>IF(HL80="","",IF(ISERROR(MID(HL80,FIND("male,",HL80)+6,(FIND(")",HL80)-(FIND("male,",HL80)+6))))=TRUE,"missing/error",MID(HL80,FIND("male,",HL80)+6,(FIND(")",HL80)-(FIND("male,",HL80)+6)))))</f>
        <v/>
      </c>
      <c r="HI80" s="112" t="str">
        <f>IF(HE80="","",(MID(HE80,(SEARCH("^^",SUBSTITUTE(HE80," ","^^",LEN(HE80)-LEN(SUBSTITUTE(HE80," ","")))))+1,99)&amp;"_"&amp;LEFT(HE80,FIND(" ",HE80)-1)&amp;"_"&amp;HF80))</f>
        <v/>
      </c>
      <c r="HK80" s="104"/>
      <c r="HL80" s="104" t="s">
        <v>287</v>
      </c>
      <c r="HM80" s="105" t="str">
        <f>IF(HQ80="","",HM$3)</f>
        <v/>
      </c>
      <c r="HN80" s="106" t="str">
        <f>IF(HQ80="","",HM$1)</f>
        <v/>
      </c>
      <c r="HO80" s="107" t="str">
        <f>IF(HQ80="","",HM$2)</f>
        <v/>
      </c>
      <c r="HP80" s="107" t="str">
        <f>IF(HQ80="","",HM$3)</f>
        <v/>
      </c>
      <c r="HQ80" s="108" t="str">
        <f>IF(HX80="","",IF(ISNUMBER(SEARCH(":",HX80)),MID(HX80,FIND(":",HX80)+2,FIND("(",HX80)-FIND(":",HX80)-3),LEFT(HX80,FIND("(",HX80)-2)))</f>
        <v/>
      </c>
      <c r="HR80" s="109" t="str">
        <f>IF(HX80="","",MID(HX80,FIND("(",HX80)+1,4))</f>
        <v/>
      </c>
      <c r="HS80" s="110" t="str">
        <f>IF(ISNUMBER(SEARCH("*female*",HX80)),"female",IF(ISNUMBER(SEARCH("*male*",HX80)),"male",""))</f>
        <v/>
      </c>
      <c r="HT80" s="111" t="str">
        <f>IF(HX80="","",IF(ISERROR(MID(HX80,FIND("male,",HX80)+6,(FIND(")",HX80)-(FIND("male,",HX80)+6))))=TRUE,"missing/error",MID(HX80,FIND("male,",HX80)+6,(FIND(")",HX80)-(FIND("male,",HX80)+6)))))</f>
        <v/>
      </c>
      <c r="HU80" s="112" t="str">
        <f>IF(HQ80="","",(MID(HQ80,(SEARCH("^^",SUBSTITUTE(HQ80," ","^^",LEN(HQ80)-LEN(SUBSTITUTE(HQ80," ","")))))+1,99)&amp;"_"&amp;LEFT(HQ80,FIND(" ",HQ80)-1)&amp;"_"&amp;HR80))</f>
        <v/>
      </c>
      <c r="HW80" s="104"/>
      <c r="HX80" s="104"/>
      <c r="HY80" s="105" t="str">
        <f>IF(IC80="","",HY$3)</f>
        <v/>
      </c>
      <c r="HZ80" s="106" t="str">
        <f>IF(IC80="","",HY$1)</f>
        <v/>
      </c>
      <c r="IA80" s="107" t="str">
        <f>IF(IC80="","",HY$2)</f>
        <v/>
      </c>
      <c r="IB80" s="107" t="str">
        <f>IF(IC80="","",HY$3)</f>
        <v/>
      </c>
      <c r="IC80" s="108" t="str">
        <f>IF(IJ80="","",IF(ISNUMBER(SEARCH(":",IJ80)),MID(IJ80,FIND(":",IJ80)+2,FIND("(",IJ80)-FIND(":",IJ80)-3),LEFT(IJ80,FIND("(",IJ80)-2)))</f>
        <v/>
      </c>
      <c r="ID80" s="109" t="str">
        <f>IF(IJ80="","",MID(IJ80,FIND("(",IJ80)+1,4))</f>
        <v/>
      </c>
      <c r="IE80" s="110" t="str">
        <f>IF(ISNUMBER(SEARCH("*female*",IJ80)),"female",IF(ISNUMBER(SEARCH("*male*",IJ80)),"male",""))</f>
        <v/>
      </c>
      <c r="IF80" s="111" t="str">
        <f>IF(IJ80="","",IF(ISERROR(MID(IJ80,FIND("male,",IJ80)+6,(FIND(")",IJ80)-(FIND("male,",IJ80)+6))))=TRUE,"missing/error",MID(IJ80,FIND("male,",IJ80)+6,(FIND(")",IJ80)-(FIND("male,",IJ80)+6)))))</f>
        <v/>
      </c>
      <c r="IG80" s="112" t="str">
        <f>IF(IC80="","",(MID(IC80,(SEARCH("^^",SUBSTITUTE(IC80," ","^^",LEN(IC80)-LEN(SUBSTITUTE(IC80," ","")))))+1,99)&amp;"_"&amp;LEFT(IC80,FIND(" ",IC80)-1)&amp;"_"&amp;ID80))</f>
        <v/>
      </c>
      <c r="II80" s="104"/>
      <c r="IJ80" s="104"/>
      <c r="IK80" s="105" t="str">
        <f>IF(IO80="","",IK$3)</f>
        <v/>
      </c>
      <c r="IL80" s="106" t="str">
        <f>IF(IO80="","",IK$1)</f>
        <v/>
      </c>
      <c r="IM80" s="107" t="str">
        <f>IF(IO80="","",IK$2)</f>
        <v/>
      </c>
      <c r="IN80" s="107" t="str">
        <f>IF(IO80="","",IK$3)</f>
        <v/>
      </c>
      <c r="IO80" s="108" t="str">
        <f>IF(IV80="","",IF(ISNUMBER(SEARCH(":",IV80)),MID(IV80,FIND(":",IV80)+2,FIND("(",IV80)-FIND(":",IV80)-3),LEFT(IV80,FIND("(",IV80)-2)))</f>
        <v/>
      </c>
      <c r="IP80" s="109" t="str">
        <f>IF(IV80="","",MID(IV80,FIND("(",IV80)+1,4))</f>
        <v/>
      </c>
      <c r="IQ80" s="110" t="str">
        <f>IF(ISNUMBER(SEARCH("*female*",IV80)),"female",IF(ISNUMBER(SEARCH("*male*",IV80)),"male",""))</f>
        <v/>
      </c>
      <c r="IR80" s="111" t="str">
        <f>IF(IV80="","",IF(ISERROR(MID(IV80,FIND("male,",IV80)+6,(FIND(")",IV80)-(FIND("male,",IV80)+6))))=TRUE,"missing/error",MID(IV80,FIND("male,",IV80)+6,(FIND(")",IV80)-(FIND("male,",IV80)+6)))))</f>
        <v/>
      </c>
      <c r="IS80" s="112" t="str">
        <f>IF(IO80="","",(MID(IO80,(SEARCH("^^",SUBSTITUTE(IO80," ","^^",LEN(IO80)-LEN(SUBSTITUTE(IO80," ","")))))+1,99)&amp;"_"&amp;LEFT(IO80,FIND(" ",IO80)-1)&amp;"_"&amp;IP80))</f>
        <v/>
      </c>
      <c r="IU80" s="104"/>
      <c r="IV80" s="104"/>
      <c r="IW80" s="105" t="str">
        <f>IF(JA80="","",IW$3)</f>
        <v/>
      </c>
      <c r="IX80" s="106" t="str">
        <f>IF(JA80="","",IW$1)</f>
        <v/>
      </c>
      <c r="IY80" s="107" t="str">
        <f>IF(JA80="","",IW$2)</f>
        <v/>
      </c>
      <c r="IZ80" s="107" t="str">
        <f>IF(JA80="","",IW$3)</f>
        <v/>
      </c>
      <c r="JA80" s="108" t="str">
        <f>IF(JH80="","",IF(ISNUMBER(SEARCH(":",JH80)),MID(JH80,FIND(":",JH80)+2,FIND("(",JH80)-FIND(":",JH80)-3),LEFT(JH80,FIND("(",JH80)-2)))</f>
        <v/>
      </c>
      <c r="JB80" s="109" t="str">
        <f>IF(JH80="","",MID(JH80,FIND("(",JH80)+1,4))</f>
        <v/>
      </c>
      <c r="JC80" s="110" t="str">
        <f>IF(ISNUMBER(SEARCH("*female*",JH80)),"female",IF(ISNUMBER(SEARCH("*male*",JH80)),"male",""))</f>
        <v/>
      </c>
      <c r="JD80" s="111" t="str">
        <f>IF(JH80="","",IF(ISERROR(MID(JH80,FIND("male,",JH80)+6,(FIND(")",JH80)-(FIND("male,",JH80)+6))))=TRUE,"missing/error",MID(JH80,FIND("male,",JH80)+6,(FIND(")",JH80)-(FIND("male,",JH80)+6)))))</f>
        <v/>
      </c>
      <c r="JE80" s="112" t="str">
        <f>IF(JA80="","",(MID(JA80,(SEARCH("^^",SUBSTITUTE(JA80," ","^^",LEN(JA80)-LEN(SUBSTITUTE(JA80," ","")))))+1,99)&amp;"_"&amp;LEFT(JA80,FIND(" ",JA80)-1)&amp;"_"&amp;JB80))</f>
        <v/>
      </c>
      <c r="JG80" s="104"/>
      <c r="JH80" s="104"/>
      <c r="JI80" s="105" t="str">
        <f>IF(JM80="","",JI$3)</f>
        <v/>
      </c>
      <c r="JJ80" s="106" t="str">
        <f>IF(JM80="","",JI$1)</f>
        <v/>
      </c>
      <c r="JK80" s="107" t="str">
        <f>IF(JM80="","",JI$2)</f>
        <v/>
      </c>
      <c r="JL80" s="107" t="str">
        <f>IF(JM80="","",JI$3)</f>
        <v/>
      </c>
      <c r="JM80" s="108" t="str">
        <f>IF(JT80="","",IF(ISNUMBER(SEARCH(":",JT80)),MID(JT80,FIND(":",JT80)+2,FIND("(",JT80)-FIND(":",JT80)-3),LEFT(JT80,FIND("(",JT80)-2)))</f>
        <v/>
      </c>
      <c r="JN80" s="109" t="str">
        <f>IF(JT80="","",MID(JT80,FIND("(",JT80)+1,4))</f>
        <v/>
      </c>
      <c r="JO80" s="110" t="str">
        <f>IF(ISNUMBER(SEARCH("*female*",JT80)),"female",IF(ISNUMBER(SEARCH("*male*",JT80)),"male",""))</f>
        <v/>
      </c>
      <c r="JP80" s="111" t="str">
        <f>IF(JT80="","",IF(ISERROR(MID(JT80,FIND("male,",JT80)+6,(FIND(")",JT80)-(FIND("male,",JT80)+6))))=TRUE,"missing/error",MID(JT80,FIND("male,",JT80)+6,(FIND(")",JT80)-(FIND("male,",JT80)+6)))))</f>
        <v/>
      </c>
      <c r="JQ80" s="112" t="str">
        <f>IF(JM80="","",(MID(JM80,(SEARCH("^^",SUBSTITUTE(JM80," ","^^",LEN(JM80)-LEN(SUBSTITUTE(JM80," ","")))))+1,99)&amp;"_"&amp;LEFT(JM80,FIND(" ",JM80)-1)&amp;"_"&amp;JN80))</f>
        <v/>
      </c>
      <c r="JS80" s="104"/>
      <c r="JT80" s="104"/>
      <c r="JU80" s="105" t="str">
        <f>IF(JY80="","",JU$3)</f>
        <v/>
      </c>
      <c r="JV80" s="106" t="str">
        <f>IF(JY80="","",JU$1)</f>
        <v/>
      </c>
      <c r="JW80" s="107" t="str">
        <f>IF(JY80="","",JU$2)</f>
        <v/>
      </c>
      <c r="JX80" s="107" t="str">
        <f>IF(JY80="","",JU$3)</f>
        <v/>
      </c>
      <c r="JY80" s="108" t="str">
        <f>IF(KF80="","",IF(ISNUMBER(SEARCH(":",KF80)),MID(KF80,FIND(":",KF80)+2,FIND("(",KF80)-FIND(":",KF80)-3),LEFT(KF80,FIND("(",KF80)-2)))</f>
        <v/>
      </c>
      <c r="JZ80" s="109" t="str">
        <f>IF(KF80="","",MID(KF80,FIND("(",KF80)+1,4))</f>
        <v/>
      </c>
      <c r="KA80" s="110" t="str">
        <f>IF(ISNUMBER(SEARCH("*female*",KF80)),"female",IF(ISNUMBER(SEARCH("*male*",KF80)),"male",""))</f>
        <v/>
      </c>
      <c r="KB80" s="111" t="str">
        <f>IF(KF80="","",IF(ISERROR(MID(KF80,FIND("male,",KF80)+6,(FIND(")",KF80)-(FIND("male,",KF80)+6))))=TRUE,"missing/error",MID(KF80,FIND("male,",KF80)+6,(FIND(")",KF80)-(FIND("male,",KF80)+6)))))</f>
        <v/>
      </c>
      <c r="KC80" s="112" t="str">
        <f>IF(JY80="","",(MID(JY80,(SEARCH("^^",SUBSTITUTE(JY80," ","^^",LEN(JY80)-LEN(SUBSTITUTE(JY80," ","")))))+1,99)&amp;"_"&amp;LEFT(JY80,FIND(" ",JY80)-1)&amp;"_"&amp;JZ80))</f>
        <v/>
      </c>
      <c r="KE80" s="104"/>
      <c r="KF80" s="104"/>
    </row>
    <row r="81" spans="1:292" ht="13.5" customHeight="1">
      <c r="A81" s="20"/>
      <c r="B81" s="104" t="s">
        <v>1067</v>
      </c>
      <c r="D81" s="163"/>
      <c r="E81" s="105"/>
      <c r="F81" s="106"/>
      <c r="G81" s="107"/>
      <c r="H81" s="107"/>
      <c r="I81" s="108"/>
      <c r="J81" s="109"/>
      <c r="K81" s="110"/>
      <c r="L81" s="111"/>
      <c r="M81" s="112"/>
      <c r="O81" s="104"/>
      <c r="P81" s="163"/>
      <c r="Q81" s="105"/>
      <c r="R81" s="106"/>
      <c r="S81" s="107" t="str">
        <f>IF(U81="","",Q$2)</f>
        <v/>
      </c>
      <c r="T81" s="107" t="str">
        <f>IF(U81="","",Q$3)</f>
        <v/>
      </c>
      <c r="U81" s="108" t="str">
        <f>IF(AB81="","",IF(ISNUMBER(SEARCH(":",AB81)),MID(AB81,FIND(":",AB81)+2,FIND("(",AB81)-FIND(":",AB81)-3),LEFT(AB81,FIND("(",AB81)-2)))</f>
        <v/>
      </c>
      <c r="V81" s="109" t="str">
        <f>IF(AB81="","",MID(AB81,FIND("(",AB81)+1,4))</f>
        <v/>
      </c>
      <c r="W81" s="110" t="str">
        <f>IF(ISNUMBER(SEARCH("*female*",AB81)),"female",IF(ISNUMBER(SEARCH("*male*",AB81)),"male",""))</f>
        <v/>
      </c>
      <c r="X81" s="111" t="s">
        <v>287</v>
      </c>
      <c r="Y81" s="112" t="str">
        <f>IF(U81="","",(MID(U81,(SEARCH("^^",SUBSTITUTE(U81," ","^^",LEN(U81)-LEN(SUBSTITUTE(U81," ","")))))+1,99)&amp;"_"&amp;LEFT(U81,FIND(" ",U81)-1)&amp;"_"&amp;V81))</f>
        <v/>
      </c>
      <c r="AA81" s="104"/>
      <c r="AB81" s="104"/>
      <c r="AC81" s="105" t="str">
        <f>IF(AG81="","",AC$3)</f>
        <v/>
      </c>
      <c r="AD81" s="106" t="str">
        <f>IF(AG81="","",AC$1)</f>
        <v/>
      </c>
      <c r="AE81" s="107" t="str">
        <f>IF(AG81="","",AC$2)</f>
        <v/>
      </c>
      <c r="AF81" s="107" t="str">
        <f>IF(AG81="","",AC$3)</f>
        <v/>
      </c>
      <c r="AG81" s="108" t="str">
        <f>IF(AN81="","",IF(ISNUMBER(SEARCH(":",AN81)),MID(AN81,FIND(":",AN81)+2,FIND("(",AN81)-FIND(":",AN81)-3),LEFT(AN81,FIND("(",AN81)-2)))</f>
        <v/>
      </c>
      <c r="AH81" s="109" t="str">
        <f>IF(AN81="","",MID(AN81,FIND("(",AN81)+1,4))</f>
        <v/>
      </c>
      <c r="AI81" s="110" t="str">
        <f>IF(ISNUMBER(SEARCH("*female*",AN81)),"female",IF(ISNUMBER(SEARCH("*male*",AN81)),"male",""))</f>
        <v/>
      </c>
      <c r="AJ81" s="111" t="str">
        <f>IF(AN81="","",IF(ISERROR(MID(AN81,FIND("male,",AN81)+6,(FIND(")",AN81)-(FIND("male,",AN81)+6))))=TRUE,"missing/error",MID(AN81,FIND("male,",AN81)+6,(FIND(")",AN81)-(FIND("male,",AN81)+6)))))</f>
        <v/>
      </c>
      <c r="AK81" s="112" t="str">
        <f>IF(AG81="","",(MID(AG81,(SEARCH("^^",SUBSTITUTE(AG81," ","^^",LEN(AG81)-LEN(SUBSTITUTE(AG81," ","")))))+1,99)&amp;"_"&amp;LEFT(AG81,FIND(" ",AG81)-1)&amp;"_"&amp;AH81))</f>
        <v/>
      </c>
      <c r="AM81" s="104"/>
      <c r="AN81" s="104"/>
      <c r="AO81" s="105">
        <f>IF(AS81="","",AO$3)</f>
        <v>43809</v>
      </c>
      <c r="AP81" s="106" t="str">
        <f>IF(AS81="","",AO$1)</f>
        <v>Rinne I</v>
      </c>
      <c r="AQ81" s="107">
        <f>IF(AS81="","",AO$2)</f>
        <v>43622</v>
      </c>
      <c r="AR81" s="107">
        <f>IF(AS81="","",AO$3)</f>
        <v>43809</v>
      </c>
      <c r="AS81" s="108" t="str">
        <f>IF(AZ81="","",IF(ISNUMBER(SEARCH(":",AZ81)),MID(AZ81,FIND(":",AZ81)+2,FIND("(",AZ81)-FIND(":",AZ81)-3),LEFT(AZ81,FIND("(",AZ81)-2)))</f>
        <v>Thomas Blomqvist</v>
      </c>
      <c r="AT81" s="109" t="str">
        <f>IF(AZ81="","",MID(AZ81,FIND("(",AZ81)+1,4))</f>
        <v>1965</v>
      </c>
      <c r="AU81" s="110" t="str">
        <f>IF(ISNUMBER(SEARCH("*female*",AZ81)),"female",IF(ISNUMBER(SEARCH("*male*",AZ81)),"male",""))</f>
        <v>male</v>
      </c>
      <c r="AV81" s="111" t="str">
        <f>IF(AZ81="","",IF(ISERROR(MID(AZ81,FIND("male,",AZ81)+6,(FIND(")",AZ81)-(FIND("male,",AZ81)+6))))=TRUE,"missing/error",MID(AZ81,FIND("male,",AZ81)+6,(FIND(")",AZ81)-(FIND("male,",AZ81)+6)))))</f>
        <v>fi_sfp01</v>
      </c>
      <c r="AW81" s="112" t="str">
        <f>IF(AS81="","",(MID(AS81,(SEARCH("^^",SUBSTITUTE(AS81," ","^^",LEN(AS81)-LEN(SUBSTITUTE(AS81," ","")))))+1,99)&amp;"_"&amp;LEFT(AS81,FIND(" ",AS81)-1)&amp;"_"&amp;AT81))</f>
        <v>Blomqvist_Thomas_1965</v>
      </c>
      <c r="AY81" s="104"/>
      <c r="AZ81" s="104" t="s">
        <v>1075</v>
      </c>
      <c r="BA81" s="105">
        <f>IF(BE81="","",BA$3)</f>
        <v>44926</v>
      </c>
      <c r="BB81" s="106" t="str">
        <f>IF(BE81="","",BA$1)</f>
        <v>Marin I</v>
      </c>
      <c r="BC81" s="107">
        <f>IF(BE81="","",BA$2)</f>
        <v>43809</v>
      </c>
      <c r="BD81" s="107">
        <f>IF(BE81="","",BA$3)</f>
        <v>44926</v>
      </c>
      <c r="BE81" s="108" t="str">
        <f>IF(BL81="","",IF(ISNUMBER(SEARCH(":",BL81)),MID(BL81,FIND(":",BL81)+2,FIND("(",BL81)-FIND(":",BL81)-3),LEFT(BL81,FIND("(",BL81)-2)))</f>
        <v>Thomas Blomqvist</v>
      </c>
      <c r="BF81" s="109" t="str">
        <f>IF(BL81="","",MID(BL81,FIND("(",BL81)+1,4))</f>
        <v>1965</v>
      </c>
      <c r="BG81" s="110" t="str">
        <f>IF(ISNUMBER(SEARCH("*female*",BL81)),"female",IF(ISNUMBER(SEARCH("*male*",BL81)),"male",""))</f>
        <v>male</v>
      </c>
      <c r="BH81" s="111" t="str">
        <f>IF(BL81="","",IF(ISERROR(MID(BL81,FIND("male,",BL81)+6,(FIND(")",BL81)-(FIND("male,",BL81)+6))))=TRUE,"missing/error",MID(BL81,FIND("male,",BL81)+6,(FIND(")",BL81)-(FIND("male,",BL81)+6)))))</f>
        <v>fi_sfp01</v>
      </c>
      <c r="BI81" s="112" t="str">
        <f>IF(BE81="","",(MID(BE81,(SEARCH("^^",SUBSTITUTE(BE81," ","^^",LEN(BE81)-LEN(SUBSTITUTE(BE81," ","")))))+1,99)&amp;"_"&amp;LEFT(BE81,FIND(" ",BE81)-1)&amp;"_"&amp;BF81))</f>
        <v>Blomqvist_Thomas_1965</v>
      </c>
      <c r="BK81" s="104"/>
      <c r="BL81" s="104" t="s">
        <v>1075</v>
      </c>
      <c r="BM81" s="105" t="str">
        <f>IF(BQ81="","",BM$3)</f>
        <v/>
      </c>
      <c r="BN81" s="106" t="str">
        <f>IF(BQ81="","",BM$1)</f>
        <v/>
      </c>
      <c r="BO81" s="107" t="str">
        <f>IF(BQ81="","",BM$2)</f>
        <v/>
      </c>
      <c r="BP81" s="107" t="str">
        <f>IF(BQ81="","",BM$3)</f>
        <v/>
      </c>
      <c r="BQ81" s="108" t="str">
        <f>IF(BX81="","",IF(ISNUMBER(SEARCH(":",BX81)),MID(BX81,FIND(":",BX81)+2,FIND("(",BX81)-FIND(":",BX81)-3),LEFT(BX81,FIND("(",BX81)-2)))</f>
        <v/>
      </c>
      <c r="BR81" s="109" t="str">
        <f>IF(BX81="","",MID(BX81,FIND("(",BX81)+1,4))</f>
        <v/>
      </c>
      <c r="BS81" s="110" t="str">
        <f>IF(ISNUMBER(SEARCH("*female*",BX81)),"female",IF(ISNUMBER(SEARCH("*male*",BX81)),"male",""))</f>
        <v/>
      </c>
      <c r="BT81" s="111" t="str">
        <f>IF(BX81="","",IF(ISERROR(MID(BX81,FIND("male,",BX81)+6,(FIND(")",BX81)-(FIND("male,",BX81)+6))))=TRUE,"missing/error",MID(BX81,FIND("male,",BX81)+6,(FIND(")",BX81)-(FIND("male,",BX81)+6)))))</f>
        <v/>
      </c>
      <c r="BU81" s="112" t="str">
        <f>IF(BQ81="","",(MID(BQ81,(SEARCH("^^",SUBSTITUTE(BQ81," ","^^",LEN(BQ81)-LEN(SUBSTITUTE(BQ81," ","")))))+1,99)&amp;"_"&amp;LEFT(BQ81,FIND(" ",BQ81)-1)&amp;"_"&amp;BR81))</f>
        <v/>
      </c>
      <c r="BW81" s="104"/>
      <c r="BX81" s="104"/>
      <c r="BY81" s="105" t="str">
        <f>IF(CC81="","",BY$3)</f>
        <v/>
      </c>
      <c r="BZ81" s="106" t="str">
        <f>IF(CC81="","",BY$1)</f>
        <v/>
      </c>
      <c r="CA81" s="107" t="str">
        <f>IF(CC81="","",BY$2)</f>
        <v/>
      </c>
      <c r="CB81" s="107" t="str">
        <f>IF(CC81="","",BY$3)</f>
        <v/>
      </c>
      <c r="CC81" s="108" t="str">
        <f>IF(CJ81="","",IF(ISNUMBER(SEARCH(":",CJ81)),MID(CJ81,FIND(":",CJ81)+2,FIND("(",CJ81)-FIND(":",CJ81)-3),LEFT(CJ81,FIND("(",CJ81)-2)))</f>
        <v/>
      </c>
      <c r="CD81" s="109" t="str">
        <f>IF(CJ81="","",MID(CJ81,FIND("(",CJ81)+1,4))</f>
        <v/>
      </c>
      <c r="CE81" s="110" t="str">
        <f>IF(ISNUMBER(SEARCH("*female*",CJ81)),"female",IF(ISNUMBER(SEARCH("*male*",CJ81)),"male",""))</f>
        <v/>
      </c>
      <c r="CF81" s="111" t="str">
        <f>IF(CJ81="","",IF(ISERROR(MID(CJ81,FIND("male,",CJ81)+6,(FIND(")",CJ81)-(FIND("male,",CJ81)+6))))=TRUE,"missing/error",MID(CJ81,FIND("male,",CJ81)+6,(FIND(")",CJ81)-(FIND("male,",CJ81)+6)))))</f>
        <v/>
      </c>
      <c r="CG81" s="112" t="str">
        <f>IF(CC81="","",(MID(CC81,(SEARCH("^^",SUBSTITUTE(CC81," ","^^",LEN(CC81)-LEN(SUBSTITUTE(CC81," ","")))))+1,99)&amp;"_"&amp;LEFT(CC81,FIND(" ",CC81)-1)&amp;"_"&amp;CD81))</f>
        <v/>
      </c>
      <c r="CI81" s="104"/>
      <c r="CJ81" s="104"/>
      <c r="CK81" s="105" t="str">
        <f>IF(CO81="","",CK$3)</f>
        <v/>
      </c>
      <c r="CL81" s="106" t="str">
        <f>IF(CO81="","",CK$1)</f>
        <v/>
      </c>
      <c r="CM81" s="107" t="str">
        <f>IF(CO81="","",CK$2)</f>
        <v/>
      </c>
      <c r="CN81" s="107" t="str">
        <f>IF(CO81="","",CK$3)</f>
        <v/>
      </c>
      <c r="CO81" s="108" t="str">
        <f>IF(CV81="","",IF(ISNUMBER(SEARCH(":",CV81)),MID(CV81,FIND(":",CV81)+2,FIND("(",CV81)-FIND(":",CV81)-3),LEFT(CV81,FIND("(",CV81)-2)))</f>
        <v/>
      </c>
      <c r="CP81" s="109" t="str">
        <f>IF(CV81="","",MID(CV81,FIND("(",CV81)+1,4))</f>
        <v/>
      </c>
      <c r="CQ81" s="110" t="str">
        <f>IF(ISNUMBER(SEARCH("*female*",CV81)),"female",IF(ISNUMBER(SEARCH("*male*",CV81)),"male",""))</f>
        <v/>
      </c>
      <c r="CR81" s="111" t="str">
        <f>IF(CV81="","",IF(ISERROR(MID(CV81,FIND("male,",CV81)+6,(FIND(")",CV81)-(FIND("male,",CV81)+6))))=TRUE,"missing/error",MID(CV81,FIND("male,",CV81)+6,(FIND(")",CV81)-(FIND("male,",CV81)+6)))))</f>
        <v/>
      </c>
      <c r="CS81" s="112" t="str">
        <f>IF(CO81="","",(MID(CO81,(SEARCH("^^",SUBSTITUTE(CO81," ","^^",LEN(CO81)-LEN(SUBSTITUTE(CO81," ","")))))+1,99)&amp;"_"&amp;LEFT(CO81,FIND(" ",CO81)-1)&amp;"_"&amp;CP81))</f>
        <v/>
      </c>
      <c r="CU81" s="104"/>
      <c r="CV81" s="104"/>
      <c r="CW81" s="105" t="str">
        <f>IF(DA81="","",CW$3)</f>
        <v/>
      </c>
      <c r="CX81" s="106" t="str">
        <f>IF(DA81="","",CW$1)</f>
        <v/>
      </c>
      <c r="CY81" s="107" t="str">
        <f>IF(DA81="","",CW$2)</f>
        <v/>
      </c>
      <c r="CZ81" s="107" t="str">
        <f>IF(DA81="","",CW$3)</f>
        <v/>
      </c>
      <c r="DA81" s="108" t="str">
        <f>IF(DH81="","",IF(ISNUMBER(SEARCH(":",DH81)),MID(DH81,FIND(":",DH81)+2,FIND("(",DH81)-FIND(":",DH81)-3),LEFT(DH81,FIND("(",DH81)-2)))</f>
        <v/>
      </c>
      <c r="DB81" s="109" t="str">
        <f>IF(DH81="","",MID(DH81,FIND("(",DH81)+1,4))</f>
        <v/>
      </c>
      <c r="DC81" s="110" t="str">
        <f>IF(ISNUMBER(SEARCH("*female*",DH81)),"female",IF(ISNUMBER(SEARCH("*male*",DH81)),"male",""))</f>
        <v/>
      </c>
      <c r="DD81" s="111" t="str">
        <f>IF(DH81="","",IF(ISERROR(MID(DH81,FIND("male,",DH81)+6,(FIND(")",DH81)-(FIND("male,",DH81)+6))))=TRUE,"missing/error",MID(DH81,FIND("male,",DH81)+6,(FIND(")",DH81)-(FIND("male,",DH81)+6)))))</f>
        <v/>
      </c>
      <c r="DE81" s="112" t="str">
        <f>IF(DA81="","",(MID(DA81,(SEARCH("^^",SUBSTITUTE(DA81," ","^^",LEN(DA81)-LEN(SUBSTITUTE(DA81," ","")))))+1,99)&amp;"_"&amp;LEFT(DA81,FIND(" ",DA81)-1)&amp;"_"&amp;DB81))</f>
        <v/>
      </c>
      <c r="DG81" s="104"/>
      <c r="DH81" s="104"/>
      <c r="DI81" s="105" t="str">
        <f>IF(DM81="","",DI$3)</f>
        <v/>
      </c>
      <c r="DJ81" s="106" t="str">
        <f>IF(DM81="","",DI$1)</f>
        <v/>
      </c>
      <c r="DK81" s="107" t="str">
        <f>IF(DM81="","",DI$2)</f>
        <v/>
      </c>
      <c r="DL81" s="107" t="str">
        <f>IF(DM81="","",DI$3)</f>
        <v/>
      </c>
      <c r="DM81" s="108" t="str">
        <f>IF(DT81="","",IF(ISNUMBER(SEARCH(":",DT81)),MID(DT81,FIND(":",DT81)+2,FIND("(",DT81)-FIND(":",DT81)-3),LEFT(DT81,FIND("(",DT81)-2)))</f>
        <v/>
      </c>
      <c r="DN81" s="109" t="str">
        <f>IF(DT81="","",MID(DT81,FIND("(",DT81)+1,4))</f>
        <v/>
      </c>
      <c r="DO81" s="110" t="str">
        <f>IF(ISNUMBER(SEARCH("*female*",DT81)),"female",IF(ISNUMBER(SEARCH("*male*",DT81)),"male",""))</f>
        <v/>
      </c>
      <c r="DP81" s="111" t="str">
        <f>IF(DT81="","",IF(ISERROR(MID(DT81,FIND("male,",DT81)+6,(FIND(")",DT81)-(FIND("male,",DT81)+6))))=TRUE,"missing/error",MID(DT81,FIND("male,",DT81)+6,(FIND(")",DT81)-(FIND("male,",DT81)+6)))))</f>
        <v/>
      </c>
      <c r="DQ81" s="112" t="str">
        <f>IF(DM81="","",(MID(DM81,(SEARCH("^^",SUBSTITUTE(DM81," ","^^",LEN(DM81)-LEN(SUBSTITUTE(DM81," ","")))))+1,99)&amp;"_"&amp;LEFT(DM81,FIND(" ",DM81)-1)&amp;"_"&amp;DN81))</f>
        <v/>
      </c>
      <c r="DS81" s="104"/>
      <c r="DT81" s="104"/>
      <c r="DU81" s="105" t="str">
        <f>IF(DY81="","",DU$3)</f>
        <v/>
      </c>
      <c r="DV81" s="106" t="str">
        <f>IF(DY81="","",DU$1)</f>
        <v/>
      </c>
      <c r="DW81" s="107" t="str">
        <f>IF(DY81="","",DU$2)</f>
        <v/>
      </c>
      <c r="DX81" s="107" t="str">
        <f>IF(DY81="","",DU$3)</f>
        <v/>
      </c>
      <c r="DY81" s="108" t="str">
        <f>IF(EF81="","",IF(ISNUMBER(SEARCH(":",EF81)),MID(EF81,FIND(":",EF81)+2,FIND("(",EF81)-FIND(":",EF81)-3),LEFT(EF81,FIND("(",EF81)-2)))</f>
        <v/>
      </c>
      <c r="DZ81" s="109" t="str">
        <f>IF(EF81="","",MID(EF81,FIND("(",EF81)+1,4))</f>
        <v/>
      </c>
      <c r="EA81" s="110" t="str">
        <f>IF(ISNUMBER(SEARCH("*female*",EF81)),"female",IF(ISNUMBER(SEARCH("*male*",EF81)),"male",""))</f>
        <v/>
      </c>
      <c r="EB81" s="111" t="str">
        <f>IF(EF81="","",IF(ISERROR(MID(EF81,FIND("male,",EF81)+6,(FIND(")",EF81)-(FIND("male,",EF81)+6))))=TRUE,"missing/error",MID(EF81,FIND("male,",EF81)+6,(FIND(")",EF81)-(FIND("male,",EF81)+6)))))</f>
        <v/>
      </c>
      <c r="EC81" s="112" t="str">
        <f>IF(DY81="","",(MID(DY81,(SEARCH("^^",SUBSTITUTE(DY81," ","^^",LEN(DY81)-LEN(SUBSTITUTE(DY81," ","")))))+1,99)&amp;"_"&amp;LEFT(DY81,FIND(" ",DY81)-1)&amp;"_"&amp;DZ81))</f>
        <v/>
      </c>
      <c r="EE81" s="104"/>
      <c r="EF81" s="104"/>
      <c r="EG81" s="105" t="str">
        <f>IF(EK81="","",EG$3)</f>
        <v/>
      </c>
      <c r="EH81" s="106" t="str">
        <f>IF(EK81="","",EG$1)</f>
        <v/>
      </c>
      <c r="EI81" s="107" t="str">
        <f>IF(EK81="","",EG$2)</f>
        <v/>
      </c>
      <c r="EJ81" s="107" t="str">
        <f>IF(EK81="","",EG$3)</f>
        <v/>
      </c>
      <c r="EK81" s="108" t="str">
        <f>IF(ER81="","",IF(ISNUMBER(SEARCH(":",ER81)),MID(ER81,FIND(":",ER81)+2,FIND("(",ER81)-FIND(":",ER81)-3),LEFT(ER81,FIND("(",ER81)-2)))</f>
        <v/>
      </c>
      <c r="EL81" s="109" t="str">
        <f>IF(ER81="","",MID(ER81,FIND("(",ER81)+1,4))</f>
        <v/>
      </c>
      <c r="EM81" s="110" t="str">
        <f>IF(ISNUMBER(SEARCH("*female*",ER81)),"female",IF(ISNUMBER(SEARCH("*male*",ER81)),"male",""))</f>
        <v/>
      </c>
      <c r="EN81" s="111" t="str">
        <f>IF(ER81="","",IF(ISERROR(MID(ER81,FIND("male,",ER81)+6,(FIND(")",ER81)-(FIND("male,",ER81)+6))))=TRUE,"missing/error",MID(ER81,FIND("male,",ER81)+6,(FIND(")",ER81)-(FIND("male,",ER81)+6)))))</f>
        <v/>
      </c>
      <c r="EO81" s="112" t="str">
        <f>IF(EK81="","",(MID(EK81,(SEARCH("^^",SUBSTITUTE(EK81," ","^^",LEN(EK81)-LEN(SUBSTITUTE(EK81," ","")))))+1,99)&amp;"_"&amp;LEFT(EK81,FIND(" ",EK81)-1)&amp;"_"&amp;EL81))</f>
        <v/>
      </c>
      <c r="EQ81" s="104"/>
      <c r="ER81" s="104"/>
      <c r="ES81" s="105" t="str">
        <f>IF(EW81="","",ES$3)</f>
        <v/>
      </c>
      <c r="ET81" s="106" t="str">
        <f>IF(EW81="","",ES$1)</f>
        <v/>
      </c>
      <c r="EU81" s="107" t="str">
        <f>IF(EW81="","",ES$2)</f>
        <v/>
      </c>
      <c r="EV81" s="107" t="str">
        <f>IF(EW81="","",ES$3)</f>
        <v/>
      </c>
      <c r="EW81" s="108" t="str">
        <f>IF(FD81="","",IF(ISNUMBER(SEARCH(":",FD81)),MID(FD81,FIND(":",FD81)+2,FIND("(",FD81)-FIND(":",FD81)-3),LEFT(FD81,FIND("(",FD81)-2)))</f>
        <v/>
      </c>
      <c r="EX81" s="109" t="str">
        <f>IF(FD81="","",MID(FD81,FIND("(",FD81)+1,4))</f>
        <v/>
      </c>
      <c r="EY81" s="110" t="str">
        <f>IF(ISNUMBER(SEARCH("*female*",FD81)),"female",IF(ISNUMBER(SEARCH("*male*",FD81)),"male",""))</f>
        <v/>
      </c>
      <c r="EZ81" s="111" t="str">
        <f>IF(FD81="","",IF(ISERROR(MID(FD81,FIND("male,",FD81)+6,(FIND(")",FD81)-(FIND("male,",FD81)+6))))=TRUE,"missing/error",MID(FD81,FIND("male,",FD81)+6,(FIND(")",FD81)-(FIND("male,",FD81)+6)))))</f>
        <v/>
      </c>
      <c r="FA81" s="112" t="str">
        <f>IF(EW81="","",(MID(EW81,(SEARCH("^^",SUBSTITUTE(EW81," ","^^",LEN(EW81)-LEN(SUBSTITUTE(EW81," ","")))))+1,99)&amp;"_"&amp;LEFT(EW81,FIND(" ",EW81)-1)&amp;"_"&amp;EX81))</f>
        <v/>
      </c>
      <c r="FC81" s="104"/>
      <c r="FD81" s="104"/>
      <c r="FE81" s="105" t="str">
        <f>IF(FI81="","",FE$3)</f>
        <v/>
      </c>
      <c r="FF81" s="106" t="str">
        <f>IF(FI81="","",FE$1)</f>
        <v/>
      </c>
      <c r="FG81" s="107" t="str">
        <f>IF(FI81="","",FE$2)</f>
        <v/>
      </c>
      <c r="FH81" s="107" t="str">
        <f>IF(FI81="","",FE$3)</f>
        <v/>
      </c>
      <c r="FI81" s="108" t="str">
        <f>IF(FP81="","",IF(ISNUMBER(SEARCH(":",FP81)),MID(FP81,FIND(":",FP81)+2,FIND("(",FP81)-FIND(":",FP81)-3),LEFT(FP81,FIND("(",FP81)-2)))</f>
        <v/>
      </c>
      <c r="FJ81" s="109" t="str">
        <f>IF(FP81="","",MID(FP81,FIND("(",FP81)+1,4))</f>
        <v/>
      </c>
      <c r="FK81" s="110" t="str">
        <f>IF(ISNUMBER(SEARCH("*female*",FP81)),"female",IF(ISNUMBER(SEARCH("*male*",FP81)),"male",""))</f>
        <v/>
      </c>
      <c r="FL81" s="111" t="str">
        <f>IF(FP81="","",IF(ISERROR(MID(FP81,FIND("male,",FP81)+6,(FIND(")",FP81)-(FIND("male,",FP81)+6))))=TRUE,"missing/error",MID(FP81,FIND("male,",FP81)+6,(FIND(")",FP81)-(FIND("male,",FP81)+6)))))</f>
        <v/>
      </c>
      <c r="FM81" s="112" t="str">
        <f>IF(FI81="","",(MID(FI81,(SEARCH("^^",SUBSTITUTE(FI81," ","^^",LEN(FI81)-LEN(SUBSTITUTE(FI81," ","")))))+1,99)&amp;"_"&amp;LEFT(FI81,FIND(" ",FI81)-1)&amp;"_"&amp;FJ81))</f>
        <v/>
      </c>
      <c r="FO81" s="104"/>
      <c r="FP81" s="104"/>
      <c r="FQ81" s="105" t="str">
        <f>IF(FU81="","",#REF!)</f>
        <v/>
      </c>
      <c r="FR81" s="106" t="str">
        <f>IF(FU81="","",FQ$1)</f>
        <v/>
      </c>
      <c r="FS81" s="107" t="str">
        <f>IF(FU81="","",FQ$2)</f>
        <v/>
      </c>
      <c r="FT81" s="107" t="str">
        <f>IF(FU81="","",FQ$3)</f>
        <v/>
      </c>
      <c r="FU81" s="108" t="str">
        <f>IF(GB81="","",IF(ISNUMBER(SEARCH(":",GB81)),MID(GB81,FIND(":",GB81)+2,FIND("(",GB81)-FIND(":",GB81)-3),LEFT(GB81,FIND("(",GB81)-2)))</f>
        <v/>
      </c>
      <c r="FV81" s="109" t="str">
        <f>IF(GB81="","",MID(GB81,FIND("(",GB81)+1,4))</f>
        <v/>
      </c>
      <c r="FW81" s="110" t="str">
        <f>IF(ISNUMBER(SEARCH("*female*",GB81)),"female",IF(ISNUMBER(SEARCH("*male*",GB81)),"male",""))</f>
        <v/>
      </c>
      <c r="FX81" s="111" t="str">
        <f>IF(GB81="","",IF(ISERROR(MID(GB81,FIND("male,",GB81)+6,(FIND(")",GB81)-(FIND("male,",GB81)+6))))=TRUE,"missing/error",MID(GB81,FIND("male,",GB81)+6,(FIND(")",GB81)-(FIND("male,",GB81)+6)))))</f>
        <v/>
      </c>
      <c r="FY81" s="112" t="str">
        <f>IF(FU81="","",(MID(FU81,(SEARCH("^^",SUBSTITUTE(FU81," ","^^",LEN(FU81)-LEN(SUBSTITUTE(FU81," ","")))))+1,99)&amp;"_"&amp;LEFT(FU81,FIND(" ",FU81)-1)&amp;"_"&amp;FV81))</f>
        <v/>
      </c>
      <c r="GA81" s="104"/>
      <c r="GB81" s="104"/>
      <c r="GC81" s="105" t="str">
        <f>IF(GG81="","",GC$3)</f>
        <v/>
      </c>
      <c r="GD81" s="106" t="str">
        <f>IF(GG81="","",GC$1)</f>
        <v/>
      </c>
      <c r="GE81" s="107" t="str">
        <f>IF(GG81="","",GC$2)</f>
        <v/>
      </c>
      <c r="GF81" s="107" t="str">
        <f>IF(GG81="","",GC$3)</f>
        <v/>
      </c>
      <c r="GG81" s="108" t="str">
        <f>IF(GN81="","",IF(ISNUMBER(SEARCH(":",GN81)),MID(GN81,FIND(":",GN81)+2,FIND("(",GN81)-FIND(":",GN81)-3),LEFT(GN81,FIND("(",GN81)-2)))</f>
        <v/>
      </c>
      <c r="GH81" s="109" t="str">
        <f>IF(GN81="","",MID(GN81,FIND("(",GN81)+1,4))</f>
        <v/>
      </c>
      <c r="GI81" s="110" t="str">
        <f>IF(ISNUMBER(SEARCH("*female*",GN81)),"female",IF(ISNUMBER(SEARCH("*male*",GN81)),"male",""))</f>
        <v/>
      </c>
      <c r="GJ81" s="111" t="str">
        <f>IF(GN81="","",IF(ISERROR(MID(GN81,FIND("male,",GN81)+6,(FIND(")",GN81)-(FIND("male,",GN81)+6))))=TRUE,"missing/error",MID(GN81,FIND("male,",GN81)+6,(FIND(")",GN81)-(FIND("male,",GN81)+6)))))</f>
        <v/>
      </c>
      <c r="GK81" s="112" t="str">
        <f>IF(GG81="","",(MID(GG81,(SEARCH("^^",SUBSTITUTE(GG81," ","^^",LEN(GG81)-LEN(SUBSTITUTE(GG81," ","")))))+1,99)&amp;"_"&amp;LEFT(GG81,FIND(" ",GG81)-1)&amp;"_"&amp;GH81))</f>
        <v/>
      </c>
      <c r="GM81" s="104"/>
      <c r="GN81" s="104"/>
      <c r="GO81" s="105" t="str">
        <f>IF(GS81="","",GO$3)</f>
        <v/>
      </c>
      <c r="GP81" s="106" t="str">
        <f>IF(GS81="","",GO$1)</f>
        <v/>
      </c>
      <c r="GQ81" s="107" t="str">
        <f>IF(GS81="","",GO$2)</f>
        <v/>
      </c>
      <c r="GR81" s="107" t="str">
        <f>IF(GS81="","",GO$3)</f>
        <v/>
      </c>
      <c r="GS81" s="108" t="str">
        <f>IF(GZ81="","",IF(ISNUMBER(SEARCH(":",GZ81)),MID(GZ81,FIND(":",GZ81)+2,FIND("(",GZ81)-FIND(":",GZ81)-3),LEFT(GZ81,FIND("(",GZ81)-2)))</f>
        <v/>
      </c>
      <c r="GT81" s="109" t="str">
        <f>IF(GZ81="","",MID(GZ81,FIND("(",GZ81)+1,4))</f>
        <v/>
      </c>
      <c r="GU81" s="110" t="str">
        <f>IF(ISNUMBER(SEARCH("*female*",GZ81)),"female",IF(ISNUMBER(SEARCH("*male*",GZ81)),"male",""))</f>
        <v/>
      </c>
      <c r="GV81" s="111" t="str">
        <f>IF(GZ81="","",IF(ISERROR(MID(GZ81,FIND("male,",GZ81)+6,(FIND(")",GZ81)-(FIND("male,",GZ81)+6))))=TRUE,"missing/error",MID(GZ81,FIND("male,",GZ81)+6,(FIND(")",GZ81)-(FIND("male,",GZ81)+6)))))</f>
        <v/>
      </c>
      <c r="GW81" s="112" t="str">
        <f>IF(GS81="","",(MID(GS81,(SEARCH("^^",SUBSTITUTE(GS81," ","^^",LEN(GS81)-LEN(SUBSTITUTE(GS81," ","")))))+1,99)&amp;"_"&amp;LEFT(GS81,FIND(" ",GS81)-1)&amp;"_"&amp;GT81))</f>
        <v/>
      </c>
      <c r="GY81" s="104"/>
      <c r="GZ81" s="104"/>
      <c r="HA81" s="105" t="str">
        <f>IF(HE81="","",HA$3)</f>
        <v/>
      </c>
      <c r="HB81" s="106" t="str">
        <f>IF(HE81="","",HA$1)</f>
        <v/>
      </c>
      <c r="HC81" s="107" t="str">
        <f>IF(HE81="","",HA$2)</f>
        <v/>
      </c>
      <c r="HD81" s="107" t="str">
        <f>IF(HE81="","",HA$3)</f>
        <v/>
      </c>
      <c r="HE81" s="108" t="str">
        <f>IF(HL81="","",IF(ISNUMBER(SEARCH(":",HL81)),MID(HL81,FIND(":",HL81)+2,FIND("(",HL81)-FIND(":",HL81)-3),LEFT(HL81,FIND("(",HL81)-2)))</f>
        <v/>
      </c>
      <c r="HF81" s="109" t="str">
        <f>IF(HL81="","",MID(HL81,FIND("(",HL81)+1,4))</f>
        <v/>
      </c>
      <c r="HG81" s="110" t="str">
        <f>IF(ISNUMBER(SEARCH("*female*",HL81)),"female",IF(ISNUMBER(SEARCH("*male*",HL81)),"male",""))</f>
        <v/>
      </c>
      <c r="HH81" s="111" t="str">
        <f>IF(HL81="","",IF(ISERROR(MID(HL81,FIND("male,",HL81)+6,(FIND(")",HL81)-(FIND("male,",HL81)+6))))=TRUE,"missing/error",MID(HL81,FIND("male,",HL81)+6,(FIND(")",HL81)-(FIND("male,",HL81)+6)))))</f>
        <v/>
      </c>
      <c r="HI81" s="112" t="str">
        <f>IF(HE81="","",(MID(HE81,(SEARCH("^^",SUBSTITUTE(HE81," ","^^",LEN(HE81)-LEN(SUBSTITUTE(HE81," ","")))))+1,99)&amp;"_"&amp;LEFT(HE81,FIND(" ",HE81)-1)&amp;"_"&amp;HF81))</f>
        <v/>
      </c>
      <c r="HK81" s="104"/>
      <c r="HL81" s="104" t="s">
        <v>287</v>
      </c>
      <c r="HM81" s="105" t="str">
        <f>IF(HQ81="","",HM$3)</f>
        <v/>
      </c>
      <c r="HN81" s="106" t="str">
        <f>IF(HQ81="","",HM$1)</f>
        <v/>
      </c>
      <c r="HO81" s="107" t="str">
        <f>IF(HQ81="","",HM$2)</f>
        <v/>
      </c>
      <c r="HP81" s="107" t="str">
        <f>IF(HQ81="","",HM$3)</f>
        <v/>
      </c>
      <c r="HQ81" s="108" t="str">
        <f>IF(HX81="","",IF(ISNUMBER(SEARCH(":",HX81)),MID(HX81,FIND(":",HX81)+2,FIND("(",HX81)-FIND(":",HX81)-3),LEFT(HX81,FIND("(",HX81)-2)))</f>
        <v/>
      </c>
      <c r="HR81" s="109" t="str">
        <f>IF(HX81="","",MID(HX81,FIND("(",HX81)+1,4))</f>
        <v/>
      </c>
      <c r="HS81" s="110" t="str">
        <f>IF(ISNUMBER(SEARCH("*female*",HX81)),"female",IF(ISNUMBER(SEARCH("*male*",HX81)),"male",""))</f>
        <v/>
      </c>
      <c r="HT81" s="111" t="str">
        <f>IF(HX81="","",IF(ISERROR(MID(HX81,FIND("male,",HX81)+6,(FIND(")",HX81)-(FIND("male,",HX81)+6))))=TRUE,"missing/error",MID(HX81,FIND("male,",HX81)+6,(FIND(")",HX81)-(FIND("male,",HX81)+6)))))</f>
        <v/>
      </c>
      <c r="HU81" s="112" t="str">
        <f>IF(HQ81="","",(MID(HQ81,(SEARCH("^^",SUBSTITUTE(HQ81," ","^^",LEN(HQ81)-LEN(SUBSTITUTE(HQ81," ","")))))+1,99)&amp;"_"&amp;LEFT(HQ81,FIND(" ",HQ81)-1)&amp;"_"&amp;HR81))</f>
        <v/>
      </c>
      <c r="HW81" s="104"/>
      <c r="HX81" s="104"/>
      <c r="HY81" s="105" t="str">
        <f>IF(IC81="","",HY$3)</f>
        <v/>
      </c>
      <c r="HZ81" s="106" t="str">
        <f>IF(IC81="","",HY$1)</f>
        <v/>
      </c>
      <c r="IA81" s="107" t="str">
        <f>IF(IC81="","",HY$2)</f>
        <v/>
      </c>
      <c r="IB81" s="107" t="str">
        <f>IF(IC81="","",HY$3)</f>
        <v/>
      </c>
      <c r="IC81" s="108" t="str">
        <f>IF(IJ81="","",IF(ISNUMBER(SEARCH(":",IJ81)),MID(IJ81,FIND(":",IJ81)+2,FIND("(",IJ81)-FIND(":",IJ81)-3),LEFT(IJ81,FIND("(",IJ81)-2)))</f>
        <v/>
      </c>
      <c r="ID81" s="109" t="str">
        <f>IF(IJ81="","",MID(IJ81,FIND("(",IJ81)+1,4))</f>
        <v/>
      </c>
      <c r="IE81" s="110" t="str">
        <f>IF(ISNUMBER(SEARCH("*female*",IJ81)),"female",IF(ISNUMBER(SEARCH("*male*",IJ81)),"male",""))</f>
        <v/>
      </c>
      <c r="IF81" s="111" t="str">
        <f>IF(IJ81="","",IF(ISERROR(MID(IJ81,FIND("male,",IJ81)+6,(FIND(")",IJ81)-(FIND("male,",IJ81)+6))))=TRUE,"missing/error",MID(IJ81,FIND("male,",IJ81)+6,(FIND(")",IJ81)-(FIND("male,",IJ81)+6)))))</f>
        <v/>
      </c>
      <c r="IG81" s="112" t="str">
        <f>IF(IC81="","",(MID(IC81,(SEARCH("^^",SUBSTITUTE(IC81," ","^^",LEN(IC81)-LEN(SUBSTITUTE(IC81," ","")))))+1,99)&amp;"_"&amp;LEFT(IC81,FIND(" ",IC81)-1)&amp;"_"&amp;ID81))</f>
        <v/>
      </c>
      <c r="II81" s="104"/>
      <c r="IJ81" s="104"/>
      <c r="IK81" s="105" t="str">
        <f>IF(IO81="","",IK$3)</f>
        <v/>
      </c>
      <c r="IL81" s="106" t="str">
        <f>IF(IO81="","",IK$1)</f>
        <v/>
      </c>
      <c r="IM81" s="107" t="str">
        <f>IF(IO81="","",IK$2)</f>
        <v/>
      </c>
      <c r="IN81" s="107" t="str">
        <f>IF(IO81="","",IK$3)</f>
        <v/>
      </c>
      <c r="IO81" s="108" t="str">
        <f>IF(IV81="","",IF(ISNUMBER(SEARCH(":",IV81)),MID(IV81,FIND(":",IV81)+2,FIND("(",IV81)-FIND(":",IV81)-3),LEFT(IV81,FIND("(",IV81)-2)))</f>
        <v/>
      </c>
      <c r="IP81" s="109" t="str">
        <f>IF(IV81="","",MID(IV81,FIND("(",IV81)+1,4))</f>
        <v/>
      </c>
      <c r="IQ81" s="110" t="str">
        <f>IF(ISNUMBER(SEARCH("*female*",IV81)),"female",IF(ISNUMBER(SEARCH("*male*",IV81)),"male",""))</f>
        <v/>
      </c>
      <c r="IR81" s="111" t="str">
        <f>IF(IV81="","",IF(ISERROR(MID(IV81,FIND("male,",IV81)+6,(FIND(")",IV81)-(FIND("male,",IV81)+6))))=TRUE,"missing/error",MID(IV81,FIND("male,",IV81)+6,(FIND(")",IV81)-(FIND("male,",IV81)+6)))))</f>
        <v/>
      </c>
      <c r="IS81" s="112" t="str">
        <f>IF(IO81="","",(MID(IO81,(SEARCH("^^",SUBSTITUTE(IO81," ","^^",LEN(IO81)-LEN(SUBSTITUTE(IO81," ","")))))+1,99)&amp;"_"&amp;LEFT(IO81,FIND(" ",IO81)-1)&amp;"_"&amp;IP81))</f>
        <v/>
      </c>
      <c r="IU81" s="104"/>
      <c r="IV81" s="104"/>
      <c r="IW81" s="105" t="str">
        <f>IF(JA81="","",IW$3)</f>
        <v/>
      </c>
      <c r="IX81" s="106" t="str">
        <f>IF(JA81="","",IW$1)</f>
        <v/>
      </c>
      <c r="IY81" s="107" t="str">
        <f>IF(JA81="","",IW$2)</f>
        <v/>
      </c>
      <c r="IZ81" s="107" t="str">
        <f>IF(JA81="","",IW$3)</f>
        <v/>
      </c>
      <c r="JA81" s="108" t="str">
        <f>IF(JH81="","",IF(ISNUMBER(SEARCH(":",JH81)),MID(JH81,FIND(":",JH81)+2,FIND("(",JH81)-FIND(":",JH81)-3),LEFT(JH81,FIND("(",JH81)-2)))</f>
        <v/>
      </c>
      <c r="JB81" s="109" t="str">
        <f>IF(JH81="","",MID(JH81,FIND("(",JH81)+1,4))</f>
        <v/>
      </c>
      <c r="JC81" s="110" t="str">
        <f>IF(ISNUMBER(SEARCH("*female*",JH81)),"female",IF(ISNUMBER(SEARCH("*male*",JH81)),"male",""))</f>
        <v/>
      </c>
      <c r="JD81" s="111" t="str">
        <f>IF(JH81="","",IF(ISERROR(MID(JH81,FIND("male,",JH81)+6,(FIND(")",JH81)-(FIND("male,",JH81)+6))))=TRUE,"missing/error",MID(JH81,FIND("male,",JH81)+6,(FIND(")",JH81)-(FIND("male,",JH81)+6)))))</f>
        <v/>
      </c>
      <c r="JE81" s="112" t="str">
        <f>IF(JA81="","",(MID(JA81,(SEARCH("^^",SUBSTITUTE(JA81," ","^^",LEN(JA81)-LEN(SUBSTITUTE(JA81," ","")))))+1,99)&amp;"_"&amp;LEFT(JA81,FIND(" ",JA81)-1)&amp;"_"&amp;JB81))</f>
        <v/>
      </c>
      <c r="JG81" s="104"/>
      <c r="JH81" s="104"/>
      <c r="JI81" s="105" t="str">
        <f>IF(JM81="","",JI$3)</f>
        <v/>
      </c>
      <c r="JJ81" s="106" t="str">
        <f>IF(JM81="","",JI$1)</f>
        <v/>
      </c>
      <c r="JK81" s="107" t="str">
        <f>IF(JM81="","",JI$2)</f>
        <v/>
      </c>
      <c r="JL81" s="107" t="str">
        <f>IF(JM81="","",JI$3)</f>
        <v/>
      </c>
      <c r="JM81" s="108" t="str">
        <f>IF(JT81="","",IF(ISNUMBER(SEARCH(":",JT81)),MID(JT81,FIND(":",JT81)+2,FIND("(",JT81)-FIND(":",JT81)-3),LEFT(JT81,FIND("(",JT81)-2)))</f>
        <v/>
      </c>
      <c r="JN81" s="109" t="str">
        <f>IF(JT81="","",MID(JT81,FIND("(",JT81)+1,4))</f>
        <v/>
      </c>
      <c r="JO81" s="110" t="str">
        <f>IF(ISNUMBER(SEARCH("*female*",JT81)),"female",IF(ISNUMBER(SEARCH("*male*",JT81)),"male",""))</f>
        <v/>
      </c>
      <c r="JP81" s="111" t="str">
        <f>IF(JT81="","",IF(ISERROR(MID(JT81,FIND("male,",JT81)+6,(FIND(")",JT81)-(FIND("male,",JT81)+6))))=TRUE,"missing/error",MID(JT81,FIND("male,",JT81)+6,(FIND(")",JT81)-(FIND("male,",JT81)+6)))))</f>
        <v/>
      </c>
      <c r="JQ81" s="112" t="str">
        <f>IF(JM81="","",(MID(JM81,(SEARCH("^^",SUBSTITUTE(JM81," ","^^",LEN(JM81)-LEN(SUBSTITUTE(JM81," ","")))))+1,99)&amp;"_"&amp;LEFT(JM81,FIND(" ",JM81)-1)&amp;"_"&amp;JN81))</f>
        <v/>
      </c>
      <c r="JS81" s="104"/>
      <c r="JT81" s="104"/>
      <c r="JU81" s="105" t="str">
        <f>IF(JY81="","",JU$3)</f>
        <v/>
      </c>
      <c r="JV81" s="106" t="str">
        <f>IF(JY81="","",JU$1)</f>
        <v/>
      </c>
      <c r="JW81" s="107" t="str">
        <f>IF(JY81="","",JU$2)</f>
        <v/>
      </c>
      <c r="JX81" s="107" t="str">
        <f>IF(JY81="","",JU$3)</f>
        <v/>
      </c>
      <c r="JY81" s="108" t="str">
        <f>IF(KF81="","",IF(ISNUMBER(SEARCH(":",KF81)),MID(KF81,FIND(":",KF81)+2,FIND("(",KF81)-FIND(":",KF81)-3),LEFT(KF81,FIND("(",KF81)-2)))</f>
        <v/>
      </c>
      <c r="JZ81" s="109" t="str">
        <f>IF(KF81="","",MID(KF81,FIND("(",KF81)+1,4))</f>
        <v/>
      </c>
      <c r="KA81" s="110" t="str">
        <f>IF(ISNUMBER(SEARCH("*female*",KF81)),"female",IF(ISNUMBER(SEARCH("*male*",KF81)),"male",""))</f>
        <v/>
      </c>
      <c r="KB81" s="111" t="str">
        <f>IF(KF81="","",IF(ISERROR(MID(KF81,FIND("male,",KF81)+6,(FIND(")",KF81)-(FIND("male,",KF81)+6))))=TRUE,"missing/error",MID(KF81,FIND("male,",KF81)+6,(FIND(")",KF81)-(FIND("male,",KF81)+6)))))</f>
        <v/>
      </c>
      <c r="KC81" s="112" t="str">
        <f>IF(JY81="","",(MID(JY81,(SEARCH("^^",SUBSTITUTE(JY81," ","^^",LEN(JY81)-LEN(SUBSTITUTE(JY81," ","")))))+1,99)&amp;"_"&amp;LEFT(JY81,FIND(" ",JY81)-1)&amp;"_"&amp;JZ81))</f>
        <v/>
      </c>
      <c r="KE81" s="104"/>
      <c r="KF81" s="104"/>
    </row>
    <row r="82" spans="1:292" ht="13.5" customHeight="1">
      <c r="A82" s="20"/>
      <c r="B82" s="104" t="s">
        <v>699</v>
      </c>
      <c r="C82" s="1" t="s">
        <v>700</v>
      </c>
      <c r="D82" s="163" t="s">
        <v>737</v>
      </c>
      <c r="E82" s="105">
        <f>IF(I82="","",E$3)</f>
        <v>41814</v>
      </c>
      <c r="F82" s="106" t="str">
        <f>IF(I82="","",E$1)</f>
        <v>Katainen I</v>
      </c>
      <c r="G82" s="107">
        <f>IF(I82="","",E$2)</f>
        <v>40716</v>
      </c>
      <c r="H82" s="107">
        <f>IF(I82="","",E$3)</f>
        <v>41814</v>
      </c>
      <c r="I82" s="108" t="str">
        <f>IF(P82="","",IF(ISNUMBER(SEARCH(":",P82)),MID(P82,FIND(":",P82)+2,FIND("(",P82)-FIND(":",P82)-3),LEFT(P82,FIND("(",P82)-2)))</f>
        <v>Henna Virkkunen</v>
      </c>
      <c r="J82" s="109" t="str">
        <f>IF(P82="","",MID(P82,FIND("(",P82)+1,4))</f>
        <v>1972</v>
      </c>
      <c r="K82" s="110" t="str">
        <f>IF(ISNUMBER(SEARCH("*female*",P82)),"female",IF(ISNUMBER(SEARCH("*male*",P82)),"male",""))</f>
        <v>female</v>
      </c>
      <c r="L82" s="111" t="str">
        <f>IF(P82="","",IF(ISERROR(MID(P82,FIND("male,",P82)+6,(FIND(")",P82)-(FIND("male,",P82)+6))))=TRUE,"missing/error",MID(P82,FIND("male,",P82)+6,(FIND(")",P82)-(FIND("male,",P82)+6)))))</f>
        <v>fi_kok01</v>
      </c>
      <c r="M82" s="112" t="str">
        <f>IF(I82="","",(MID(I82,(SEARCH("^^",SUBSTITUTE(I82," ","^^",LEN(I82)-LEN(SUBSTITUTE(I82," ","")))))+1,99)&amp;"_"&amp;LEFT(I82,FIND(" ",I82)-1)&amp;"_"&amp;J82))</f>
        <v>Virkkunen_Henna_1972</v>
      </c>
      <c r="O82" s="104"/>
      <c r="P82" s="163" t="s">
        <v>751</v>
      </c>
      <c r="Q82" s="105" t="str">
        <f>IF(U82="","",Q$3)</f>
        <v/>
      </c>
      <c r="R82" s="106" t="str">
        <f>IF(U82="","",Q$1)</f>
        <v/>
      </c>
      <c r="S82" s="107" t="str">
        <f>IF(U82="","",Q$2)</f>
        <v/>
      </c>
      <c r="T82" s="107" t="str">
        <f>IF(U82="","",Q$3)</f>
        <v/>
      </c>
      <c r="U82" s="108" t="str">
        <f>IF(AB82="","",IF(ISNUMBER(SEARCH(":",AB82)),MID(AB82,FIND(":",AB82)+2,FIND("(",AB82)-FIND(":",AB82)-3),LEFT(AB82,FIND("(",AB82)-2)))</f>
        <v/>
      </c>
      <c r="V82" s="109" t="str">
        <f>IF(AB82="","",MID(AB82,FIND("(",AB82)+1,4))</f>
        <v/>
      </c>
      <c r="W82" s="110" t="str">
        <f>IF(ISNUMBER(SEARCH("*female*",AB82)),"female",IF(ISNUMBER(SEARCH("*male*",AB82)),"male",""))</f>
        <v/>
      </c>
      <c r="X82" s="111" t="s">
        <v>287</v>
      </c>
      <c r="Y82" s="112" t="str">
        <f>IF(U82="","",(MID(U82,(SEARCH("^^",SUBSTITUTE(U82," ","^^",LEN(U82)-LEN(SUBSTITUTE(U82," ","")))))+1,99)&amp;"_"&amp;LEFT(U82,FIND(" ",U82)-1)&amp;"_"&amp;V82))</f>
        <v/>
      </c>
      <c r="AA82" s="104"/>
      <c r="AB82" s="104"/>
      <c r="AC82" s="105"/>
      <c r="AD82" s="106"/>
      <c r="AE82" s="107"/>
      <c r="AF82" s="107"/>
      <c r="AG82" s="108"/>
      <c r="AH82" s="109"/>
      <c r="AI82" s="110"/>
      <c r="AJ82" s="111"/>
      <c r="AK82" s="112"/>
      <c r="AM82" s="104"/>
      <c r="AN82" s="104"/>
      <c r="AO82" s="105"/>
      <c r="AP82" s="106"/>
      <c r="AQ82" s="107"/>
      <c r="AR82" s="107"/>
      <c r="AS82" s="108"/>
      <c r="AT82" s="109"/>
      <c r="AU82" s="110"/>
      <c r="AV82" s="111"/>
      <c r="AW82" s="112"/>
      <c r="AY82" s="104"/>
      <c r="AZ82" s="104"/>
      <c r="BA82" s="105"/>
      <c r="BB82" s="106"/>
      <c r="BC82" s="107"/>
      <c r="BD82" s="107"/>
      <c r="BE82" s="108"/>
      <c r="BF82" s="109"/>
      <c r="BG82" s="110"/>
      <c r="BH82" s="111"/>
      <c r="BI82" s="112"/>
      <c r="BK82" s="104"/>
      <c r="BL82" s="104"/>
      <c r="BM82" s="105"/>
      <c r="BN82" s="106"/>
      <c r="BO82" s="107"/>
      <c r="BP82" s="107"/>
      <c r="BQ82" s="108"/>
      <c r="BR82" s="109"/>
      <c r="BS82" s="110"/>
      <c r="BT82" s="111"/>
      <c r="BU82" s="112"/>
      <c r="BW82" s="104"/>
      <c r="BX82" s="104"/>
      <c r="BY82" s="105"/>
      <c r="BZ82" s="106"/>
      <c r="CA82" s="107"/>
      <c r="CB82" s="107"/>
      <c r="CC82" s="108"/>
      <c r="CD82" s="109"/>
      <c r="CE82" s="110"/>
      <c r="CF82" s="111"/>
      <c r="CG82" s="112"/>
      <c r="CI82" s="104"/>
      <c r="CJ82" s="104"/>
      <c r="CK82" s="105"/>
      <c r="CL82" s="106"/>
      <c r="CM82" s="107"/>
      <c r="CN82" s="107"/>
      <c r="CO82" s="108"/>
      <c r="CP82" s="109"/>
      <c r="CQ82" s="110"/>
      <c r="CR82" s="111"/>
      <c r="CS82" s="112"/>
      <c r="CU82" s="104"/>
      <c r="CV82" s="104"/>
      <c r="CW82" s="105"/>
      <c r="CX82" s="106"/>
      <c r="CY82" s="107"/>
      <c r="CZ82" s="107"/>
      <c r="DA82" s="108"/>
      <c r="DB82" s="109"/>
      <c r="DC82" s="110"/>
      <c r="DD82" s="111"/>
      <c r="DE82" s="112"/>
      <c r="DG82" s="104"/>
      <c r="DH82" s="104"/>
      <c r="DI82" s="105"/>
      <c r="DJ82" s="106"/>
      <c r="DK82" s="107"/>
      <c r="DL82" s="107"/>
      <c r="DM82" s="108"/>
      <c r="DN82" s="109"/>
      <c r="DO82" s="110"/>
      <c r="DP82" s="111"/>
      <c r="DQ82" s="112"/>
      <c r="DS82" s="104"/>
      <c r="DT82" s="104"/>
      <c r="DU82" s="105"/>
      <c r="DV82" s="106"/>
      <c r="DW82" s="107"/>
      <c r="DX82" s="107"/>
      <c r="DY82" s="108"/>
      <c r="DZ82" s="109"/>
      <c r="EA82" s="110"/>
      <c r="EB82" s="111"/>
      <c r="EC82" s="112"/>
      <c r="EE82" s="104"/>
      <c r="EF82" s="104"/>
      <c r="EG82" s="105"/>
      <c r="EH82" s="106"/>
      <c r="EI82" s="107"/>
      <c r="EJ82" s="107"/>
      <c r="EK82" s="108"/>
      <c r="EL82" s="109"/>
      <c r="EM82" s="110"/>
      <c r="EN82" s="111"/>
      <c r="EO82" s="112"/>
      <c r="EQ82" s="104"/>
      <c r="ER82" s="104"/>
      <c r="ES82" s="105"/>
      <c r="ET82" s="106"/>
      <c r="EU82" s="107"/>
      <c r="EV82" s="107"/>
      <c r="EW82" s="108"/>
      <c r="EX82" s="109"/>
      <c r="EY82" s="110"/>
      <c r="EZ82" s="111"/>
      <c r="FA82" s="112"/>
      <c r="FC82" s="104"/>
      <c r="FD82" s="104"/>
      <c r="FE82" s="105"/>
      <c r="FF82" s="106"/>
      <c r="FG82" s="107"/>
      <c r="FH82" s="107"/>
      <c r="FI82" s="108"/>
      <c r="FJ82" s="109"/>
      <c r="FK82" s="110"/>
      <c r="FL82" s="111"/>
      <c r="FM82" s="112"/>
      <c r="FO82" s="104"/>
      <c r="FP82" s="104"/>
      <c r="FQ82" s="105"/>
      <c r="FR82" s="106"/>
      <c r="FS82" s="107"/>
      <c r="FT82" s="107"/>
      <c r="FU82" s="108"/>
      <c r="FV82" s="109"/>
      <c r="FW82" s="110"/>
      <c r="FX82" s="111"/>
      <c r="FY82" s="112"/>
      <c r="GA82" s="104"/>
      <c r="GB82" s="104"/>
      <c r="GC82" s="105"/>
      <c r="GD82" s="106"/>
      <c r="GE82" s="107"/>
      <c r="GF82" s="107"/>
      <c r="GG82" s="108"/>
      <c r="GH82" s="109"/>
      <c r="GI82" s="110"/>
      <c r="GJ82" s="111"/>
      <c r="GK82" s="112"/>
      <c r="GM82" s="104"/>
      <c r="GN82" s="104"/>
      <c r="GO82" s="105"/>
      <c r="GP82" s="106"/>
      <c r="GQ82" s="107"/>
      <c r="GR82" s="107"/>
      <c r="GS82" s="108"/>
      <c r="GT82" s="109"/>
      <c r="GU82" s="110"/>
      <c r="GV82" s="111"/>
      <c r="GW82" s="112"/>
      <c r="GY82" s="104"/>
      <c r="GZ82" s="104"/>
      <c r="HA82" s="105"/>
      <c r="HB82" s="106"/>
      <c r="HC82" s="107"/>
      <c r="HD82" s="107"/>
      <c r="HE82" s="108"/>
      <c r="HF82" s="109"/>
      <c r="HG82" s="110"/>
      <c r="HH82" s="111"/>
      <c r="HI82" s="112"/>
      <c r="HK82" s="104"/>
      <c r="HL82" s="104"/>
      <c r="HM82" s="105"/>
      <c r="HN82" s="106"/>
      <c r="HO82" s="107"/>
      <c r="HP82" s="107"/>
      <c r="HQ82" s="108"/>
      <c r="HR82" s="109"/>
      <c r="HS82" s="110"/>
      <c r="HT82" s="111"/>
      <c r="HU82" s="112"/>
      <c r="HW82" s="104"/>
      <c r="HX82" s="104"/>
      <c r="HY82" s="105"/>
      <c r="HZ82" s="106"/>
      <c r="IA82" s="107"/>
      <c r="IB82" s="107"/>
      <c r="IC82" s="108"/>
      <c r="ID82" s="109"/>
      <c r="IE82" s="110"/>
      <c r="IF82" s="111"/>
      <c r="IG82" s="112"/>
      <c r="II82" s="104"/>
      <c r="IJ82" s="104"/>
      <c r="IK82" s="105"/>
      <c r="IL82" s="106"/>
      <c r="IM82" s="107"/>
      <c r="IN82" s="107"/>
      <c r="IO82" s="108"/>
      <c r="IP82" s="109"/>
      <c r="IQ82" s="110"/>
      <c r="IR82" s="111"/>
      <c r="IS82" s="112"/>
      <c r="IU82" s="104"/>
      <c r="IV82" s="104"/>
      <c r="IW82" s="105"/>
      <c r="IX82" s="106"/>
      <c r="IY82" s="107"/>
      <c r="IZ82" s="107"/>
      <c r="JA82" s="108"/>
      <c r="JB82" s="109"/>
      <c r="JC82" s="110"/>
      <c r="JD82" s="111"/>
      <c r="JE82" s="112"/>
      <c r="JG82" s="104"/>
      <c r="JH82" s="104"/>
      <c r="JI82" s="105"/>
      <c r="JJ82" s="106"/>
      <c r="JK82" s="107"/>
      <c r="JL82" s="107"/>
      <c r="JM82" s="108"/>
      <c r="JN82" s="109"/>
      <c r="JO82" s="110"/>
      <c r="JP82" s="111"/>
      <c r="JQ82" s="112"/>
      <c r="JS82" s="104"/>
      <c r="JT82" s="104"/>
      <c r="JU82" s="105"/>
      <c r="JV82" s="106"/>
      <c r="JW82" s="107"/>
      <c r="JX82" s="107"/>
      <c r="JY82" s="108"/>
      <c r="JZ82" s="109"/>
      <c r="KA82" s="110"/>
      <c r="KB82" s="111"/>
      <c r="KC82" s="112"/>
      <c r="KE82" s="104"/>
      <c r="KF82" s="104"/>
    </row>
    <row r="83" spans="1:292" ht="13.5" customHeight="1">
      <c r="A83" s="20"/>
      <c r="B83" s="104" t="s">
        <v>697</v>
      </c>
      <c r="C83" s="1" t="s">
        <v>698</v>
      </c>
      <c r="D83" s="163" t="s">
        <v>736</v>
      </c>
      <c r="E83" s="105" t="str">
        <f>IF(I83="","",E$3)</f>
        <v/>
      </c>
      <c r="F83" s="106" t="str">
        <f>IF(I83="","",E$1)</f>
        <v/>
      </c>
      <c r="G83" s="107" t="str">
        <f>IF(I83="","",E$2)</f>
        <v/>
      </c>
      <c r="H83" s="107" t="str">
        <f>IF(I83="","",E$3)</f>
        <v/>
      </c>
      <c r="I83" s="108" t="str">
        <f>IF(P83="","",IF(ISNUMBER(SEARCH(":",P83)),MID(P83,FIND(":",P83)+2,FIND("(",P83)-FIND(":",P83)-3),LEFT(P83,FIND("(",P83)-2)))</f>
        <v/>
      </c>
      <c r="J83" s="109" t="str">
        <f>IF(P83="","",MID(P83,FIND("(",P83)+1,4))</f>
        <v/>
      </c>
      <c r="K83" s="110" t="str">
        <f>IF(ISNUMBER(SEARCH("*female*",P83)),"female",IF(ISNUMBER(SEARCH("*male*",P83)),"male",""))</f>
        <v/>
      </c>
      <c r="L83" s="111" t="str">
        <f>IF(P83="","",IF(ISERROR(MID(P83,FIND("male,",P83)+6,(FIND(")",P83)-(FIND("male,",P83)+6))))=TRUE,"missing/error",MID(P83,FIND("male,",P83)+6,(FIND(")",P83)-(FIND("male,",P83)+6)))))</f>
        <v/>
      </c>
      <c r="M83" s="112" t="str">
        <f>IF(I83="","",(MID(I83,(SEARCH("^^",SUBSTITUTE(I83," ","^^",LEN(I83)-LEN(SUBSTITUTE(I83," ","")))))+1,99)&amp;"_"&amp;LEFT(I83,FIND(" ",I83)-1)&amp;"_"&amp;J83))</f>
        <v/>
      </c>
      <c r="O83" s="104"/>
      <c r="P83" s="163"/>
      <c r="Q83" s="105" t="str">
        <f>IF(U83="","",Q$3)</f>
        <v/>
      </c>
      <c r="R83" s="106" t="str">
        <f>IF(U83="","",Q$1)</f>
        <v/>
      </c>
      <c r="S83" s="107" t="str">
        <f>IF(U83="","",Q$2)</f>
        <v/>
      </c>
      <c r="T83" s="107" t="str">
        <f>IF(U83="","",Q$3)</f>
        <v/>
      </c>
      <c r="U83" s="108" t="str">
        <f>IF(AB83="","",IF(ISNUMBER(SEARCH(":",AB83)),MID(AB83,FIND(":",AB83)+2,FIND("(",AB83)-FIND(":",AB83)-3),LEFT(AB83,FIND("(",AB83)-2)))</f>
        <v/>
      </c>
      <c r="V83" s="109" t="str">
        <f>IF(AB83="","",MID(AB83,FIND("(",AB83)+1,4))</f>
        <v/>
      </c>
      <c r="W83" s="110" t="str">
        <f>IF(ISNUMBER(SEARCH("*female*",AB83)),"female",IF(ISNUMBER(SEARCH("*male*",AB83)),"male",""))</f>
        <v/>
      </c>
      <c r="X83" s="111" t="s">
        <v>287</v>
      </c>
      <c r="Y83" s="112" t="str">
        <f>IF(U83="","",(MID(U83,(SEARCH("^^",SUBSTITUTE(U83," ","^^",LEN(U83)-LEN(SUBSTITUTE(U83," ","")))))+1,99)&amp;"_"&amp;LEFT(U83,FIND(" ",U83)-1)&amp;"_"&amp;V83))</f>
        <v/>
      </c>
      <c r="AA83" s="104"/>
      <c r="AB83" s="104"/>
      <c r="AC83" s="105"/>
      <c r="AD83" s="106"/>
      <c r="AE83" s="107"/>
      <c r="AF83" s="107"/>
      <c r="AG83" s="108"/>
      <c r="AH83" s="109"/>
      <c r="AI83" s="110"/>
      <c r="AJ83" s="111"/>
      <c r="AK83" s="112"/>
      <c r="AM83" s="104"/>
      <c r="AN83" s="104"/>
      <c r="AO83" s="105"/>
      <c r="AP83" s="106"/>
      <c r="AQ83" s="107"/>
      <c r="AR83" s="107"/>
      <c r="AS83" s="108"/>
      <c r="AT83" s="109"/>
      <c r="AU83" s="110"/>
      <c r="AV83" s="111"/>
      <c r="AW83" s="112"/>
      <c r="AY83" s="104"/>
      <c r="AZ83" s="104"/>
      <c r="BA83" s="105"/>
      <c r="BB83" s="106"/>
      <c r="BC83" s="107"/>
      <c r="BD83" s="107"/>
      <c r="BE83" s="108"/>
      <c r="BF83" s="109"/>
      <c r="BG83" s="110"/>
      <c r="BH83" s="111"/>
      <c r="BI83" s="112"/>
      <c r="BK83" s="104"/>
      <c r="BL83" s="104"/>
      <c r="BM83" s="105"/>
      <c r="BN83" s="106"/>
      <c r="BO83" s="107"/>
      <c r="BP83" s="107"/>
      <c r="BQ83" s="108"/>
      <c r="BR83" s="109"/>
      <c r="BS83" s="110"/>
      <c r="BT83" s="111"/>
      <c r="BU83" s="112"/>
      <c r="BW83" s="104"/>
      <c r="BX83" s="104"/>
      <c r="BY83" s="105"/>
      <c r="BZ83" s="106"/>
      <c r="CA83" s="107"/>
      <c r="CB83" s="107"/>
      <c r="CC83" s="108"/>
      <c r="CD83" s="109"/>
      <c r="CE83" s="110"/>
      <c r="CF83" s="111"/>
      <c r="CG83" s="112"/>
      <c r="CI83" s="104"/>
      <c r="CJ83" s="104"/>
      <c r="CK83" s="105"/>
      <c r="CL83" s="106"/>
      <c r="CM83" s="107"/>
      <c r="CN83" s="107"/>
      <c r="CO83" s="108"/>
      <c r="CP83" s="109"/>
      <c r="CQ83" s="110"/>
      <c r="CR83" s="111"/>
      <c r="CS83" s="112"/>
      <c r="CU83" s="104"/>
      <c r="CV83" s="104"/>
      <c r="CW83" s="105"/>
      <c r="CX83" s="106"/>
      <c r="CY83" s="107"/>
      <c r="CZ83" s="107"/>
      <c r="DA83" s="108"/>
      <c r="DB83" s="109"/>
      <c r="DC83" s="110"/>
      <c r="DD83" s="111"/>
      <c r="DE83" s="112"/>
      <c r="DG83" s="104"/>
      <c r="DH83" s="104"/>
      <c r="DI83" s="105"/>
      <c r="DJ83" s="106"/>
      <c r="DK83" s="107"/>
      <c r="DL83" s="107"/>
      <c r="DM83" s="108"/>
      <c r="DN83" s="109"/>
      <c r="DO83" s="110"/>
      <c r="DP83" s="111"/>
      <c r="DQ83" s="112"/>
      <c r="DS83" s="104"/>
      <c r="DT83" s="104"/>
      <c r="DU83" s="105"/>
      <c r="DV83" s="106"/>
      <c r="DW83" s="107"/>
      <c r="DX83" s="107"/>
      <c r="DY83" s="108"/>
      <c r="DZ83" s="109"/>
      <c r="EA83" s="110"/>
      <c r="EB83" s="111"/>
      <c r="EC83" s="112"/>
      <c r="EE83" s="104"/>
      <c r="EF83" s="104"/>
      <c r="EG83" s="105"/>
      <c r="EH83" s="106"/>
      <c r="EI83" s="107"/>
      <c r="EJ83" s="107"/>
      <c r="EK83" s="108"/>
      <c r="EL83" s="109"/>
      <c r="EM83" s="110"/>
      <c r="EN83" s="111"/>
      <c r="EO83" s="112"/>
      <c r="EQ83" s="104"/>
      <c r="ER83" s="104"/>
      <c r="ES83" s="105"/>
      <c r="ET83" s="106"/>
      <c r="EU83" s="107"/>
      <c r="EV83" s="107"/>
      <c r="EW83" s="108"/>
      <c r="EX83" s="109"/>
      <c r="EY83" s="110"/>
      <c r="EZ83" s="111"/>
      <c r="FA83" s="112"/>
      <c r="FC83" s="104"/>
      <c r="FD83" s="104"/>
      <c r="FE83" s="105"/>
      <c r="FF83" s="106"/>
      <c r="FG83" s="107"/>
      <c r="FH83" s="107"/>
      <c r="FI83" s="108"/>
      <c r="FJ83" s="109"/>
      <c r="FK83" s="110"/>
      <c r="FL83" s="111"/>
      <c r="FM83" s="112"/>
      <c r="FO83" s="104"/>
      <c r="FP83" s="104"/>
      <c r="FQ83" s="105"/>
      <c r="FR83" s="106"/>
      <c r="FS83" s="107"/>
      <c r="FT83" s="107"/>
      <c r="FU83" s="108"/>
      <c r="FV83" s="109"/>
      <c r="FW83" s="110"/>
      <c r="FX83" s="111"/>
      <c r="FY83" s="112"/>
      <c r="GA83" s="104"/>
      <c r="GB83" s="104"/>
      <c r="GC83" s="105"/>
      <c r="GD83" s="106"/>
      <c r="GE83" s="107"/>
      <c r="GF83" s="107"/>
      <c r="GG83" s="108"/>
      <c r="GH83" s="109"/>
      <c r="GI83" s="110"/>
      <c r="GJ83" s="111"/>
      <c r="GK83" s="112"/>
      <c r="GM83" s="104"/>
      <c r="GN83" s="104"/>
      <c r="GO83" s="105"/>
      <c r="GP83" s="106"/>
      <c r="GQ83" s="107"/>
      <c r="GR83" s="107"/>
      <c r="GS83" s="108"/>
      <c r="GT83" s="109"/>
      <c r="GU83" s="110"/>
      <c r="GV83" s="111"/>
      <c r="GW83" s="112"/>
      <c r="GY83" s="104"/>
      <c r="GZ83" s="104"/>
      <c r="HA83" s="105"/>
      <c r="HB83" s="106"/>
      <c r="HC83" s="107"/>
      <c r="HD83" s="107"/>
      <c r="HE83" s="108"/>
      <c r="HF83" s="109"/>
      <c r="HG83" s="110"/>
      <c r="HH83" s="111"/>
      <c r="HI83" s="112"/>
      <c r="HK83" s="104"/>
      <c r="HL83" s="104"/>
      <c r="HM83" s="105"/>
      <c r="HN83" s="106"/>
      <c r="HO83" s="107"/>
      <c r="HP83" s="107"/>
      <c r="HQ83" s="108"/>
      <c r="HR83" s="109"/>
      <c r="HS83" s="110"/>
      <c r="HT83" s="111"/>
      <c r="HU83" s="112"/>
      <c r="HW83" s="104"/>
      <c r="HX83" s="104"/>
      <c r="HY83" s="105"/>
      <c r="HZ83" s="106"/>
      <c r="IA83" s="107"/>
      <c r="IB83" s="107"/>
      <c r="IC83" s="108"/>
      <c r="ID83" s="109"/>
      <c r="IE83" s="110"/>
      <c r="IF83" s="111"/>
      <c r="IG83" s="112"/>
      <c r="II83" s="104"/>
      <c r="IJ83" s="104"/>
      <c r="IK83" s="105"/>
      <c r="IL83" s="106"/>
      <c r="IM83" s="107"/>
      <c r="IN83" s="107"/>
      <c r="IO83" s="108"/>
      <c r="IP83" s="109"/>
      <c r="IQ83" s="110"/>
      <c r="IR83" s="111"/>
      <c r="IS83" s="112"/>
      <c r="IU83" s="104"/>
      <c r="IV83" s="104"/>
      <c r="IW83" s="105"/>
      <c r="IX83" s="106"/>
      <c r="IY83" s="107"/>
      <c r="IZ83" s="107"/>
      <c r="JA83" s="108"/>
      <c r="JB83" s="109"/>
      <c r="JC83" s="110"/>
      <c r="JD83" s="111"/>
      <c r="JE83" s="112"/>
      <c r="JG83" s="104"/>
      <c r="JH83" s="104"/>
      <c r="JI83" s="105"/>
      <c r="JJ83" s="106"/>
      <c r="JK83" s="107"/>
      <c r="JL83" s="107"/>
      <c r="JM83" s="108"/>
      <c r="JN83" s="109"/>
      <c r="JO83" s="110"/>
      <c r="JP83" s="111"/>
      <c r="JQ83" s="112"/>
      <c r="JS83" s="104"/>
      <c r="JT83" s="104"/>
      <c r="JU83" s="105"/>
      <c r="JV83" s="106"/>
      <c r="JW83" s="107"/>
      <c r="JX83" s="107"/>
      <c r="JY83" s="108"/>
      <c r="JZ83" s="109"/>
      <c r="KA83" s="110"/>
      <c r="KB83" s="111"/>
      <c r="KC83" s="112"/>
      <c r="KE83" s="104"/>
      <c r="KF83" s="104"/>
    </row>
    <row r="84" spans="1:292" ht="13.5" customHeight="1">
      <c r="A84" s="20"/>
      <c r="B84" s="104" t="s">
        <v>1059</v>
      </c>
      <c r="C84" s="1" t="s">
        <v>1135</v>
      </c>
      <c r="D84" s="163"/>
      <c r="E84" s="105"/>
      <c r="F84" s="106"/>
      <c r="G84" s="107"/>
      <c r="H84" s="107"/>
      <c r="I84" s="108"/>
      <c r="J84" s="109"/>
      <c r="K84" s="110"/>
      <c r="L84" s="111"/>
      <c r="M84" s="112"/>
      <c r="O84" s="104"/>
      <c r="P84" s="163"/>
      <c r="Q84" s="105"/>
      <c r="R84" s="106"/>
      <c r="S84" s="107"/>
      <c r="T84" s="107"/>
      <c r="U84" s="108"/>
      <c r="V84" s="109"/>
      <c r="W84" s="110"/>
      <c r="X84" s="111"/>
      <c r="Y84" s="112"/>
      <c r="AA84" s="104"/>
      <c r="AB84" s="104"/>
      <c r="AC84" s="105"/>
      <c r="AD84" s="106"/>
      <c r="AE84" s="107"/>
      <c r="AF84" s="107"/>
      <c r="AG84" s="108"/>
      <c r="AH84" s="109"/>
      <c r="AI84" s="110"/>
      <c r="AJ84" s="111"/>
      <c r="AK84" s="112"/>
      <c r="AM84" s="104"/>
      <c r="AN84" s="104"/>
      <c r="AO84" s="105">
        <f>IF(AS84="","",AO$3)</f>
        <v>43809</v>
      </c>
      <c r="AP84" s="106" t="str">
        <f>IF(AS84="","",AO$1)</f>
        <v>Rinne I</v>
      </c>
      <c r="AQ84" s="107">
        <f>IF(AS84="","",AO$2)</f>
        <v>43622</v>
      </c>
      <c r="AR84" s="107">
        <f>IF(AS84="","",AO$3)</f>
        <v>43809</v>
      </c>
      <c r="AS84" s="108" t="str">
        <f>IF(AZ84="","",IF(ISNUMBER(SEARCH(":",AZ84)),MID(AZ84,FIND(":",AZ84)+2,FIND("(",AZ84)-FIND(":",AZ84)-3),LEFT(AZ84,FIND("(",AZ84)-2)))</f>
        <v>Annika Saarikko</v>
      </c>
      <c r="AT84" s="109" t="str">
        <f>IF(AZ84="","",MID(AZ84,FIND("(",AZ84)+1,4))</f>
        <v>1983</v>
      </c>
      <c r="AU84" s="110" t="str">
        <f>IF(ISNUMBER(SEARCH("*female*",AZ84)),"female",IF(ISNUMBER(SEARCH("*male*",AZ84)),"male",""))</f>
        <v>female</v>
      </c>
      <c r="AV84" s="111" t="str">
        <f>IF(AZ84="","",IF(ISERROR(MID(AZ84,FIND("male,",AZ84)+6,(FIND(")",AZ84)-(FIND("male,",AZ84)+6))))=TRUE,"missing/error",MID(AZ84,FIND("male,",AZ84)+6,(FIND(")",AZ84)-(FIND("male,",AZ84)+6)))))</f>
        <v>fi_kesk01</v>
      </c>
      <c r="AW84" s="112" t="str">
        <f>IF(AS84="","",(MID(AS84,(SEARCH("^^",SUBSTITUTE(AS84," ","^^",LEN(AS84)-LEN(SUBSTITUTE(AS84," ","")))))+1,99)&amp;"_"&amp;LEFT(AS84,FIND(" ",AS84)-1)&amp;"_"&amp;AT84))</f>
        <v>Saarikko_Annika_1983</v>
      </c>
      <c r="AY84" s="104"/>
      <c r="AZ84" s="104" t="s">
        <v>1043</v>
      </c>
      <c r="BA84" s="105">
        <f t="shared" ref="BA84:BA92" si="330">IF(BE84="","",BA$3)</f>
        <v>44926</v>
      </c>
      <c r="BB84" s="106" t="str">
        <f t="shared" ref="BB84:BB92" si="331">IF(BE84="","",BA$1)</f>
        <v>Marin I</v>
      </c>
      <c r="BC84" s="107">
        <f>IF(BE84="","",BA$2)</f>
        <v>43809</v>
      </c>
      <c r="BD84" s="107">
        <v>44048</v>
      </c>
      <c r="BE84" s="108" t="str">
        <f t="shared" ref="BE84:BE92" si="332">IF(BL84="","",IF(ISNUMBER(SEARCH(":",BL84)),MID(BL84,FIND(":",BL84)+2,FIND("(",BL84)-FIND(":",BL84)-3),LEFT(BL84,FIND("(",BL84)-2)))</f>
        <v>Hanna Kosonen</v>
      </c>
      <c r="BF84" s="109" t="str">
        <f t="shared" ref="BF84:BF92" si="333">IF(BL84="","",MID(BL84,FIND("(",BL84)+1,4))</f>
        <v>1976</v>
      </c>
      <c r="BG84" s="110" t="str">
        <f t="shared" ref="BG84:BG92" si="334">IF(ISNUMBER(SEARCH("*female*",BL84)),"female",IF(ISNUMBER(SEARCH("*male*",BL84)),"male",""))</f>
        <v>female</v>
      </c>
      <c r="BH84" s="111" t="str">
        <f t="shared" ref="BH84:BH92" si="335">IF(BL84="","",IF(ISERROR(MID(BL84,FIND("male,",BL84)+6,(FIND(")",BL84)-(FIND("male,",BL84)+6))))=TRUE,"missing/error",MID(BL84,FIND("male,",BL84)+6,(FIND(")",BL84)-(FIND("male,",BL84)+6)))))</f>
        <v>fi_kesk01</v>
      </c>
      <c r="BI84" s="112" t="str">
        <f t="shared" ref="BI84:BI92" si="336">IF(BE84="","",(MID(BE84,(SEARCH("^^",SUBSTITUTE(BE84," ","^^",LEN(BE84)-LEN(SUBSTITUTE(BE84," ","")))))+1,99)&amp;"_"&amp;LEFT(BE84,FIND(" ",BE84)-1)&amp;"_"&amp;BF84))</f>
        <v>Kosonen_Hanna_1976</v>
      </c>
      <c r="BK84" s="104"/>
      <c r="BL84" s="104" t="s">
        <v>1071</v>
      </c>
      <c r="BM84" s="105"/>
      <c r="BN84" s="106"/>
      <c r="BO84" s="107"/>
      <c r="BP84" s="107"/>
      <c r="BQ84" s="108"/>
      <c r="BR84" s="109"/>
      <c r="BS84" s="110"/>
      <c r="BT84" s="111"/>
      <c r="BU84" s="112"/>
      <c r="BW84" s="104"/>
      <c r="BX84" s="104"/>
      <c r="BY84" s="105"/>
      <c r="BZ84" s="106"/>
      <c r="CA84" s="107"/>
      <c r="CB84" s="107"/>
      <c r="CC84" s="108"/>
      <c r="CD84" s="109"/>
      <c r="CE84" s="110"/>
      <c r="CF84" s="111"/>
      <c r="CG84" s="112"/>
      <c r="CI84" s="104"/>
      <c r="CJ84" s="104"/>
      <c r="CK84" s="105"/>
      <c r="CL84" s="106"/>
      <c r="CM84" s="107"/>
      <c r="CN84" s="107"/>
      <c r="CO84" s="108"/>
      <c r="CP84" s="109"/>
      <c r="CQ84" s="110"/>
      <c r="CR84" s="111"/>
      <c r="CS84" s="112"/>
      <c r="CU84" s="104"/>
      <c r="CV84" s="104"/>
      <c r="CW84" s="105"/>
      <c r="CX84" s="106"/>
      <c r="CY84" s="107"/>
      <c r="CZ84" s="107"/>
      <c r="DA84" s="108"/>
      <c r="DB84" s="109"/>
      <c r="DC84" s="110"/>
      <c r="DD84" s="111"/>
      <c r="DE84" s="112"/>
      <c r="DG84" s="104"/>
      <c r="DH84" s="104"/>
      <c r="DI84" s="105"/>
      <c r="DJ84" s="106"/>
      <c r="DK84" s="107"/>
      <c r="DL84" s="107"/>
      <c r="DM84" s="108"/>
      <c r="DN84" s="109"/>
      <c r="DO84" s="110"/>
      <c r="DP84" s="111"/>
      <c r="DQ84" s="112"/>
      <c r="DS84" s="104"/>
      <c r="DT84" s="104"/>
      <c r="DU84" s="105"/>
      <c r="DV84" s="106"/>
      <c r="DW84" s="107"/>
      <c r="DX84" s="107"/>
      <c r="DY84" s="108"/>
      <c r="DZ84" s="109"/>
      <c r="EA84" s="110"/>
      <c r="EB84" s="111"/>
      <c r="EC84" s="112"/>
      <c r="EE84" s="104"/>
      <c r="EF84" s="104"/>
      <c r="EG84" s="105"/>
      <c r="EH84" s="106"/>
      <c r="EI84" s="107"/>
      <c r="EJ84" s="107"/>
      <c r="EK84" s="108"/>
      <c r="EL84" s="109"/>
      <c r="EM84" s="110"/>
      <c r="EN84" s="111"/>
      <c r="EO84" s="112"/>
      <c r="EQ84" s="104"/>
      <c r="ER84" s="104"/>
      <c r="ES84" s="105"/>
      <c r="ET84" s="106"/>
      <c r="EU84" s="107"/>
      <c r="EV84" s="107"/>
      <c r="EW84" s="108"/>
      <c r="EX84" s="109"/>
      <c r="EY84" s="110"/>
      <c r="EZ84" s="111"/>
      <c r="FA84" s="112"/>
      <c r="FC84" s="104"/>
      <c r="FD84" s="104"/>
      <c r="FE84" s="105"/>
      <c r="FF84" s="106"/>
      <c r="FG84" s="107"/>
      <c r="FH84" s="107"/>
      <c r="FI84" s="108"/>
      <c r="FJ84" s="109"/>
      <c r="FK84" s="110"/>
      <c r="FL84" s="111"/>
      <c r="FM84" s="112"/>
      <c r="FO84" s="104"/>
      <c r="FP84" s="104"/>
      <c r="FQ84" s="105"/>
      <c r="FR84" s="106"/>
      <c r="FS84" s="107"/>
      <c r="FT84" s="107"/>
      <c r="FU84" s="108"/>
      <c r="FV84" s="109"/>
      <c r="FW84" s="110"/>
      <c r="FX84" s="111"/>
      <c r="FY84" s="112"/>
      <c r="GA84" s="104"/>
      <c r="GB84" s="104"/>
      <c r="GC84" s="105"/>
      <c r="GD84" s="106"/>
      <c r="GE84" s="107"/>
      <c r="GF84" s="107"/>
      <c r="GG84" s="108"/>
      <c r="GH84" s="109"/>
      <c r="GI84" s="110"/>
      <c r="GJ84" s="111"/>
      <c r="GK84" s="112"/>
      <c r="GM84" s="104"/>
      <c r="GN84" s="104"/>
      <c r="GO84" s="105"/>
      <c r="GP84" s="106"/>
      <c r="GQ84" s="107"/>
      <c r="GR84" s="107"/>
      <c r="GS84" s="108"/>
      <c r="GT84" s="109"/>
      <c r="GU84" s="110"/>
      <c r="GV84" s="111"/>
      <c r="GW84" s="112"/>
      <c r="GY84" s="104"/>
      <c r="GZ84" s="104"/>
      <c r="HA84" s="105"/>
      <c r="HB84" s="106"/>
      <c r="HC84" s="107"/>
      <c r="HD84" s="107"/>
      <c r="HE84" s="108"/>
      <c r="HF84" s="109"/>
      <c r="HG84" s="110"/>
      <c r="HH84" s="111"/>
      <c r="HI84" s="112"/>
      <c r="HK84" s="104"/>
      <c r="HL84" s="104"/>
      <c r="HM84" s="105"/>
      <c r="HN84" s="106"/>
      <c r="HO84" s="107"/>
      <c r="HP84" s="107"/>
      <c r="HQ84" s="108"/>
      <c r="HR84" s="109"/>
      <c r="HS84" s="110"/>
      <c r="HT84" s="111"/>
      <c r="HU84" s="112"/>
      <c r="HW84" s="104"/>
      <c r="HX84" s="104"/>
      <c r="HY84" s="105"/>
      <c r="HZ84" s="106"/>
      <c r="IA84" s="107"/>
      <c r="IB84" s="107"/>
      <c r="IC84" s="108"/>
      <c r="ID84" s="109"/>
      <c r="IE84" s="110"/>
      <c r="IF84" s="111"/>
      <c r="IG84" s="112"/>
      <c r="II84" s="104"/>
      <c r="IJ84" s="104"/>
      <c r="IK84" s="105"/>
      <c r="IL84" s="106"/>
      <c r="IM84" s="107"/>
      <c r="IN84" s="107"/>
      <c r="IO84" s="108"/>
      <c r="IP84" s="109"/>
      <c r="IQ84" s="110"/>
      <c r="IR84" s="111"/>
      <c r="IS84" s="112"/>
      <c r="IU84" s="104"/>
      <c r="IV84" s="104"/>
      <c r="IW84" s="105"/>
      <c r="IX84" s="106"/>
      <c r="IY84" s="107"/>
      <c r="IZ84" s="107"/>
      <c r="JA84" s="108"/>
      <c r="JB84" s="109"/>
      <c r="JC84" s="110"/>
      <c r="JD84" s="111"/>
      <c r="JE84" s="112"/>
      <c r="JG84" s="104"/>
      <c r="JH84" s="104"/>
      <c r="JI84" s="105"/>
      <c r="JJ84" s="106"/>
      <c r="JK84" s="107"/>
      <c r="JL84" s="107"/>
      <c r="JM84" s="108"/>
      <c r="JN84" s="109"/>
      <c r="JO84" s="110"/>
      <c r="JP84" s="111"/>
      <c r="JQ84" s="112"/>
      <c r="JS84" s="104"/>
      <c r="JT84" s="104"/>
      <c r="JU84" s="105"/>
      <c r="JV84" s="106"/>
      <c r="JW84" s="107"/>
      <c r="JX84" s="107"/>
      <c r="JY84" s="108"/>
      <c r="JZ84" s="109"/>
      <c r="KA84" s="110"/>
      <c r="KB84" s="111"/>
      <c r="KC84" s="112"/>
      <c r="KE84" s="104"/>
      <c r="KF84" s="104"/>
    </row>
    <row r="85" spans="1:292" ht="13.5" customHeight="1">
      <c r="A85" s="20"/>
      <c r="B85" s="104" t="s">
        <v>1059</v>
      </c>
      <c r="C85" s="1" t="s">
        <v>1135</v>
      </c>
      <c r="D85" s="163"/>
      <c r="E85" s="105"/>
      <c r="F85" s="106"/>
      <c r="G85" s="107"/>
      <c r="H85" s="107"/>
      <c r="I85" s="108"/>
      <c r="J85" s="109"/>
      <c r="K85" s="110"/>
      <c r="L85" s="111"/>
      <c r="M85" s="112"/>
      <c r="O85" s="104"/>
      <c r="P85" s="163"/>
      <c r="Q85" s="105"/>
      <c r="R85" s="106"/>
      <c r="S85" s="107"/>
      <c r="T85" s="107"/>
      <c r="U85" s="108"/>
      <c r="V85" s="109"/>
      <c r="W85" s="110"/>
      <c r="X85" s="111"/>
      <c r="Y85" s="112"/>
      <c r="AA85" s="104"/>
      <c r="AB85" s="104"/>
      <c r="AC85" s="105"/>
      <c r="AD85" s="106"/>
      <c r="AE85" s="107"/>
      <c r="AF85" s="107"/>
      <c r="AG85" s="108"/>
      <c r="AH85" s="109"/>
      <c r="AI85" s="110"/>
      <c r="AJ85" s="111"/>
      <c r="AK85" s="112"/>
      <c r="AM85" s="104"/>
      <c r="AN85" s="104"/>
      <c r="AO85" s="105"/>
      <c r="AP85" s="106"/>
      <c r="AQ85" s="107"/>
      <c r="AR85" s="107"/>
      <c r="AS85" s="108"/>
      <c r="AT85" s="109"/>
      <c r="AU85" s="110"/>
      <c r="AV85" s="111"/>
      <c r="AW85" s="112"/>
      <c r="AY85" s="104"/>
      <c r="AZ85" s="104"/>
      <c r="BA85" s="105">
        <f t="shared" si="330"/>
        <v>44926</v>
      </c>
      <c r="BB85" s="106" t="str">
        <f t="shared" si="331"/>
        <v>Marin I</v>
      </c>
      <c r="BC85" s="107">
        <v>44048</v>
      </c>
      <c r="BD85" s="107">
        <v>44343</v>
      </c>
      <c r="BE85" s="108" t="str">
        <f t="shared" si="332"/>
        <v>Annika Saarikko</v>
      </c>
      <c r="BF85" s="109" t="str">
        <f t="shared" si="333"/>
        <v>1983</v>
      </c>
      <c r="BG85" s="110" t="str">
        <f t="shared" si="334"/>
        <v>female</v>
      </c>
      <c r="BH85" s="111" t="str">
        <f t="shared" si="335"/>
        <v>fi_kesk01</v>
      </c>
      <c r="BI85" s="112" t="str">
        <f t="shared" si="336"/>
        <v>Saarikko_Annika_1983</v>
      </c>
      <c r="BK85" s="104"/>
      <c r="BL85" s="104" t="s">
        <v>1043</v>
      </c>
      <c r="BM85" s="105"/>
      <c r="BN85" s="106"/>
      <c r="BO85" s="107"/>
      <c r="BP85" s="107"/>
      <c r="BQ85" s="108"/>
      <c r="BR85" s="109"/>
      <c r="BS85" s="110"/>
      <c r="BT85" s="111"/>
      <c r="BU85" s="112"/>
      <c r="BW85" s="104"/>
      <c r="BX85" s="104"/>
      <c r="BY85" s="105"/>
      <c r="BZ85" s="106"/>
      <c r="CA85" s="107"/>
      <c r="CB85" s="107"/>
      <c r="CC85" s="108"/>
      <c r="CD85" s="109"/>
      <c r="CE85" s="110"/>
      <c r="CF85" s="111"/>
      <c r="CG85" s="112"/>
      <c r="CI85" s="104"/>
      <c r="CJ85" s="104"/>
      <c r="CK85" s="105"/>
      <c r="CL85" s="106"/>
      <c r="CM85" s="107"/>
      <c r="CN85" s="107"/>
      <c r="CO85" s="108"/>
      <c r="CP85" s="109"/>
      <c r="CQ85" s="110"/>
      <c r="CR85" s="111"/>
      <c r="CS85" s="112"/>
      <c r="CU85" s="104"/>
      <c r="CV85" s="104"/>
      <c r="CW85" s="105"/>
      <c r="CX85" s="106"/>
      <c r="CY85" s="107"/>
      <c r="CZ85" s="107"/>
      <c r="DA85" s="108"/>
      <c r="DB85" s="109"/>
      <c r="DC85" s="110"/>
      <c r="DD85" s="111"/>
      <c r="DE85" s="112"/>
      <c r="DG85" s="104"/>
      <c r="DH85" s="104"/>
      <c r="DI85" s="105"/>
      <c r="DJ85" s="106"/>
      <c r="DK85" s="107"/>
      <c r="DL85" s="107"/>
      <c r="DM85" s="108"/>
      <c r="DN85" s="109"/>
      <c r="DO85" s="110"/>
      <c r="DP85" s="111"/>
      <c r="DQ85" s="112"/>
      <c r="DS85" s="104"/>
      <c r="DT85" s="104"/>
      <c r="DU85" s="105"/>
      <c r="DV85" s="106"/>
      <c r="DW85" s="107"/>
      <c r="DX85" s="107"/>
      <c r="DY85" s="108"/>
      <c r="DZ85" s="109"/>
      <c r="EA85" s="110"/>
      <c r="EB85" s="111"/>
      <c r="EC85" s="112"/>
      <c r="EE85" s="104"/>
      <c r="EF85" s="104"/>
      <c r="EG85" s="105"/>
      <c r="EH85" s="106"/>
      <c r="EI85" s="107"/>
      <c r="EJ85" s="107"/>
      <c r="EK85" s="108"/>
      <c r="EL85" s="109"/>
      <c r="EM85" s="110"/>
      <c r="EN85" s="111"/>
      <c r="EO85" s="112"/>
      <c r="EQ85" s="104"/>
      <c r="ER85" s="104"/>
      <c r="ES85" s="105"/>
      <c r="ET85" s="106"/>
      <c r="EU85" s="107"/>
      <c r="EV85" s="107"/>
      <c r="EW85" s="108"/>
      <c r="EX85" s="109"/>
      <c r="EY85" s="110"/>
      <c r="EZ85" s="111"/>
      <c r="FA85" s="112"/>
      <c r="FC85" s="104"/>
      <c r="FD85" s="104"/>
      <c r="FE85" s="105"/>
      <c r="FF85" s="106"/>
      <c r="FG85" s="107"/>
      <c r="FH85" s="107"/>
      <c r="FI85" s="108"/>
      <c r="FJ85" s="109"/>
      <c r="FK85" s="110"/>
      <c r="FL85" s="111"/>
      <c r="FM85" s="112"/>
      <c r="FO85" s="104"/>
      <c r="FP85" s="104"/>
      <c r="FQ85" s="105"/>
      <c r="FR85" s="106"/>
      <c r="FS85" s="107"/>
      <c r="FT85" s="107"/>
      <c r="FU85" s="108"/>
      <c r="FV85" s="109"/>
      <c r="FW85" s="110"/>
      <c r="FX85" s="111"/>
      <c r="FY85" s="112"/>
      <c r="GA85" s="104"/>
      <c r="GB85" s="104"/>
      <c r="GC85" s="105"/>
      <c r="GD85" s="106"/>
      <c r="GE85" s="107"/>
      <c r="GF85" s="107"/>
      <c r="GG85" s="108"/>
      <c r="GH85" s="109"/>
      <c r="GI85" s="110"/>
      <c r="GJ85" s="111"/>
      <c r="GK85" s="112"/>
      <c r="GM85" s="104"/>
      <c r="GN85" s="104"/>
      <c r="GO85" s="105"/>
      <c r="GP85" s="106"/>
      <c r="GQ85" s="107"/>
      <c r="GR85" s="107"/>
      <c r="GS85" s="108"/>
      <c r="GT85" s="109"/>
      <c r="GU85" s="110"/>
      <c r="GV85" s="111"/>
      <c r="GW85" s="112"/>
      <c r="GY85" s="104"/>
      <c r="GZ85" s="104"/>
      <c r="HA85" s="105"/>
      <c r="HB85" s="106"/>
      <c r="HC85" s="107"/>
      <c r="HD85" s="107"/>
      <c r="HE85" s="108"/>
      <c r="HF85" s="109"/>
      <c r="HG85" s="110"/>
      <c r="HH85" s="111"/>
      <c r="HI85" s="112"/>
      <c r="HK85" s="104"/>
      <c r="HL85" s="104"/>
      <c r="HM85" s="105"/>
      <c r="HN85" s="106"/>
      <c r="HO85" s="107"/>
      <c r="HP85" s="107"/>
      <c r="HQ85" s="108"/>
      <c r="HR85" s="109"/>
      <c r="HS85" s="110"/>
      <c r="HT85" s="111"/>
      <c r="HU85" s="112"/>
      <c r="HW85" s="104"/>
      <c r="HX85" s="104"/>
      <c r="HY85" s="105"/>
      <c r="HZ85" s="106"/>
      <c r="IA85" s="107"/>
      <c r="IB85" s="107"/>
      <c r="IC85" s="108"/>
      <c r="ID85" s="109"/>
      <c r="IE85" s="110"/>
      <c r="IF85" s="111"/>
      <c r="IG85" s="112"/>
      <c r="II85" s="104"/>
      <c r="IJ85" s="104"/>
      <c r="IK85" s="105"/>
      <c r="IL85" s="106"/>
      <c r="IM85" s="107"/>
      <c r="IN85" s="107"/>
      <c r="IO85" s="108"/>
      <c r="IP85" s="109"/>
      <c r="IQ85" s="110"/>
      <c r="IR85" s="111"/>
      <c r="IS85" s="112"/>
      <c r="IU85" s="104"/>
      <c r="IV85" s="104"/>
      <c r="IW85" s="105"/>
      <c r="IX85" s="106"/>
      <c r="IY85" s="107"/>
      <c r="IZ85" s="107"/>
      <c r="JA85" s="108"/>
      <c r="JB85" s="109"/>
      <c r="JC85" s="110"/>
      <c r="JD85" s="111"/>
      <c r="JE85" s="112"/>
      <c r="JG85" s="104"/>
      <c r="JH85" s="104"/>
      <c r="JI85" s="105"/>
      <c r="JJ85" s="106"/>
      <c r="JK85" s="107"/>
      <c r="JL85" s="107"/>
      <c r="JM85" s="108"/>
      <c r="JN85" s="109"/>
      <c r="JO85" s="110"/>
      <c r="JP85" s="111"/>
      <c r="JQ85" s="112"/>
      <c r="JS85" s="104"/>
      <c r="JT85" s="104"/>
      <c r="JU85" s="105"/>
      <c r="JV85" s="106"/>
      <c r="JW85" s="107"/>
      <c r="JX85" s="107"/>
      <c r="JY85" s="108"/>
      <c r="JZ85" s="109"/>
      <c r="KA85" s="110"/>
      <c r="KB85" s="111"/>
      <c r="KC85" s="112"/>
      <c r="KE85" s="104"/>
      <c r="KF85" s="104"/>
    </row>
    <row r="86" spans="1:292" ht="13.5" customHeight="1">
      <c r="A86" s="20"/>
      <c r="B86" s="104" t="s">
        <v>1059</v>
      </c>
      <c r="C86" s="1" t="s">
        <v>1135</v>
      </c>
      <c r="D86" s="163"/>
      <c r="E86" s="105"/>
      <c r="F86" s="106"/>
      <c r="G86" s="107"/>
      <c r="H86" s="107"/>
      <c r="I86" s="108"/>
      <c r="J86" s="109"/>
      <c r="K86" s="110"/>
      <c r="L86" s="111"/>
      <c r="M86" s="112"/>
      <c r="O86" s="104"/>
      <c r="P86" s="163"/>
      <c r="Q86" s="105"/>
      <c r="R86" s="106"/>
      <c r="S86" s="107"/>
      <c r="T86" s="107"/>
      <c r="U86" s="108"/>
      <c r="V86" s="109"/>
      <c r="W86" s="110"/>
      <c r="X86" s="111"/>
      <c r="Y86" s="112"/>
      <c r="AA86" s="104"/>
      <c r="AB86" s="104"/>
      <c r="AC86" s="105"/>
      <c r="AD86" s="106"/>
      <c r="AE86" s="107"/>
      <c r="AF86" s="107"/>
      <c r="AG86" s="108"/>
      <c r="AH86" s="109"/>
      <c r="AI86" s="110"/>
      <c r="AJ86" s="111"/>
      <c r="AK86" s="112"/>
      <c r="AM86" s="104"/>
      <c r="AN86" s="104"/>
      <c r="AO86" s="105"/>
      <c r="AP86" s="106"/>
      <c r="AQ86" s="107"/>
      <c r="AR86" s="107"/>
      <c r="AS86" s="108"/>
      <c r="AT86" s="109"/>
      <c r="AU86" s="110"/>
      <c r="AV86" s="111"/>
      <c r="AW86" s="112"/>
      <c r="AY86" s="104"/>
      <c r="AZ86" s="104"/>
      <c r="BA86" s="105">
        <f t="shared" si="330"/>
        <v>44926</v>
      </c>
      <c r="BB86" s="106" t="str">
        <f t="shared" si="331"/>
        <v>Marin I</v>
      </c>
      <c r="BC86" s="107">
        <v>44343</v>
      </c>
      <c r="BD86" s="107">
        <v>44680</v>
      </c>
      <c r="BE86" s="108" t="str">
        <f t="shared" si="332"/>
        <v>Antti Kurvinen</v>
      </c>
      <c r="BF86" s="109" t="str">
        <f t="shared" si="333"/>
        <v>1986</v>
      </c>
      <c r="BG86" s="110" t="str">
        <f t="shared" si="334"/>
        <v>male</v>
      </c>
      <c r="BH86" s="111" t="str">
        <f t="shared" si="335"/>
        <v>fi_kesk01</v>
      </c>
      <c r="BI86" s="112" t="str">
        <f t="shared" si="336"/>
        <v>Kurvinen_Antti_1986</v>
      </c>
      <c r="BK86" s="104" t="s">
        <v>1137</v>
      </c>
      <c r="BL86" s="104" t="s">
        <v>1080</v>
      </c>
      <c r="BM86" s="105"/>
      <c r="BN86" s="106"/>
      <c r="BO86" s="107"/>
      <c r="BP86" s="107"/>
      <c r="BQ86" s="108"/>
      <c r="BR86" s="109"/>
      <c r="BS86" s="110"/>
      <c r="BT86" s="111"/>
      <c r="BU86" s="112"/>
      <c r="BW86" s="104"/>
      <c r="BX86" s="104"/>
      <c r="BY86" s="105"/>
      <c r="BZ86" s="106"/>
      <c r="CA86" s="107"/>
      <c r="CB86" s="107"/>
      <c r="CC86" s="108"/>
      <c r="CD86" s="109"/>
      <c r="CE86" s="110"/>
      <c r="CF86" s="111"/>
      <c r="CG86" s="112"/>
      <c r="CI86" s="104"/>
      <c r="CJ86" s="104"/>
      <c r="CK86" s="105"/>
      <c r="CL86" s="106"/>
      <c r="CM86" s="107"/>
      <c r="CN86" s="107"/>
      <c r="CO86" s="108"/>
      <c r="CP86" s="109"/>
      <c r="CQ86" s="110"/>
      <c r="CR86" s="111"/>
      <c r="CS86" s="112"/>
      <c r="CU86" s="104"/>
      <c r="CV86" s="104"/>
      <c r="CW86" s="105"/>
      <c r="CX86" s="106"/>
      <c r="CY86" s="107"/>
      <c r="CZ86" s="107"/>
      <c r="DA86" s="108"/>
      <c r="DB86" s="109"/>
      <c r="DC86" s="110"/>
      <c r="DD86" s="111"/>
      <c r="DE86" s="112"/>
      <c r="DG86" s="104"/>
      <c r="DH86" s="104"/>
      <c r="DI86" s="105"/>
      <c r="DJ86" s="106"/>
      <c r="DK86" s="107"/>
      <c r="DL86" s="107"/>
      <c r="DM86" s="108"/>
      <c r="DN86" s="109"/>
      <c r="DO86" s="110"/>
      <c r="DP86" s="111"/>
      <c r="DQ86" s="112"/>
      <c r="DS86" s="104"/>
      <c r="DT86" s="104"/>
      <c r="DU86" s="105"/>
      <c r="DV86" s="106"/>
      <c r="DW86" s="107"/>
      <c r="DX86" s="107"/>
      <c r="DY86" s="108"/>
      <c r="DZ86" s="109"/>
      <c r="EA86" s="110"/>
      <c r="EB86" s="111"/>
      <c r="EC86" s="112"/>
      <c r="EE86" s="104"/>
      <c r="EF86" s="104"/>
      <c r="EG86" s="105"/>
      <c r="EH86" s="106"/>
      <c r="EI86" s="107"/>
      <c r="EJ86" s="107"/>
      <c r="EK86" s="108"/>
      <c r="EL86" s="109"/>
      <c r="EM86" s="110"/>
      <c r="EN86" s="111"/>
      <c r="EO86" s="112"/>
      <c r="EQ86" s="104"/>
      <c r="ER86" s="104"/>
      <c r="ES86" s="105"/>
      <c r="ET86" s="106"/>
      <c r="EU86" s="107"/>
      <c r="EV86" s="107"/>
      <c r="EW86" s="108"/>
      <c r="EX86" s="109"/>
      <c r="EY86" s="110"/>
      <c r="EZ86" s="111"/>
      <c r="FA86" s="112"/>
      <c r="FC86" s="104"/>
      <c r="FD86" s="104"/>
      <c r="FE86" s="105"/>
      <c r="FF86" s="106"/>
      <c r="FG86" s="107"/>
      <c r="FH86" s="107"/>
      <c r="FI86" s="108"/>
      <c r="FJ86" s="109"/>
      <c r="FK86" s="110"/>
      <c r="FL86" s="111"/>
      <c r="FM86" s="112"/>
      <c r="FO86" s="104"/>
      <c r="FP86" s="104"/>
      <c r="FQ86" s="105"/>
      <c r="FR86" s="106"/>
      <c r="FS86" s="107"/>
      <c r="FT86" s="107"/>
      <c r="FU86" s="108"/>
      <c r="FV86" s="109"/>
      <c r="FW86" s="110"/>
      <c r="FX86" s="111"/>
      <c r="FY86" s="112"/>
      <c r="GA86" s="104"/>
      <c r="GB86" s="104"/>
      <c r="GC86" s="105"/>
      <c r="GD86" s="106"/>
      <c r="GE86" s="107"/>
      <c r="GF86" s="107"/>
      <c r="GG86" s="108"/>
      <c r="GH86" s="109"/>
      <c r="GI86" s="110"/>
      <c r="GJ86" s="111"/>
      <c r="GK86" s="112"/>
      <c r="GM86" s="104"/>
      <c r="GN86" s="104"/>
      <c r="GO86" s="105"/>
      <c r="GP86" s="106"/>
      <c r="GQ86" s="107"/>
      <c r="GR86" s="107"/>
      <c r="GS86" s="108"/>
      <c r="GT86" s="109"/>
      <c r="GU86" s="110"/>
      <c r="GV86" s="111"/>
      <c r="GW86" s="112"/>
      <c r="GY86" s="104"/>
      <c r="GZ86" s="104"/>
      <c r="HA86" s="105"/>
      <c r="HB86" s="106"/>
      <c r="HC86" s="107"/>
      <c r="HD86" s="107"/>
      <c r="HE86" s="108"/>
      <c r="HF86" s="109"/>
      <c r="HG86" s="110"/>
      <c r="HH86" s="111"/>
      <c r="HI86" s="112"/>
      <c r="HK86" s="104"/>
      <c r="HL86" s="104"/>
      <c r="HM86" s="105"/>
      <c r="HN86" s="106"/>
      <c r="HO86" s="107"/>
      <c r="HP86" s="107"/>
      <c r="HQ86" s="108"/>
      <c r="HR86" s="109"/>
      <c r="HS86" s="110"/>
      <c r="HT86" s="111"/>
      <c r="HU86" s="112"/>
      <c r="HW86" s="104"/>
      <c r="HX86" s="104"/>
      <c r="HY86" s="105"/>
      <c r="HZ86" s="106"/>
      <c r="IA86" s="107"/>
      <c r="IB86" s="107"/>
      <c r="IC86" s="108"/>
      <c r="ID86" s="109"/>
      <c r="IE86" s="110"/>
      <c r="IF86" s="111"/>
      <c r="IG86" s="112"/>
      <c r="II86" s="104"/>
      <c r="IJ86" s="104"/>
      <c r="IK86" s="105"/>
      <c r="IL86" s="106"/>
      <c r="IM86" s="107"/>
      <c r="IN86" s="107"/>
      <c r="IO86" s="108"/>
      <c r="IP86" s="109"/>
      <c r="IQ86" s="110"/>
      <c r="IR86" s="111"/>
      <c r="IS86" s="112"/>
      <c r="IU86" s="104"/>
      <c r="IV86" s="104"/>
      <c r="IW86" s="105"/>
      <c r="IX86" s="106"/>
      <c r="IY86" s="107"/>
      <c r="IZ86" s="107"/>
      <c r="JA86" s="108"/>
      <c r="JB86" s="109"/>
      <c r="JC86" s="110"/>
      <c r="JD86" s="111"/>
      <c r="JE86" s="112"/>
      <c r="JG86" s="104"/>
      <c r="JH86" s="104"/>
      <c r="JI86" s="105"/>
      <c r="JJ86" s="106"/>
      <c r="JK86" s="107"/>
      <c r="JL86" s="107"/>
      <c r="JM86" s="108"/>
      <c r="JN86" s="109"/>
      <c r="JO86" s="110"/>
      <c r="JP86" s="111"/>
      <c r="JQ86" s="112"/>
      <c r="JS86" s="104"/>
      <c r="JT86" s="104"/>
      <c r="JU86" s="105"/>
      <c r="JV86" s="106"/>
      <c r="JW86" s="107"/>
      <c r="JX86" s="107"/>
      <c r="JY86" s="108"/>
      <c r="JZ86" s="109"/>
      <c r="KA86" s="110"/>
      <c r="KB86" s="111"/>
      <c r="KC86" s="112"/>
      <c r="KE86" s="104"/>
      <c r="KF86" s="104"/>
    </row>
    <row r="87" spans="1:292" ht="13.5" customHeight="1">
      <c r="A87" s="20"/>
      <c r="B87" s="104" t="s">
        <v>1059</v>
      </c>
      <c r="C87" s="1" t="s">
        <v>1135</v>
      </c>
      <c r="D87" s="163"/>
      <c r="E87" s="105"/>
      <c r="F87" s="106"/>
      <c r="G87" s="107"/>
      <c r="H87" s="107"/>
      <c r="I87" s="108"/>
      <c r="J87" s="109"/>
      <c r="K87" s="110"/>
      <c r="L87" s="111"/>
      <c r="M87" s="112"/>
      <c r="O87" s="104"/>
      <c r="P87" s="163"/>
      <c r="Q87" s="105"/>
      <c r="R87" s="106"/>
      <c r="S87" s="107"/>
      <c r="T87" s="107"/>
      <c r="U87" s="108"/>
      <c r="V87" s="109"/>
      <c r="W87" s="110"/>
      <c r="X87" s="111"/>
      <c r="Y87" s="112"/>
      <c r="AA87" s="104"/>
      <c r="AB87" s="104"/>
      <c r="AC87" s="105"/>
      <c r="AD87" s="106"/>
      <c r="AE87" s="107"/>
      <c r="AF87" s="107"/>
      <c r="AG87" s="108"/>
      <c r="AH87" s="109"/>
      <c r="AI87" s="110"/>
      <c r="AJ87" s="111"/>
      <c r="AK87" s="112"/>
      <c r="AM87" s="104"/>
      <c r="AN87" s="104"/>
      <c r="AO87" s="105"/>
      <c r="AP87" s="106"/>
      <c r="AQ87" s="107"/>
      <c r="AR87" s="107"/>
      <c r="AS87" s="108"/>
      <c r="AT87" s="109"/>
      <c r="AU87" s="110"/>
      <c r="AV87" s="111"/>
      <c r="AW87" s="112"/>
      <c r="AY87" s="104"/>
      <c r="AZ87" s="104"/>
      <c r="BA87" s="105">
        <f>IF(BE87="","",BA$3)</f>
        <v>44926</v>
      </c>
      <c r="BB87" s="106" t="str">
        <f>IF(BE87="","",BA$1)</f>
        <v>Marin I</v>
      </c>
      <c r="BC87" s="107">
        <v>44680</v>
      </c>
      <c r="BD87" s="107">
        <f>IF(BE87="","",BA$3)</f>
        <v>44926</v>
      </c>
      <c r="BE87" s="108" t="str">
        <f>IF(BL87="","",IF(ISNUMBER(SEARCH(":",BL87)),MID(BL87,FIND(":",BL87)+2,FIND("(",BL87)-FIND(":",BL87)-3),LEFT(BL87,FIND("(",BL87)-2)))</f>
        <v>Petri Honkonen</v>
      </c>
      <c r="BF87" s="109" t="str">
        <f>IF(BL87="","",MID(BL87,FIND("(",BL87)+1,4))</f>
        <v>1987</v>
      </c>
      <c r="BG87" s="110" t="str">
        <f>IF(ISNUMBER(SEARCH("*female*",BL87)),"female",IF(ISNUMBER(SEARCH("*male*",BL87)),"male",""))</f>
        <v>male</v>
      </c>
      <c r="BH87" s="111" t="str">
        <f>IF(BL87="","",IF(ISERROR(MID(BL87,FIND("male,",BL87)+6,(FIND(")",BL87)-(FIND("male,",BL87)+6))))=TRUE,"missing/error",MID(BL87,FIND("male,",BL87)+6,(FIND(")",BL87)-(FIND("male,",BL87)+6)))))</f>
        <v>fi_kesk01</v>
      </c>
      <c r="BI87" s="112" t="str">
        <f>IF(BE87="","",(MID(BE87,(SEARCH("^^",SUBSTITUTE(BE87," ","^^",LEN(BE87)-LEN(SUBSTITUTE(BE87," ","")))))+1,99)&amp;"_"&amp;LEFT(BE87,FIND(" ",BE87)-1)&amp;"_"&amp;BF87))</f>
        <v>Honkonen_Petri_1987</v>
      </c>
      <c r="BK87" s="104"/>
      <c r="BL87" s="104" t="s">
        <v>1136</v>
      </c>
      <c r="BM87" s="105"/>
      <c r="BN87" s="106"/>
      <c r="BO87" s="107"/>
      <c r="BP87" s="107"/>
      <c r="BQ87" s="108"/>
      <c r="BR87" s="109"/>
      <c r="BS87" s="110"/>
      <c r="BT87" s="111"/>
      <c r="BU87" s="112"/>
      <c r="BW87" s="104"/>
      <c r="BX87" s="104"/>
      <c r="BY87" s="105"/>
      <c r="BZ87" s="106"/>
      <c r="CA87" s="107"/>
      <c r="CB87" s="107"/>
      <c r="CC87" s="108"/>
      <c r="CD87" s="109"/>
      <c r="CE87" s="110"/>
      <c r="CF87" s="111"/>
      <c r="CG87" s="112"/>
      <c r="CI87" s="104"/>
      <c r="CJ87" s="104"/>
      <c r="CK87" s="105"/>
      <c r="CL87" s="106"/>
      <c r="CM87" s="107"/>
      <c r="CN87" s="107"/>
      <c r="CO87" s="108"/>
      <c r="CP87" s="109"/>
      <c r="CQ87" s="110"/>
      <c r="CR87" s="111"/>
      <c r="CS87" s="112"/>
      <c r="CU87" s="104"/>
      <c r="CV87" s="104"/>
      <c r="CW87" s="105"/>
      <c r="CX87" s="106"/>
      <c r="CY87" s="107"/>
      <c r="CZ87" s="107"/>
      <c r="DA87" s="108"/>
      <c r="DB87" s="109"/>
      <c r="DC87" s="110"/>
      <c r="DD87" s="111"/>
      <c r="DE87" s="112"/>
      <c r="DG87" s="104"/>
      <c r="DH87" s="104"/>
      <c r="DI87" s="105"/>
      <c r="DJ87" s="106"/>
      <c r="DK87" s="107"/>
      <c r="DL87" s="107"/>
      <c r="DM87" s="108"/>
      <c r="DN87" s="109"/>
      <c r="DO87" s="110"/>
      <c r="DP87" s="111"/>
      <c r="DQ87" s="112"/>
      <c r="DS87" s="104"/>
      <c r="DT87" s="104"/>
      <c r="DU87" s="105"/>
      <c r="DV87" s="106"/>
      <c r="DW87" s="107"/>
      <c r="DX87" s="107"/>
      <c r="DY87" s="108"/>
      <c r="DZ87" s="109"/>
      <c r="EA87" s="110"/>
      <c r="EB87" s="111"/>
      <c r="EC87" s="112"/>
      <c r="EE87" s="104"/>
      <c r="EF87" s="104"/>
      <c r="EG87" s="105"/>
      <c r="EH87" s="106"/>
      <c r="EI87" s="107"/>
      <c r="EJ87" s="107"/>
      <c r="EK87" s="108"/>
      <c r="EL87" s="109"/>
      <c r="EM87" s="110"/>
      <c r="EN87" s="111"/>
      <c r="EO87" s="112"/>
      <c r="EQ87" s="104"/>
      <c r="ER87" s="104"/>
      <c r="ES87" s="105"/>
      <c r="ET87" s="106"/>
      <c r="EU87" s="107"/>
      <c r="EV87" s="107"/>
      <c r="EW87" s="108"/>
      <c r="EX87" s="109"/>
      <c r="EY87" s="110"/>
      <c r="EZ87" s="111"/>
      <c r="FA87" s="112"/>
      <c r="FC87" s="104"/>
      <c r="FD87" s="104"/>
      <c r="FE87" s="105"/>
      <c r="FF87" s="106"/>
      <c r="FG87" s="107"/>
      <c r="FH87" s="107"/>
      <c r="FI87" s="108"/>
      <c r="FJ87" s="109"/>
      <c r="FK87" s="110"/>
      <c r="FL87" s="111"/>
      <c r="FM87" s="112"/>
      <c r="FO87" s="104"/>
      <c r="FP87" s="104"/>
      <c r="FQ87" s="105"/>
      <c r="FR87" s="106"/>
      <c r="FS87" s="107"/>
      <c r="FT87" s="107"/>
      <c r="FU87" s="108"/>
      <c r="FV87" s="109"/>
      <c r="FW87" s="110"/>
      <c r="FX87" s="111"/>
      <c r="FY87" s="112"/>
      <c r="GA87" s="104"/>
      <c r="GB87" s="104"/>
      <c r="GC87" s="105"/>
      <c r="GD87" s="106"/>
      <c r="GE87" s="107"/>
      <c r="GF87" s="107"/>
      <c r="GG87" s="108"/>
      <c r="GH87" s="109"/>
      <c r="GI87" s="110"/>
      <c r="GJ87" s="111"/>
      <c r="GK87" s="112"/>
      <c r="GM87" s="104"/>
      <c r="GN87" s="104"/>
      <c r="GO87" s="105"/>
      <c r="GP87" s="106"/>
      <c r="GQ87" s="107"/>
      <c r="GR87" s="107"/>
      <c r="GS87" s="108"/>
      <c r="GT87" s="109"/>
      <c r="GU87" s="110"/>
      <c r="GV87" s="111"/>
      <c r="GW87" s="112"/>
      <c r="GY87" s="104"/>
      <c r="GZ87" s="104"/>
      <c r="HA87" s="105"/>
      <c r="HB87" s="106"/>
      <c r="HC87" s="107"/>
      <c r="HD87" s="107"/>
      <c r="HE87" s="108"/>
      <c r="HF87" s="109"/>
      <c r="HG87" s="110"/>
      <c r="HH87" s="111"/>
      <c r="HI87" s="112"/>
      <c r="HK87" s="104"/>
      <c r="HL87" s="104"/>
      <c r="HM87" s="105"/>
      <c r="HN87" s="106"/>
      <c r="HO87" s="107"/>
      <c r="HP87" s="107"/>
      <c r="HQ87" s="108"/>
      <c r="HR87" s="109"/>
      <c r="HS87" s="110"/>
      <c r="HT87" s="111"/>
      <c r="HU87" s="112"/>
      <c r="HW87" s="104"/>
      <c r="HX87" s="104"/>
      <c r="HY87" s="105"/>
      <c r="HZ87" s="106"/>
      <c r="IA87" s="107"/>
      <c r="IB87" s="107"/>
      <c r="IC87" s="108"/>
      <c r="ID87" s="109"/>
      <c r="IE87" s="110"/>
      <c r="IF87" s="111"/>
      <c r="IG87" s="112"/>
      <c r="II87" s="104"/>
      <c r="IJ87" s="104"/>
      <c r="IK87" s="105"/>
      <c r="IL87" s="106"/>
      <c r="IM87" s="107"/>
      <c r="IN87" s="107"/>
      <c r="IO87" s="108"/>
      <c r="IP87" s="109"/>
      <c r="IQ87" s="110"/>
      <c r="IR87" s="111"/>
      <c r="IS87" s="112"/>
      <c r="IU87" s="104"/>
      <c r="IV87" s="104"/>
      <c r="IW87" s="105"/>
      <c r="IX87" s="106"/>
      <c r="IY87" s="107"/>
      <c r="IZ87" s="107"/>
      <c r="JA87" s="108"/>
      <c r="JB87" s="109"/>
      <c r="JC87" s="110"/>
      <c r="JD87" s="111"/>
      <c r="JE87" s="112"/>
      <c r="JG87" s="104"/>
      <c r="JH87" s="104"/>
      <c r="JI87" s="105"/>
      <c r="JJ87" s="106"/>
      <c r="JK87" s="107"/>
      <c r="JL87" s="107"/>
      <c r="JM87" s="108"/>
      <c r="JN87" s="109"/>
      <c r="JO87" s="110"/>
      <c r="JP87" s="111"/>
      <c r="JQ87" s="112"/>
      <c r="JS87" s="104"/>
      <c r="JT87" s="104"/>
      <c r="JU87" s="105"/>
      <c r="JV87" s="106"/>
      <c r="JW87" s="107"/>
      <c r="JX87" s="107"/>
      <c r="JY87" s="108"/>
      <c r="JZ87" s="109"/>
      <c r="KA87" s="110"/>
      <c r="KB87" s="111"/>
      <c r="KC87" s="112"/>
      <c r="KE87" s="104"/>
      <c r="KF87" s="104"/>
    </row>
    <row r="88" spans="1:292" ht="13.5" customHeight="1">
      <c r="A88" s="20"/>
      <c r="B88" s="104" t="s">
        <v>671</v>
      </c>
      <c r="C88" s="1" t="s">
        <v>672</v>
      </c>
      <c r="D88" s="163" t="s">
        <v>673</v>
      </c>
      <c r="E88" s="105">
        <f>IF(I88="","",E$3)</f>
        <v>41814</v>
      </c>
      <c r="F88" s="106" t="str">
        <f>IF(I88="","",E$1)</f>
        <v>Katainen I</v>
      </c>
      <c r="G88" s="107">
        <f>IF(I88="","",E$2)</f>
        <v>40716</v>
      </c>
      <c r="H88" s="107">
        <f>IF(I88="","",E$3)</f>
        <v>41814</v>
      </c>
      <c r="I88" s="108" t="str">
        <f>IF(P88="","",IF(ISNUMBER(SEARCH(":",P88)),MID(P88,FIND(":",P88)+2,FIND("(",P88)-FIND(":",P88)-3),LEFT(P88,FIND("(",P88)-2)))</f>
        <v>Paula Risikko</v>
      </c>
      <c r="J88" s="109" t="str">
        <f>IF(P88="","",MID(P88,FIND("(",P88)+1,4))</f>
        <v>1960</v>
      </c>
      <c r="K88" s="110" t="str">
        <f>IF(ISNUMBER(SEARCH("*female*",P88)),"female",IF(ISNUMBER(SEARCH("*male*",P88)),"male",""))</f>
        <v>female</v>
      </c>
      <c r="L88" s="111" t="str">
        <f>IF(P88="","",IF(ISERROR(MID(P88,FIND("male,",P88)+6,(FIND(")",P88)-(FIND("male,",P88)+6))))=TRUE,"missing/error",MID(P88,FIND("male,",P88)+6,(FIND(")",P88)-(FIND("male,",P88)+6)))))</f>
        <v>fi_kok01</v>
      </c>
      <c r="M88" s="112" t="str">
        <f>IF(I88="","",(MID(I88,(SEARCH("^^",SUBSTITUTE(I88," ","^^",LEN(I88)-LEN(SUBSTITUTE(I88," ","")))))+1,99)&amp;"_"&amp;LEFT(I88,FIND(" ",I88)-1)&amp;"_"&amp;J88))</f>
        <v>Risikko_Paula_1960</v>
      </c>
      <c r="O88" s="104"/>
      <c r="P88" s="163" t="s">
        <v>747</v>
      </c>
      <c r="Q88" s="105">
        <f>IF(U88="","",Q$3)</f>
        <v>42153</v>
      </c>
      <c r="R88" s="106" t="str">
        <f>IF(U88="","",Q$1)</f>
        <v>Stubb I</v>
      </c>
      <c r="S88" s="107">
        <f>IF(U88="","",Q$2)</f>
        <v>41814</v>
      </c>
      <c r="T88" s="107">
        <f>IF(U88="","",Q$3)</f>
        <v>42153</v>
      </c>
      <c r="U88" s="108" t="str">
        <f>IF(AB88="","",IF(ISNUMBER(SEARCH(":",AB88)),MID(AB88,FIND(":",AB88)+2,FIND("(",AB88)-FIND(":",AB88)-3),LEFT(AB88,FIND("(",AB88)-2)))</f>
        <v>Laura Räty</v>
      </c>
      <c r="V88" s="109" t="str">
        <f>IF(AB88="","",MID(AB88,FIND("(",AB88)+1,4))</f>
        <v>1977</v>
      </c>
      <c r="W88" s="110" t="str">
        <f>IF(ISNUMBER(SEARCH("*female*",AB88)),"female",IF(ISNUMBER(SEARCH("*male*",AB88)),"male",""))</f>
        <v>female</v>
      </c>
      <c r="X88" s="111" t="s">
        <v>310</v>
      </c>
      <c r="Y88" s="112" t="str">
        <f>IF(U88="","",(MID(U88,(SEARCH("^^",SUBSTITUTE(U88," ","^^",LEN(U88)-LEN(SUBSTITUTE(U88," ","")))))+1,99)&amp;"_"&amp;LEFT(U88,FIND(" ",U88)-1)&amp;"_"&amp;V88))</f>
        <v>Räty_Laura_1977</v>
      </c>
      <c r="AA88" s="104"/>
      <c r="AB88" s="104" t="s">
        <v>884</v>
      </c>
      <c r="AC88" s="105">
        <f>IF(AG88="","",AC$3)</f>
        <v>43622</v>
      </c>
      <c r="AD88" s="106" t="str">
        <f>IF(AG88="","",AC$1)</f>
        <v>Sipilä I</v>
      </c>
      <c r="AE88" s="107">
        <f>IF(AG88="","",AC$2)</f>
        <v>42153</v>
      </c>
      <c r="AF88" s="107">
        <v>42608</v>
      </c>
      <c r="AG88" s="108" t="str">
        <f>IF(AN88="","",IF(ISNUMBER(SEARCH(":",AN88)),MID(AN88,FIND(":",AN88)+2,FIND("(",AN88)-FIND(":",AN88)-3),LEFT(AN88,FIND("(",AN88)-2)))</f>
        <v>Hanna Mäntylä</v>
      </c>
      <c r="AH88" s="109" t="str">
        <f>IF(AN88="","",MID(AN88,FIND("(",AN88)+1,4))</f>
        <v>1974</v>
      </c>
      <c r="AI88" s="110" t="str">
        <f>IF(ISNUMBER(SEARCH("*female*",AN88)),"female",IF(ISNUMBER(SEARCH("*male*",AN88)),"male",""))</f>
        <v>female</v>
      </c>
      <c r="AJ88" s="111" t="str">
        <f>IF(AN88="","",IF(ISERROR(MID(AN88,FIND("male,",AN88)+6,(FIND(")",AN88)-(FIND("male,",AN88)+6))))=TRUE,"missing/error",MID(AN88,FIND("male,",AN88)+6,(FIND(")",AN88)-(FIND("male,",AN88)+6)))))</f>
        <v>fi_ps01</v>
      </c>
      <c r="AK88" s="112" t="str">
        <f>IF(AG88="","",(MID(AG88,(SEARCH("^^",SUBSTITUTE(AG88," ","^^",LEN(AG88)-LEN(SUBSTITUTE(AG88," ","")))))+1,99)&amp;"_"&amp;LEFT(AG88,FIND(" ",AG88)-1)&amp;"_"&amp;AH88))</f>
        <v>Mäntylä_Hanna_1974</v>
      </c>
      <c r="AM88" s="104"/>
      <c r="AN88" s="104" t="s">
        <v>952</v>
      </c>
      <c r="AO88" s="105">
        <f>IF(AS88="","",AO$3)</f>
        <v>43809</v>
      </c>
      <c r="AP88" s="106" t="str">
        <f>IF(AS88="","",AO$1)</f>
        <v>Rinne I</v>
      </c>
      <c r="AQ88" s="107">
        <f>IF(AS88="","",AO$2)</f>
        <v>43622</v>
      </c>
      <c r="AR88" s="107">
        <f>IF(AS88="","",AO$3)</f>
        <v>43809</v>
      </c>
      <c r="AS88" s="108" t="str">
        <f>IF(AZ88="","",IF(ISNUMBER(SEARCH(":",AZ88)),MID(AZ88,FIND(":",AZ88)+2,FIND("(",AZ88)-FIND(":",AZ88)-3),LEFT(AZ88,FIND("(",AZ88)-2)))</f>
        <v>Aino-Kaisa Pekonen</v>
      </c>
      <c r="AT88" s="109" t="str">
        <f>IF(AZ88="","",MID(AZ88,FIND("(",AZ88)+1,4))</f>
        <v>1979</v>
      </c>
      <c r="AU88" s="110" t="str">
        <f>IF(ISNUMBER(SEARCH("*female*",AZ88)),"female",IF(ISNUMBER(SEARCH("*male*",AZ88)),"male",""))</f>
        <v>female</v>
      </c>
      <c r="AV88" s="111" t="str">
        <f>IF(AZ88="","",IF(ISERROR(MID(AZ88,FIND("male,",AZ88)+6,(FIND(")",AZ88)-(FIND("male,",AZ88)+6))))=TRUE,"missing/error",MID(AZ88,FIND("male,",AZ88)+6,(FIND(")",AZ88)-(FIND("male,",AZ88)+6)))))</f>
        <v>fi_vas01</v>
      </c>
      <c r="AW88" s="112" t="str">
        <f>IF(AS88="","",(MID(AS88,(SEARCH("^^",SUBSTITUTE(AS88," ","^^",LEN(AS88)-LEN(SUBSTITUTE(AS88," ","")))))+1,99)&amp;"_"&amp;LEFT(AS88,FIND(" ",AS88)-1)&amp;"_"&amp;AT88))</f>
        <v>Pekonen_Aino-Kaisa_1979</v>
      </c>
      <c r="AY88" s="104"/>
      <c r="AZ88" s="104" t="s">
        <v>1066</v>
      </c>
      <c r="BA88" s="105">
        <f t="shared" si="330"/>
        <v>44926</v>
      </c>
      <c r="BB88" s="106" t="str">
        <f t="shared" si="331"/>
        <v>Marin I</v>
      </c>
      <c r="BC88" s="107">
        <f>IF(BE88="","",BA$2)</f>
        <v>43809</v>
      </c>
      <c r="BD88" s="107">
        <v>44376</v>
      </c>
      <c r="BE88" s="108" t="str">
        <f t="shared" si="332"/>
        <v>Aino-Kaisa Pekonen</v>
      </c>
      <c r="BF88" s="109" t="str">
        <f t="shared" si="333"/>
        <v>1979</v>
      </c>
      <c r="BG88" s="110" t="str">
        <f t="shared" si="334"/>
        <v>female</v>
      </c>
      <c r="BH88" s="111" t="str">
        <f t="shared" si="335"/>
        <v>fi_vas01</v>
      </c>
      <c r="BI88" s="112" t="str">
        <f t="shared" si="336"/>
        <v>Pekonen_Aino-Kaisa_1979</v>
      </c>
      <c r="BK88" s="104"/>
      <c r="BL88" s="104" t="s">
        <v>1066</v>
      </c>
      <c r="BM88" s="105" t="str">
        <f>IF(BQ88="","",BM$3)</f>
        <v/>
      </c>
      <c r="BN88" s="106" t="str">
        <f>IF(BQ88="","",BM$1)</f>
        <v/>
      </c>
      <c r="BO88" s="107" t="str">
        <f>IF(BQ88="","",BM$2)</f>
        <v/>
      </c>
      <c r="BP88" s="107" t="str">
        <f>IF(BQ88="","",BM$3)</f>
        <v/>
      </c>
      <c r="BQ88" s="108" t="str">
        <f>IF(BX88="","",IF(ISNUMBER(SEARCH(":",BX88)),MID(BX88,FIND(":",BX88)+2,FIND("(",BX88)-FIND(":",BX88)-3),LEFT(BX88,FIND("(",BX88)-2)))</f>
        <v/>
      </c>
      <c r="BR88" s="109" t="str">
        <f>IF(BX88="","",MID(BX88,FIND("(",BX88)+1,4))</f>
        <v/>
      </c>
      <c r="BS88" s="110" t="str">
        <f>IF(ISNUMBER(SEARCH("*female*",BX88)),"female",IF(ISNUMBER(SEARCH("*male*",BX88)),"male",""))</f>
        <v/>
      </c>
      <c r="BT88" s="111" t="str">
        <f>IF(BX88="","",IF(ISERROR(MID(BX88,FIND("male,",BX88)+6,(FIND(")",BX88)-(FIND("male,",BX88)+6))))=TRUE,"missing/error",MID(BX88,FIND("male,",BX88)+6,(FIND(")",BX88)-(FIND("male,",BX88)+6)))))</f>
        <v/>
      </c>
      <c r="BU88" s="112" t="str">
        <f>IF(BQ88="","",(MID(BQ88,(SEARCH("^^",SUBSTITUTE(BQ88," ","^^",LEN(BQ88)-LEN(SUBSTITUTE(BQ88," ","")))))+1,99)&amp;"_"&amp;LEFT(BQ88,FIND(" ",BQ88)-1)&amp;"_"&amp;BR88))</f>
        <v/>
      </c>
      <c r="BW88" s="104"/>
      <c r="BX88" s="104"/>
      <c r="BY88" s="105" t="str">
        <f>IF(CC88="","",BY$3)</f>
        <v/>
      </c>
      <c r="BZ88" s="106" t="str">
        <f>IF(CC88="","",BY$1)</f>
        <v/>
      </c>
      <c r="CA88" s="107" t="str">
        <f>IF(CC88="","",BY$2)</f>
        <v/>
      </c>
      <c r="CB88" s="107" t="str">
        <f>IF(CC88="","",BY$3)</f>
        <v/>
      </c>
      <c r="CC88" s="108" t="str">
        <f>IF(CJ88="","",IF(ISNUMBER(SEARCH(":",CJ88)),MID(CJ88,FIND(":",CJ88)+2,FIND("(",CJ88)-FIND(":",CJ88)-3),LEFT(CJ88,FIND("(",CJ88)-2)))</f>
        <v/>
      </c>
      <c r="CD88" s="109" t="str">
        <f>IF(CJ88="","",MID(CJ88,FIND("(",CJ88)+1,4))</f>
        <v/>
      </c>
      <c r="CE88" s="110" t="str">
        <f>IF(ISNUMBER(SEARCH("*female*",CJ88)),"female",IF(ISNUMBER(SEARCH("*male*",CJ88)),"male",""))</f>
        <v/>
      </c>
      <c r="CF88" s="111" t="str">
        <f>IF(CJ88="","",IF(ISERROR(MID(CJ88,FIND("male,",CJ88)+6,(FIND(")",CJ88)-(FIND("male,",CJ88)+6))))=TRUE,"missing/error",MID(CJ88,FIND("male,",CJ88)+6,(FIND(")",CJ88)-(FIND("male,",CJ88)+6)))))</f>
        <v/>
      </c>
      <c r="CG88" s="112" t="str">
        <f>IF(CC88="","",(MID(CC88,(SEARCH("^^",SUBSTITUTE(CC88," ","^^",LEN(CC88)-LEN(SUBSTITUTE(CC88," ","")))))+1,99)&amp;"_"&amp;LEFT(CC88,FIND(" ",CC88)-1)&amp;"_"&amp;CD88))</f>
        <v/>
      </c>
      <c r="CI88" s="104"/>
      <c r="CJ88" s="104"/>
      <c r="CK88" s="105" t="str">
        <f>IF(CO88="","",CK$3)</f>
        <v/>
      </c>
      <c r="CL88" s="106" t="str">
        <f>IF(CO88="","",CK$1)</f>
        <v/>
      </c>
      <c r="CM88" s="107" t="str">
        <f>IF(CO88="","",CK$2)</f>
        <v/>
      </c>
      <c r="CN88" s="107" t="str">
        <f>IF(CO88="","",CK$3)</f>
        <v/>
      </c>
      <c r="CO88" s="108" t="str">
        <f>IF(CV88="","",IF(ISNUMBER(SEARCH(":",CV88)),MID(CV88,FIND(":",CV88)+2,FIND("(",CV88)-FIND(":",CV88)-3),LEFT(CV88,FIND("(",CV88)-2)))</f>
        <v/>
      </c>
      <c r="CP88" s="109" t="str">
        <f>IF(CV88="","",MID(CV88,FIND("(",CV88)+1,4))</f>
        <v/>
      </c>
      <c r="CQ88" s="110" t="str">
        <f>IF(ISNUMBER(SEARCH("*female*",CV88)),"female",IF(ISNUMBER(SEARCH("*male*",CV88)),"male",""))</f>
        <v/>
      </c>
      <c r="CR88" s="111" t="str">
        <f>IF(CV88="","",IF(ISERROR(MID(CV88,FIND("male,",CV88)+6,(FIND(")",CV88)-(FIND("male,",CV88)+6))))=TRUE,"missing/error",MID(CV88,FIND("male,",CV88)+6,(FIND(")",CV88)-(FIND("male,",CV88)+6)))))</f>
        <v/>
      </c>
      <c r="CS88" s="112" t="str">
        <f>IF(CO88="","",(MID(CO88,(SEARCH("^^",SUBSTITUTE(CO88," ","^^",LEN(CO88)-LEN(SUBSTITUTE(CO88," ","")))))+1,99)&amp;"_"&amp;LEFT(CO88,FIND(" ",CO88)-1)&amp;"_"&amp;CP88))</f>
        <v/>
      </c>
      <c r="CU88" s="104"/>
      <c r="CV88" s="104"/>
      <c r="CW88" s="105" t="str">
        <f>IF(DA88="","",CW$3)</f>
        <v/>
      </c>
      <c r="CX88" s="106" t="str">
        <f>IF(DA88="","",CW$1)</f>
        <v/>
      </c>
      <c r="CY88" s="107" t="str">
        <f>IF(DA88="","",CW$2)</f>
        <v/>
      </c>
      <c r="CZ88" s="107" t="str">
        <f>IF(DA88="","",CW$3)</f>
        <v/>
      </c>
      <c r="DA88" s="108" t="str">
        <f>IF(DH88="","",IF(ISNUMBER(SEARCH(":",DH88)),MID(DH88,FIND(":",DH88)+2,FIND("(",DH88)-FIND(":",DH88)-3),LEFT(DH88,FIND("(",DH88)-2)))</f>
        <v/>
      </c>
      <c r="DB88" s="109" t="str">
        <f>IF(DH88="","",MID(DH88,FIND("(",DH88)+1,4))</f>
        <v/>
      </c>
      <c r="DC88" s="110" t="str">
        <f>IF(ISNUMBER(SEARCH("*female*",DH88)),"female",IF(ISNUMBER(SEARCH("*male*",DH88)),"male",""))</f>
        <v/>
      </c>
      <c r="DD88" s="111" t="str">
        <f>IF(DH88="","",IF(ISERROR(MID(DH88,FIND("male,",DH88)+6,(FIND(")",DH88)-(FIND("male,",DH88)+6))))=TRUE,"missing/error",MID(DH88,FIND("male,",DH88)+6,(FIND(")",DH88)-(FIND("male,",DH88)+6)))))</f>
        <v/>
      </c>
      <c r="DE88" s="112" t="str">
        <f>IF(DA88="","",(MID(DA88,(SEARCH("^^",SUBSTITUTE(DA88," ","^^",LEN(DA88)-LEN(SUBSTITUTE(DA88," ","")))))+1,99)&amp;"_"&amp;LEFT(DA88,FIND(" ",DA88)-1)&amp;"_"&amp;DB88))</f>
        <v/>
      </c>
      <c r="DG88" s="104"/>
      <c r="DH88" s="104"/>
      <c r="DI88" s="105" t="str">
        <f>IF(DM88="","",DI$3)</f>
        <v/>
      </c>
      <c r="DJ88" s="106" t="str">
        <f>IF(DM88="","",DI$1)</f>
        <v/>
      </c>
      <c r="DK88" s="107" t="str">
        <f>IF(DM88="","",DI$2)</f>
        <v/>
      </c>
      <c r="DL88" s="107" t="str">
        <f>IF(DM88="","",DI$3)</f>
        <v/>
      </c>
      <c r="DM88" s="108" t="str">
        <f>IF(DT88="","",IF(ISNUMBER(SEARCH(":",DT88)),MID(DT88,FIND(":",DT88)+2,FIND("(",DT88)-FIND(":",DT88)-3),LEFT(DT88,FIND("(",DT88)-2)))</f>
        <v/>
      </c>
      <c r="DN88" s="109" t="str">
        <f>IF(DT88="","",MID(DT88,FIND("(",DT88)+1,4))</f>
        <v/>
      </c>
      <c r="DO88" s="110" t="str">
        <f>IF(ISNUMBER(SEARCH("*female*",DT88)),"female",IF(ISNUMBER(SEARCH("*male*",DT88)),"male",""))</f>
        <v/>
      </c>
      <c r="DP88" s="111" t="str">
        <f>IF(DT88="","",IF(ISERROR(MID(DT88,FIND("male,",DT88)+6,(FIND(")",DT88)-(FIND("male,",DT88)+6))))=TRUE,"missing/error",MID(DT88,FIND("male,",DT88)+6,(FIND(")",DT88)-(FIND("male,",DT88)+6)))))</f>
        <v/>
      </c>
      <c r="DQ88" s="112" t="str">
        <f>IF(DM88="","",(MID(DM88,(SEARCH("^^",SUBSTITUTE(DM88," ","^^",LEN(DM88)-LEN(SUBSTITUTE(DM88," ","")))))+1,99)&amp;"_"&amp;LEFT(DM88,FIND(" ",DM88)-1)&amp;"_"&amp;DN88))</f>
        <v/>
      </c>
      <c r="DS88" s="104"/>
      <c r="DT88" s="104"/>
      <c r="DU88" s="105" t="str">
        <f>IF(DY88="","",DU$3)</f>
        <v/>
      </c>
      <c r="DV88" s="106" t="str">
        <f>IF(DY88="","",DU$1)</f>
        <v/>
      </c>
      <c r="DW88" s="107" t="str">
        <f>IF(DY88="","",DU$2)</f>
        <v/>
      </c>
      <c r="DX88" s="107" t="str">
        <f>IF(DY88="","",DU$3)</f>
        <v/>
      </c>
      <c r="DY88" s="108" t="str">
        <f>IF(EF88="","",IF(ISNUMBER(SEARCH(":",EF88)),MID(EF88,FIND(":",EF88)+2,FIND("(",EF88)-FIND(":",EF88)-3),LEFT(EF88,FIND("(",EF88)-2)))</f>
        <v/>
      </c>
      <c r="DZ88" s="109" t="str">
        <f>IF(EF88="","",MID(EF88,FIND("(",EF88)+1,4))</f>
        <v/>
      </c>
      <c r="EA88" s="110" t="str">
        <f>IF(ISNUMBER(SEARCH("*female*",EF88)),"female",IF(ISNUMBER(SEARCH("*male*",EF88)),"male",""))</f>
        <v/>
      </c>
      <c r="EB88" s="111" t="str">
        <f>IF(EF88="","",IF(ISERROR(MID(EF88,FIND("male,",EF88)+6,(FIND(")",EF88)-(FIND("male,",EF88)+6))))=TRUE,"missing/error",MID(EF88,FIND("male,",EF88)+6,(FIND(")",EF88)-(FIND("male,",EF88)+6)))))</f>
        <v/>
      </c>
      <c r="EC88" s="112" t="str">
        <f>IF(DY88="","",(MID(DY88,(SEARCH("^^",SUBSTITUTE(DY88," ","^^",LEN(DY88)-LEN(SUBSTITUTE(DY88," ","")))))+1,99)&amp;"_"&amp;LEFT(DY88,FIND(" ",DY88)-1)&amp;"_"&amp;DZ88))</f>
        <v/>
      </c>
      <c r="EE88" s="104"/>
      <c r="EF88" s="104"/>
      <c r="EG88" s="105" t="str">
        <f>IF(EK88="","",EG$3)</f>
        <v/>
      </c>
      <c r="EH88" s="106" t="str">
        <f>IF(EK88="","",EG$1)</f>
        <v/>
      </c>
      <c r="EI88" s="107" t="str">
        <f>IF(EK88="","",EG$2)</f>
        <v/>
      </c>
      <c r="EJ88" s="107" t="str">
        <f>IF(EK88="","",EG$3)</f>
        <v/>
      </c>
      <c r="EK88" s="108" t="str">
        <f>IF(ER88="","",IF(ISNUMBER(SEARCH(":",ER88)),MID(ER88,FIND(":",ER88)+2,FIND("(",ER88)-FIND(":",ER88)-3),LEFT(ER88,FIND("(",ER88)-2)))</f>
        <v/>
      </c>
      <c r="EL88" s="109" t="str">
        <f>IF(ER88="","",MID(ER88,FIND("(",ER88)+1,4))</f>
        <v/>
      </c>
      <c r="EM88" s="110" t="str">
        <f>IF(ISNUMBER(SEARCH("*female*",ER88)),"female",IF(ISNUMBER(SEARCH("*male*",ER88)),"male",""))</f>
        <v/>
      </c>
      <c r="EN88" s="111" t="str">
        <f>IF(ER88="","",IF(ISERROR(MID(ER88,FIND("male,",ER88)+6,(FIND(")",ER88)-(FIND("male,",ER88)+6))))=TRUE,"missing/error",MID(ER88,FIND("male,",ER88)+6,(FIND(")",ER88)-(FIND("male,",ER88)+6)))))</f>
        <v/>
      </c>
      <c r="EO88" s="112" t="str">
        <f>IF(EK88="","",(MID(EK88,(SEARCH("^^",SUBSTITUTE(EK88," ","^^",LEN(EK88)-LEN(SUBSTITUTE(EK88," ","")))))+1,99)&amp;"_"&amp;LEFT(EK88,FIND(" ",EK88)-1)&amp;"_"&amp;EL88))</f>
        <v/>
      </c>
      <c r="EQ88" s="104"/>
      <c r="ER88" s="104"/>
      <c r="ES88" s="105" t="str">
        <f>IF(EW88="","",ES$3)</f>
        <v/>
      </c>
      <c r="ET88" s="106" t="str">
        <f>IF(EW88="","",ES$1)</f>
        <v/>
      </c>
      <c r="EU88" s="107" t="str">
        <f>IF(EW88="","",ES$2)</f>
        <v/>
      </c>
      <c r="EV88" s="107" t="str">
        <f>IF(EW88="","",ES$3)</f>
        <v/>
      </c>
      <c r="EW88" s="108" t="str">
        <f>IF(FD88="","",IF(ISNUMBER(SEARCH(":",FD88)),MID(FD88,FIND(":",FD88)+2,FIND("(",FD88)-FIND(":",FD88)-3),LEFT(FD88,FIND("(",FD88)-2)))</f>
        <v/>
      </c>
      <c r="EX88" s="109" t="str">
        <f>IF(FD88="","",MID(FD88,FIND("(",FD88)+1,4))</f>
        <v/>
      </c>
      <c r="EY88" s="110" t="str">
        <f>IF(ISNUMBER(SEARCH("*female*",FD88)),"female",IF(ISNUMBER(SEARCH("*male*",FD88)),"male",""))</f>
        <v/>
      </c>
      <c r="EZ88" s="111" t="str">
        <f>IF(FD88="","",IF(ISERROR(MID(FD88,FIND("male,",FD88)+6,(FIND(")",FD88)-(FIND("male,",FD88)+6))))=TRUE,"missing/error",MID(FD88,FIND("male,",FD88)+6,(FIND(")",FD88)-(FIND("male,",FD88)+6)))))</f>
        <v/>
      </c>
      <c r="FA88" s="112" t="str">
        <f>IF(EW88="","",(MID(EW88,(SEARCH("^^",SUBSTITUTE(EW88," ","^^",LEN(EW88)-LEN(SUBSTITUTE(EW88," ","")))))+1,99)&amp;"_"&amp;LEFT(EW88,FIND(" ",EW88)-1)&amp;"_"&amp;EX88))</f>
        <v/>
      </c>
      <c r="FC88" s="104"/>
      <c r="FD88" s="104"/>
      <c r="FE88" s="105" t="str">
        <f>IF(FI88="","",FE$3)</f>
        <v/>
      </c>
      <c r="FF88" s="106" t="str">
        <f>IF(FI88="","",FE$1)</f>
        <v/>
      </c>
      <c r="FG88" s="107" t="str">
        <f>IF(FI88="","",FE$2)</f>
        <v/>
      </c>
      <c r="FH88" s="107" t="str">
        <f>IF(FI88="","",FE$3)</f>
        <v/>
      </c>
      <c r="FI88" s="108" t="str">
        <f>IF(FP88="","",IF(ISNUMBER(SEARCH(":",FP88)),MID(FP88,FIND(":",FP88)+2,FIND("(",FP88)-FIND(":",FP88)-3),LEFT(FP88,FIND("(",FP88)-2)))</f>
        <v/>
      </c>
      <c r="FJ88" s="109" t="str">
        <f>IF(FP88="","",MID(FP88,FIND("(",FP88)+1,4))</f>
        <v/>
      </c>
      <c r="FK88" s="110" t="str">
        <f>IF(ISNUMBER(SEARCH("*female*",FP88)),"female",IF(ISNUMBER(SEARCH("*male*",FP88)),"male",""))</f>
        <v/>
      </c>
      <c r="FL88" s="111" t="str">
        <f>IF(FP88="","",IF(ISERROR(MID(FP88,FIND("male,",FP88)+6,(FIND(")",FP88)-(FIND("male,",FP88)+6))))=TRUE,"missing/error",MID(FP88,FIND("male,",FP88)+6,(FIND(")",FP88)-(FIND("male,",FP88)+6)))))</f>
        <v/>
      </c>
      <c r="FM88" s="112" t="str">
        <f>IF(FI88="","",(MID(FI88,(SEARCH("^^",SUBSTITUTE(FI88," ","^^",LEN(FI88)-LEN(SUBSTITUTE(FI88," ","")))))+1,99)&amp;"_"&amp;LEFT(FI88,FIND(" ",FI88)-1)&amp;"_"&amp;FJ88))</f>
        <v/>
      </c>
      <c r="FO88" s="104"/>
      <c r="FP88" s="104"/>
      <c r="FQ88" s="105" t="str">
        <f>IF(FU88="","",#REF!)</f>
        <v/>
      </c>
      <c r="FR88" s="106" t="str">
        <f>IF(FU88="","",FQ$1)</f>
        <v/>
      </c>
      <c r="FS88" s="107" t="str">
        <f>IF(FU88="","",FQ$2)</f>
        <v/>
      </c>
      <c r="FT88" s="107" t="str">
        <f>IF(FU88="","",FQ$3)</f>
        <v/>
      </c>
      <c r="FU88" s="108" t="str">
        <f>IF(GB88="","",IF(ISNUMBER(SEARCH(":",GB88)),MID(GB88,FIND(":",GB88)+2,FIND("(",GB88)-FIND(":",GB88)-3),LEFT(GB88,FIND("(",GB88)-2)))</f>
        <v/>
      </c>
      <c r="FV88" s="109" t="str">
        <f>IF(GB88="","",MID(GB88,FIND("(",GB88)+1,4))</f>
        <v/>
      </c>
      <c r="FW88" s="110" t="str">
        <f>IF(ISNUMBER(SEARCH("*female*",GB88)),"female",IF(ISNUMBER(SEARCH("*male*",GB88)),"male",""))</f>
        <v/>
      </c>
      <c r="FX88" s="111" t="str">
        <f>IF(GB88="","",IF(ISERROR(MID(GB88,FIND("male,",GB88)+6,(FIND(")",GB88)-(FIND("male,",GB88)+6))))=TRUE,"missing/error",MID(GB88,FIND("male,",GB88)+6,(FIND(")",GB88)-(FIND("male,",GB88)+6)))))</f>
        <v/>
      </c>
      <c r="FY88" s="112" t="str">
        <f>IF(FU88="","",(MID(FU88,(SEARCH("^^",SUBSTITUTE(FU88," ","^^",LEN(FU88)-LEN(SUBSTITUTE(FU88," ","")))))+1,99)&amp;"_"&amp;LEFT(FU88,FIND(" ",FU88)-1)&amp;"_"&amp;FV88))</f>
        <v/>
      </c>
      <c r="GA88" s="104"/>
      <c r="GB88" s="104"/>
      <c r="GC88" s="105" t="str">
        <f>IF(GG88="","",GC$3)</f>
        <v/>
      </c>
      <c r="GD88" s="106" t="str">
        <f>IF(GG88="","",GC$1)</f>
        <v/>
      </c>
      <c r="GE88" s="107" t="str">
        <f>IF(GG88="","",GC$2)</f>
        <v/>
      </c>
      <c r="GF88" s="107" t="str">
        <f>IF(GG88="","",GC$3)</f>
        <v/>
      </c>
      <c r="GG88" s="108" t="str">
        <f>IF(GN88="","",IF(ISNUMBER(SEARCH(":",GN88)),MID(GN88,FIND(":",GN88)+2,FIND("(",GN88)-FIND(":",GN88)-3),LEFT(GN88,FIND("(",GN88)-2)))</f>
        <v/>
      </c>
      <c r="GH88" s="109" t="str">
        <f>IF(GN88="","",MID(GN88,FIND("(",GN88)+1,4))</f>
        <v/>
      </c>
      <c r="GI88" s="110" t="str">
        <f>IF(ISNUMBER(SEARCH("*female*",GN88)),"female",IF(ISNUMBER(SEARCH("*male*",GN88)),"male",""))</f>
        <v/>
      </c>
      <c r="GJ88" s="111" t="str">
        <f>IF(GN88="","",IF(ISERROR(MID(GN88,FIND("male,",GN88)+6,(FIND(")",GN88)-(FIND("male,",GN88)+6))))=TRUE,"missing/error",MID(GN88,FIND("male,",GN88)+6,(FIND(")",GN88)-(FIND("male,",GN88)+6)))))</f>
        <v/>
      </c>
      <c r="GK88" s="112" t="str">
        <f>IF(GG88="","",(MID(GG88,(SEARCH("^^",SUBSTITUTE(GG88," ","^^",LEN(GG88)-LEN(SUBSTITUTE(GG88," ","")))))+1,99)&amp;"_"&amp;LEFT(GG88,FIND(" ",GG88)-1)&amp;"_"&amp;GH88))</f>
        <v/>
      </c>
      <c r="GM88" s="104"/>
      <c r="GN88" s="104"/>
      <c r="GO88" s="105" t="str">
        <f>IF(GS88="","",GO$3)</f>
        <v/>
      </c>
      <c r="GP88" s="106" t="str">
        <f>IF(GS88="","",GO$1)</f>
        <v/>
      </c>
      <c r="GQ88" s="107" t="str">
        <f>IF(GS88="","",GO$2)</f>
        <v/>
      </c>
      <c r="GR88" s="107" t="str">
        <f>IF(GS88="","",GO$3)</f>
        <v/>
      </c>
      <c r="GS88" s="108" t="str">
        <f>IF(GZ88="","",IF(ISNUMBER(SEARCH(":",GZ88)),MID(GZ88,FIND(":",GZ88)+2,FIND("(",GZ88)-FIND(":",GZ88)-3),LEFT(GZ88,FIND("(",GZ88)-2)))</f>
        <v/>
      </c>
      <c r="GT88" s="109" t="str">
        <f>IF(GZ88="","",MID(GZ88,FIND("(",GZ88)+1,4))</f>
        <v/>
      </c>
      <c r="GU88" s="110" t="str">
        <f>IF(ISNUMBER(SEARCH("*female*",GZ88)),"female",IF(ISNUMBER(SEARCH("*male*",GZ88)),"male",""))</f>
        <v/>
      </c>
      <c r="GV88" s="111" t="str">
        <f>IF(GZ88="","",IF(ISERROR(MID(GZ88,FIND("male,",GZ88)+6,(FIND(")",GZ88)-(FIND("male,",GZ88)+6))))=TRUE,"missing/error",MID(GZ88,FIND("male,",GZ88)+6,(FIND(")",GZ88)-(FIND("male,",GZ88)+6)))))</f>
        <v/>
      </c>
      <c r="GW88" s="112" t="str">
        <f>IF(GS88="","",(MID(GS88,(SEARCH("^^",SUBSTITUTE(GS88," ","^^",LEN(GS88)-LEN(SUBSTITUTE(GS88," ","")))))+1,99)&amp;"_"&amp;LEFT(GS88,FIND(" ",GS88)-1)&amp;"_"&amp;GT88))</f>
        <v/>
      </c>
      <c r="GY88" s="104"/>
      <c r="GZ88" s="104"/>
      <c r="HA88" s="105" t="str">
        <f>IF(HE88="","",HA$3)</f>
        <v/>
      </c>
      <c r="HB88" s="106" t="str">
        <f>IF(HE88="","",HA$1)</f>
        <v/>
      </c>
      <c r="HC88" s="107" t="str">
        <f>IF(HE88="","",HA$2)</f>
        <v/>
      </c>
      <c r="HD88" s="107" t="str">
        <f>IF(HE88="","",HA$3)</f>
        <v/>
      </c>
      <c r="HE88" s="108" t="str">
        <f>IF(HL88="","",IF(ISNUMBER(SEARCH(":",HL88)),MID(HL88,FIND(":",HL88)+2,FIND("(",HL88)-FIND(":",HL88)-3),LEFT(HL88,FIND("(",HL88)-2)))</f>
        <v/>
      </c>
      <c r="HF88" s="109" t="str">
        <f>IF(HL88="","",MID(HL88,FIND("(",HL88)+1,4))</f>
        <v/>
      </c>
      <c r="HG88" s="110" t="str">
        <f>IF(ISNUMBER(SEARCH("*female*",HL88)),"female",IF(ISNUMBER(SEARCH("*male*",HL88)),"male",""))</f>
        <v/>
      </c>
      <c r="HH88" s="111" t="str">
        <f>IF(HL88="","",IF(ISERROR(MID(HL88,FIND("male,",HL88)+6,(FIND(")",HL88)-(FIND("male,",HL88)+6))))=TRUE,"missing/error",MID(HL88,FIND("male,",HL88)+6,(FIND(")",HL88)-(FIND("male,",HL88)+6)))))</f>
        <v/>
      </c>
      <c r="HI88" s="112" t="str">
        <f>IF(HE88="","",(MID(HE88,(SEARCH("^^",SUBSTITUTE(HE88," ","^^",LEN(HE88)-LEN(SUBSTITUTE(HE88," ","")))))+1,99)&amp;"_"&amp;LEFT(HE88,FIND(" ",HE88)-1)&amp;"_"&amp;HF88))</f>
        <v/>
      </c>
      <c r="HK88" s="104"/>
      <c r="HL88" s="104" t="s">
        <v>287</v>
      </c>
      <c r="HM88" s="105" t="str">
        <f>IF(HQ88="","",HM$3)</f>
        <v/>
      </c>
      <c r="HN88" s="106" t="str">
        <f>IF(HQ88="","",HM$1)</f>
        <v/>
      </c>
      <c r="HO88" s="107" t="str">
        <f>IF(HQ88="","",HM$2)</f>
        <v/>
      </c>
      <c r="HP88" s="107" t="str">
        <f>IF(HQ88="","",HM$3)</f>
        <v/>
      </c>
      <c r="HQ88" s="108" t="str">
        <f>IF(HX88="","",IF(ISNUMBER(SEARCH(":",HX88)),MID(HX88,FIND(":",HX88)+2,FIND("(",HX88)-FIND(":",HX88)-3),LEFT(HX88,FIND("(",HX88)-2)))</f>
        <v/>
      </c>
      <c r="HR88" s="109" t="str">
        <f>IF(HX88="","",MID(HX88,FIND("(",HX88)+1,4))</f>
        <v/>
      </c>
      <c r="HS88" s="110" t="str">
        <f>IF(ISNUMBER(SEARCH("*female*",HX88)),"female",IF(ISNUMBER(SEARCH("*male*",HX88)),"male",""))</f>
        <v/>
      </c>
      <c r="HT88" s="111" t="str">
        <f>IF(HX88="","",IF(ISERROR(MID(HX88,FIND("male,",HX88)+6,(FIND(")",HX88)-(FIND("male,",HX88)+6))))=TRUE,"missing/error",MID(HX88,FIND("male,",HX88)+6,(FIND(")",HX88)-(FIND("male,",HX88)+6)))))</f>
        <v/>
      </c>
      <c r="HU88" s="112" t="str">
        <f>IF(HQ88="","",(MID(HQ88,(SEARCH("^^",SUBSTITUTE(HQ88," ","^^",LEN(HQ88)-LEN(SUBSTITUTE(HQ88," ","")))))+1,99)&amp;"_"&amp;LEFT(HQ88,FIND(" ",HQ88)-1)&amp;"_"&amp;HR88))</f>
        <v/>
      </c>
      <c r="HW88" s="104"/>
      <c r="HX88" s="104"/>
      <c r="HY88" s="105" t="str">
        <f>IF(IC88="","",HY$3)</f>
        <v/>
      </c>
      <c r="HZ88" s="106" t="str">
        <f>IF(IC88="","",HY$1)</f>
        <v/>
      </c>
      <c r="IA88" s="107" t="str">
        <f>IF(IC88="","",HY$2)</f>
        <v/>
      </c>
      <c r="IB88" s="107" t="str">
        <f>IF(IC88="","",HY$3)</f>
        <v/>
      </c>
      <c r="IC88" s="108" t="str">
        <f>IF(IJ88="","",IF(ISNUMBER(SEARCH(":",IJ88)),MID(IJ88,FIND(":",IJ88)+2,FIND("(",IJ88)-FIND(":",IJ88)-3),LEFT(IJ88,FIND("(",IJ88)-2)))</f>
        <v/>
      </c>
      <c r="ID88" s="109" t="str">
        <f>IF(IJ88="","",MID(IJ88,FIND("(",IJ88)+1,4))</f>
        <v/>
      </c>
      <c r="IE88" s="110" t="str">
        <f>IF(ISNUMBER(SEARCH("*female*",IJ88)),"female",IF(ISNUMBER(SEARCH("*male*",IJ88)),"male",""))</f>
        <v/>
      </c>
      <c r="IF88" s="111" t="str">
        <f>IF(IJ88="","",IF(ISERROR(MID(IJ88,FIND("male,",IJ88)+6,(FIND(")",IJ88)-(FIND("male,",IJ88)+6))))=TRUE,"missing/error",MID(IJ88,FIND("male,",IJ88)+6,(FIND(")",IJ88)-(FIND("male,",IJ88)+6)))))</f>
        <v/>
      </c>
      <c r="IG88" s="112" t="str">
        <f>IF(IC88="","",(MID(IC88,(SEARCH("^^",SUBSTITUTE(IC88," ","^^",LEN(IC88)-LEN(SUBSTITUTE(IC88," ","")))))+1,99)&amp;"_"&amp;LEFT(IC88,FIND(" ",IC88)-1)&amp;"_"&amp;ID88))</f>
        <v/>
      </c>
      <c r="II88" s="104"/>
      <c r="IJ88" s="104"/>
      <c r="IK88" s="105" t="str">
        <f>IF(IO88="","",IK$3)</f>
        <v/>
      </c>
      <c r="IL88" s="106" t="str">
        <f>IF(IO88="","",IK$1)</f>
        <v/>
      </c>
      <c r="IM88" s="107" t="str">
        <f>IF(IO88="","",IK$2)</f>
        <v/>
      </c>
      <c r="IN88" s="107" t="str">
        <f>IF(IO88="","",IK$3)</f>
        <v/>
      </c>
      <c r="IO88" s="108" t="str">
        <f>IF(IV88="","",IF(ISNUMBER(SEARCH(":",IV88)),MID(IV88,FIND(":",IV88)+2,FIND("(",IV88)-FIND(":",IV88)-3),LEFT(IV88,FIND("(",IV88)-2)))</f>
        <v/>
      </c>
      <c r="IP88" s="109" t="str">
        <f>IF(IV88="","",MID(IV88,FIND("(",IV88)+1,4))</f>
        <v/>
      </c>
      <c r="IQ88" s="110" t="str">
        <f>IF(ISNUMBER(SEARCH("*female*",IV88)),"female",IF(ISNUMBER(SEARCH("*male*",IV88)),"male",""))</f>
        <v/>
      </c>
      <c r="IR88" s="111" t="str">
        <f>IF(IV88="","",IF(ISERROR(MID(IV88,FIND("male,",IV88)+6,(FIND(")",IV88)-(FIND("male,",IV88)+6))))=TRUE,"missing/error",MID(IV88,FIND("male,",IV88)+6,(FIND(")",IV88)-(FIND("male,",IV88)+6)))))</f>
        <v/>
      </c>
      <c r="IS88" s="112" t="str">
        <f>IF(IO88="","",(MID(IO88,(SEARCH("^^",SUBSTITUTE(IO88," ","^^",LEN(IO88)-LEN(SUBSTITUTE(IO88," ","")))))+1,99)&amp;"_"&amp;LEFT(IO88,FIND(" ",IO88)-1)&amp;"_"&amp;IP88))</f>
        <v/>
      </c>
      <c r="IU88" s="104"/>
      <c r="IV88" s="104"/>
      <c r="IW88" s="105" t="str">
        <f>IF(JA88="","",IW$3)</f>
        <v/>
      </c>
      <c r="IX88" s="106" t="str">
        <f>IF(JA88="","",IW$1)</f>
        <v/>
      </c>
      <c r="IY88" s="107" t="str">
        <f>IF(JA88="","",IW$2)</f>
        <v/>
      </c>
      <c r="IZ88" s="107" t="str">
        <f>IF(JA88="","",IW$3)</f>
        <v/>
      </c>
      <c r="JA88" s="108" t="str">
        <f>IF(JH88="","",IF(ISNUMBER(SEARCH(":",JH88)),MID(JH88,FIND(":",JH88)+2,FIND("(",JH88)-FIND(":",JH88)-3),LEFT(JH88,FIND("(",JH88)-2)))</f>
        <v/>
      </c>
      <c r="JB88" s="109" t="str">
        <f>IF(JH88="","",MID(JH88,FIND("(",JH88)+1,4))</f>
        <v/>
      </c>
      <c r="JC88" s="110" t="str">
        <f>IF(ISNUMBER(SEARCH("*female*",JH88)),"female",IF(ISNUMBER(SEARCH("*male*",JH88)),"male",""))</f>
        <v/>
      </c>
      <c r="JD88" s="111" t="str">
        <f>IF(JH88="","",IF(ISERROR(MID(JH88,FIND("male,",JH88)+6,(FIND(")",JH88)-(FIND("male,",JH88)+6))))=TRUE,"missing/error",MID(JH88,FIND("male,",JH88)+6,(FIND(")",JH88)-(FIND("male,",JH88)+6)))))</f>
        <v/>
      </c>
      <c r="JE88" s="112" t="str">
        <f>IF(JA88="","",(MID(JA88,(SEARCH("^^",SUBSTITUTE(JA88," ","^^",LEN(JA88)-LEN(SUBSTITUTE(JA88," ","")))))+1,99)&amp;"_"&amp;LEFT(JA88,FIND(" ",JA88)-1)&amp;"_"&amp;JB88))</f>
        <v/>
      </c>
      <c r="JG88" s="104"/>
      <c r="JH88" s="104"/>
      <c r="JI88" s="105" t="str">
        <f>IF(JM88="","",JI$3)</f>
        <v/>
      </c>
      <c r="JJ88" s="106" t="str">
        <f>IF(JM88="","",JI$1)</f>
        <v/>
      </c>
      <c r="JK88" s="107" t="str">
        <f>IF(JM88="","",JI$2)</f>
        <v/>
      </c>
      <c r="JL88" s="107" t="str">
        <f>IF(JM88="","",JI$3)</f>
        <v/>
      </c>
      <c r="JM88" s="108" t="str">
        <f>IF(JT88="","",IF(ISNUMBER(SEARCH(":",JT88)),MID(JT88,FIND(":",JT88)+2,FIND("(",JT88)-FIND(":",JT88)-3),LEFT(JT88,FIND("(",JT88)-2)))</f>
        <v/>
      </c>
      <c r="JN88" s="109" t="str">
        <f>IF(JT88="","",MID(JT88,FIND("(",JT88)+1,4))</f>
        <v/>
      </c>
      <c r="JO88" s="110" t="str">
        <f>IF(ISNUMBER(SEARCH("*female*",JT88)),"female",IF(ISNUMBER(SEARCH("*male*",JT88)),"male",""))</f>
        <v/>
      </c>
      <c r="JP88" s="111" t="str">
        <f>IF(JT88="","",IF(ISERROR(MID(JT88,FIND("male,",JT88)+6,(FIND(")",JT88)-(FIND("male,",JT88)+6))))=TRUE,"missing/error",MID(JT88,FIND("male,",JT88)+6,(FIND(")",JT88)-(FIND("male,",JT88)+6)))))</f>
        <v/>
      </c>
      <c r="JQ88" s="112" t="str">
        <f>IF(JM88="","",(MID(JM88,(SEARCH("^^",SUBSTITUTE(JM88," ","^^",LEN(JM88)-LEN(SUBSTITUTE(JM88," ","")))))+1,99)&amp;"_"&amp;LEFT(JM88,FIND(" ",JM88)-1)&amp;"_"&amp;JN88))</f>
        <v/>
      </c>
      <c r="JS88" s="104"/>
      <c r="JT88" s="104"/>
      <c r="JU88" s="105" t="str">
        <f>IF(JY88="","",JU$3)</f>
        <v/>
      </c>
      <c r="JV88" s="106" t="str">
        <f>IF(JY88="","",JU$1)</f>
        <v/>
      </c>
      <c r="JW88" s="107" t="str">
        <f>IF(JY88="","",JU$2)</f>
        <v/>
      </c>
      <c r="JX88" s="107" t="str">
        <f>IF(JY88="","",JU$3)</f>
        <v/>
      </c>
      <c r="JY88" s="108" t="str">
        <f>IF(KF88="","",IF(ISNUMBER(SEARCH(":",KF88)),MID(KF88,FIND(":",KF88)+2,FIND("(",KF88)-FIND(":",KF88)-3),LEFT(KF88,FIND("(",KF88)-2)))</f>
        <v/>
      </c>
      <c r="JZ88" s="109" t="str">
        <f>IF(KF88="","",MID(KF88,FIND("(",KF88)+1,4))</f>
        <v/>
      </c>
      <c r="KA88" s="110" t="str">
        <f>IF(ISNUMBER(SEARCH("*female*",KF88)),"female",IF(ISNUMBER(SEARCH("*male*",KF88)),"male",""))</f>
        <v/>
      </c>
      <c r="KB88" s="111" t="str">
        <f>IF(KF88="","",IF(ISERROR(MID(KF88,FIND("male,",KF88)+6,(FIND(")",KF88)-(FIND("male,",KF88)+6))))=TRUE,"missing/error",MID(KF88,FIND("male,",KF88)+6,(FIND(")",KF88)-(FIND("male,",KF88)+6)))))</f>
        <v/>
      </c>
      <c r="KC88" s="112" t="str">
        <f>IF(JY88="","",(MID(JY88,(SEARCH("^^",SUBSTITUTE(JY88," ","^^",LEN(JY88)-LEN(SUBSTITUTE(JY88," ","")))))+1,99)&amp;"_"&amp;LEFT(JY88,FIND(" ",JY88)-1)&amp;"_"&amp;JZ88))</f>
        <v/>
      </c>
      <c r="KE88" s="104"/>
      <c r="KF88" s="104"/>
    </row>
    <row r="89" spans="1:292" ht="13.5" customHeight="1">
      <c r="A89" s="20"/>
      <c r="B89" s="104" t="s">
        <v>671</v>
      </c>
      <c r="C89" s="1" t="s">
        <v>672</v>
      </c>
      <c r="D89" s="163" t="s">
        <v>673</v>
      </c>
      <c r="E89" s="105"/>
      <c r="F89" s="106"/>
      <c r="G89" s="107"/>
      <c r="H89" s="107"/>
      <c r="I89" s="108"/>
      <c r="J89" s="109"/>
      <c r="K89" s="110"/>
      <c r="L89" s="111"/>
      <c r="M89" s="112"/>
      <c r="O89" s="104"/>
      <c r="P89" s="163"/>
      <c r="Q89" s="105"/>
      <c r="R89" s="106"/>
      <c r="S89" s="107"/>
      <c r="T89" s="107"/>
      <c r="U89" s="108"/>
      <c r="V89" s="109"/>
      <c r="W89" s="110"/>
      <c r="X89" s="111"/>
      <c r="Y89" s="112"/>
      <c r="AA89" s="104"/>
      <c r="AB89" s="104"/>
      <c r="AC89" s="105">
        <f>IF(AG89="","",AC$3)</f>
        <v>43622</v>
      </c>
      <c r="AD89" s="106" t="str">
        <f>IF(AG89="","",AC$1)</f>
        <v>Sipilä I</v>
      </c>
      <c r="AE89" s="107">
        <v>42608</v>
      </c>
      <c r="AF89" s="107">
        <f>IF(AG89="","",AC$3)</f>
        <v>43622</v>
      </c>
      <c r="AG89" s="108" t="str">
        <f>IF(AN89="","",IF(ISNUMBER(SEARCH(":",AN89)),MID(AN89,FIND(":",AN89)+2,FIND("(",AN89)-FIND(":",AN89)-3),LEFT(AN89,FIND("(",AN89)-2)))</f>
        <v>Pirkko Mattila</v>
      </c>
      <c r="AH89" s="109" t="str">
        <f>IF(AN89="","",MID(AN89,FIND("(",AN89)+1,4))</f>
        <v>1964</v>
      </c>
      <c r="AI89" s="110" t="str">
        <f>IF(ISNUMBER(SEARCH("*female*",AN89)),"female",IF(ISNUMBER(SEARCH("*male*",AN89)),"male",""))</f>
        <v>female</v>
      </c>
      <c r="AJ89" s="111" t="str">
        <f>IF(AN89="","",IF(ISERROR(MID(AN89,FIND("male,",AN89)+6,(FIND(")",AN89)-(FIND("male,",AN89)+6))))=TRUE,"missing/error",MID(AN89,FIND("male,",AN89)+6,(FIND(")",AN89)-(FIND("male,",AN89)+6)))))</f>
        <v>fi_ps01</v>
      </c>
      <c r="AK89" s="112" t="str">
        <f>IF(AG89="","",(MID(AG89,(SEARCH("^^",SUBSTITUTE(AG89," ","^^",LEN(AG89)-LEN(SUBSTITUTE(AG89," ","")))))+1,99)&amp;"_"&amp;LEFT(AG89,FIND(" ",AG89)-1)&amp;"_"&amp;AH89))</f>
        <v>Mattila_Pirkko_1964</v>
      </c>
      <c r="AM89" s="104"/>
      <c r="AN89" s="104" t="s">
        <v>965</v>
      </c>
      <c r="AO89" s="105"/>
      <c r="AP89" s="106"/>
      <c r="AQ89" s="107"/>
      <c r="AR89" s="107"/>
      <c r="AS89" s="108"/>
      <c r="AT89" s="109"/>
      <c r="AU89" s="110"/>
      <c r="AV89" s="111"/>
      <c r="AW89" s="112"/>
      <c r="AY89" s="104"/>
      <c r="AZ89" s="104"/>
      <c r="BA89" s="105">
        <f t="shared" si="330"/>
        <v>44926</v>
      </c>
      <c r="BB89" s="106" t="str">
        <f t="shared" si="331"/>
        <v>Marin I</v>
      </c>
      <c r="BC89" s="107">
        <v>44376</v>
      </c>
      <c r="BD89" s="107">
        <f>IF(BE89="","",BA$3)</f>
        <v>44926</v>
      </c>
      <c r="BE89" s="108" t="str">
        <f t="shared" si="332"/>
        <v>Hanna Sarkkinen</v>
      </c>
      <c r="BF89" s="109" t="str">
        <f t="shared" si="333"/>
        <v>1988</v>
      </c>
      <c r="BG89" s="110" t="str">
        <f t="shared" si="334"/>
        <v>female</v>
      </c>
      <c r="BH89" s="111" t="str">
        <f t="shared" si="335"/>
        <v>fi_vas01</v>
      </c>
      <c r="BI89" s="112" t="str">
        <f t="shared" si="336"/>
        <v>Sarkkinen_Hanna_1988</v>
      </c>
      <c r="BK89" s="104"/>
      <c r="BL89" s="104" t="s">
        <v>1082</v>
      </c>
      <c r="BM89" s="105"/>
      <c r="BN89" s="106"/>
      <c r="BO89" s="107"/>
      <c r="BP89" s="107"/>
      <c r="BQ89" s="108"/>
      <c r="BR89" s="109"/>
      <c r="BS89" s="110"/>
      <c r="BT89" s="111"/>
      <c r="BU89" s="112"/>
      <c r="BW89" s="104"/>
      <c r="BX89" s="104"/>
      <c r="BY89" s="105"/>
      <c r="BZ89" s="106"/>
      <c r="CA89" s="107"/>
      <c r="CB89" s="107"/>
      <c r="CC89" s="108"/>
      <c r="CD89" s="109"/>
      <c r="CE89" s="110"/>
      <c r="CF89" s="111"/>
      <c r="CG89" s="112"/>
      <c r="CI89" s="104"/>
      <c r="CJ89" s="104"/>
      <c r="CK89" s="105"/>
      <c r="CL89" s="106"/>
      <c r="CM89" s="107"/>
      <c r="CN89" s="107"/>
      <c r="CO89" s="108"/>
      <c r="CP89" s="109"/>
      <c r="CQ89" s="110"/>
      <c r="CR89" s="111"/>
      <c r="CS89" s="112"/>
      <c r="CU89" s="104"/>
      <c r="CV89" s="104"/>
      <c r="CW89" s="105"/>
      <c r="CX89" s="106"/>
      <c r="CY89" s="107"/>
      <c r="CZ89" s="107"/>
      <c r="DA89" s="108"/>
      <c r="DB89" s="109"/>
      <c r="DC89" s="110"/>
      <c r="DD89" s="111"/>
      <c r="DE89" s="112"/>
      <c r="DG89" s="104"/>
      <c r="DH89" s="104"/>
      <c r="DI89" s="105"/>
      <c r="DJ89" s="106"/>
      <c r="DK89" s="107"/>
      <c r="DL89" s="107"/>
      <c r="DM89" s="108"/>
      <c r="DN89" s="109"/>
      <c r="DO89" s="110"/>
      <c r="DP89" s="111"/>
      <c r="DQ89" s="112"/>
      <c r="DS89" s="104"/>
      <c r="DT89" s="104"/>
      <c r="DU89" s="105"/>
      <c r="DV89" s="106"/>
      <c r="DW89" s="107"/>
      <c r="DX89" s="107"/>
      <c r="DY89" s="108"/>
      <c r="DZ89" s="109"/>
      <c r="EA89" s="110"/>
      <c r="EB89" s="111"/>
      <c r="EC89" s="112"/>
      <c r="EE89" s="104"/>
      <c r="EF89" s="104"/>
      <c r="EG89" s="105"/>
      <c r="EH89" s="106"/>
      <c r="EI89" s="107"/>
      <c r="EJ89" s="107"/>
      <c r="EK89" s="108"/>
      <c r="EL89" s="109"/>
      <c r="EM89" s="110"/>
      <c r="EN89" s="111"/>
      <c r="EO89" s="112"/>
      <c r="EQ89" s="104"/>
      <c r="ER89" s="104"/>
      <c r="ES89" s="105"/>
      <c r="ET89" s="106"/>
      <c r="EU89" s="107"/>
      <c r="EV89" s="107"/>
      <c r="EW89" s="108"/>
      <c r="EX89" s="109"/>
      <c r="EY89" s="110"/>
      <c r="EZ89" s="111"/>
      <c r="FA89" s="112"/>
      <c r="FC89" s="104"/>
      <c r="FD89" s="104"/>
      <c r="FE89" s="105"/>
      <c r="FF89" s="106"/>
      <c r="FG89" s="107"/>
      <c r="FH89" s="107"/>
      <c r="FI89" s="108"/>
      <c r="FJ89" s="109"/>
      <c r="FK89" s="110"/>
      <c r="FL89" s="111"/>
      <c r="FM89" s="112"/>
      <c r="FO89" s="104"/>
      <c r="FP89" s="104"/>
      <c r="FQ89" s="105"/>
      <c r="FR89" s="106"/>
      <c r="FS89" s="107"/>
      <c r="FT89" s="107"/>
      <c r="FU89" s="108"/>
      <c r="FV89" s="109"/>
      <c r="FW89" s="110"/>
      <c r="FX89" s="111"/>
      <c r="FY89" s="112"/>
      <c r="GA89" s="104"/>
      <c r="GB89" s="104"/>
      <c r="GC89" s="105"/>
      <c r="GD89" s="106"/>
      <c r="GE89" s="107"/>
      <c r="GF89" s="107"/>
      <c r="GG89" s="108"/>
      <c r="GH89" s="109"/>
      <c r="GI89" s="110"/>
      <c r="GJ89" s="111"/>
      <c r="GK89" s="112"/>
      <c r="GM89" s="104"/>
      <c r="GN89" s="104"/>
      <c r="GO89" s="105"/>
      <c r="GP89" s="106"/>
      <c r="GQ89" s="107"/>
      <c r="GR89" s="107"/>
      <c r="GS89" s="108"/>
      <c r="GT89" s="109"/>
      <c r="GU89" s="110"/>
      <c r="GV89" s="111"/>
      <c r="GW89" s="112"/>
      <c r="GY89" s="104"/>
      <c r="GZ89" s="104"/>
      <c r="HA89" s="105"/>
      <c r="HB89" s="106"/>
      <c r="HC89" s="107"/>
      <c r="HD89" s="107"/>
      <c r="HE89" s="108"/>
      <c r="HF89" s="109"/>
      <c r="HG89" s="110"/>
      <c r="HH89" s="111"/>
      <c r="HI89" s="112"/>
      <c r="HK89" s="104"/>
      <c r="HL89" s="104"/>
      <c r="HM89" s="105"/>
      <c r="HN89" s="106"/>
      <c r="HO89" s="107"/>
      <c r="HP89" s="107"/>
      <c r="HQ89" s="108"/>
      <c r="HR89" s="109"/>
      <c r="HS89" s="110"/>
      <c r="HT89" s="111"/>
      <c r="HU89" s="112"/>
      <c r="HW89" s="104"/>
      <c r="HX89" s="104"/>
      <c r="HY89" s="105"/>
      <c r="HZ89" s="106"/>
      <c r="IA89" s="107"/>
      <c r="IB89" s="107"/>
      <c r="IC89" s="108"/>
      <c r="ID89" s="109"/>
      <c r="IE89" s="110"/>
      <c r="IF89" s="111"/>
      <c r="IG89" s="112"/>
      <c r="II89" s="104"/>
      <c r="IJ89" s="104"/>
      <c r="IK89" s="105"/>
      <c r="IL89" s="106"/>
      <c r="IM89" s="107"/>
      <c r="IN89" s="107"/>
      <c r="IO89" s="108"/>
      <c r="IP89" s="109"/>
      <c r="IQ89" s="110"/>
      <c r="IR89" s="111"/>
      <c r="IS89" s="112"/>
      <c r="IU89" s="104"/>
      <c r="IV89" s="104"/>
      <c r="IW89" s="105"/>
      <c r="IX89" s="106"/>
      <c r="IY89" s="107"/>
      <c r="IZ89" s="107"/>
      <c r="JA89" s="108"/>
      <c r="JB89" s="109"/>
      <c r="JC89" s="110"/>
      <c r="JD89" s="111"/>
      <c r="JE89" s="112"/>
      <c r="JG89" s="104"/>
      <c r="JH89" s="104"/>
      <c r="JI89" s="105"/>
      <c r="JJ89" s="106"/>
      <c r="JK89" s="107"/>
      <c r="JL89" s="107"/>
      <c r="JM89" s="108"/>
      <c r="JN89" s="109"/>
      <c r="JO89" s="110"/>
      <c r="JP89" s="111"/>
      <c r="JQ89" s="112"/>
      <c r="JS89" s="104"/>
      <c r="JT89" s="104"/>
      <c r="JU89" s="105"/>
      <c r="JV89" s="106"/>
      <c r="JW89" s="107"/>
      <c r="JX89" s="107"/>
      <c r="JY89" s="108"/>
      <c r="JZ89" s="109"/>
      <c r="KA89" s="110"/>
      <c r="KB89" s="111"/>
      <c r="KC89" s="112"/>
      <c r="KE89" s="104"/>
      <c r="KF89" s="104"/>
    </row>
    <row r="90" spans="1:292" ht="13.5" customHeight="1">
      <c r="A90" s="20"/>
      <c r="B90" s="104" t="s">
        <v>674</v>
      </c>
      <c r="C90" s="1" t="s">
        <v>675</v>
      </c>
      <c r="D90" s="163" t="s">
        <v>730</v>
      </c>
      <c r="E90" s="105" t="str">
        <f>IF(I90="","",E$3)</f>
        <v/>
      </c>
      <c r="F90" s="106" t="str">
        <f>IF(I90="","",E$1)</f>
        <v/>
      </c>
      <c r="G90" s="107" t="str">
        <f>IF(I90="","",E$2)</f>
        <v/>
      </c>
      <c r="H90" s="107" t="str">
        <f>IF(I90="","",E$3)</f>
        <v/>
      </c>
      <c r="I90" s="108" t="str">
        <f>IF(P90="","",IF(ISNUMBER(SEARCH(":",P90)),MID(P90,FIND(":",P90)+2,FIND("(",P90)-FIND(":",P90)-3),LEFT(P90,FIND("(",P90)-2)))</f>
        <v/>
      </c>
      <c r="J90" s="109" t="str">
        <f>IF(P90="","",MID(P90,FIND("(",P90)+1,4))</f>
        <v/>
      </c>
      <c r="K90" s="110" t="str">
        <f>IF(ISNUMBER(SEARCH("*female*",P90)),"female",IF(ISNUMBER(SEARCH("*male*",P90)),"male",""))</f>
        <v/>
      </c>
      <c r="L90" s="111" t="str">
        <f>IF(P90="","",IF(ISERROR(MID(P90,FIND("male,",P90)+6,(FIND(")",P90)-(FIND("male,",P90)+6))))=TRUE,"missing/error",MID(P90,FIND("male,",P90)+6,(FIND(")",P90)-(FIND("male,",P90)+6)))))</f>
        <v/>
      </c>
      <c r="M90" s="112" t="str">
        <f>IF(I90="","",(MID(I90,(SEARCH("^^",SUBSTITUTE(I90," ","^^",LEN(I90)-LEN(SUBSTITUTE(I90," ","")))))+1,99)&amp;"_"&amp;LEFT(I90,FIND(" ",I90)-1)&amp;"_"&amp;J90))</f>
        <v/>
      </c>
      <c r="O90" s="104"/>
      <c r="P90" s="163"/>
      <c r="Q90" s="105" t="str">
        <f>IF(U90="","",Q$3)</f>
        <v/>
      </c>
      <c r="R90" s="106" t="str">
        <f>IF(U90="","",Q$1)</f>
        <v/>
      </c>
      <c r="S90" s="107" t="str">
        <f>IF(U90="","",Q$2)</f>
        <v/>
      </c>
      <c r="T90" s="107" t="str">
        <f>IF(U90="","",Q$3)</f>
        <v/>
      </c>
      <c r="U90" s="108" t="str">
        <f>IF(AB90="","",IF(ISNUMBER(SEARCH(":",AB90)),MID(AB90,FIND(":",AB90)+2,FIND("(",AB90)-FIND(":",AB90)-3),LEFT(AB90,FIND("(",AB90)-2)))</f>
        <v/>
      </c>
      <c r="V90" s="109" t="str">
        <f>IF(AB90="","",MID(AB90,FIND("(",AB90)+1,4))</f>
        <v/>
      </c>
      <c r="W90" s="110" t="str">
        <f>IF(ISNUMBER(SEARCH("*female*",AB90)),"female",IF(ISNUMBER(SEARCH("*male*",AB90)),"male",""))</f>
        <v/>
      </c>
      <c r="X90" s="111" t="s">
        <v>287</v>
      </c>
      <c r="Y90" s="112" t="str">
        <f>IF(U90="","",(MID(U90,(SEARCH("^^",SUBSTITUTE(U90," ","^^",LEN(U90)-LEN(SUBSTITUTE(U90," ","")))))+1,99)&amp;"_"&amp;LEFT(U90,FIND(" ",U90)-1)&amp;"_"&amp;V90))</f>
        <v/>
      </c>
      <c r="AA90" s="104"/>
      <c r="AB90" s="104"/>
      <c r="AC90" s="105" t="str">
        <f>IF(AG90="","",AC$3)</f>
        <v/>
      </c>
      <c r="AD90" s="106" t="str">
        <f>IF(AG90="","",AC$1)</f>
        <v/>
      </c>
      <c r="AE90" s="107" t="str">
        <f>IF(AG90="","",AC$2)</f>
        <v/>
      </c>
      <c r="AF90" s="107" t="str">
        <f>IF(AG90="","",AC$3)</f>
        <v/>
      </c>
      <c r="AG90" s="108" t="str">
        <f>IF(AN90="","",IF(ISNUMBER(SEARCH(":",AN90)),MID(AN90,FIND(":",AN90)+2,FIND("(",AN90)-FIND(":",AN90)-3),LEFT(AN90,FIND("(",AN90)-2)))</f>
        <v/>
      </c>
      <c r="AH90" s="109" t="str">
        <f>IF(AN90="","",MID(AN90,FIND("(",AN90)+1,4))</f>
        <v/>
      </c>
      <c r="AI90" s="110" t="str">
        <f>IF(ISNUMBER(SEARCH("*female*",AN90)),"female",IF(ISNUMBER(SEARCH("*male*",AN90)),"male",""))</f>
        <v/>
      </c>
      <c r="AJ90" s="111" t="str">
        <f>IF(AN90="","",IF(ISERROR(MID(AN90,FIND("male,",AN90)+6,(FIND(")",AN90)-(FIND("male,",AN90)+6))))=TRUE,"missing/error",MID(AN90,FIND("male,",AN90)+6,(FIND(")",AN90)-(FIND("male,",AN90)+6)))))</f>
        <v/>
      </c>
      <c r="AK90" s="112" t="str">
        <f>IF(AG90="","",(MID(AG90,(SEARCH("^^",SUBSTITUTE(AG90," ","^^",LEN(AG90)-LEN(SUBSTITUTE(AG90," ","")))))+1,99)&amp;"_"&amp;LEFT(AG90,FIND(" ",AG90)-1)&amp;"_"&amp;AH90))</f>
        <v/>
      </c>
      <c r="AM90" s="104"/>
      <c r="AN90" s="104"/>
      <c r="AO90" s="105" t="str">
        <f>IF(AS90="","",AO$3)</f>
        <v/>
      </c>
      <c r="AP90" s="106" t="str">
        <f>IF(AS90="","",AO$1)</f>
        <v/>
      </c>
      <c r="AQ90" s="107" t="str">
        <f>IF(AS90="","",AO$2)</f>
        <v/>
      </c>
      <c r="AR90" s="107" t="str">
        <f>IF(AS90="","",AO$3)</f>
        <v/>
      </c>
      <c r="AS90" s="108" t="str">
        <f>IF(AZ90="","",IF(ISNUMBER(SEARCH(":",AZ90)),MID(AZ90,FIND(":",AZ90)+2,FIND("(",AZ90)-FIND(":",AZ90)-3),LEFT(AZ90,FIND("(",AZ90)-2)))</f>
        <v/>
      </c>
      <c r="AT90" s="109" t="str">
        <f>IF(AZ90="","",MID(AZ90,FIND("(",AZ90)+1,4))</f>
        <v/>
      </c>
      <c r="AU90" s="110" t="str">
        <f>IF(ISNUMBER(SEARCH("*female*",AZ90)),"female",IF(ISNUMBER(SEARCH("*male*",AZ90)),"male",""))</f>
        <v/>
      </c>
      <c r="AV90" s="111" t="str">
        <f>IF(AZ90="","",IF(ISERROR(MID(AZ90,FIND("male,",AZ90)+6,(FIND(")",AZ90)-(FIND("male,",AZ90)+6))))=TRUE,"missing/error",MID(AZ90,FIND("male,",AZ90)+6,(FIND(")",AZ90)-(FIND("male,",AZ90)+6)))))</f>
        <v/>
      </c>
      <c r="AW90" s="112" t="str">
        <f>IF(AS90="","",(MID(AS90,(SEARCH("^^",SUBSTITUTE(AS90," ","^^",LEN(AS90)-LEN(SUBSTITUTE(AS90," ","")))))+1,99)&amp;"_"&amp;LEFT(AS90,FIND(" ",AS90)-1)&amp;"_"&amp;AT90))</f>
        <v/>
      </c>
      <c r="AY90" s="104"/>
      <c r="AZ90" s="104"/>
      <c r="BA90" s="105" t="str">
        <f t="shared" si="330"/>
        <v/>
      </c>
      <c r="BB90" s="106" t="str">
        <f t="shared" si="331"/>
        <v/>
      </c>
      <c r="BC90" s="107" t="str">
        <f>IF(BE90="","",BA$2)</f>
        <v/>
      </c>
      <c r="BD90" s="107" t="str">
        <f>IF(BE90="","",BA$3)</f>
        <v/>
      </c>
      <c r="BE90" s="108" t="str">
        <f t="shared" si="332"/>
        <v/>
      </c>
      <c r="BF90" s="109" t="str">
        <f t="shared" si="333"/>
        <v/>
      </c>
      <c r="BG90" s="110" t="str">
        <f t="shared" si="334"/>
        <v/>
      </c>
      <c r="BH90" s="111" t="str">
        <f t="shared" si="335"/>
        <v/>
      </c>
      <c r="BI90" s="112" t="str">
        <f t="shared" si="336"/>
        <v/>
      </c>
      <c r="BK90" s="104"/>
      <c r="BL90" s="104"/>
      <c r="BM90" s="105" t="str">
        <f>IF(BQ90="","",BM$3)</f>
        <v/>
      </c>
      <c r="BN90" s="106" t="str">
        <f>IF(BQ90="","",BM$1)</f>
        <v/>
      </c>
      <c r="BO90" s="107" t="str">
        <f>IF(BQ90="","",BM$2)</f>
        <v/>
      </c>
      <c r="BP90" s="107" t="str">
        <f>IF(BQ90="","",BM$3)</f>
        <v/>
      </c>
      <c r="BQ90" s="108" t="str">
        <f>IF(BX90="","",IF(ISNUMBER(SEARCH(":",BX90)),MID(BX90,FIND(":",BX90)+2,FIND("(",BX90)-FIND(":",BX90)-3),LEFT(BX90,FIND("(",BX90)-2)))</f>
        <v/>
      </c>
      <c r="BR90" s="109" t="str">
        <f>IF(BX90="","",MID(BX90,FIND("(",BX90)+1,4))</f>
        <v/>
      </c>
      <c r="BS90" s="110" t="str">
        <f>IF(ISNUMBER(SEARCH("*female*",BX90)),"female",IF(ISNUMBER(SEARCH("*male*",BX90)),"male",""))</f>
        <v/>
      </c>
      <c r="BT90" s="111" t="str">
        <f>IF(BX90="","",IF(ISERROR(MID(BX90,FIND("male,",BX90)+6,(FIND(")",BX90)-(FIND("male,",BX90)+6))))=TRUE,"missing/error",MID(BX90,FIND("male,",BX90)+6,(FIND(")",BX90)-(FIND("male,",BX90)+6)))))</f>
        <v/>
      </c>
      <c r="BU90" s="112" t="str">
        <f>IF(BQ90="","",(MID(BQ90,(SEARCH("^^",SUBSTITUTE(BQ90," ","^^",LEN(BQ90)-LEN(SUBSTITUTE(BQ90," ","")))))+1,99)&amp;"_"&amp;LEFT(BQ90,FIND(" ",BQ90)-1)&amp;"_"&amp;BR90))</f>
        <v/>
      </c>
      <c r="BW90" s="104"/>
      <c r="BX90" s="104"/>
      <c r="BY90" s="105" t="str">
        <f>IF(CC90="","",BY$3)</f>
        <v/>
      </c>
      <c r="BZ90" s="106" t="str">
        <f>IF(CC90="","",BY$1)</f>
        <v/>
      </c>
      <c r="CA90" s="107" t="str">
        <f>IF(CC90="","",BY$2)</f>
        <v/>
      </c>
      <c r="CB90" s="107" t="str">
        <f>IF(CC90="","",BY$3)</f>
        <v/>
      </c>
      <c r="CC90" s="108" t="str">
        <f>IF(CJ90="","",IF(ISNUMBER(SEARCH(":",CJ90)),MID(CJ90,FIND(":",CJ90)+2,FIND("(",CJ90)-FIND(":",CJ90)-3),LEFT(CJ90,FIND("(",CJ90)-2)))</f>
        <v/>
      </c>
      <c r="CD90" s="109" t="str">
        <f>IF(CJ90="","",MID(CJ90,FIND("(",CJ90)+1,4))</f>
        <v/>
      </c>
      <c r="CE90" s="110" t="str">
        <f>IF(ISNUMBER(SEARCH("*female*",CJ90)),"female",IF(ISNUMBER(SEARCH("*male*",CJ90)),"male",""))</f>
        <v/>
      </c>
      <c r="CF90" s="111" t="str">
        <f>IF(CJ90="","",IF(ISERROR(MID(CJ90,FIND("male,",CJ90)+6,(FIND(")",CJ90)-(FIND("male,",CJ90)+6))))=TRUE,"missing/error",MID(CJ90,FIND("male,",CJ90)+6,(FIND(")",CJ90)-(FIND("male,",CJ90)+6)))))</f>
        <v/>
      </c>
      <c r="CG90" s="112" t="str">
        <f>IF(CC90="","",(MID(CC90,(SEARCH("^^",SUBSTITUTE(CC90," ","^^",LEN(CC90)-LEN(SUBSTITUTE(CC90," ","")))))+1,99)&amp;"_"&amp;LEFT(CC90,FIND(" ",CC90)-1)&amp;"_"&amp;CD90))</f>
        <v/>
      </c>
      <c r="CI90" s="104"/>
      <c r="CJ90" s="104"/>
      <c r="CK90" s="105" t="str">
        <f>IF(CO90="","",CK$3)</f>
        <v/>
      </c>
      <c r="CL90" s="106" t="str">
        <f>IF(CO90="","",CK$1)</f>
        <v/>
      </c>
      <c r="CM90" s="107" t="str">
        <f>IF(CO90="","",CK$2)</f>
        <v/>
      </c>
      <c r="CN90" s="107" t="str">
        <f>IF(CO90="","",CK$3)</f>
        <v/>
      </c>
      <c r="CO90" s="108" t="str">
        <f>IF(CV90="","",IF(ISNUMBER(SEARCH(":",CV90)),MID(CV90,FIND(":",CV90)+2,FIND("(",CV90)-FIND(":",CV90)-3),LEFT(CV90,FIND("(",CV90)-2)))</f>
        <v/>
      </c>
      <c r="CP90" s="109" t="str">
        <f>IF(CV90="","",MID(CV90,FIND("(",CV90)+1,4))</f>
        <v/>
      </c>
      <c r="CQ90" s="110" t="str">
        <f>IF(ISNUMBER(SEARCH("*female*",CV90)),"female",IF(ISNUMBER(SEARCH("*male*",CV90)),"male",""))</f>
        <v/>
      </c>
      <c r="CR90" s="111" t="str">
        <f>IF(CV90="","",IF(ISERROR(MID(CV90,FIND("male,",CV90)+6,(FIND(")",CV90)-(FIND("male,",CV90)+6))))=TRUE,"missing/error",MID(CV90,FIND("male,",CV90)+6,(FIND(")",CV90)-(FIND("male,",CV90)+6)))))</f>
        <v/>
      </c>
      <c r="CS90" s="112" t="str">
        <f>IF(CO90="","",(MID(CO90,(SEARCH("^^",SUBSTITUTE(CO90," ","^^",LEN(CO90)-LEN(SUBSTITUTE(CO90," ","")))))+1,99)&amp;"_"&amp;LEFT(CO90,FIND(" ",CO90)-1)&amp;"_"&amp;CP90))</f>
        <v/>
      </c>
      <c r="CU90" s="104"/>
      <c r="CV90" s="104"/>
      <c r="CW90" s="105" t="str">
        <f>IF(DA90="","",CW$3)</f>
        <v/>
      </c>
      <c r="CX90" s="106" t="str">
        <f>IF(DA90="","",CW$1)</f>
        <v/>
      </c>
      <c r="CY90" s="107" t="str">
        <f>IF(DA90="","",CW$2)</f>
        <v/>
      </c>
      <c r="CZ90" s="107" t="str">
        <f>IF(DA90="","",CW$3)</f>
        <v/>
      </c>
      <c r="DA90" s="108" t="str">
        <f>IF(DH90="","",IF(ISNUMBER(SEARCH(":",DH90)),MID(DH90,FIND(":",DH90)+2,FIND("(",DH90)-FIND(":",DH90)-3),LEFT(DH90,FIND("(",DH90)-2)))</f>
        <v/>
      </c>
      <c r="DB90" s="109" t="str">
        <f>IF(DH90="","",MID(DH90,FIND("(",DH90)+1,4))</f>
        <v/>
      </c>
      <c r="DC90" s="110" t="str">
        <f>IF(ISNUMBER(SEARCH("*female*",DH90)),"female",IF(ISNUMBER(SEARCH("*male*",DH90)),"male",""))</f>
        <v/>
      </c>
      <c r="DD90" s="111" t="str">
        <f>IF(DH90="","",IF(ISERROR(MID(DH90,FIND("male,",DH90)+6,(FIND(")",DH90)-(FIND("male,",DH90)+6))))=TRUE,"missing/error",MID(DH90,FIND("male,",DH90)+6,(FIND(")",DH90)-(FIND("male,",DH90)+6)))))</f>
        <v/>
      </c>
      <c r="DE90" s="112" t="str">
        <f>IF(DA90="","",(MID(DA90,(SEARCH("^^",SUBSTITUTE(DA90," ","^^",LEN(DA90)-LEN(SUBSTITUTE(DA90," ","")))))+1,99)&amp;"_"&amp;LEFT(DA90,FIND(" ",DA90)-1)&amp;"_"&amp;DB90))</f>
        <v/>
      </c>
      <c r="DG90" s="104"/>
      <c r="DH90" s="104"/>
      <c r="DI90" s="105" t="str">
        <f>IF(DM90="","",DI$3)</f>
        <v/>
      </c>
      <c r="DJ90" s="106" t="str">
        <f>IF(DM90="","",DI$1)</f>
        <v/>
      </c>
      <c r="DK90" s="107" t="str">
        <f>IF(DM90="","",DI$2)</f>
        <v/>
      </c>
      <c r="DL90" s="107" t="str">
        <f>IF(DM90="","",DI$3)</f>
        <v/>
      </c>
      <c r="DM90" s="108" t="str">
        <f>IF(DT90="","",IF(ISNUMBER(SEARCH(":",DT90)),MID(DT90,FIND(":",DT90)+2,FIND("(",DT90)-FIND(":",DT90)-3),LEFT(DT90,FIND("(",DT90)-2)))</f>
        <v/>
      </c>
      <c r="DN90" s="109" t="str">
        <f>IF(DT90="","",MID(DT90,FIND("(",DT90)+1,4))</f>
        <v/>
      </c>
      <c r="DO90" s="110" t="str">
        <f>IF(ISNUMBER(SEARCH("*female*",DT90)),"female",IF(ISNUMBER(SEARCH("*male*",DT90)),"male",""))</f>
        <v/>
      </c>
      <c r="DP90" s="111" t="str">
        <f>IF(DT90="","",IF(ISERROR(MID(DT90,FIND("male,",DT90)+6,(FIND(")",DT90)-(FIND("male,",DT90)+6))))=TRUE,"missing/error",MID(DT90,FIND("male,",DT90)+6,(FIND(")",DT90)-(FIND("male,",DT90)+6)))))</f>
        <v/>
      </c>
      <c r="DQ90" s="112" t="str">
        <f>IF(DM90="","",(MID(DM90,(SEARCH("^^",SUBSTITUTE(DM90," ","^^",LEN(DM90)-LEN(SUBSTITUTE(DM90," ","")))))+1,99)&amp;"_"&amp;LEFT(DM90,FIND(" ",DM90)-1)&amp;"_"&amp;DN90))</f>
        <v/>
      </c>
      <c r="DS90" s="104"/>
      <c r="DT90" s="104"/>
      <c r="DU90" s="105" t="str">
        <f>IF(DY90="","",DU$3)</f>
        <v/>
      </c>
      <c r="DV90" s="106" t="str">
        <f>IF(DY90="","",DU$1)</f>
        <v/>
      </c>
      <c r="DW90" s="107" t="str">
        <f>IF(DY90="","",DU$2)</f>
        <v/>
      </c>
      <c r="DX90" s="107" t="str">
        <f>IF(DY90="","",DU$3)</f>
        <v/>
      </c>
      <c r="DY90" s="108" t="str">
        <f>IF(EF90="","",IF(ISNUMBER(SEARCH(":",EF90)),MID(EF90,FIND(":",EF90)+2,FIND("(",EF90)-FIND(":",EF90)-3),LEFT(EF90,FIND("(",EF90)-2)))</f>
        <v/>
      </c>
      <c r="DZ90" s="109" t="str">
        <f>IF(EF90="","",MID(EF90,FIND("(",EF90)+1,4))</f>
        <v/>
      </c>
      <c r="EA90" s="110" t="str">
        <f>IF(ISNUMBER(SEARCH("*female*",EF90)),"female",IF(ISNUMBER(SEARCH("*male*",EF90)),"male",""))</f>
        <v/>
      </c>
      <c r="EB90" s="111" t="str">
        <f>IF(EF90="","",IF(ISERROR(MID(EF90,FIND("male,",EF90)+6,(FIND(")",EF90)-(FIND("male,",EF90)+6))))=TRUE,"missing/error",MID(EF90,FIND("male,",EF90)+6,(FIND(")",EF90)-(FIND("male,",EF90)+6)))))</f>
        <v/>
      </c>
      <c r="EC90" s="112" t="str">
        <f>IF(DY90="","",(MID(DY90,(SEARCH("^^",SUBSTITUTE(DY90," ","^^",LEN(DY90)-LEN(SUBSTITUTE(DY90," ","")))))+1,99)&amp;"_"&amp;LEFT(DY90,FIND(" ",DY90)-1)&amp;"_"&amp;DZ90))</f>
        <v/>
      </c>
      <c r="EE90" s="104"/>
      <c r="EF90" s="104"/>
      <c r="EG90" s="105" t="str">
        <f>IF(EK90="","",EG$3)</f>
        <v/>
      </c>
      <c r="EH90" s="106" t="str">
        <f>IF(EK90="","",EG$1)</f>
        <v/>
      </c>
      <c r="EI90" s="107" t="str">
        <f>IF(EK90="","",EG$2)</f>
        <v/>
      </c>
      <c r="EJ90" s="107" t="str">
        <f>IF(EK90="","",EG$3)</f>
        <v/>
      </c>
      <c r="EK90" s="108" t="str">
        <f>IF(ER90="","",IF(ISNUMBER(SEARCH(":",ER90)),MID(ER90,FIND(":",ER90)+2,FIND("(",ER90)-FIND(":",ER90)-3),LEFT(ER90,FIND("(",ER90)-2)))</f>
        <v/>
      </c>
      <c r="EL90" s="109" t="str">
        <f>IF(ER90="","",MID(ER90,FIND("(",ER90)+1,4))</f>
        <v/>
      </c>
      <c r="EM90" s="110" t="str">
        <f>IF(ISNUMBER(SEARCH("*female*",ER90)),"female",IF(ISNUMBER(SEARCH("*male*",ER90)),"male",""))</f>
        <v/>
      </c>
      <c r="EN90" s="111" t="str">
        <f>IF(ER90="","",IF(ISERROR(MID(ER90,FIND("male,",ER90)+6,(FIND(")",ER90)-(FIND("male,",ER90)+6))))=TRUE,"missing/error",MID(ER90,FIND("male,",ER90)+6,(FIND(")",ER90)-(FIND("male,",ER90)+6)))))</f>
        <v/>
      </c>
      <c r="EO90" s="112" t="str">
        <f>IF(EK90="","",(MID(EK90,(SEARCH("^^",SUBSTITUTE(EK90," ","^^",LEN(EK90)-LEN(SUBSTITUTE(EK90," ","")))))+1,99)&amp;"_"&amp;LEFT(EK90,FIND(" ",EK90)-1)&amp;"_"&amp;EL90))</f>
        <v/>
      </c>
      <c r="EQ90" s="104"/>
      <c r="ER90" s="104"/>
      <c r="ES90" s="105" t="str">
        <f>IF(EW90="","",ES$3)</f>
        <v/>
      </c>
      <c r="ET90" s="106" t="str">
        <f>IF(EW90="","",ES$1)</f>
        <v/>
      </c>
      <c r="EU90" s="107" t="str">
        <f>IF(EW90="","",ES$2)</f>
        <v/>
      </c>
      <c r="EV90" s="107" t="str">
        <f>IF(EW90="","",ES$3)</f>
        <v/>
      </c>
      <c r="EW90" s="108" t="str">
        <f>IF(FD90="","",IF(ISNUMBER(SEARCH(":",FD90)),MID(FD90,FIND(":",FD90)+2,FIND("(",FD90)-FIND(":",FD90)-3),LEFT(FD90,FIND("(",FD90)-2)))</f>
        <v/>
      </c>
      <c r="EX90" s="109" t="str">
        <f>IF(FD90="","",MID(FD90,FIND("(",FD90)+1,4))</f>
        <v/>
      </c>
      <c r="EY90" s="110" t="str">
        <f>IF(ISNUMBER(SEARCH("*female*",FD90)),"female",IF(ISNUMBER(SEARCH("*male*",FD90)),"male",""))</f>
        <v/>
      </c>
      <c r="EZ90" s="111" t="str">
        <f>IF(FD90="","",IF(ISERROR(MID(FD90,FIND("male,",FD90)+6,(FIND(")",FD90)-(FIND("male,",FD90)+6))))=TRUE,"missing/error",MID(FD90,FIND("male,",FD90)+6,(FIND(")",FD90)-(FIND("male,",FD90)+6)))))</f>
        <v/>
      </c>
      <c r="FA90" s="112" t="str">
        <f>IF(EW90="","",(MID(EW90,(SEARCH("^^",SUBSTITUTE(EW90," ","^^",LEN(EW90)-LEN(SUBSTITUTE(EW90," ","")))))+1,99)&amp;"_"&amp;LEFT(EW90,FIND(" ",EW90)-1)&amp;"_"&amp;EX90))</f>
        <v/>
      </c>
      <c r="FC90" s="104"/>
      <c r="FD90" s="104"/>
      <c r="FE90" s="105" t="str">
        <f>IF(FI90="","",FE$3)</f>
        <v/>
      </c>
      <c r="FF90" s="106" t="str">
        <f>IF(FI90="","",FE$1)</f>
        <v/>
      </c>
      <c r="FG90" s="107" t="str">
        <f>IF(FI90="","",FE$2)</f>
        <v/>
      </c>
      <c r="FH90" s="107" t="str">
        <f>IF(FI90="","",FE$3)</f>
        <v/>
      </c>
      <c r="FI90" s="108" t="str">
        <f>IF(FP90="","",IF(ISNUMBER(SEARCH(":",FP90)),MID(FP90,FIND(":",FP90)+2,FIND("(",FP90)-FIND(":",FP90)-3),LEFT(FP90,FIND("(",FP90)-2)))</f>
        <v/>
      </c>
      <c r="FJ90" s="109" t="str">
        <f>IF(FP90="","",MID(FP90,FIND("(",FP90)+1,4))</f>
        <v/>
      </c>
      <c r="FK90" s="110" t="str">
        <f>IF(ISNUMBER(SEARCH("*female*",FP90)),"female",IF(ISNUMBER(SEARCH("*male*",FP90)),"male",""))</f>
        <v/>
      </c>
      <c r="FL90" s="111" t="str">
        <f>IF(FP90="","",IF(ISERROR(MID(FP90,FIND("male,",FP90)+6,(FIND(")",FP90)-(FIND("male,",FP90)+6))))=TRUE,"missing/error",MID(FP90,FIND("male,",FP90)+6,(FIND(")",FP90)-(FIND("male,",FP90)+6)))))</f>
        <v/>
      </c>
      <c r="FM90" s="112" t="str">
        <f>IF(FI90="","",(MID(FI90,(SEARCH("^^",SUBSTITUTE(FI90," ","^^",LEN(FI90)-LEN(SUBSTITUTE(FI90," ","")))))+1,99)&amp;"_"&amp;LEFT(FI90,FIND(" ",FI90)-1)&amp;"_"&amp;FJ90))</f>
        <v/>
      </c>
      <c r="FO90" s="104"/>
      <c r="FP90" s="104"/>
      <c r="FQ90" s="105" t="str">
        <f>IF(FU90="","",#REF!)</f>
        <v/>
      </c>
      <c r="FR90" s="106" t="str">
        <f>IF(FU90="","",FQ$1)</f>
        <v/>
      </c>
      <c r="FS90" s="107" t="str">
        <f>IF(FU90="","",FQ$2)</f>
        <v/>
      </c>
      <c r="FT90" s="107" t="str">
        <f>IF(FU90="","",FQ$3)</f>
        <v/>
      </c>
      <c r="FU90" s="108" t="str">
        <f>IF(GB90="","",IF(ISNUMBER(SEARCH(":",GB90)),MID(GB90,FIND(":",GB90)+2,FIND("(",GB90)-FIND(":",GB90)-3),LEFT(GB90,FIND("(",GB90)-2)))</f>
        <v/>
      </c>
      <c r="FV90" s="109" t="str">
        <f>IF(GB90="","",MID(GB90,FIND("(",GB90)+1,4))</f>
        <v/>
      </c>
      <c r="FW90" s="110" t="str">
        <f>IF(ISNUMBER(SEARCH("*female*",GB90)),"female",IF(ISNUMBER(SEARCH("*male*",GB90)),"male",""))</f>
        <v/>
      </c>
      <c r="FX90" s="111" t="str">
        <f>IF(GB90="","",IF(ISERROR(MID(GB90,FIND("male,",GB90)+6,(FIND(")",GB90)-(FIND("male,",GB90)+6))))=TRUE,"missing/error",MID(GB90,FIND("male,",GB90)+6,(FIND(")",GB90)-(FIND("male,",GB90)+6)))))</f>
        <v/>
      </c>
      <c r="FY90" s="112" t="str">
        <f>IF(FU90="","",(MID(FU90,(SEARCH("^^",SUBSTITUTE(FU90," ","^^",LEN(FU90)-LEN(SUBSTITUTE(FU90," ","")))))+1,99)&amp;"_"&amp;LEFT(FU90,FIND(" ",FU90)-1)&amp;"_"&amp;FV90))</f>
        <v/>
      </c>
      <c r="GA90" s="104"/>
      <c r="GB90" s="104"/>
      <c r="GC90" s="105" t="str">
        <f>IF(GG90="","",GC$3)</f>
        <v/>
      </c>
      <c r="GD90" s="106" t="str">
        <f>IF(GG90="","",GC$1)</f>
        <v/>
      </c>
      <c r="GE90" s="107" t="str">
        <f>IF(GG90="","",GC$2)</f>
        <v/>
      </c>
      <c r="GF90" s="107" t="str">
        <f>IF(GG90="","",GC$3)</f>
        <v/>
      </c>
      <c r="GG90" s="108" t="str">
        <f>IF(GN90="","",IF(ISNUMBER(SEARCH(":",GN90)),MID(GN90,FIND(":",GN90)+2,FIND("(",GN90)-FIND(":",GN90)-3),LEFT(GN90,FIND("(",GN90)-2)))</f>
        <v/>
      </c>
      <c r="GH90" s="109" t="str">
        <f>IF(GN90="","",MID(GN90,FIND("(",GN90)+1,4))</f>
        <v/>
      </c>
      <c r="GI90" s="110" t="str">
        <f>IF(ISNUMBER(SEARCH("*female*",GN90)),"female",IF(ISNUMBER(SEARCH("*male*",GN90)),"male",""))</f>
        <v/>
      </c>
      <c r="GJ90" s="111" t="str">
        <f>IF(GN90="","",IF(ISERROR(MID(GN90,FIND("male,",GN90)+6,(FIND(")",GN90)-(FIND("male,",GN90)+6))))=TRUE,"missing/error",MID(GN90,FIND("male,",GN90)+6,(FIND(")",GN90)-(FIND("male,",GN90)+6)))))</f>
        <v/>
      </c>
      <c r="GK90" s="112" t="str">
        <f>IF(GG90="","",(MID(GG90,(SEARCH("^^",SUBSTITUTE(GG90," ","^^",LEN(GG90)-LEN(SUBSTITUTE(GG90," ","")))))+1,99)&amp;"_"&amp;LEFT(GG90,FIND(" ",GG90)-1)&amp;"_"&amp;GH90))</f>
        <v/>
      </c>
      <c r="GM90" s="104"/>
      <c r="GN90" s="104"/>
      <c r="GO90" s="105" t="str">
        <f>IF(GS90="","",GO$3)</f>
        <v/>
      </c>
      <c r="GP90" s="106" t="str">
        <f>IF(GS90="","",GO$1)</f>
        <v/>
      </c>
      <c r="GQ90" s="107" t="str">
        <f>IF(GS90="","",GO$2)</f>
        <v/>
      </c>
      <c r="GR90" s="107" t="str">
        <f>IF(GS90="","",GO$3)</f>
        <v/>
      </c>
      <c r="GS90" s="108" t="str">
        <f>IF(GZ90="","",IF(ISNUMBER(SEARCH(":",GZ90)),MID(GZ90,FIND(":",GZ90)+2,FIND("(",GZ90)-FIND(":",GZ90)-3),LEFT(GZ90,FIND("(",GZ90)-2)))</f>
        <v/>
      </c>
      <c r="GT90" s="109" t="str">
        <f>IF(GZ90="","",MID(GZ90,FIND("(",GZ90)+1,4))</f>
        <v/>
      </c>
      <c r="GU90" s="110" t="str">
        <f>IF(ISNUMBER(SEARCH("*female*",GZ90)),"female",IF(ISNUMBER(SEARCH("*male*",GZ90)),"male",""))</f>
        <v/>
      </c>
      <c r="GV90" s="111" t="str">
        <f>IF(GZ90="","",IF(ISERROR(MID(GZ90,FIND("male,",GZ90)+6,(FIND(")",GZ90)-(FIND("male,",GZ90)+6))))=TRUE,"missing/error",MID(GZ90,FIND("male,",GZ90)+6,(FIND(")",GZ90)-(FIND("male,",GZ90)+6)))))</f>
        <v/>
      </c>
      <c r="GW90" s="112" t="str">
        <f>IF(GS90="","",(MID(GS90,(SEARCH("^^",SUBSTITUTE(GS90," ","^^",LEN(GS90)-LEN(SUBSTITUTE(GS90," ","")))))+1,99)&amp;"_"&amp;LEFT(GS90,FIND(" ",GS90)-1)&amp;"_"&amp;GT90))</f>
        <v/>
      </c>
      <c r="GY90" s="104"/>
      <c r="GZ90" s="104"/>
      <c r="HA90" s="105" t="str">
        <f>IF(HE90="","",HA$3)</f>
        <v/>
      </c>
      <c r="HB90" s="106" t="str">
        <f>IF(HE90="","",HA$1)</f>
        <v/>
      </c>
      <c r="HC90" s="107" t="str">
        <f>IF(HE90="","",HA$2)</f>
        <v/>
      </c>
      <c r="HD90" s="107" t="str">
        <f>IF(HE90="","",HA$3)</f>
        <v/>
      </c>
      <c r="HE90" s="108" t="str">
        <f>IF(HL90="","",IF(ISNUMBER(SEARCH(":",HL90)),MID(HL90,FIND(":",HL90)+2,FIND("(",HL90)-FIND(":",HL90)-3),LEFT(HL90,FIND("(",HL90)-2)))</f>
        <v/>
      </c>
      <c r="HF90" s="109" t="str">
        <f>IF(HL90="","",MID(HL90,FIND("(",HL90)+1,4))</f>
        <v/>
      </c>
      <c r="HG90" s="110" t="str">
        <f>IF(ISNUMBER(SEARCH("*female*",HL90)),"female",IF(ISNUMBER(SEARCH("*male*",HL90)),"male",""))</f>
        <v/>
      </c>
      <c r="HH90" s="111" t="str">
        <f>IF(HL90="","",IF(ISERROR(MID(HL90,FIND("male,",HL90)+6,(FIND(")",HL90)-(FIND("male,",HL90)+6))))=TRUE,"missing/error",MID(HL90,FIND("male,",HL90)+6,(FIND(")",HL90)-(FIND("male,",HL90)+6)))))</f>
        <v/>
      </c>
      <c r="HI90" s="112" t="str">
        <f>IF(HE90="","",(MID(HE90,(SEARCH("^^",SUBSTITUTE(HE90," ","^^",LEN(HE90)-LEN(SUBSTITUTE(HE90," ","")))))+1,99)&amp;"_"&amp;LEFT(HE90,FIND(" ",HE90)-1)&amp;"_"&amp;HF90))</f>
        <v/>
      </c>
      <c r="HK90" s="104"/>
      <c r="HL90" s="104" t="s">
        <v>287</v>
      </c>
      <c r="HM90" s="105" t="str">
        <f>IF(HQ90="","",HM$3)</f>
        <v/>
      </c>
      <c r="HN90" s="106" t="str">
        <f>IF(HQ90="","",HM$1)</f>
        <v/>
      </c>
      <c r="HO90" s="107" t="str">
        <f>IF(HQ90="","",HM$2)</f>
        <v/>
      </c>
      <c r="HP90" s="107" t="str">
        <f>IF(HQ90="","",HM$3)</f>
        <v/>
      </c>
      <c r="HQ90" s="108" t="str">
        <f>IF(HX90="","",IF(ISNUMBER(SEARCH(":",HX90)),MID(HX90,FIND(":",HX90)+2,FIND("(",HX90)-FIND(":",HX90)-3),LEFT(HX90,FIND("(",HX90)-2)))</f>
        <v/>
      </c>
      <c r="HR90" s="109" t="str">
        <f>IF(HX90="","",MID(HX90,FIND("(",HX90)+1,4))</f>
        <v/>
      </c>
      <c r="HS90" s="110" t="str">
        <f>IF(ISNUMBER(SEARCH("*female*",HX90)),"female",IF(ISNUMBER(SEARCH("*male*",HX90)),"male",""))</f>
        <v/>
      </c>
      <c r="HT90" s="111" t="str">
        <f>IF(HX90="","",IF(ISERROR(MID(HX90,FIND("male,",HX90)+6,(FIND(")",HX90)-(FIND("male,",HX90)+6))))=TRUE,"missing/error",MID(HX90,FIND("male,",HX90)+6,(FIND(")",HX90)-(FIND("male,",HX90)+6)))))</f>
        <v/>
      </c>
      <c r="HU90" s="112" t="str">
        <f>IF(HQ90="","",(MID(HQ90,(SEARCH("^^",SUBSTITUTE(HQ90," ","^^",LEN(HQ90)-LEN(SUBSTITUTE(HQ90," ","")))))+1,99)&amp;"_"&amp;LEFT(HQ90,FIND(" ",HQ90)-1)&amp;"_"&amp;HR90))</f>
        <v/>
      </c>
      <c r="HW90" s="104"/>
      <c r="HX90" s="104"/>
      <c r="HY90" s="105" t="str">
        <f>IF(IC90="","",HY$3)</f>
        <v/>
      </c>
      <c r="HZ90" s="106" t="str">
        <f>IF(IC90="","",HY$1)</f>
        <v/>
      </c>
      <c r="IA90" s="107" t="str">
        <f>IF(IC90="","",HY$2)</f>
        <v/>
      </c>
      <c r="IB90" s="107" t="str">
        <f>IF(IC90="","",HY$3)</f>
        <v/>
      </c>
      <c r="IC90" s="108" t="str">
        <f>IF(IJ90="","",IF(ISNUMBER(SEARCH(":",IJ90)),MID(IJ90,FIND(":",IJ90)+2,FIND("(",IJ90)-FIND(":",IJ90)-3),LEFT(IJ90,FIND("(",IJ90)-2)))</f>
        <v/>
      </c>
      <c r="ID90" s="109" t="str">
        <f>IF(IJ90="","",MID(IJ90,FIND("(",IJ90)+1,4))</f>
        <v/>
      </c>
      <c r="IE90" s="110" t="str">
        <f>IF(ISNUMBER(SEARCH("*female*",IJ90)),"female",IF(ISNUMBER(SEARCH("*male*",IJ90)),"male",""))</f>
        <v/>
      </c>
      <c r="IF90" s="111" t="str">
        <f>IF(IJ90="","",IF(ISERROR(MID(IJ90,FIND("male,",IJ90)+6,(FIND(")",IJ90)-(FIND("male,",IJ90)+6))))=TRUE,"missing/error",MID(IJ90,FIND("male,",IJ90)+6,(FIND(")",IJ90)-(FIND("male,",IJ90)+6)))))</f>
        <v/>
      </c>
      <c r="IG90" s="112" t="str">
        <f>IF(IC90="","",(MID(IC90,(SEARCH("^^",SUBSTITUTE(IC90," ","^^",LEN(IC90)-LEN(SUBSTITUTE(IC90," ","")))))+1,99)&amp;"_"&amp;LEFT(IC90,FIND(" ",IC90)-1)&amp;"_"&amp;ID90))</f>
        <v/>
      </c>
      <c r="II90" s="104"/>
      <c r="IJ90" s="104"/>
      <c r="IK90" s="105" t="str">
        <f>IF(IO90="","",IK$3)</f>
        <v/>
      </c>
      <c r="IL90" s="106" t="str">
        <f>IF(IO90="","",IK$1)</f>
        <v/>
      </c>
      <c r="IM90" s="107" t="str">
        <f>IF(IO90="","",IK$2)</f>
        <v/>
      </c>
      <c r="IN90" s="107" t="str">
        <f>IF(IO90="","",IK$3)</f>
        <v/>
      </c>
      <c r="IO90" s="108" t="str">
        <f>IF(IV90="","",IF(ISNUMBER(SEARCH(":",IV90)),MID(IV90,FIND(":",IV90)+2,FIND("(",IV90)-FIND(":",IV90)-3),LEFT(IV90,FIND("(",IV90)-2)))</f>
        <v/>
      </c>
      <c r="IP90" s="109" t="str">
        <f>IF(IV90="","",MID(IV90,FIND("(",IV90)+1,4))</f>
        <v/>
      </c>
      <c r="IQ90" s="110" t="str">
        <f>IF(ISNUMBER(SEARCH("*female*",IV90)),"female",IF(ISNUMBER(SEARCH("*male*",IV90)),"male",""))</f>
        <v/>
      </c>
      <c r="IR90" s="111" t="str">
        <f>IF(IV90="","",IF(ISERROR(MID(IV90,FIND("male,",IV90)+6,(FIND(")",IV90)-(FIND("male,",IV90)+6))))=TRUE,"missing/error",MID(IV90,FIND("male,",IV90)+6,(FIND(")",IV90)-(FIND("male,",IV90)+6)))))</f>
        <v/>
      </c>
      <c r="IS90" s="112" t="str">
        <f>IF(IO90="","",(MID(IO90,(SEARCH("^^",SUBSTITUTE(IO90," ","^^",LEN(IO90)-LEN(SUBSTITUTE(IO90," ","")))))+1,99)&amp;"_"&amp;LEFT(IO90,FIND(" ",IO90)-1)&amp;"_"&amp;IP90))</f>
        <v/>
      </c>
      <c r="IU90" s="104"/>
      <c r="IV90" s="104"/>
      <c r="IW90" s="105" t="str">
        <f>IF(JA90="","",IW$3)</f>
        <v/>
      </c>
      <c r="IX90" s="106" t="str">
        <f>IF(JA90="","",IW$1)</f>
        <v/>
      </c>
      <c r="IY90" s="107" t="str">
        <f>IF(JA90="","",IW$2)</f>
        <v/>
      </c>
      <c r="IZ90" s="107" t="str">
        <f>IF(JA90="","",IW$3)</f>
        <v/>
      </c>
      <c r="JA90" s="108" t="str">
        <f>IF(JH90="","",IF(ISNUMBER(SEARCH(":",JH90)),MID(JH90,FIND(":",JH90)+2,FIND("(",JH90)-FIND(":",JH90)-3),LEFT(JH90,FIND("(",JH90)-2)))</f>
        <v/>
      </c>
      <c r="JB90" s="109" t="str">
        <f>IF(JH90="","",MID(JH90,FIND("(",JH90)+1,4))</f>
        <v/>
      </c>
      <c r="JC90" s="110" t="str">
        <f>IF(ISNUMBER(SEARCH("*female*",JH90)),"female",IF(ISNUMBER(SEARCH("*male*",JH90)),"male",""))</f>
        <v/>
      </c>
      <c r="JD90" s="111" t="str">
        <f>IF(JH90="","",IF(ISERROR(MID(JH90,FIND("male,",JH90)+6,(FIND(")",JH90)-(FIND("male,",JH90)+6))))=TRUE,"missing/error",MID(JH90,FIND("male,",JH90)+6,(FIND(")",JH90)-(FIND("male,",JH90)+6)))))</f>
        <v/>
      </c>
      <c r="JE90" s="112" t="str">
        <f>IF(JA90="","",(MID(JA90,(SEARCH("^^",SUBSTITUTE(JA90," ","^^",LEN(JA90)-LEN(SUBSTITUTE(JA90," ","")))))+1,99)&amp;"_"&amp;LEFT(JA90,FIND(" ",JA90)-1)&amp;"_"&amp;JB90))</f>
        <v/>
      </c>
      <c r="JG90" s="104"/>
      <c r="JH90" s="104"/>
      <c r="JI90" s="105" t="str">
        <f>IF(JM90="","",JI$3)</f>
        <v/>
      </c>
      <c r="JJ90" s="106" t="str">
        <f>IF(JM90="","",JI$1)</f>
        <v/>
      </c>
      <c r="JK90" s="107" t="str">
        <f>IF(JM90="","",JI$2)</f>
        <v/>
      </c>
      <c r="JL90" s="107" t="str">
        <f>IF(JM90="","",JI$3)</f>
        <v/>
      </c>
      <c r="JM90" s="108" t="str">
        <f>IF(JT90="","",IF(ISNUMBER(SEARCH(":",JT90)),MID(JT90,FIND(":",JT90)+2,FIND("(",JT90)-FIND(":",JT90)-3),LEFT(JT90,FIND("(",JT90)-2)))</f>
        <v/>
      </c>
      <c r="JN90" s="109" t="str">
        <f>IF(JT90="","",MID(JT90,FIND("(",JT90)+1,4))</f>
        <v/>
      </c>
      <c r="JO90" s="110" t="str">
        <f>IF(ISNUMBER(SEARCH("*female*",JT90)),"female",IF(ISNUMBER(SEARCH("*male*",JT90)),"male",""))</f>
        <v/>
      </c>
      <c r="JP90" s="111" t="str">
        <f>IF(JT90="","",IF(ISERROR(MID(JT90,FIND("male,",JT90)+6,(FIND(")",JT90)-(FIND("male,",JT90)+6))))=TRUE,"missing/error",MID(JT90,FIND("male,",JT90)+6,(FIND(")",JT90)-(FIND("male,",JT90)+6)))))</f>
        <v/>
      </c>
      <c r="JQ90" s="112" t="str">
        <f>IF(JM90="","",(MID(JM90,(SEARCH("^^",SUBSTITUTE(JM90," ","^^",LEN(JM90)-LEN(SUBSTITUTE(JM90," ","")))))+1,99)&amp;"_"&amp;LEFT(JM90,FIND(" ",JM90)-1)&amp;"_"&amp;JN90))</f>
        <v/>
      </c>
      <c r="JS90" s="104"/>
      <c r="JT90" s="104"/>
      <c r="JU90" s="105" t="str">
        <f>IF(JY90="","",JU$3)</f>
        <v/>
      </c>
      <c r="JV90" s="106" t="str">
        <f>IF(JY90="","",JU$1)</f>
        <v/>
      </c>
      <c r="JW90" s="107" t="str">
        <f>IF(JY90="","",JU$2)</f>
        <v/>
      </c>
      <c r="JX90" s="107" t="str">
        <f>IF(JY90="","",JU$3)</f>
        <v/>
      </c>
      <c r="JY90" s="108" t="str">
        <f>IF(KF90="","",IF(ISNUMBER(SEARCH(":",KF90)),MID(KF90,FIND(":",KF90)+2,FIND("(",KF90)-FIND(":",KF90)-3),LEFT(KF90,FIND("(",KF90)-2)))</f>
        <v/>
      </c>
      <c r="JZ90" s="109" t="str">
        <f>IF(KF90="","",MID(KF90,FIND("(",KF90)+1,4))</f>
        <v/>
      </c>
      <c r="KA90" s="110" t="str">
        <f>IF(ISNUMBER(SEARCH("*female*",KF90)),"female",IF(ISNUMBER(SEARCH("*male*",KF90)),"male",""))</f>
        <v/>
      </c>
      <c r="KB90" s="111" t="str">
        <f>IF(KF90="","",IF(ISERROR(MID(KF90,FIND("male,",KF90)+6,(FIND(")",KF90)-(FIND("male,",KF90)+6))))=TRUE,"missing/error",MID(KF90,FIND("male,",KF90)+6,(FIND(")",KF90)-(FIND("male,",KF90)+6)))))</f>
        <v/>
      </c>
      <c r="KC90" s="112" t="str">
        <f>IF(JY90="","",(MID(JY90,(SEARCH("^^",SUBSTITUTE(JY90," ","^^",LEN(JY90)-LEN(SUBSTITUTE(JY90," ","")))))+1,99)&amp;"_"&amp;LEFT(JY90,FIND(" ",JY90)-1)&amp;"_"&amp;JZ90))</f>
        <v/>
      </c>
      <c r="KE90" s="104"/>
      <c r="KF90" s="104"/>
    </row>
    <row r="91" spans="1:292" ht="13.5" customHeight="1">
      <c r="A91" s="20"/>
      <c r="B91" s="104" t="s">
        <v>659</v>
      </c>
      <c r="C91" s="1" t="s">
        <v>660</v>
      </c>
      <c r="D91" s="163" t="s">
        <v>716</v>
      </c>
      <c r="E91" s="105" t="str">
        <f>IF(I91="","",E$3)</f>
        <v/>
      </c>
      <c r="F91" s="106" t="str">
        <f>IF(I91="","",E$1)</f>
        <v/>
      </c>
      <c r="G91" s="107" t="str">
        <f>IF(I91="","",E$2)</f>
        <v/>
      </c>
      <c r="H91" s="107" t="str">
        <f>IF(I91="","",E$3)</f>
        <v/>
      </c>
      <c r="I91" s="108" t="str">
        <f>IF(P91="","",IF(ISNUMBER(SEARCH(":",P91)),MID(P91,FIND(":",P91)+2,FIND("(",P91)-FIND(":",P91)-3),LEFT(P91,FIND("(",P91)-2)))</f>
        <v/>
      </c>
      <c r="J91" s="109" t="str">
        <f>IF(P91="","",MID(P91,FIND("(",P91)+1,4))</f>
        <v/>
      </c>
      <c r="K91" s="110" t="str">
        <f>IF(ISNUMBER(SEARCH("*female*",P91)),"female",IF(ISNUMBER(SEARCH("*male*",P91)),"male",""))</f>
        <v/>
      </c>
      <c r="L91" s="111" t="str">
        <f>IF(P91="","",IF(ISERROR(MID(P91,FIND("male,",P91)+6,(FIND(")",P91)-(FIND("male,",P91)+6))))=TRUE,"missing/error",MID(P91,FIND("male,",P91)+6,(FIND(")",P91)-(FIND("male,",P91)+6)))))</f>
        <v/>
      </c>
      <c r="M91" s="112" t="str">
        <f>IF(I91="","",(MID(I91,(SEARCH("^^",SUBSTITUTE(I91," ","^^",LEN(I91)-LEN(SUBSTITUTE(I91," ","")))))+1,99)&amp;"_"&amp;LEFT(I91,FIND(" ",I91)-1)&amp;"_"&amp;J91))</f>
        <v/>
      </c>
      <c r="O91" s="104"/>
      <c r="P91" s="164"/>
      <c r="Q91" s="105" t="str">
        <f>IF(U91="","",Q$3)</f>
        <v/>
      </c>
      <c r="R91" s="106" t="str">
        <f>IF(U91="","",Q$1)</f>
        <v/>
      </c>
      <c r="S91" s="107" t="str">
        <f>IF(U91="","",Q$2)</f>
        <v/>
      </c>
      <c r="T91" s="107" t="str">
        <f>IF(U91="","",Q$3)</f>
        <v/>
      </c>
      <c r="U91" s="108" t="str">
        <f>IF(AB91="","",IF(ISNUMBER(SEARCH(":",AB91)),MID(AB91,FIND(":",AB91)+2,FIND("(",AB91)-FIND(":",AB91)-3),LEFT(AB91,FIND("(",AB91)-2)))</f>
        <v/>
      </c>
      <c r="V91" s="109" t="str">
        <f>IF(AB91="","",MID(AB91,FIND("(",AB91)+1,4))</f>
        <v/>
      </c>
      <c r="W91" s="110" t="str">
        <f>IF(ISNUMBER(SEARCH("*female*",AB91)),"female",IF(ISNUMBER(SEARCH("*male*",AB91)),"male",""))</f>
        <v/>
      </c>
      <c r="X91" s="111" t="s">
        <v>287</v>
      </c>
      <c r="Y91" s="112" t="str">
        <f>IF(U91="","",(MID(U91,(SEARCH("^^",SUBSTITUTE(U91," ","^^",LEN(U91)-LEN(SUBSTITUTE(U91," ","")))))+1,99)&amp;"_"&amp;LEFT(U91,FIND(" ",U91)-1)&amp;"_"&amp;V91))</f>
        <v/>
      </c>
      <c r="AA91" s="104"/>
      <c r="AB91" s="104"/>
      <c r="AC91" s="105" t="str">
        <f>IF(AG91="","",AC$3)</f>
        <v/>
      </c>
      <c r="AD91" s="106" t="str">
        <f>IF(AG91="","",AC$1)</f>
        <v/>
      </c>
      <c r="AE91" s="107" t="str">
        <f>IF(AG91="","",AC$2)</f>
        <v/>
      </c>
      <c r="AF91" s="107" t="str">
        <f>IF(AG91="","",AC$3)</f>
        <v/>
      </c>
      <c r="AG91" s="108" t="str">
        <f>IF(AN91="","",IF(ISNUMBER(SEARCH(":",AN91)),MID(AN91,FIND(":",AN91)+2,FIND("(",AN91)-FIND(":",AN91)-3),LEFT(AN91,FIND("(",AN91)-2)))</f>
        <v/>
      </c>
      <c r="AH91" s="109" t="str">
        <f>IF(AN91="","",MID(AN91,FIND("(",AN91)+1,4))</f>
        <v/>
      </c>
      <c r="AI91" s="110" t="str">
        <f>IF(ISNUMBER(SEARCH("*female*",AN91)),"female",IF(ISNUMBER(SEARCH("*male*",AN91)),"male",""))</f>
        <v/>
      </c>
      <c r="AJ91" s="111" t="str">
        <f>IF(AN91="","",IF(ISERROR(MID(AN91,FIND("male,",AN91)+6,(FIND(")",AN91)-(FIND("male,",AN91)+6))))=TRUE,"missing/error",MID(AN91,FIND("male,",AN91)+6,(FIND(")",AN91)-(FIND("male,",AN91)+6)))))</f>
        <v/>
      </c>
      <c r="AK91" s="112" t="str">
        <f>IF(AG91="","",(MID(AG91,(SEARCH("^^",SUBSTITUTE(AG91," ","^^",LEN(AG91)-LEN(SUBSTITUTE(AG91," ","")))))+1,99)&amp;"_"&amp;LEFT(AG91,FIND(" ",AG91)-1)&amp;"_"&amp;AH91))</f>
        <v/>
      </c>
      <c r="AM91" s="104"/>
      <c r="AN91" s="104"/>
      <c r="AO91" s="105" t="str">
        <f>IF(AS91="","",AO$3)</f>
        <v/>
      </c>
      <c r="AP91" s="106" t="str">
        <f>IF(AS91="","",AO$1)</f>
        <v/>
      </c>
      <c r="AQ91" s="107" t="str">
        <f>IF(AS91="","",AO$2)</f>
        <v/>
      </c>
      <c r="AR91" s="107" t="str">
        <f>IF(AS91="","",AO$3)</f>
        <v/>
      </c>
      <c r="AS91" s="108" t="str">
        <f>IF(AZ91="","",IF(ISNUMBER(SEARCH(":",AZ91)),MID(AZ91,FIND(":",AZ91)+2,FIND("(",AZ91)-FIND(":",AZ91)-3),LEFT(AZ91,FIND("(",AZ91)-2)))</f>
        <v/>
      </c>
      <c r="AT91" s="109" t="str">
        <f>IF(AZ91="","",MID(AZ91,FIND("(",AZ91)+1,4))</f>
        <v/>
      </c>
      <c r="AU91" s="110" t="str">
        <f>IF(ISNUMBER(SEARCH("*female*",AZ91)),"female",IF(ISNUMBER(SEARCH("*male*",AZ91)),"male",""))</f>
        <v/>
      </c>
      <c r="AV91" s="111" t="str">
        <f>IF(AZ91="","",IF(ISERROR(MID(AZ91,FIND("male,",AZ91)+6,(FIND(")",AZ91)-(FIND("male,",AZ91)+6))))=TRUE,"missing/error",MID(AZ91,FIND("male,",AZ91)+6,(FIND(")",AZ91)-(FIND("male,",AZ91)+6)))))</f>
        <v/>
      </c>
      <c r="AW91" s="112" t="str">
        <f>IF(AS91="","",(MID(AS91,(SEARCH("^^",SUBSTITUTE(AS91," ","^^",LEN(AS91)-LEN(SUBSTITUTE(AS91," ","")))))+1,99)&amp;"_"&amp;LEFT(AS91,FIND(" ",AS91)-1)&amp;"_"&amp;AT91))</f>
        <v/>
      </c>
      <c r="AY91" s="104"/>
      <c r="AZ91" s="104"/>
      <c r="BA91" s="105" t="str">
        <f t="shared" si="330"/>
        <v/>
      </c>
      <c r="BB91" s="106" t="str">
        <f t="shared" si="331"/>
        <v/>
      </c>
      <c r="BC91" s="107" t="str">
        <f>IF(BE91="","",BA$2)</f>
        <v/>
      </c>
      <c r="BD91" s="107" t="str">
        <f>IF(BE91="","",BA$3)</f>
        <v/>
      </c>
      <c r="BE91" s="108" t="str">
        <f t="shared" si="332"/>
        <v/>
      </c>
      <c r="BF91" s="109" t="str">
        <f t="shared" si="333"/>
        <v/>
      </c>
      <c r="BG91" s="110" t="str">
        <f t="shared" si="334"/>
        <v/>
      </c>
      <c r="BH91" s="111" t="str">
        <f t="shared" si="335"/>
        <v/>
      </c>
      <c r="BI91" s="112" t="str">
        <f t="shared" si="336"/>
        <v/>
      </c>
      <c r="BK91" s="104"/>
      <c r="BL91" s="104"/>
      <c r="BM91" s="105" t="str">
        <f>IF(BQ91="","",BM$3)</f>
        <v/>
      </c>
      <c r="BN91" s="106" t="str">
        <f>IF(BQ91="","",BM$1)</f>
        <v/>
      </c>
      <c r="BO91" s="107" t="str">
        <f>IF(BQ91="","",BM$2)</f>
        <v/>
      </c>
      <c r="BP91" s="107" t="str">
        <f>IF(BQ91="","",BM$3)</f>
        <v/>
      </c>
      <c r="BQ91" s="108" t="str">
        <f>IF(BX91="","",IF(ISNUMBER(SEARCH(":",BX91)),MID(BX91,FIND(":",BX91)+2,FIND("(",BX91)-FIND(":",BX91)-3),LEFT(BX91,FIND("(",BX91)-2)))</f>
        <v/>
      </c>
      <c r="BR91" s="109" t="str">
        <f>IF(BX91="","",MID(BX91,FIND("(",BX91)+1,4))</f>
        <v/>
      </c>
      <c r="BS91" s="110" t="str">
        <f>IF(ISNUMBER(SEARCH("*female*",BX91)),"female",IF(ISNUMBER(SEARCH("*male*",BX91)),"male",""))</f>
        <v/>
      </c>
      <c r="BT91" s="111" t="str">
        <f>IF(BX91="","",IF(ISERROR(MID(BX91,FIND("male,",BX91)+6,(FIND(")",BX91)-(FIND("male,",BX91)+6))))=TRUE,"missing/error",MID(BX91,FIND("male,",BX91)+6,(FIND(")",BX91)-(FIND("male,",BX91)+6)))))</f>
        <v/>
      </c>
      <c r="BU91" s="112" t="str">
        <f>IF(BQ91="","",(MID(BQ91,(SEARCH("^^",SUBSTITUTE(BQ91," ","^^",LEN(BQ91)-LEN(SUBSTITUTE(BQ91," ","")))))+1,99)&amp;"_"&amp;LEFT(BQ91,FIND(" ",BQ91)-1)&amp;"_"&amp;BR91))</f>
        <v/>
      </c>
      <c r="BW91" s="104"/>
      <c r="BX91" s="104"/>
      <c r="BY91" s="105" t="str">
        <f>IF(CC91="","",BY$3)</f>
        <v/>
      </c>
      <c r="BZ91" s="106" t="str">
        <f>IF(CC91="","",BY$1)</f>
        <v/>
      </c>
      <c r="CA91" s="107" t="str">
        <f>IF(CC91="","",BY$2)</f>
        <v/>
      </c>
      <c r="CB91" s="107" t="str">
        <f>IF(CC91="","",BY$3)</f>
        <v/>
      </c>
      <c r="CC91" s="108" t="str">
        <f>IF(CJ91="","",IF(ISNUMBER(SEARCH(":",CJ91)),MID(CJ91,FIND(":",CJ91)+2,FIND("(",CJ91)-FIND(":",CJ91)-3),LEFT(CJ91,FIND("(",CJ91)-2)))</f>
        <v/>
      </c>
      <c r="CD91" s="109" t="str">
        <f>IF(CJ91="","",MID(CJ91,FIND("(",CJ91)+1,4))</f>
        <v/>
      </c>
      <c r="CE91" s="110" t="str">
        <f>IF(ISNUMBER(SEARCH("*female*",CJ91)),"female",IF(ISNUMBER(SEARCH("*male*",CJ91)),"male",""))</f>
        <v/>
      </c>
      <c r="CF91" s="111" t="str">
        <f>IF(CJ91="","",IF(ISERROR(MID(CJ91,FIND("male,",CJ91)+6,(FIND(")",CJ91)-(FIND("male,",CJ91)+6))))=TRUE,"missing/error",MID(CJ91,FIND("male,",CJ91)+6,(FIND(")",CJ91)-(FIND("male,",CJ91)+6)))))</f>
        <v/>
      </c>
      <c r="CG91" s="112" t="str">
        <f>IF(CC91="","",(MID(CC91,(SEARCH("^^",SUBSTITUTE(CC91," ","^^",LEN(CC91)-LEN(SUBSTITUTE(CC91," ","")))))+1,99)&amp;"_"&amp;LEFT(CC91,FIND(" ",CC91)-1)&amp;"_"&amp;CD91))</f>
        <v/>
      </c>
      <c r="CI91" s="104"/>
      <c r="CJ91" s="104"/>
      <c r="CK91" s="105" t="str">
        <f>IF(CO91="","",CK$3)</f>
        <v/>
      </c>
      <c r="CL91" s="106" t="str">
        <f>IF(CO91="","",CK$1)</f>
        <v/>
      </c>
      <c r="CM91" s="107" t="str">
        <f>IF(CO91="","",CK$2)</f>
        <v/>
      </c>
      <c r="CN91" s="107" t="str">
        <f>IF(CO91="","",CK$3)</f>
        <v/>
      </c>
      <c r="CO91" s="108" t="str">
        <f>IF(CV91="","",IF(ISNUMBER(SEARCH(":",CV91)),MID(CV91,FIND(":",CV91)+2,FIND("(",CV91)-FIND(":",CV91)-3),LEFT(CV91,FIND("(",CV91)-2)))</f>
        <v/>
      </c>
      <c r="CP91" s="109" t="str">
        <f>IF(CV91="","",MID(CV91,FIND("(",CV91)+1,4))</f>
        <v/>
      </c>
      <c r="CQ91" s="110" t="str">
        <f>IF(ISNUMBER(SEARCH("*female*",CV91)),"female",IF(ISNUMBER(SEARCH("*male*",CV91)),"male",""))</f>
        <v/>
      </c>
      <c r="CR91" s="111" t="str">
        <f>IF(CV91="","",IF(ISERROR(MID(CV91,FIND("male,",CV91)+6,(FIND(")",CV91)-(FIND("male,",CV91)+6))))=TRUE,"missing/error",MID(CV91,FIND("male,",CV91)+6,(FIND(")",CV91)-(FIND("male,",CV91)+6)))))</f>
        <v/>
      </c>
      <c r="CS91" s="112" t="str">
        <f>IF(CO91="","",(MID(CO91,(SEARCH("^^",SUBSTITUTE(CO91," ","^^",LEN(CO91)-LEN(SUBSTITUTE(CO91," ","")))))+1,99)&amp;"_"&amp;LEFT(CO91,FIND(" ",CO91)-1)&amp;"_"&amp;CP91))</f>
        <v/>
      </c>
      <c r="CU91" s="104"/>
      <c r="CV91" s="104"/>
      <c r="CW91" s="105" t="str">
        <f>IF(DA91="","",CW$3)</f>
        <v/>
      </c>
      <c r="CX91" s="106" t="str">
        <f>IF(DA91="","",CW$1)</f>
        <v/>
      </c>
      <c r="CY91" s="107" t="str">
        <f>IF(DA91="","",CW$2)</f>
        <v/>
      </c>
      <c r="CZ91" s="107" t="str">
        <f>IF(DA91="","",CW$3)</f>
        <v/>
      </c>
      <c r="DA91" s="108" t="str">
        <f>IF(DH91="","",IF(ISNUMBER(SEARCH(":",DH91)),MID(DH91,FIND(":",DH91)+2,FIND("(",DH91)-FIND(":",DH91)-3),LEFT(DH91,FIND("(",DH91)-2)))</f>
        <v/>
      </c>
      <c r="DB91" s="109" t="str">
        <f>IF(DH91="","",MID(DH91,FIND("(",DH91)+1,4))</f>
        <v/>
      </c>
      <c r="DC91" s="110" t="str">
        <f>IF(ISNUMBER(SEARCH("*female*",DH91)),"female",IF(ISNUMBER(SEARCH("*male*",DH91)),"male",""))</f>
        <v/>
      </c>
      <c r="DD91" s="111" t="str">
        <f>IF(DH91="","",IF(ISERROR(MID(DH91,FIND("male,",DH91)+6,(FIND(")",DH91)-(FIND("male,",DH91)+6))))=TRUE,"missing/error",MID(DH91,FIND("male,",DH91)+6,(FIND(")",DH91)-(FIND("male,",DH91)+6)))))</f>
        <v/>
      </c>
      <c r="DE91" s="112" t="str">
        <f>IF(DA91="","",(MID(DA91,(SEARCH("^^",SUBSTITUTE(DA91," ","^^",LEN(DA91)-LEN(SUBSTITUTE(DA91," ","")))))+1,99)&amp;"_"&amp;LEFT(DA91,FIND(" ",DA91)-1)&amp;"_"&amp;DB91))</f>
        <v/>
      </c>
      <c r="DG91" s="104"/>
      <c r="DH91" s="104"/>
      <c r="DI91" s="105" t="str">
        <f>IF(DM91="","",DI$3)</f>
        <v/>
      </c>
      <c r="DJ91" s="106" t="str">
        <f>IF(DM91="","",DI$1)</f>
        <v/>
      </c>
      <c r="DK91" s="107" t="str">
        <f>IF(DM91="","",DI$2)</f>
        <v/>
      </c>
      <c r="DL91" s="107" t="str">
        <f>IF(DM91="","",DI$3)</f>
        <v/>
      </c>
      <c r="DM91" s="108" t="str">
        <f>IF(DT91="","",IF(ISNUMBER(SEARCH(":",DT91)),MID(DT91,FIND(":",DT91)+2,FIND("(",DT91)-FIND(":",DT91)-3),LEFT(DT91,FIND("(",DT91)-2)))</f>
        <v/>
      </c>
      <c r="DN91" s="109" t="str">
        <f>IF(DT91="","",MID(DT91,FIND("(",DT91)+1,4))</f>
        <v/>
      </c>
      <c r="DO91" s="110" t="str">
        <f>IF(ISNUMBER(SEARCH("*female*",DT91)),"female",IF(ISNUMBER(SEARCH("*male*",DT91)),"male",""))</f>
        <v/>
      </c>
      <c r="DP91" s="111" t="str">
        <f>IF(DT91="","",IF(ISERROR(MID(DT91,FIND("male,",DT91)+6,(FIND(")",DT91)-(FIND("male,",DT91)+6))))=TRUE,"missing/error",MID(DT91,FIND("male,",DT91)+6,(FIND(")",DT91)-(FIND("male,",DT91)+6)))))</f>
        <v/>
      </c>
      <c r="DQ91" s="112" t="str">
        <f>IF(DM91="","",(MID(DM91,(SEARCH("^^",SUBSTITUTE(DM91," ","^^",LEN(DM91)-LEN(SUBSTITUTE(DM91," ","")))))+1,99)&amp;"_"&amp;LEFT(DM91,FIND(" ",DM91)-1)&amp;"_"&amp;DN91))</f>
        <v/>
      </c>
      <c r="DS91" s="104"/>
      <c r="DT91" s="104"/>
      <c r="DU91" s="105" t="str">
        <f>IF(DY91="","",DU$3)</f>
        <v/>
      </c>
      <c r="DV91" s="106" t="str">
        <f>IF(DY91="","",DU$1)</f>
        <v/>
      </c>
      <c r="DW91" s="107" t="str">
        <f>IF(DY91="","",DU$2)</f>
        <v/>
      </c>
      <c r="DX91" s="107" t="str">
        <f>IF(DY91="","",DU$3)</f>
        <v/>
      </c>
      <c r="DY91" s="108" t="str">
        <f>IF(EF91="","",IF(ISNUMBER(SEARCH(":",EF91)),MID(EF91,FIND(":",EF91)+2,FIND("(",EF91)-FIND(":",EF91)-3),LEFT(EF91,FIND("(",EF91)-2)))</f>
        <v/>
      </c>
      <c r="DZ91" s="109" t="str">
        <f>IF(EF91="","",MID(EF91,FIND("(",EF91)+1,4))</f>
        <v/>
      </c>
      <c r="EA91" s="110" t="str">
        <f>IF(ISNUMBER(SEARCH("*female*",EF91)),"female",IF(ISNUMBER(SEARCH("*male*",EF91)),"male",""))</f>
        <v/>
      </c>
      <c r="EB91" s="111" t="str">
        <f>IF(EF91="","",IF(ISERROR(MID(EF91,FIND("male,",EF91)+6,(FIND(")",EF91)-(FIND("male,",EF91)+6))))=TRUE,"missing/error",MID(EF91,FIND("male,",EF91)+6,(FIND(")",EF91)-(FIND("male,",EF91)+6)))))</f>
        <v/>
      </c>
      <c r="EC91" s="112" t="str">
        <f>IF(DY91="","",(MID(DY91,(SEARCH("^^",SUBSTITUTE(DY91," ","^^",LEN(DY91)-LEN(SUBSTITUTE(DY91," ","")))))+1,99)&amp;"_"&amp;LEFT(DY91,FIND(" ",DY91)-1)&amp;"_"&amp;DZ91))</f>
        <v/>
      </c>
      <c r="EE91" s="104"/>
      <c r="EF91" s="104"/>
      <c r="EG91" s="105" t="str">
        <f>IF(EK91="","",EG$3)</f>
        <v/>
      </c>
      <c r="EH91" s="106" t="str">
        <f>IF(EK91="","",EG$1)</f>
        <v/>
      </c>
      <c r="EI91" s="107" t="str">
        <f>IF(EK91="","",EG$2)</f>
        <v/>
      </c>
      <c r="EJ91" s="107" t="str">
        <f>IF(EK91="","",EG$3)</f>
        <v/>
      </c>
      <c r="EK91" s="108" t="str">
        <f>IF(ER91="","",IF(ISNUMBER(SEARCH(":",ER91)),MID(ER91,FIND(":",ER91)+2,FIND("(",ER91)-FIND(":",ER91)-3),LEFT(ER91,FIND("(",ER91)-2)))</f>
        <v/>
      </c>
      <c r="EL91" s="109" t="str">
        <f>IF(ER91="","",MID(ER91,FIND("(",ER91)+1,4))</f>
        <v/>
      </c>
      <c r="EM91" s="110" t="str">
        <f>IF(ISNUMBER(SEARCH("*female*",ER91)),"female",IF(ISNUMBER(SEARCH("*male*",ER91)),"male",""))</f>
        <v/>
      </c>
      <c r="EN91" s="111" t="str">
        <f>IF(ER91="","",IF(ISERROR(MID(ER91,FIND("male,",ER91)+6,(FIND(")",ER91)-(FIND("male,",ER91)+6))))=TRUE,"missing/error",MID(ER91,FIND("male,",ER91)+6,(FIND(")",ER91)-(FIND("male,",ER91)+6)))))</f>
        <v/>
      </c>
      <c r="EO91" s="112" t="str">
        <f>IF(EK91="","",(MID(EK91,(SEARCH("^^",SUBSTITUTE(EK91," ","^^",LEN(EK91)-LEN(SUBSTITUTE(EK91," ","")))))+1,99)&amp;"_"&amp;LEFT(EK91,FIND(" ",EK91)-1)&amp;"_"&amp;EL91))</f>
        <v/>
      </c>
      <c r="EQ91" s="104"/>
      <c r="ER91" s="104"/>
      <c r="ES91" s="105" t="str">
        <f>IF(EW91="","",ES$3)</f>
        <v/>
      </c>
      <c r="ET91" s="106" t="str">
        <f>IF(EW91="","",ES$1)</f>
        <v/>
      </c>
      <c r="EU91" s="107" t="str">
        <f>IF(EW91="","",ES$2)</f>
        <v/>
      </c>
      <c r="EV91" s="107" t="str">
        <f>IF(EW91="","",ES$3)</f>
        <v/>
      </c>
      <c r="EW91" s="108" t="str">
        <f>IF(FD91="","",IF(ISNUMBER(SEARCH(":",FD91)),MID(FD91,FIND(":",FD91)+2,FIND("(",FD91)-FIND(":",FD91)-3),LEFT(FD91,FIND("(",FD91)-2)))</f>
        <v/>
      </c>
      <c r="EX91" s="109" t="str">
        <f>IF(FD91="","",MID(FD91,FIND("(",FD91)+1,4))</f>
        <v/>
      </c>
      <c r="EY91" s="110" t="str">
        <f>IF(ISNUMBER(SEARCH("*female*",FD91)),"female",IF(ISNUMBER(SEARCH("*male*",FD91)),"male",""))</f>
        <v/>
      </c>
      <c r="EZ91" s="111" t="str">
        <f>IF(FD91="","",IF(ISERROR(MID(FD91,FIND("male,",FD91)+6,(FIND(")",FD91)-(FIND("male,",FD91)+6))))=TRUE,"missing/error",MID(FD91,FIND("male,",FD91)+6,(FIND(")",FD91)-(FIND("male,",FD91)+6)))))</f>
        <v/>
      </c>
      <c r="FA91" s="112" t="str">
        <f>IF(EW91="","",(MID(EW91,(SEARCH("^^",SUBSTITUTE(EW91," ","^^",LEN(EW91)-LEN(SUBSTITUTE(EW91," ","")))))+1,99)&amp;"_"&amp;LEFT(EW91,FIND(" ",EW91)-1)&amp;"_"&amp;EX91))</f>
        <v/>
      </c>
      <c r="FC91" s="104"/>
      <c r="FD91" s="104"/>
      <c r="FE91" s="105" t="str">
        <f>IF(FI91="","",FE$3)</f>
        <v/>
      </c>
      <c r="FF91" s="106" t="str">
        <f>IF(FI91="","",FE$1)</f>
        <v/>
      </c>
      <c r="FG91" s="107" t="str">
        <f>IF(FI91="","",FE$2)</f>
        <v/>
      </c>
      <c r="FH91" s="107" t="str">
        <f>IF(FI91="","",FE$3)</f>
        <v/>
      </c>
      <c r="FI91" s="108" t="str">
        <f>IF(FP91="","",IF(ISNUMBER(SEARCH(":",FP91)),MID(FP91,FIND(":",FP91)+2,FIND("(",FP91)-FIND(":",FP91)-3),LEFT(FP91,FIND("(",FP91)-2)))</f>
        <v/>
      </c>
      <c r="FJ91" s="109" t="str">
        <f>IF(FP91="","",MID(FP91,FIND("(",FP91)+1,4))</f>
        <v/>
      </c>
      <c r="FK91" s="110" t="str">
        <f>IF(ISNUMBER(SEARCH("*female*",FP91)),"female",IF(ISNUMBER(SEARCH("*male*",FP91)),"male",""))</f>
        <v/>
      </c>
      <c r="FL91" s="111" t="str">
        <f>IF(FP91="","",IF(ISERROR(MID(FP91,FIND("male,",FP91)+6,(FIND(")",FP91)-(FIND("male,",FP91)+6))))=TRUE,"missing/error",MID(FP91,FIND("male,",FP91)+6,(FIND(")",FP91)-(FIND("male,",FP91)+6)))))</f>
        <v/>
      </c>
      <c r="FM91" s="112" t="str">
        <f>IF(FI91="","",(MID(FI91,(SEARCH("^^",SUBSTITUTE(FI91," ","^^",LEN(FI91)-LEN(SUBSTITUTE(FI91," ","")))))+1,99)&amp;"_"&amp;LEFT(FI91,FIND(" ",FI91)-1)&amp;"_"&amp;FJ91))</f>
        <v/>
      </c>
      <c r="FO91" s="104"/>
      <c r="FP91" s="104"/>
      <c r="FQ91" s="105" t="str">
        <f>IF(FU91="","",#REF!)</f>
        <v/>
      </c>
      <c r="FR91" s="106" t="str">
        <f>IF(FU91="","",FQ$1)</f>
        <v/>
      </c>
      <c r="FS91" s="107" t="str">
        <f>IF(FU91="","",FQ$2)</f>
        <v/>
      </c>
      <c r="FT91" s="107" t="str">
        <f>IF(FU91="","",FQ$3)</f>
        <v/>
      </c>
      <c r="FU91" s="108" t="str">
        <f>IF(GB91="","",IF(ISNUMBER(SEARCH(":",GB91)),MID(GB91,FIND(":",GB91)+2,FIND("(",GB91)-FIND(":",GB91)-3),LEFT(GB91,FIND("(",GB91)-2)))</f>
        <v/>
      </c>
      <c r="FV91" s="109" t="str">
        <f>IF(GB91="","",MID(GB91,FIND("(",GB91)+1,4))</f>
        <v/>
      </c>
      <c r="FW91" s="110" t="str">
        <f>IF(ISNUMBER(SEARCH("*female*",GB91)),"female",IF(ISNUMBER(SEARCH("*male*",GB91)),"male",""))</f>
        <v/>
      </c>
      <c r="FX91" s="111" t="str">
        <f>IF(GB91="","",IF(ISERROR(MID(GB91,FIND("male,",GB91)+6,(FIND(")",GB91)-(FIND("male,",GB91)+6))))=TRUE,"missing/error",MID(GB91,FIND("male,",GB91)+6,(FIND(")",GB91)-(FIND("male,",GB91)+6)))))</f>
        <v/>
      </c>
      <c r="FY91" s="112" t="str">
        <f>IF(FU91="","",(MID(FU91,(SEARCH("^^",SUBSTITUTE(FU91," ","^^",LEN(FU91)-LEN(SUBSTITUTE(FU91," ","")))))+1,99)&amp;"_"&amp;LEFT(FU91,FIND(" ",FU91)-1)&amp;"_"&amp;FV91))</f>
        <v/>
      </c>
      <c r="GA91" s="104"/>
      <c r="GB91" s="104"/>
      <c r="GC91" s="105" t="str">
        <f>IF(GG91="","",GC$3)</f>
        <v/>
      </c>
      <c r="GD91" s="106" t="str">
        <f>IF(GG91="","",GC$1)</f>
        <v/>
      </c>
      <c r="GE91" s="107" t="str">
        <f>IF(GG91="","",GC$2)</f>
        <v/>
      </c>
      <c r="GF91" s="107" t="str">
        <f>IF(GG91="","",GC$3)</f>
        <v/>
      </c>
      <c r="GG91" s="108" t="str">
        <f>IF(GN91="","",IF(ISNUMBER(SEARCH(":",GN91)),MID(GN91,FIND(":",GN91)+2,FIND("(",GN91)-FIND(":",GN91)-3),LEFT(GN91,FIND("(",GN91)-2)))</f>
        <v/>
      </c>
      <c r="GH91" s="109" t="str">
        <f>IF(GN91="","",MID(GN91,FIND("(",GN91)+1,4))</f>
        <v/>
      </c>
      <c r="GI91" s="110" t="str">
        <f>IF(ISNUMBER(SEARCH("*female*",GN91)),"female",IF(ISNUMBER(SEARCH("*male*",GN91)),"male",""))</f>
        <v/>
      </c>
      <c r="GJ91" s="111" t="str">
        <f>IF(GN91="","",IF(ISERROR(MID(GN91,FIND("male,",GN91)+6,(FIND(")",GN91)-(FIND("male,",GN91)+6))))=TRUE,"missing/error",MID(GN91,FIND("male,",GN91)+6,(FIND(")",GN91)-(FIND("male,",GN91)+6)))))</f>
        <v/>
      </c>
      <c r="GK91" s="112" t="str">
        <f>IF(GG91="","",(MID(GG91,(SEARCH("^^",SUBSTITUTE(GG91," ","^^",LEN(GG91)-LEN(SUBSTITUTE(GG91," ","")))))+1,99)&amp;"_"&amp;LEFT(GG91,FIND(" ",GG91)-1)&amp;"_"&amp;GH91))</f>
        <v/>
      </c>
      <c r="GM91" s="104"/>
      <c r="GN91" s="104" t="s">
        <v>287</v>
      </c>
      <c r="GO91" s="105" t="str">
        <f>IF(GS91="","",GO$3)</f>
        <v/>
      </c>
      <c r="GP91" s="106" t="str">
        <f>IF(GS91="","",GO$1)</f>
        <v/>
      </c>
      <c r="GQ91" s="107" t="str">
        <f>IF(GS91="","",GO$2)</f>
        <v/>
      </c>
      <c r="GR91" s="107" t="str">
        <f>IF(GS91="","",GO$3)</f>
        <v/>
      </c>
      <c r="GS91" s="108" t="str">
        <f>IF(GZ91="","",IF(ISNUMBER(SEARCH(":",GZ91)),MID(GZ91,FIND(":",GZ91)+2,FIND("(",GZ91)-FIND(":",GZ91)-3),LEFT(GZ91,FIND("(",GZ91)-2)))</f>
        <v/>
      </c>
      <c r="GT91" s="109" t="str">
        <f>IF(GZ91="","",MID(GZ91,FIND("(",GZ91)+1,4))</f>
        <v/>
      </c>
      <c r="GU91" s="110" t="str">
        <f>IF(ISNUMBER(SEARCH("*female*",GZ91)),"female",IF(ISNUMBER(SEARCH("*male*",GZ91)),"male",""))</f>
        <v/>
      </c>
      <c r="GV91" s="111" t="str">
        <f>IF(GZ91="","",IF(ISERROR(MID(GZ91,FIND("male,",GZ91)+6,(FIND(")",GZ91)-(FIND("male,",GZ91)+6))))=TRUE,"missing/error",MID(GZ91,FIND("male,",GZ91)+6,(FIND(")",GZ91)-(FIND("male,",GZ91)+6)))))</f>
        <v/>
      </c>
      <c r="GW91" s="112" t="str">
        <f>IF(GS91="","",(MID(GS91,(SEARCH("^^",SUBSTITUTE(GS91," ","^^",LEN(GS91)-LEN(SUBSTITUTE(GS91," ","")))))+1,99)&amp;"_"&amp;LEFT(GS91,FIND(" ",GS91)-1)&amp;"_"&amp;GT91))</f>
        <v/>
      </c>
      <c r="GY91" s="104"/>
      <c r="GZ91" s="104"/>
      <c r="HA91" s="105" t="str">
        <f>IF(HE91="","",HA$3)</f>
        <v/>
      </c>
      <c r="HB91" s="106" t="str">
        <f>IF(HE91="","",HA$1)</f>
        <v/>
      </c>
      <c r="HC91" s="107" t="str">
        <f>IF(HE91="","",HA$2)</f>
        <v/>
      </c>
      <c r="HD91" s="107" t="str">
        <f>IF(HE91="","",HA$3)</f>
        <v/>
      </c>
      <c r="HE91" s="108" t="str">
        <f>IF(HL91="","",IF(ISNUMBER(SEARCH(":",HL91)),MID(HL91,FIND(":",HL91)+2,FIND("(",HL91)-FIND(":",HL91)-3),LEFT(HL91,FIND("(",HL91)-2)))</f>
        <v/>
      </c>
      <c r="HF91" s="109" t="str">
        <f>IF(HL91="","",MID(HL91,FIND("(",HL91)+1,4))</f>
        <v/>
      </c>
      <c r="HG91" s="110" t="str">
        <f>IF(ISNUMBER(SEARCH("*female*",HL91)),"female",IF(ISNUMBER(SEARCH("*male*",HL91)),"male",""))</f>
        <v/>
      </c>
      <c r="HH91" s="111" t="str">
        <f>IF(HL91="","",IF(ISERROR(MID(HL91,FIND("male,",HL91)+6,(FIND(")",HL91)-(FIND("male,",HL91)+6))))=TRUE,"missing/error",MID(HL91,FIND("male,",HL91)+6,(FIND(")",HL91)-(FIND("male,",HL91)+6)))))</f>
        <v/>
      </c>
      <c r="HI91" s="112" t="str">
        <f>IF(HE91="","",(MID(HE91,(SEARCH("^^",SUBSTITUTE(HE91," ","^^",LEN(HE91)-LEN(SUBSTITUTE(HE91," ","")))))+1,99)&amp;"_"&amp;LEFT(HE91,FIND(" ",HE91)-1)&amp;"_"&amp;HF91))</f>
        <v/>
      </c>
      <c r="HK91" s="104"/>
      <c r="HL91" s="104" t="s">
        <v>287</v>
      </c>
      <c r="HM91" s="105" t="str">
        <f>IF(HQ91="","",HM$3)</f>
        <v/>
      </c>
      <c r="HN91" s="106" t="str">
        <f>IF(HQ91="","",HM$1)</f>
        <v/>
      </c>
      <c r="HO91" s="107" t="str">
        <f>IF(HQ91="","",HM$2)</f>
        <v/>
      </c>
      <c r="HP91" s="107" t="str">
        <f>IF(HQ91="","",HM$3)</f>
        <v/>
      </c>
      <c r="HQ91" s="108" t="str">
        <f>IF(HX91="","",IF(ISNUMBER(SEARCH(":",HX91)),MID(HX91,FIND(":",HX91)+2,FIND("(",HX91)-FIND(":",HX91)-3),LEFT(HX91,FIND("(",HX91)-2)))</f>
        <v/>
      </c>
      <c r="HR91" s="109" t="str">
        <f>IF(HX91="","",MID(HX91,FIND("(",HX91)+1,4))</f>
        <v/>
      </c>
      <c r="HS91" s="110" t="str">
        <f>IF(ISNUMBER(SEARCH("*female*",HX91)),"female",IF(ISNUMBER(SEARCH("*male*",HX91)),"male",""))</f>
        <v/>
      </c>
      <c r="HT91" s="111" t="str">
        <f>IF(HX91="","",IF(ISERROR(MID(HX91,FIND("male,",HX91)+6,(FIND(")",HX91)-(FIND("male,",HX91)+6))))=TRUE,"missing/error",MID(HX91,FIND("male,",HX91)+6,(FIND(")",HX91)-(FIND("male,",HX91)+6)))))</f>
        <v/>
      </c>
      <c r="HU91" s="112" t="str">
        <f>IF(HQ91="","",(MID(HQ91,(SEARCH("^^",SUBSTITUTE(HQ91," ","^^",LEN(HQ91)-LEN(SUBSTITUTE(HQ91," ","")))))+1,99)&amp;"_"&amp;LEFT(HQ91,FIND(" ",HQ91)-1)&amp;"_"&amp;HR91))</f>
        <v/>
      </c>
      <c r="HW91" s="104"/>
      <c r="HX91" s="104"/>
      <c r="HY91" s="105" t="str">
        <f>IF(IC91="","",HY$3)</f>
        <v/>
      </c>
      <c r="HZ91" s="106" t="str">
        <f>IF(IC91="","",HY$1)</f>
        <v/>
      </c>
      <c r="IA91" s="107" t="str">
        <f>IF(IC91="","",HY$2)</f>
        <v/>
      </c>
      <c r="IB91" s="107" t="str">
        <f>IF(IC91="","",HY$3)</f>
        <v/>
      </c>
      <c r="IC91" s="108" t="str">
        <f>IF(IJ91="","",IF(ISNUMBER(SEARCH(":",IJ91)),MID(IJ91,FIND(":",IJ91)+2,FIND("(",IJ91)-FIND(":",IJ91)-3),LEFT(IJ91,FIND("(",IJ91)-2)))</f>
        <v/>
      </c>
      <c r="ID91" s="109" t="str">
        <f>IF(IJ91="","",MID(IJ91,FIND("(",IJ91)+1,4))</f>
        <v/>
      </c>
      <c r="IE91" s="110" t="str">
        <f>IF(ISNUMBER(SEARCH("*female*",IJ91)),"female",IF(ISNUMBER(SEARCH("*male*",IJ91)),"male",""))</f>
        <v/>
      </c>
      <c r="IF91" s="111" t="str">
        <f>IF(IJ91="","",IF(ISERROR(MID(IJ91,FIND("male,",IJ91)+6,(FIND(")",IJ91)-(FIND("male,",IJ91)+6))))=TRUE,"missing/error",MID(IJ91,FIND("male,",IJ91)+6,(FIND(")",IJ91)-(FIND("male,",IJ91)+6)))))</f>
        <v/>
      </c>
      <c r="IG91" s="112" t="str">
        <f>IF(IC91="","",(MID(IC91,(SEARCH("^^",SUBSTITUTE(IC91," ","^^",LEN(IC91)-LEN(SUBSTITUTE(IC91," ","")))))+1,99)&amp;"_"&amp;LEFT(IC91,FIND(" ",IC91)-1)&amp;"_"&amp;ID91))</f>
        <v/>
      </c>
      <c r="II91" s="104"/>
      <c r="IJ91" s="104"/>
      <c r="IK91" s="105" t="str">
        <f>IF(IO91="","",IK$3)</f>
        <v/>
      </c>
      <c r="IL91" s="106" t="str">
        <f>IF(IO91="","",IK$1)</f>
        <v/>
      </c>
      <c r="IM91" s="107" t="str">
        <f>IF(IO91="","",IK$2)</f>
        <v/>
      </c>
      <c r="IN91" s="107" t="str">
        <f>IF(IO91="","",IK$3)</f>
        <v/>
      </c>
      <c r="IO91" s="108" t="str">
        <f>IF(IV91="","",IF(ISNUMBER(SEARCH(":",IV91)),MID(IV91,FIND(":",IV91)+2,FIND("(",IV91)-FIND(":",IV91)-3),LEFT(IV91,FIND("(",IV91)-2)))</f>
        <v/>
      </c>
      <c r="IP91" s="109" t="str">
        <f>IF(IV91="","",MID(IV91,FIND("(",IV91)+1,4))</f>
        <v/>
      </c>
      <c r="IQ91" s="110" t="str">
        <f>IF(ISNUMBER(SEARCH("*female*",IV91)),"female",IF(ISNUMBER(SEARCH("*male*",IV91)),"male",""))</f>
        <v/>
      </c>
      <c r="IR91" s="111" t="str">
        <f>IF(IV91="","",IF(ISERROR(MID(IV91,FIND("male,",IV91)+6,(FIND(")",IV91)-(FIND("male,",IV91)+6))))=TRUE,"missing/error",MID(IV91,FIND("male,",IV91)+6,(FIND(")",IV91)-(FIND("male,",IV91)+6)))))</f>
        <v/>
      </c>
      <c r="IS91" s="112" t="str">
        <f>IF(IO91="","",(MID(IO91,(SEARCH("^^",SUBSTITUTE(IO91," ","^^",LEN(IO91)-LEN(SUBSTITUTE(IO91," ","")))))+1,99)&amp;"_"&amp;LEFT(IO91,FIND(" ",IO91)-1)&amp;"_"&amp;IP91))</f>
        <v/>
      </c>
      <c r="IU91" s="104"/>
      <c r="IV91" s="104"/>
      <c r="IW91" s="105" t="str">
        <f>IF(JA91="","",IW$3)</f>
        <v/>
      </c>
      <c r="IX91" s="106" t="str">
        <f>IF(JA91="","",IW$1)</f>
        <v/>
      </c>
      <c r="IY91" s="107" t="str">
        <f>IF(JA91="","",IW$2)</f>
        <v/>
      </c>
      <c r="IZ91" s="107" t="str">
        <f>IF(JA91="","",IW$3)</f>
        <v/>
      </c>
      <c r="JA91" s="108" t="str">
        <f>IF(JH91="","",IF(ISNUMBER(SEARCH(":",JH91)),MID(JH91,FIND(":",JH91)+2,FIND("(",JH91)-FIND(":",JH91)-3),LEFT(JH91,FIND("(",JH91)-2)))</f>
        <v/>
      </c>
      <c r="JB91" s="109" t="str">
        <f>IF(JH91="","",MID(JH91,FIND("(",JH91)+1,4))</f>
        <v/>
      </c>
      <c r="JC91" s="110" t="str">
        <f>IF(ISNUMBER(SEARCH("*female*",JH91)),"female",IF(ISNUMBER(SEARCH("*male*",JH91)),"male",""))</f>
        <v/>
      </c>
      <c r="JD91" s="111" t="str">
        <f>IF(JH91="","",IF(ISERROR(MID(JH91,FIND("male,",JH91)+6,(FIND(")",JH91)-(FIND("male,",JH91)+6))))=TRUE,"missing/error",MID(JH91,FIND("male,",JH91)+6,(FIND(")",JH91)-(FIND("male,",JH91)+6)))))</f>
        <v/>
      </c>
      <c r="JE91" s="112" t="str">
        <f>IF(JA91="","",(MID(JA91,(SEARCH("^^",SUBSTITUTE(JA91," ","^^",LEN(JA91)-LEN(SUBSTITUTE(JA91," ","")))))+1,99)&amp;"_"&amp;LEFT(JA91,FIND(" ",JA91)-1)&amp;"_"&amp;JB91))</f>
        <v/>
      </c>
      <c r="JG91" s="104"/>
      <c r="JH91" s="104"/>
      <c r="JI91" s="105" t="str">
        <f>IF(JM91="","",JI$3)</f>
        <v/>
      </c>
      <c r="JJ91" s="106" t="str">
        <f>IF(JM91="","",JI$1)</f>
        <v/>
      </c>
      <c r="JK91" s="107" t="str">
        <f>IF(JM91="","",JI$2)</f>
        <v/>
      </c>
      <c r="JL91" s="107" t="str">
        <f>IF(JM91="","",JI$3)</f>
        <v/>
      </c>
      <c r="JM91" s="108" t="str">
        <f>IF(JT91="","",IF(ISNUMBER(SEARCH(":",JT91)),MID(JT91,FIND(":",JT91)+2,FIND("(",JT91)-FIND(":",JT91)-3),LEFT(JT91,FIND("(",JT91)-2)))</f>
        <v/>
      </c>
      <c r="JN91" s="109" t="str">
        <f>IF(JT91="","",MID(JT91,FIND("(",JT91)+1,4))</f>
        <v/>
      </c>
      <c r="JO91" s="110" t="str">
        <f>IF(ISNUMBER(SEARCH("*female*",JT91)),"female",IF(ISNUMBER(SEARCH("*male*",JT91)),"male",""))</f>
        <v/>
      </c>
      <c r="JP91" s="111" t="str">
        <f>IF(JT91="","",IF(ISERROR(MID(JT91,FIND("male,",JT91)+6,(FIND(")",JT91)-(FIND("male,",JT91)+6))))=TRUE,"missing/error",MID(JT91,FIND("male,",JT91)+6,(FIND(")",JT91)-(FIND("male,",JT91)+6)))))</f>
        <v/>
      </c>
      <c r="JQ91" s="112" t="str">
        <f>IF(JM91="","",(MID(JM91,(SEARCH("^^",SUBSTITUTE(JM91," ","^^",LEN(JM91)-LEN(SUBSTITUTE(JM91," ","")))))+1,99)&amp;"_"&amp;LEFT(JM91,FIND(" ",JM91)-1)&amp;"_"&amp;JN91))</f>
        <v/>
      </c>
      <c r="JS91" s="104"/>
      <c r="JT91" s="104"/>
      <c r="JU91" s="105" t="str">
        <f>IF(JY91="","",JU$3)</f>
        <v/>
      </c>
      <c r="JV91" s="106" t="str">
        <f>IF(JY91="","",JU$1)</f>
        <v/>
      </c>
      <c r="JW91" s="107" t="str">
        <f>IF(JY91="","",JU$2)</f>
        <v/>
      </c>
      <c r="JX91" s="107" t="str">
        <f>IF(JY91="","",JU$3)</f>
        <v/>
      </c>
      <c r="JY91" s="108" t="str">
        <f>IF(KF91="","",IF(ISNUMBER(SEARCH(":",KF91)),MID(KF91,FIND(":",KF91)+2,FIND("(",KF91)-FIND(":",KF91)-3),LEFT(KF91,FIND("(",KF91)-2)))</f>
        <v/>
      </c>
      <c r="JZ91" s="109" t="str">
        <f>IF(KF91="","",MID(KF91,FIND("(",KF91)+1,4))</f>
        <v/>
      </c>
      <c r="KA91" s="110" t="str">
        <f>IF(ISNUMBER(SEARCH("*female*",KF91)),"female",IF(ISNUMBER(SEARCH("*male*",KF91)),"male",""))</f>
        <v/>
      </c>
      <c r="KB91" s="111" t="str">
        <f>IF(KF91="","",IF(ISERROR(MID(KF91,FIND("male,",KF91)+6,(FIND(")",KF91)-(FIND("male,",KF91)+6))))=TRUE,"missing/error",MID(KF91,FIND("male,",KF91)+6,(FIND(")",KF91)-(FIND("male,",KF91)+6)))))</f>
        <v/>
      </c>
      <c r="KC91" s="112" t="str">
        <f>IF(JY91="","",(MID(JY91,(SEARCH("^^",SUBSTITUTE(JY91," ","^^",LEN(JY91)-LEN(SUBSTITUTE(JY91," ","")))))+1,99)&amp;"_"&amp;LEFT(JY91,FIND(" ",JY91)-1)&amp;"_"&amp;JZ91))</f>
        <v/>
      </c>
      <c r="KE91" s="104"/>
      <c r="KF91" s="104"/>
    </row>
    <row r="92" spans="1:292" ht="13.5" customHeight="1">
      <c r="A92" s="20"/>
      <c r="B92" s="104" t="s">
        <v>681</v>
      </c>
      <c r="C92" s="1" t="s">
        <v>682</v>
      </c>
      <c r="D92" s="163" t="s">
        <v>729</v>
      </c>
      <c r="E92" s="105">
        <f>IF(I92="","",E$3)</f>
        <v>41814</v>
      </c>
      <c r="F92" s="106" t="str">
        <f>IF(I92="","",E$1)</f>
        <v>Katainen I</v>
      </c>
      <c r="G92" s="107">
        <f>IF(I92="","",E$2)</f>
        <v>40716</v>
      </c>
      <c r="H92" s="107">
        <v>41733</v>
      </c>
      <c r="I92" s="108" t="str">
        <f>IF(P92="","",IF(ISNUMBER(SEARCH(":",P92)),MID(P92,FIND(":",P92)+2,FIND("(",P92)-FIND(":",P92)-3),LEFT(P92,FIND("(",P92)-2)))</f>
        <v>Merja Kyllönen</v>
      </c>
      <c r="J92" s="109" t="str">
        <f>IF(P92="","",MID(P92,FIND("(",P92)+1,4))</f>
        <v>1977</v>
      </c>
      <c r="K92" s="110" t="str">
        <f>IF(ISNUMBER(SEARCH("*female*",P92)),"female",IF(ISNUMBER(SEARCH("*male*",P92)),"male",""))</f>
        <v>female</v>
      </c>
      <c r="L92" s="111" t="str">
        <f>IF(P92="","",IF(ISERROR(MID(P92,FIND("male,",P92)+6,(FIND(")",P92)-(FIND("male,",P92)+6))))=TRUE,"missing/error",MID(P92,FIND("male,",P92)+6,(FIND(")",P92)-(FIND("male,",P92)+6)))))</f>
        <v>fi_vas01</v>
      </c>
      <c r="M92" s="112" t="str">
        <f>IF(I92="","",(MID(I92,(SEARCH("^^",SUBSTITUTE(I92," ","^^",LEN(I92)-LEN(SUBSTITUTE(I92," ","")))))+1,99)&amp;"_"&amp;LEFT(I92,FIND(" ",I92)-1)&amp;"_"&amp;J92))</f>
        <v>Kyllönen_Merja_1977</v>
      </c>
      <c r="O92" s="104"/>
      <c r="P92" s="163" t="s">
        <v>758</v>
      </c>
      <c r="Q92" s="105" t="str">
        <f>IF(U92="","",Q$3)</f>
        <v/>
      </c>
      <c r="R92" s="106" t="str">
        <f>IF(U92="","",Q$1)</f>
        <v/>
      </c>
      <c r="S92" s="107" t="str">
        <f>IF(U92="","",Q$2)</f>
        <v/>
      </c>
      <c r="T92" s="107" t="str">
        <f>IF(U92="","",Q$3)</f>
        <v/>
      </c>
      <c r="U92" s="108" t="str">
        <f>IF(AB92="","",IF(ISNUMBER(SEARCH(":",AB92)),MID(AB92,FIND(":",AB92)+2,FIND("(",AB92)-FIND(":",AB92)-3),LEFT(AB92,FIND("(",AB92)-2)))</f>
        <v/>
      </c>
      <c r="V92" s="109" t="str">
        <f>IF(AB92="","",MID(AB92,FIND("(",AB92)+1,4))</f>
        <v/>
      </c>
      <c r="W92" s="110" t="str">
        <f>IF(ISNUMBER(SEARCH("*female*",AB92)),"female",IF(ISNUMBER(SEARCH("*male*",AB92)),"male",""))</f>
        <v/>
      </c>
      <c r="X92" s="111" t="s">
        <v>287</v>
      </c>
      <c r="Y92" s="112" t="str">
        <f>IF(U92="","",(MID(U92,(SEARCH("^^",SUBSTITUTE(U92," ","^^",LEN(U92)-LEN(SUBSTITUTE(U92," ","")))))+1,99)&amp;"_"&amp;LEFT(U92,FIND(" ",U92)-1)&amp;"_"&amp;V92))</f>
        <v/>
      </c>
      <c r="AA92" s="104"/>
      <c r="AB92" s="104"/>
      <c r="AC92" s="105" t="str">
        <f>IF(AG92="","",AC$3)</f>
        <v/>
      </c>
      <c r="AD92" s="106" t="str">
        <f>IF(AG92="","",AC$1)</f>
        <v/>
      </c>
      <c r="AE92" s="107" t="str">
        <f>IF(AG92="","",AC$2)</f>
        <v/>
      </c>
      <c r="AF92" s="107" t="str">
        <f>IF(AG92="","",AC$3)</f>
        <v/>
      </c>
      <c r="AG92" s="108" t="str">
        <f>IF(AN92="","",IF(ISNUMBER(SEARCH(":",AN92)),MID(AN92,FIND(":",AN92)+2,FIND("(",AN92)-FIND(":",AN92)-3),LEFT(AN92,FIND("(",AN92)-2)))</f>
        <v/>
      </c>
      <c r="AH92" s="109" t="str">
        <f>IF(AN92="","",MID(AN92,FIND("(",AN92)+1,4))</f>
        <v/>
      </c>
      <c r="AI92" s="110" t="str">
        <f>IF(ISNUMBER(SEARCH("*female*",AN92)),"female",IF(ISNUMBER(SEARCH("*male*",AN92)),"male",""))</f>
        <v/>
      </c>
      <c r="AJ92" s="111" t="str">
        <f>IF(AN92="","",IF(ISERROR(MID(AN92,FIND("male,",AN92)+6,(FIND(")",AN92)-(FIND("male,",AN92)+6))))=TRUE,"missing/error",MID(AN92,FIND("male,",AN92)+6,(FIND(")",AN92)-(FIND("male,",AN92)+6)))))</f>
        <v/>
      </c>
      <c r="AK92" s="112" t="str">
        <f>IF(AG92="","",(MID(AG92,(SEARCH("^^",SUBSTITUTE(AG92," ","^^",LEN(AG92)-LEN(SUBSTITUTE(AG92," ","")))))+1,99)&amp;"_"&amp;LEFT(AG92,FIND(" ",AG92)-1)&amp;"_"&amp;AH92))</f>
        <v/>
      </c>
      <c r="AM92" s="104"/>
      <c r="AN92" s="104"/>
      <c r="AO92" s="105" t="str">
        <f>IF(AS92="","",AO$3)</f>
        <v/>
      </c>
      <c r="AP92" s="106" t="str">
        <f>IF(AS92="","",AO$1)</f>
        <v/>
      </c>
      <c r="AQ92" s="107" t="str">
        <f>IF(AS92="","",AO$2)</f>
        <v/>
      </c>
      <c r="AR92" s="107" t="str">
        <f>IF(AS92="","",AO$3)</f>
        <v/>
      </c>
      <c r="AS92" s="108" t="str">
        <f>IF(AZ92="","",IF(ISNUMBER(SEARCH(":",AZ92)),MID(AZ92,FIND(":",AZ92)+2,FIND("(",AZ92)-FIND(":",AZ92)-3),LEFT(AZ92,FIND("(",AZ92)-2)))</f>
        <v/>
      </c>
      <c r="AT92" s="109" t="str">
        <f>IF(AZ92="","",MID(AZ92,FIND("(",AZ92)+1,4))</f>
        <v/>
      </c>
      <c r="AU92" s="110" t="str">
        <f>IF(ISNUMBER(SEARCH("*female*",AZ92)),"female",IF(ISNUMBER(SEARCH("*male*",AZ92)),"male",""))</f>
        <v/>
      </c>
      <c r="AV92" s="111" t="str">
        <f>IF(AZ92="","",IF(ISERROR(MID(AZ92,FIND("male,",AZ92)+6,(FIND(")",AZ92)-(FIND("male,",AZ92)+6))))=TRUE,"missing/error",MID(AZ92,FIND("male,",AZ92)+6,(FIND(")",AZ92)-(FIND("male,",AZ92)+6)))))</f>
        <v/>
      </c>
      <c r="AW92" s="112" t="str">
        <f>IF(AS92="","",(MID(AS92,(SEARCH("^^",SUBSTITUTE(AS92," ","^^",LEN(AS92)-LEN(SUBSTITUTE(AS92," ","")))))+1,99)&amp;"_"&amp;LEFT(AS92,FIND(" ",AS92)-1)&amp;"_"&amp;AT92))</f>
        <v/>
      </c>
      <c r="AY92" s="104"/>
      <c r="AZ92" s="104"/>
      <c r="BA92" s="105" t="str">
        <f t="shared" si="330"/>
        <v/>
      </c>
      <c r="BB92" s="106" t="str">
        <f t="shared" si="331"/>
        <v/>
      </c>
      <c r="BC92" s="107" t="str">
        <f>IF(BE92="","",BA$2)</f>
        <v/>
      </c>
      <c r="BD92" s="107" t="str">
        <f>IF(BE92="","",BA$3)</f>
        <v/>
      </c>
      <c r="BE92" s="108" t="str">
        <f t="shared" si="332"/>
        <v/>
      </c>
      <c r="BF92" s="109" t="str">
        <f t="shared" si="333"/>
        <v/>
      </c>
      <c r="BG92" s="110" t="str">
        <f t="shared" si="334"/>
        <v/>
      </c>
      <c r="BH92" s="111" t="str">
        <f t="shared" si="335"/>
        <v/>
      </c>
      <c r="BI92" s="112" t="str">
        <f t="shared" si="336"/>
        <v/>
      </c>
      <c r="BK92" s="104"/>
      <c r="BL92" s="104"/>
      <c r="BM92" s="105" t="str">
        <f>IF(BQ92="","",BM$3)</f>
        <v/>
      </c>
      <c r="BN92" s="106" t="str">
        <f>IF(BQ92="","",BM$1)</f>
        <v/>
      </c>
      <c r="BO92" s="107" t="str">
        <f>IF(BQ92="","",BM$2)</f>
        <v/>
      </c>
      <c r="BP92" s="107" t="str">
        <f>IF(BQ92="","",BM$3)</f>
        <v/>
      </c>
      <c r="BQ92" s="108" t="str">
        <f>IF(BX92="","",IF(ISNUMBER(SEARCH(":",BX92)),MID(BX92,FIND(":",BX92)+2,FIND("(",BX92)-FIND(":",BX92)-3),LEFT(BX92,FIND("(",BX92)-2)))</f>
        <v/>
      </c>
      <c r="BR92" s="109" t="str">
        <f>IF(BX92="","",MID(BX92,FIND("(",BX92)+1,4))</f>
        <v/>
      </c>
      <c r="BS92" s="110" t="str">
        <f>IF(ISNUMBER(SEARCH("*female*",BX92)),"female",IF(ISNUMBER(SEARCH("*male*",BX92)),"male",""))</f>
        <v/>
      </c>
      <c r="BT92" s="111" t="str">
        <f>IF(BX92="","",IF(ISERROR(MID(BX92,FIND("male,",BX92)+6,(FIND(")",BX92)-(FIND("male,",BX92)+6))))=TRUE,"missing/error",MID(BX92,FIND("male,",BX92)+6,(FIND(")",BX92)-(FIND("male,",BX92)+6)))))</f>
        <v/>
      </c>
      <c r="BU92" s="112" t="str">
        <f>IF(BQ92="","",(MID(BQ92,(SEARCH("^^",SUBSTITUTE(BQ92," ","^^",LEN(BQ92)-LEN(SUBSTITUTE(BQ92," ","")))))+1,99)&amp;"_"&amp;LEFT(BQ92,FIND(" ",BQ92)-1)&amp;"_"&amp;BR92))</f>
        <v/>
      </c>
      <c r="BW92" s="104"/>
      <c r="BX92" s="104"/>
      <c r="BY92" s="105" t="str">
        <f>IF(CC92="","",BY$3)</f>
        <v/>
      </c>
      <c r="BZ92" s="106" t="str">
        <f>IF(CC92="","",BY$1)</f>
        <v/>
      </c>
      <c r="CA92" s="107" t="str">
        <f>IF(CC92="","",BY$2)</f>
        <v/>
      </c>
      <c r="CB92" s="107" t="str">
        <f>IF(CC92="","",BY$3)</f>
        <v/>
      </c>
      <c r="CC92" s="108" t="str">
        <f>IF(CJ92="","",IF(ISNUMBER(SEARCH(":",CJ92)),MID(CJ92,FIND(":",CJ92)+2,FIND("(",CJ92)-FIND(":",CJ92)-3),LEFT(CJ92,FIND("(",CJ92)-2)))</f>
        <v/>
      </c>
      <c r="CD92" s="109" t="str">
        <f>IF(CJ92="","",MID(CJ92,FIND("(",CJ92)+1,4))</f>
        <v/>
      </c>
      <c r="CE92" s="110" t="str">
        <f>IF(ISNUMBER(SEARCH("*female*",CJ92)),"female",IF(ISNUMBER(SEARCH("*male*",CJ92)),"male",""))</f>
        <v/>
      </c>
      <c r="CF92" s="111" t="str">
        <f>IF(CJ92="","",IF(ISERROR(MID(CJ92,FIND("male,",CJ92)+6,(FIND(")",CJ92)-(FIND("male,",CJ92)+6))))=TRUE,"missing/error",MID(CJ92,FIND("male,",CJ92)+6,(FIND(")",CJ92)-(FIND("male,",CJ92)+6)))))</f>
        <v/>
      </c>
      <c r="CG92" s="112" t="str">
        <f>IF(CC92="","",(MID(CC92,(SEARCH("^^",SUBSTITUTE(CC92," ","^^",LEN(CC92)-LEN(SUBSTITUTE(CC92," ","")))))+1,99)&amp;"_"&amp;LEFT(CC92,FIND(" ",CC92)-1)&amp;"_"&amp;CD92))</f>
        <v/>
      </c>
      <c r="CI92" s="104"/>
      <c r="CJ92" s="104"/>
      <c r="CK92" s="105" t="str">
        <f>IF(CO92="","",CK$3)</f>
        <v/>
      </c>
      <c r="CL92" s="106" t="str">
        <f>IF(CO92="","",CK$1)</f>
        <v/>
      </c>
      <c r="CM92" s="107" t="str">
        <f>IF(CO92="","",CK$2)</f>
        <v/>
      </c>
      <c r="CN92" s="107" t="str">
        <f>IF(CO92="","",CK$3)</f>
        <v/>
      </c>
      <c r="CO92" s="108" t="str">
        <f>IF(CV92="","",IF(ISNUMBER(SEARCH(":",CV92)),MID(CV92,FIND(":",CV92)+2,FIND("(",CV92)-FIND(":",CV92)-3),LEFT(CV92,FIND("(",CV92)-2)))</f>
        <v/>
      </c>
      <c r="CP92" s="109" t="str">
        <f>IF(CV92="","",MID(CV92,FIND("(",CV92)+1,4))</f>
        <v/>
      </c>
      <c r="CQ92" s="110" t="str">
        <f>IF(ISNUMBER(SEARCH("*female*",CV92)),"female",IF(ISNUMBER(SEARCH("*male*",CV92)),"male",""))</f>
        <v/>
      </c>
      <c r="CR92" s="111" t="str">
        <f>IF(CV92="","",IF(ISERROR(MID(CV92,FIND("male,",CV92)+6,(FIND(")",CV92)-(FIND("male,",CV92)+6))))=TRUE,"missing/error",MID(CV92,FIND("male,",CV92)+6,(FIND(")",CV92)-(FIND("male,",CV92)+6)))))</f>
        <v/>
      </c>
      <c r="CS92" s="112" t="str">
        <f>IF(CO92="","",(MID(CO92,(SEARCH("^^",SUBSTITUTE(CO92," ","^^",LEN(CO92)-LEN(SUBSTITUTE(CO92," ","")))))+1,99)&amp;"_"&amp;LEFT(CO92,FIND(" ",CO92)-1)&amp;"_"&amp;CP92))</f>
        <v/>
      </c>
      <c r="CU92" s="104"/>
      <c r="CV92" s="104"/>
      <c r="CW92" s="105" t="str">
        <f>IF(DA92="","",CW$3)</f>
        <v/>
      </c>
      <c r="CX92" s="106" t="str">
        <f>IF(DA92="","",CW$1)</f>
        <v/>
      </c>
      <c r="CY92" s="107" t="str">
        <f>IF(DA92="","",CW$2)</f>
        <v/>
      </c>
      <c r="CZ92" s="107" t="str">
        <f>IF(DA92="","",CW$3)</f>
        <v/>
      </c>
      <c r="DA92" s="108" t="str">
        <f>IF(DH92="","",IF(ISNUMBER(SEARCH(":",DH92)),MID(DH92,FIND(":",DH92)+2,FIND("(",DH92)-FIND(":",DH92)-3),LEFT(DH92,FIND("(",DH92)-2)))</f>
        <v/>
      </c>
      <c r="DB92" s="109" t="str">
        <f>IF(DH92="","",MID(DH92,FIND("(",DH92)+1,4))</f>
        <v/>
      </c>
      <c r="DC92" s="110" t="str">
        <f>IF(ISNUMBER(SEARCH("*female*",DH92)),"female",IF(ISNUMBER(SEARCH("*male*",DH92)),"male",""))</f>
        <v/>
      </c>
      <c r="DD92" s="111" t="str">
        <f>IF(DH92="","",IF(ISERROR(MID(DH92,FIND("male,",DH92)+6,(FIND(")",DH92)-(FIND("male,",DH92)+6))))=TRUE,"missing/error",MID(DH92,FIND("male,",DH92)+6,(FIND(")",DH92)-(FIND("male,",DH92)+6)))))</f>
        <v/>
      </c>
      <c r="DE92" s="112" t="str">
        <f>IF(DA92="","",(MID(DA92,(SEARCH("^^",SUBSTITUTE(DA92," ","^^",LEN(DA92)-LEN(SUBSTITUTE(DA92," ","")))))+1,99)&amp;"_"&amp;LEFT(DA92,FIND(" ",DA92)-1)&amp;"_"&amp;DB92))</f>
        <v/>
      </c>
      <c r="DG92" s="104"/>
      <c r="DH92" s="104"/>
      <c r="DI92" s="105" t="str">
        <f>IF(DM92="","",DI$3)</f>
        <v/>
      </c>
      <c r="DJ92" s="106" t="str">
        <f>IF(DM92="","",DI$1)</f>
        <v/>
      </c>
      <c r="DK92" s="107" t="str">
        <f>IF(DM92="","",DI$2)</f>
        <v/>
      </c>
      <c r="DL92" s="107" t="str">
        <f>IF(DM92="","",DI$3)</f>
        <v/>
      </c>
      <c r="DM92" s="108" t="str">
        <f>IF(DT92="","",IF(ISNUMBER(SEARCH(":",DT92)),MID(DT92,FIND(":",DT92)+2,FIND("(",DT92)-FIND(":",DT92)-3),LEFT(DT92,FIND("(",DT92)-2)))</f>
        <v/>
      </c>
      <c r="DN92" s="109" t="str">
        <f>IF(DT92="","",MID(DT92,FIND("(",DT92)+1,4))</f>
        <v/>
      </c>
      <c r="DO92" s="110" t="str">
        <f>IF(ISNUMBER(SEARCH("*female*",DT92)),"female",IF(ISNUMBER(SEARCH("*male*",DT92)),"male",""))</f>
        <v/>
      </c>
      <c r="DP92" s="111" t="str">
        <f>IF(DT92="","",IF(ISERROR(MID(DT92,FIND("male,",DT92)+6,(FIND(")",DT92)-(FIND("male,",DT92)+6))))=TRUE,"missing/error",MID(DT92,FIND("male,",DT92)+6,(FIND(")",DT92)-(FIND("male,",DT92)+6)))))</f>
        <v/>
      </c>
      <c r="DQ92" s="112" t="str">
        <f>IF(DM92="","",(MID(DM92,(SEARCH("^^",SUBSTITUTE(DM92," ","^^",LEN(DM92)-LEN(SUBSTITUTE(DM92," ","")))))+1,99)&amp;"_"&amp;LEFT(DM92,FIND(" ",DM92)-1)&amp;"_"&amp;DN92))</f>
        <v/>
      </c>
      <c r="DS92" s="104"/>
      <c r="DT92" s="104"/>
      <c r="DU92" s="105" t="str">
        <f>IF(DY92="","",DU$3)</f>
        <v/>
      </c>
      <c r="DV92" s="106" t="str">
        <f>IF(DY92="","",DU$1)</f>
        <v/>
      </c>
      <c r="DW92" s="107" t="str">
        <f>IF(DY92="","",DU$2)</f>
        <v/>
      </c>
      <c r="DX92" s="107" t="str">
        <f>IF(DY92="","",DU$3)</f>
        <v/>
      </c>
      <c r="DY92" s="108" t="str">
        <f>IF(EF92="","",IF(ISNUMBER(SEARCH(":",EF92)),MID(EF92,FIND(":",EF92)+2,FIND("(",EF92)-FIND(":",EF92)-3),LEFT(EF92,FIND("(",EF92)-2)))</f>
        <v/>
      </c>
      <c r="DZ92" s="109" t="str">
        <f>IF(EF92="","",MID(EF92,FIND("(",EF92)+1,4))</f>
        <v/>
      </c>
      <c r="EA92" s="110" t="str">
        <f>IF(ISNUMBER(SEARCH("*female*",EF92)),"female",IF(ISNUMBER(SEARCH("*male*",EF92)),"male",""))</f>
        <v/>
      </c>
      <c r="EB92" s="111" t="str">
        <f>IF(EF92="","",IF(ISERROR(MID(EF92,FIND("male,",EF92)+6,(FIND(")",EF92)-(FIND("male,",EF92)+6))))=TRUE,"missing/error",MID(EF92,FIND("male,",EF92)+6,(FIND(")",EF92)-(FIND("male,",EF92)+6)))))</f>
        <v/>
      </c>
      <c r="EC92" s="112" t="str">
        <f>IF(DY92="","",(MID(DY92,(SEARCH("^^",SUBSTITUTE(DY92," ","^^",LEN(DY92)-LEN(SUBSTITUTE(DY92," ","")))))+1,99)&amp;"_"&amp;LEFT(DY92,FIND(" ",DY92)-1)&amp;"_"&amp;DZ92))</f>
        <v/>
      </c>
      <c r="EE92" s="104"/>
      <c r="EF92" s="104"/>
      <c r="EG92" s="105" t="str">
        <f>IF(EK92="","",EG$3)</f>
        <v/>
      </c>
      <c r="EH92" s="106" t="str">
        <f>IF(EK92="","",EG$1)</f>
        <v/>
      </c>
      <c r="EI92" s="107" t="str">
        <f>IF(EK92="","",EG$2)</f>
        <v/>
      </c>
      <c r="EJ92" s="107" t="str">
        <f>IF(EK92="","",EG$3)</f>
        <v/>
      </c>
      <c r="EK92" s="108" t="str">
        <f>IF(ER92="","",IF(ISNUMBER(SEARCH(":",ER92)),MID(ER92,FIND(":",ER92)+2,FIND("(",ER92)-FIND(":",ER92)-3),LEFT(ER92,FIND("(",ER92)-2)))</f>
        <v/>
      </c>
      <c r="EL92" s="109" t="str">
        <f>IF(ER92="","",MID(ER92,FIND("(",ER92)+1,4))</f>
        <v/>
      </c>
      <c r="EM92" s="110" t="str">
        <f>IF(ISNUMBER(SEARCH("*female*",ER92)),"female",IF(ISNUMBER(SEARCH("*male*",ER92)),"male",""))</f>
        <v/>
      </c>
      <c r="EN92" s="111" t="str">
        <f>IF(ER92="","",IF(ISERROR(MID(ER92,FIND("male,",ER92)+6,(FIND(")",ER92)-(FIND("male,",ER92)+6))))=TRUE,"missing/error",MID(ER92,FIND("male,",ER92)+6,(FIND(")",ER92)-(FIND("male,",ER92)+6)))))</f>
        <v/>
      </c>
      <c r="EO92" s="112" t="str">
        <f>IF(EK92="","",(MID(EK92,(SEARCH("^^",SUBSTITUTE(EK92," ","^^",LEN(EK92)-LEN(SUBSTITUTE(EK92," ","")))))+1,99)&amp;"_"&amp;LEFT(EK92,FIND(" ",EK92)-1)&amp;"_"&amp;EL92))</f>
        <v/>
      </c>
      <c r="EQ92" s="104"/>
      <c r="ER92" s="104"/>
      <c r="ES92" s="105" t="str">
        <f>IF(EW92="","",ES$3)</f>
        <v/>
      </c>
      <c r="ET92" s="106" t="str">
        <f>IF(EW92="","",ES$1)</f>
        <v/>
      </c>
      <c r="EU92" s="107" t="str">
        <f>IF(EW92="","",ES$2)</f>
        <v/>
      </c>
      <c r="EV92" s="107" t="str">
        <f>IF(EW92="","",ES$3)</f>
        <v/>
      </c>
      <c r="EW92" s="108" t="str">
        <f>IF(FD92="","",IF(ISNUMBER(SEARCH(":",FD92)),MID(FD92,FIND(":",FD92)+2,FIND("(",FD92)-FIND(":",FD92)-3),LEFT(FD92,FIND("(",FD92)-2)))</f>
        <v/>
      </c>
      <c r="EX92" s="109" t="str">
        <f>IF(FD92="","",MID(FD92,FIND("(",FD92)+1,4))</f>
        <v/>
      </c>
      <c r="EY92" s="110" t="str">
        <f>IF(ISNUMBER(SEARCH("*female*",FD92)),"female",IF(ISNUMBER(SEARCH("*male*",FD92)),"male",""))</f>
        <v/>
      </c>
      <c r="EZ92" s="111" t="str">
        <f>IF(FD92="","",IF(ISERROR(MID(FD92,FIND("male,",FD92)+6,(FIND(")",FD92)-(FIND("male,",FD92)+6))))=TRUE,"missing/error",MID(FD92,FIND("male,",FD92)+6,(FIND(")",FD92)-(FIND("male,",FD92)+6)))))</f>
        <v/>
      </c>
      <c r="FA92" s="112" t="str">
        <f>IF(EW92="","",(MID(EW92,(SEARCH("^^",SUBSTITUTE(EW92," ","^^",LEN(EW92)-LEN(SUBSTITUTE(EW92," ","")))))+1,99)&amp;"_"&amp;LEFT(EW92,FIND(" ",EW92)-1)&amp;"_"&amp;EX92))</f>
        <v/>
      </c>
      <c r="FC92" s="104"/>
      <c r="FD92" s="104"/>
      <c r="FE92" s="105" t="str">
        <f>IF(FI92="","",FE$3)</f>
        <v/>
      </c>
      <c r="FF92" s="106" t="str">
        <f>IF(FI92="","",FE$1)</f>
        <v/>
      </c>
      <c r="FG92" s="107" t="str">
        <f>IF(FI92="","",FE$2)</f>
        <v/>
      </c>
      <c r="FH92" s="107" t="str">
        <f>IF(FI92="","",FE$3)</f>
        <v/>
      </c>
      <c r="FI92" s="108" t="str">
        <f>IF(FP92="","",IF(ISNUMBER(SEARCH(":",FP92)),MID(FP92,FIND(":",FP92)+2,FIND("(",FP92)-FIND(":",FP92)-3),LEFT(FP92,FIND("(",FP92)-2)))</f>
        <v/>
      </c>
      <c r="FJ92" s="109" t="str">
        <f>IF(FP92="","",MID(FP92,FIND("(",FP92)+1,4))</f>
        <v/>
      </c>
      <c r="FK92" s="110" t="str">
        <f>IF(ISNUMBER(SEARCH("*female*",FP92)),"female",IF(ISNUMBER(SEARCH("*male*",FP92)),"male",""))</f>
        <v/>
      </c>
      <c r="FL92" s="111" t="str">
        <f>IF(FP92="","",IF(ISERROR(MID(FP92,FIND("male,",FP92)+6,(FIND(")",FP92)-(FIND("male,",FP92)+6))))=TRUE,"missing/error",MID(FP92,FIND("male,",FP92)+6,(FIND(")",FP92)-(FIND("male,",FP92)+6)))))</f>
        <v/>
      </c>
      <c r="FM92" s="112" t="str">
        <f>IF(FI92="","",(MID(FI92,(SEARCH("^^",SUBSTITUTE(FI92," ","^^",LEN(FI92)-LEN(SUBSTITUTE(FI92," ","")))))+1,99)&amp;"_"&amp;LEFT(FI92,FIND(" ",FI92)-1)&amp;"_"&amp;FJ92))</f>
        <v/>
      </c>
      <c r="FO92" s="104"/>
      <c r="FP92" s="104"/>
      <c r="FQ92" s="105" t="str">
        <f>IF(FU92="","",#REF!)</f>
        <v/>
      </c>
      <c r="FR92" s="106" t="str">
        <f>IF(FU92="","",FQ$1)</f>
        <v/>
      </c>
      <c r="FS92" s="107" t="str">
        <f>IF(FU92="","",FQ$2)</f>
        <v/>
      </c>
      <c r="FT92" s="107" t="str">
        <f>IF(FU92="","",FQ$3)</f>
        <v/>
      </c>
      <c r="FU92" s="108" t="str">
        <f>IF(GB92="","",IF(ISNUMBER(SEARCH(":",GB92)),MID(GB92,FIND(":",GB92)+2,FIND("(",GB92)-FIND(":",GB92)-3),LEFT(GB92,FIND("(",GB92)-2)))</f>
        <v/>
      </c>
      <c r="FV92" s="109" t="str">
        <f>IF(GB92="","",MID(GB92,FIND("(",GB92)+1,4))</f>
        <v/>
      </c>
      <c r="FW92" s="110" t="str">
        <f>IF(ISNUMBER(SEARCH("*female*",GB92)),"female",IF(ISNUMBER(SEARCH("*male*",GB92)),"male",""))</f>
        <v/>
      </c>
      <c r="FX92" s="111" t="str">
        <f>IF(GB92="","",IF(ISERROR(MID(GB92,FIND("male,",GB92)+6,(FIND(")",GB92)-(FIND("male,",GB92)+6))))=TRUE,"missing/error",MID(GB92,FIND("male,",GB92)+6,(FIND(")",GB92)-(FIND("male,",GB92)+6)))))</f>
        <v/>
      </c>
      <c r="FY92" s="112" t="str">
        <f>IF(FU92="","",(MID(FU92,(SEARCH("^^",SUBSTITUTE(FU92," ","^^",LEN(FU92)-LEN(SUBSTITUTE(FU92," ","")))))+1,99)&amp;"_"&amp;LEFT(FU92,FIND(" ",FU92)-1)&amp;"_"&amp;FV92))</f>
        <v/>
      </c>
      <c r="GA92" s="104"/>
      <c r="GB92" s="104"/>
      <c r="GC92" s="105" t="str">
        <f>IF(GG92="","",GC$3)</f>
        <v/>
      </c>
      <c r="GD92" s="106" t="str">
        <f>IF(GG92="","",GC$1)</f>
        <v/>
      </c>
      <c r="GE92" s="107" t="str">
        <f>IF(GG92="","",GC$2)</f>
        <v/>
      </c>
      <c r="GF92" s="107" t="str">
        <f>IF(GG92="","",GC$3)</f>
        <v/>
      </c>
      <c r="GG92" s="108" t="str">
        <f>IF(GN92="","",IF(ISNUMBER(SEARCH(":",GN92)),MID(GN92,FIND(":",GN92)+2,FIND("(",GN92)-FIND(":",GN92)-3),LEFT(GN92,FIND("(",GN92)-2)))</f>
        <v/>
      </c>
      <c r="GH92" s="109" t="str">
        <f>IF(GN92="","",MID(GN92,FIND("(",GN92)+1,4))</f>
        <v/>
      </c>
      <c r="GI92" s="110" t="str">
        <f>IF(ISNUMBER(SEARCH("*female*",GN92)),"female",IF(ISNUMBER(SEARCH("*male*",GN92)),"male",""))</f>
        <v/>
      </c>
      <c r="GJ92" s="111" t="str">
        <f>IF(GN92="","",IF(ISERROR(MID(GN92,FIND("male,",GN92)+6,(FIND(")",GN92)-(FIND("male,",GN92)+6))))=TRUE,"missing/error",MID(GN92,FIND("male,",GN92)+6,(FIND(")",GN92)-(FIND("male,",GN92)+6)))))</f>
        <v/>
      </c>
      <c r="GK92" s="112" t="str">
        <f>IF(GG92="","",(MID(GG92,(SEARCH("^^",SUBSTITUTE(GG92," ","^^",LEN(GG92)-LEN(SUBSTITUTE(GG92," ","")))))+1,99)&amp;"_"&amp;LEFT(GG92,FIND(" ",GG92)-1)&amp;"_"&amp;GH92))</f>
        <v/>
      </c>
      <c r="GM92" s="104"/>
      <c r="GN92" s="104"/>
      <c r="GO92" s="105" t="str">
        <f>IF(GS92="","",GO$3)</f>
        <v/>
      </c>
      <c r="GP92" s="106" t="str">
        <f>IF(GS92="","",GO$1)</f>
        <v/>
      </c>
      <c r="GQ92" s="107" t="str">
        <f>IF(GS92="","",GO$2)</f>
        <v/>
      </c>
      <c r="GR92" s="107" t="str">
        <f>IF(GS92="","",GO$3)</f>
        <v/>
      </c>
      <c r="GS92" s="108" t="str">
        <f>IF(GZ92="","",IF(ISNUMBER(SEARCH(":",GZ92)),MID(GZ92,FIND(":",GZ92)+2,FIND("(",GZ92)-FIND(":",GZ92)-3),LEFT(GZ92,FIND("(",GZ92)-2)))</f>
        <v/>
      </c>
      <c r="GT92" s="109" t="str">
        <f>IF(GZ92="","",MID(GZ92,FIND("(",GZ92)+1,4))</f>
        <v/>
      </c>
      <c r="GU92" s="110" t="str">
        <f>IF(ISNUMBER(SEARCH("*female*",GZ92)),"female",IF(ISNUMBER(SEARCH("*male*",GZ92)),"male",""))</f>
        <v/>
      </c>
      <c r="GV92" s="111" t="str">
        <f>IF(GZ92="","",IF(ISERROR(MID(GZ92,FIND("male,",GZ92)+6,(FIND(")",GZ92)-(FIND("male,",GZ92)+6))))=TRUE,"missing/error",MID(GZ92,FIND("male,",GZ92)+6,(FIND(")",GZ92)-(FIND("male,",GZ92)+6)))))</f>
        <v/>
      </c>
      <c r="GW92" s="112" t="str">
        <f>IF(GS92="","",(MID(GS92,(SEARCH("^^",SUBSTITUTE(GS92," ","^^",LEN(GS92)-LEN(SUBSTITUTE(GS92," ","")))))+1,99)&amp;"_"&amp;LEFT(GS92,FIND(" ",GS92)-1)&amp;"_"&amp;GT92))</f>
        <v/>
      </c>
      <c r="GY92" s="104"/>
      <c r="GZ92" s="104"/>
      <c r="HA92" s="105" t="str">
        <f>IF(HE92="","",HA$3)</f>
        <v/>
      </c>
      <c r="HB92" s="106" t="str">
        <f>IF(HE92="","",HA$1)</f>
        <v/>
      </c>
      <c r="HC92" s="107" t="str">
        <f>IF(HE92="","",HA$2)</f>
        <v/>
      </c>
      <c r="HD92" s="107" t="str">
        <f>IF(HE92="","",HA$3)</f>
        <v/>
      </c>
      <c r="HE92" s="108" t="str">
        <f>IF(HL92="","",IF(ISNUMBER(SEARCH(":",HL92)),MID(HL92,FIND(":",HL92)+2,FIND("(",HL92)-FIND(":",HL92)-3),LEFT(HL92,FIND("(",HL92)-2)))</f>
        <v/>
      </c>
      <c r="HF92" s="109" t="str">
        <f>IF(HL92="","",MID(HL92,FIND("(",HL92)+1,4))</f>
        <v/>
      </c>
      <c r="HG92" s="110" t="str">
        <f>IF(ISNUMBER(SEARCH("*female*",HL92)),"female",IF(ISNUMBER(SEARCH("*male*",HL92)),"male",""))</f>
        <v/>
      </c>
      <c r="HH92" s="111" t="str">
        <f>IF(HL92="","",IF(ISERROR(MID(HL92,FIND("male,",HL92)+6,(FIND(")",HL92)-(FIND("male,",HL92)+6))))=TRUE,"missing/error",MID(HL92,FIND("male,",HL92)+6,(FIND(")",HL92)-(FIND("male,",HL92)+6)))))</f>
        <v/>
      </c>
      <c r="HI92" s="112" t="str">
        <f>IF(HE92="","",(MID(HE92,(SEARCH("^^",SUBSTITUTE(HE92," ","^^",LEN(HE92)-LEN(SUBSTITUTE(HE92," ","")))))+1,99)&amp;"_"&amp;LEFT(HE92,FIND(" ",HE92)-1)&amp;"_"&amp;HF92))</f>
        <v/>
      </c>
      <c r="HK92" s="104"/>
      <c r="HL92" s="104" t="s">
        <v>287</v>
      </c>
      <c r="HM92" s="105" t="str">
        <f>IF(HQ92="","",HM$3)</f>
        <v/>
      </c>
      <c r="HN92" s="106" t="str">
        <f>IF(HQ92="","",HM$1)</f>
        <v/>
      </c>
      <c r="HO92" s="107" t="str">
        <f>IF(HQ92="","",HM$2)</f>
        <v/>
      </c>
      <c r="HP92" s="107" t="str">
        <f>IF(HQ92="","",HM$3)</f>
        <v/>
      </c>
      <c r="HQ92" s="108" t="str">
        <f>IF(HX92="","",IF(ISNUMBER(SEARCH(":",HX92)),MID(HX92,FIND(":",HX92)+2,FIND("(",HX92)-FIND(":",HX92)-3),LEFT(HX92,FIND("(",HX92)-2)))</f>
        <v/>
      </c>
      <c r="HR92" s="109" t="str">
        <f>IF(HX92="","",MID(HX92,FIND("(",HX92)+1,4))</f>
        <v/>
      </c>
      <c r="HS92" s="110" t="str">
        <f>IF(ISNUMBER(SEARCH("*female*",HX92)),"female",IF(ISNUMBER(SEARCH("*male*",HX92)),"male",""))</f>
        <v/>
      </c>
      <c r="HT92" s="111" t="str">
        <f>IF(HX92="","",IF(ISERROR(MID(HX92,FIND("male,",HX92)+6,(FIND(")",HX92)-(FIND("male,",HX92)+6))))=TRUE,"missing/error",MID(HX92,FIND("male,",HX92)+6,(FIND(")",HX92)-(FIND("male,",HX92)+6)))))</f>
        <v/>
      </c>
      <c r="HU92" s="112" t="str">
        <f>IF(HQ92="","",(MID(HQ92,(SEARCH("^^",SUBSTITUTE(HQ92," ","^^",LEN(HQ92)-LEN(SUBSTITUTE(HQ92," ","")))))+1,99)&amp;"_"&amp;LEFT(HQ92,FIND(" ",HQ92)-1)&amp;"_"&amp;HR92))</f>
        <v/>
      </c>
      <c r="HW92" s="104"/>
      <c r="HX92" s="104"/>
      <c r="HY92" s="105" t="str">
        <f>IF(IC92="","",HY$3)</f>
        <v/>
      </c>
      <c r="HZ92" s="106" t="str">
        <f>IF(IC92="","",HY$1)</f>
        <v/>
      </c>
      <c r="IA92" s="107" t="str">
        <f>IF(IC92="","",HY$2)</f>
        <v/>
      </c>
      <c r="IB92" s="107" t="str">
        <f>IF(IC92="","",HY$3)</f>
        <v/>
      </c>
      <c r="IC92" s="108" t="str">
        <f>IF(IJ92="","",IF(ISNUMBER(SEARCH(":",IJ92)),MID(IJ92,FIND(":",IJ92)+2,FIND("(",IJ92)-FIND(":",IJ92)-3),LEFT(IJ92,FIND("(",IJ92)-2)))</f>
        <v/>
      </c>
      <c r="ID92" s="109" t="str">
        <f>IF(IJ92="","",MID(IJ92,FIND("(",IJ92)+1,4))</f>
        <v/>
      </c>
      <c r="IE92" s="110" t="str">
        <f>IF(ISNUMBER(SEARCH("*female*",IJ92)),"female",IF(ISNUMBER(SEARCH("*male*",IJ92)),"male",""))</f>
        <v/>
      </c>
      <c r="IF92" s="111" t="str">
        <f>IF(IJ92="","",IF(ISERROR(MID(IJ92,FIND("male,",IJ92)+6,(FIND(")",IJ92)-(FIND("male,",IJ92)+6))))=TRUE,"missing/error",MID(IJ92,FIND("male,",IJ92)+6,(FIND(")",IJ92)-(FIND("male,",IJ92)+6)))))</f>
        <v/>
      </c>
      <c r="IG92" s="112" t="str">
        <f>IF(IC92="","",(MID(IC92,(SEARCH("^^",SUBSTITUTE(IC92," ","^^",LEN(IC92)-LEN(SUBSTITUTE(IC92," ","")))))+1,99)&amp;"_"&amp;LEFT(IC92,FIND(" ",IC92)-1)&amp;"_"&amp;ID92))</f>
        <v/>
      </c>
      <c r="II92" s="104"/>
      <c r="IJ92" s="104"/>
      <c r="IK92" s="105" t="str">
        <f>IF(IO92="","",IK$3)</f>
        <v/>
      </c>
      <c r="IL92" s="106" t="str">
        <f>IF(IO92="","",IK$1)</f>
        <v/>
      </c>
      <c r="IM92" s="107" t="str">
        <f>IF(IO92="","",IK$2)</f>
        <v/>
      </c>
      <c r="IN92" s="107" t="str">
        <f>IF(IO92="","",IK$3)</f>
        <v/>
      </c>
      <c r="IO92" s="108" t="str">
        <f>IF(IV92="","",IF(ISNUMBER(SEARCH(":",IV92)),MID(IV92,FIND(":",IV92)+2,FIND("(",IV92)-FIND(":",IV92)-3),LEFT(IV92,FIND("(",IV92)-2)))</f>
        <v/>
      </c>
      <c r="IP92" s="109" t="str">
        <f>IF(IV92="","",MID(IV92,FIND("(",IV92)+1,4))</f>
        <v/>
      </c>
      <c r="IQ92" s="110" t="str">
        <f>IF(ISNUMBER(SEARCH("*female*",IV92)),"female",IF(ISNUMBER(SEARCH("*male*",IV92)),"male",""))</f>
        <v/>
      </c>
      <c r="IR92" s="111" t="str">
        <f>IF(IV92="","",IF(ISERROR(MID(IV92,FIND("male,",IV92)+6,(FIND(")",IV92)-(FIND("male,",IV92)+6))))=TRUE,"missing/error",MID(IV92,FIND("male,",IV92)+6,(FIND(")",IV92)-(FIND("male,",IV92)+6)))))</f>
        <v/>
      </c>
      <c r="IS92" s="112" t="str">
        <f>IF(IO92="","",(MID(IO92,(SEARCH("^^",SUBSTITUTE(IO92," ","^^",LEN(IO92)-LEN(SUBSTITUTE(IO92," ","")))))+1,99)&amp;"_"&amp;LEFT(IO92,FIND(" ",IO92)-1)&amp;"_"&amp;IP92))</f>
        <v/>
      </c>
      <c r="IU92" s="104"/>
      <c r="IV92" s="104"/>
      <c r="IW92" s="105" t="str">
        <f>IF(JA92="","",IW$3)</f>
        <v/>
      </c>
      <c r="IX92" s="106" t="str">
        <f>IF(JA92="","",IW$1)</f>
        <v/>
      </c>
      <c r="IY92" s="107" t="str">
        <f>IF(JA92="","",IW$2)</f>
        <v/>
      </c>
      <c r="IZ92" s="107" t="str">
        <f>IF(JA92="","",IW$3)</f>
        <v/>
      </c>
      <c r="JA92" s="108" t="str">
        <f>IF(JH92="","",IF(ISNUMBER(SEARCH(":",JH92)),MID(JH92,FIND(":",JH92)+2,FIND("(",JH92)-FIND(":",JH92)-3),LEFT(JH92,FIND("(",JH92)-2)))</f>
        <v/>
      </c>
      <c r="JB92" s="109" t="str">
        <f>IF(JH92="","",MID(JH92,FIND("(",JH92)+1,4))</f>
        <v/>
      </c>
      <c r="JC92" s="110" t="str">
        <f>IF(ISNUMBER(SEARCH("*female*",JH92)),"female",IF(ISNUMBER(SEARCH("*male*",JH92)),"male",""))</f>
        <v/>
      </c>
      <c r="JD92" s="111" t="str">
        <f>IF(JH92="","",IF(ISERROR(MID(JH92,FIND("male,",JH92)+6,(FIND(")",JH92)-(FIND("male,",JH92)+6))))=TRUE,"missing/error",MID(JH92,FIND("male,",JH92)+6,(FIND(")",JH92)-(FIND("male,",JH92)+6)))))</f>
        <v/>
      </c>
      <c r="JE92" s="112" t="str">
        <f>IF(JA92="","",(MID(JA92,(SEARCH("^^",SUBSTITUTE(JA92," ","^^",LEN(JA92)-LEN(SUBSTITUTE(JA92," ","")))))+1,99)&amp;"_"&amp;LEFT(JA92,FIND(" ",JA92)-1)&amp;"_"&amp;JB92))</f>
        <v/>
      </c>
      <c r="JG92" s="104"/>
      <c r="JH92" s="104"/>
      <c r="JI92" s="105" t="str">
        <f>IF(JM92="","",JI$3)</f>
        <v/>
      </c>
      <c r="JJ92" s="106" t="str">
        <f>IF(JM92="","",JI$1)</f>
        <v/>
      </c>
      <c r="JK92" s="107" t="str">
        <f>IF(JM92="","",JI$2)</f>
        <v/>
      </c>
      <c r="JL92" s="107" t="str">
        <f>IF(JM92="","",JI$3)</f>
        <v/>
      </c>
      <c r="JM92" s="108" t="str">
        <f>IF(JT92="","",IF(ISNUMBER(SEARCH(":",JT92)),MID(JT92,FIND(":",JT92)+2,FIND("(",JT92)-FIND(":",JT92)-3),LEFT(JT92,FIND("(",JT92)-2)))</f>
        <v/>
      </c>
      <c r="JN92" s="109" t="str">
        <f>IF(JT92="","",MID(JT92,FIND("(",JT92)+1,4))</f>
        <v/>
      </c>
      <c r="JO92" s="110" t="str">
        <f>IF(ISNUMBER(SEARCH("*female*",JT92)),"female",IF(ISNUMBER(SEARCH("*male*",JT92)),"male",""))</f>
        <v/>
      </c>
      <c r="JP92" s="111" t="str">
        <f>IF(JT92="","",IF(ISERROR(MID(JT92,FIND("male,",JT92)+6,(FIND(")",JT92)-(FIND("male,",JT92)+6))))=TRUE,"missing/error",MID(JT92,FIND("male,",JT92)+6,(FIND(")",JT92)-(FIND("male,",JT92)+6)))))</f>
        <v/>
      </c>
      <c r="JQ92" s="112" t="str">
        <f>IF(JM92="","",(MID(JM92,(SEARCH("^^",SUBSTITUTE(JM92," ","^^",LEN(JM92)-LEN(SUBSTITUTE(JM92," ","")))))+1,99)&amp;"_"&amp;LEFT(JM92,FIND(" ",JM92)-1)&amp;"_"&amp;JN92))</f>
        <v/>
      </c>
      <c r="JS92" s="104"/>
      <c r="JT92" s="104"/>
      <c r="JU92" s="105" t="str">
        <f>IF(JY92="","",JU$3)</f>
        <v/>
      </c>
      <c r="JV92" s="106" t="str">
        <f>IF(JY92="","",JU$1)</f>
        <v/>
      </c>
      <c r="JW92" s="107" t="str">
        <f>IF(JY92="","",JU$2)</f>
        <v/>
      </c>
      <c r="JX92" s="107" t="str">
        <f>IF(JY92="","",JU$3)</f>
        <v/>
      </c>
      <c r="JY92" s="108" t="str">
        <f>IF(KF92="","",IF(ISNUMBER(SEARCH(":",KF92)),MID(KF92,FIND(":",KF92)+2,FIND("(",KF92)-FIND(":",KF92)-3),LEFT(KF92,FIND("(",KF92)-2)))</f>
        <v/>
      </c>
      <c r="JZ92" s="109" t="str">
        <f>IF(KF92="","",MID(KF92,FIND("(",KF92)+1,4))</f>
        <v/>
      </c>
      <c r="KA92" s="110" t="str">
        <f>IF(ISNUMBER(SEARCH("*female*",KF92)),"female",IF(ISNUMBER(SEARCH("*male*",KF92)),"male",""))</f>
        <v/>
      </c>
      <c r="KB92" s="111" t="str">
        <f>IF(KF92="","",IF(ISERROR(MID(KF92,FIND("male,",KF92)+6,(FIND(")",KF92)-(FIND("male,",KF92)+6))))=TRUE,"missing/error",MID(KF92,FIND("male,",KF92)+6,(FIND(")",KF92)-(FIND("male,",KF92)+6)))))</f>
        <v/>
      </c>
      <c r="KC92" s="112" t="str">
        <f>IF(JY92="","",(MID(JY92,(SEARCH("^^",SUBSTITUTE(JY92," ","^^",LEN(JY92)-LEN(SUBSTITUTE(JY92," ","")))))+1,99)&amp;"_"&amp;LEFT(JY92,FIND(" ",JY92)-1)&amp;"_"&amp;JZ92))</f>
        <v/>
      </c>
      <c r="KE92" s="104"/>
      <c r="KF92" s="104"/>
    </row>
    <row r="93" spans="1:292" ht="13.5" customHeight="1">
      <c r="A93" s="20"/>
      <c r="B93" s="104" t="s">
        <v>681</v>
      </c>
      <c r="C93" s="1" t="s">
        <v>682</v>
      </c>
      <c r="D93" s="163" t="s">
        <v>729</v>
      </c>
      <c r="E93" s="105">
        <f>IF(I93="","",E$3)</f>
        <v>41814</v>
      </c>
      <c r="F93" s="106" t="str">
        <f>IF(I93="","",E$1)</f>
        <v>Katainen I</v>
      </c>
      <c r="G93" s="107">
        <v>41733</v>
      </c>
      <c r="H93" s="107">
        <f>IF(I93="","",E$3)</f>
        <v>41814</v>
      </c>
      <c r="I93" s="108" t="str">
        <f>IF(P93="","",IF(ISNUMBER(SEARCH(":",P93)),MID(P93,FIND(":",P93)+2,FIND("(",P93)-FIND(":",P93)-3),LEFT(P93,FIND("(",P93)-2)))</f>
        <v>Henna Virkkunen</v>
      </c>
      <c r="J93" s="109" t="str">
        <f>IF(P93="","",MID(P93,FIND("(",P93)+1,4))</f>
        <v>1972</v>
      </c>
      <c r="K93" s="110" t="str">
        <f>IF(ISNUMBER(SEARCH("*female*",P93)),"female",IF(ISNUMBER(SEARCH("*male*",P93)),"male",""))</f>
        <v>female</v>
      </c>
      <c r="L93" s="111" t="str">
        <f>IF(P93="","",IF(ISERROR(MID(P93,FIND("male,",P93)+6,(FIND(")",P93)-(FIND("male,",P93)+6))))=TRUE,"missing/error",MID(P93,FIND("male,",P93)+6,(FIND(")",P93)-(FIND("male,",P93)+6)))))</f>
        <v>fi_kok01</v>
      </c>
      <c r="M93" s="112" t="str">
        <f>IF(I93="","",(MID(I93,(SEARCH("^^",SUBSTITUTE(I93," ","^^",LEN(I93)-LEN(SUBSTITUTE(I93," ","")))))+1,99)&amp;"_"&amp;LEFT(I93,FIND(" ",I93)-1)&amp;"_"&amp;J93))</f>
        <v>Virkkunen_Henna_1972</v>
      </c>
      <c r="O93" s="104"/>
      <c r="P93" s="163" t="s">
        <v>751</v>
      </c>
      <c r="Q93" s="105"/>
      <c r="R93" s="106"/>
      <c r="S93" s="107"/>
      <c r="T93" s="107"/>
      <c r="U93" s="108"/>
      <c r="V93" s="109"/>
      <c r="W93" s="110"/>
      <c r="X93" s="111"/>
      <c r="Y93" s="112"/>
      <c r="AA93" s="104"/>
      <c r="AB93" s="104"/>
      <c r="AC93" s="105"/>
      <c r="AD93" s="106"/>
      <c r="AE93" s="107"/>
      <c r="AF93" s="107"/>
      <c r="AG93" s="108"/>
      <c r="AH93" s="109"/>
      <c r="AI93" s="110"/>
      <c r="AJ93" s="111"/>
      <c r="AK93" s="112"/>
      <c r="AM93" s="104"/>
      <c r="AN93" s="104"/>
      <c r="AO93" s="105"/>
      <c r="AP93" s="106"/>
      <c r="AQ93" s="107"/>
      <c r="AR93" s="107"/>
      <c r="AS93" s="108"/>
      <c r="AT93" s="109"/>
      <c r="AU93" s="110"/>
      <c r="AV93" s="111"/>
      <c r="AW93" s="112"/>
      <c r="AY93" s="104"/>
      <c r="AZ93" s="104"/>
      <c r="BA93" s="105"/>
      <c r="BB93" s="106"/>
      <c r="BC93" s="107"/>
      <c r="BD93" s="107"/>
      <c r="BE93" s="108"/>
      <c r="BF93" s="109"/>
      <c r="BG93" s="110"/>
      <c r="BH93" s="111"/>
      <c r="BI93" s="112"/>
      <c r="BK93" s="104"/>
      <c r="BL93" s="104"/>
      <c r="BM93" s="105"/>
      <c r="BN93" s="106"/>
      <c r="BO93" s="107"/>
      <c r="BP93" s="107"/>
      <c r="BQ93" s="108"/>
      <c r="BR93" s="109"/>
      <c r="BS93" s="110"/>
      <c r="BT93" s="111"/>
      <c r="BU93" s="112"/>
      <c r="BW93" s="104"/>
      <c r="BX93" s="104"/>
      <c r="BY93" s="105"/>
      <c r="BZ93" s="106"/>
      <c r="CA93" s="107"/>
      <c r="CB93" s="107"/>
      <c r="CC93" s="108"/>
      <c r="CD93" s="109"/>
      <c r="CE93" s="110"/>
      <c r="CF93" s="111"/>
      <c r="CG93" s="112"/>
      <c r="CI93" s="104"/>
      <c r="CJ93" s="104"/>
      <c r="CK93" s="105"/>
      <c r="CL93" s="106"/>
      <c r="CM93" s="107"/>
      <c r="CN93" s="107"/>
      <c r="CO93" s="108"/>
      <c r="CP93" s="109"/>
      <c r="CQ93" s="110"/>
      <c r="CR93" s="111"/>
      <c r="CS93" s="112"/>
      <c r="CU93" s="104"/>
      <c r="CV93" s="104"/>
      <c r="CW93" s="105"/>
      <c r="CX93" s="106"/>
      <c r="CY93" s="107"/>
      <c r="CZ93" s="107"/>
      <c r="DA93" s="108"/>
      <c r="DB93" s="109"/>
      <c r="DC93" s="110"/>
      <c r="DD93" s="111"/>
      <c r="DE93" s="112"/>
      <c r="DG93" s="104"/>
      <c r="DH93" s="104"/>
      <c r="DI93" s="105"/>
      <c r="DJ93" s="106"/>
      <c r="DK93" s="107"/>
      <c r="DL93" s="107"/>
      <c r="DM93" s="108"/>
      <c r="DN93" s="109"/>
      <c r="DO93" s="110"/>
      <c r="DP93" s="111"/>
      <c r="DQ93" s="112"/>
      <c r="DS93" s="104"/>
      <c r="DT93" s="104"/>
      <c r="DU93" s="105"/>
      <c r="DV93" s="106"/>
      <c r="DW93" s="107"/>
      <c r="DX93" s="107"/>
      <c r="DY93" s="108"/>
      <c r="DZ93" s="109"/>
      <c r="EA93" s="110"/>
      <c r="EB93" s="111"/>
      <c r="EC93" s="112"/>
      <c r="EE93" s="104"/>
      <c r="EF93" s="104"/>
      <c r="EG93" s="105"/>
      <c r="EH93" s="106"/>
      <c r="EI93" s="107"/>
      <c r="EJ93" s="107"/>
      <c r="EK93" s="108"/>
      <c r="EL93" s="109"/>
      <c r="EM93" s="110"/>
      <c r="EN93" s="111"/>
      <c r="EO93" s="112"/>
      <c r="EQ93" s="104"/>
      <c r="ER93" s="104"/>
      <c r="ES93" s="105"/>
      <c r="ET93" s="106"/>
      <c r="EU93" s="107"/>
      <c r="EV93" s="107"/>
      <c r="EW93" s="108"/>
      <c r="EX93" s="109"/>
      <c r="EY93" s="110"/>
      <c r="EZ93" s="111"/>
      <c r="FA93" s="112"/>
      <c r="FC93" s="104"/>
      <c r="FD93" s="104"/>
      <c r="FE93" s="105"/>
      <c r="FF93" s="106"/>
      <c r="FG93" s="107"/>
      <c r="FH93" s="107"/>
      <c r="FI93" s="108"/>
      <c r="FJ93" s="109"/>
      <c r="FK93" s="110"/>
      <c r="FL93" s="111"/>
      <c r="FM93" s="112"/>
      <c r="FO93" s="104"/>
      <c r="FP93" s="104"/>
      <c r="FQ93" s="105"/>
      <c r="FR93" s="106"/>
      <c r="FS93" s="107"/>
      <c r="FT93" s="107"/>
      <c r="FU93" s="108"/>
      <c r="FV93" s="109"/>
      <c r="FW93" s="110"/>
      <c r="FX93" s="111"/>
      <c r="FY93" s="112"/>
      <c r="GA93" s="104"/>
      <c r="GB93" s="104"/>
      <c r="GC93" s="105"/>
      <c r="GD93" s="106"/>
      <c r="GE93" s="107"/>
      <c r="GF93" s="107"/>
      <c r="GG93" s="108"/>
      <c r="GH93" s="109"/>
      <c r="GI93" s="110"/>
      <c r="GJ93" s="111"/>
      <c r="GK93" s="112"/>
      <c r="GM93" s="104"/>
      <c r="GN93" s="104"/>
      <c r="GO93" s="105"/>
      <c r="GP93" s="106"/>
      <c r="GQ93" s="107"/>
      <c r="GR93" s="107"/>
      <c r="GS93" s="108"/>
      <c r="GT93" s="109"/>
      <c r="GU93" s="110"/>
      <c r="GV93" s="111"/>
      <c r="GW93" s="112"/>
      <c r="GY93" s="104"/>
      <c r="GZ93" s="104"/>
      <c r="HA93" s="105"/>
      <c r="HB93" s="106"/>
      <c r="HC93" s="107"/>
      <c r="HD93" s="107"/>
      <c r="HE93" s="108"/>
      <c r="HF93" s="109"/>
      <c r="HG93" s="110"/>
      <c r="HH93" s="111"/>
      <c r="HI93" s="112"/>
      <c r="HK93" s="104"/>
      <c r="HL93" s="104"/>
      <c r="HM93" s="105"/>
      <c r="HN93" s="106"/>
      <c r="HO93" s="107"/>
      <c r="HP93" s="107"/>
      <c r="HQ93" s="108"/>
      <c r="HR93" s="109"/>
      <c r="HS93" s="110"/>
      <c r="HT93" s="111"/>
      <c r="HU93" s="112"/>
      <c r="HW93" s="104"/>
      <c r="HX93" s="104"/>
      <c r="HY93" s="105"/>
      <c r="HZ93" s="106"/>
      <c r="IA93" s="107"/>
      <c r="IB93" s="107"/>
      <c r="IC93" s="108"/>
      <c r="ID93" s="109"/>
      <c r="IE93" s="110"/>
      <c r="IF93" s="111"/>
      <c r="IG93" s="112"/>
      <c r="II93" s="104"/>
      <c r="IJ93" s="104"/>
      <c r="IK93" s="105"/>
      <c r="IL93" s="106"/>
      <c r="IM93" s="107"/>
      <c r="IN93" s="107"/>
      <c r="IO93" s="108"/>
      <c r="IP93" s="109"/>
      <c r="IQ93" s="110"/>
      <c r="IR93" s="111"/>
      <c r="IS93" s="112"/>
      <c r="IU93" s="104"/>
      <c r="IV93" s="104"/>
      <c r="IW93" s="105"/>
      <c r="IX93" s="106"/>
      <c r="IY93" s="107"/>
      <c r="IZ93" s="107"/>
      <c r="JA93" s="108"/>
      <c r="JB93" s="109"/>
      <c r="JC93" s="110"/>
      <c r="JD93" s="111"/>
      <c r="JE93" s="112"/>
      <c r="JG93" s="104"/>
      <c r="JH93" s="104"/>
      <c r="JI93" s="105"/>
      <c r="JJ93" s="106"/>
      <c r="JK93" s="107"/>
      <c r="JL93" s="107"/>
      <c r="JM93" s="108"/>
      <c r="JN93" s="109"/>
      <c r="JO93" s="110"/>
      <c r="JP93" s="111"/>
      <c r="JQ93" s="112"/>
      <c r="JS93" s="104"/>
      <c r="JT93" s="104"/>
      <c r="JU93" s="105"/>
      <c r="JV93" s="106"/>
      <c r="JW93" s="107"/>
      <c r="JX93" s="107"/>
      <c r="JY93" s="108"/>
      <c r="JZ93" s="109"/>
      <c r="KA93" s="110"/>
      <c r="KB93" s="111"/>
      <c r="KC93" s="112"/>
      <c r="KE93" s="104"/>
      <c r="KF93" s="104"/>
    </row>
    <row r="94" spans="1:292" ht="13.5" customHeight="1">
      <c r="A94" s="20"/>
      <c r="B94" s="104" t="s">
        <v>683</v>
      </c>
      <c r="C94" s="1" t="s">
        <v>938</v>
      </c>
      <c r="D94" s="163" t="s">
        <v>939</v>
      </c>
      <c r="E94" s="105" t="str">
        <f>IF(I94="","",E$3)</f>
        <v/>
      </c>
      <c r="F94" s="106" t="str">
        <f>IF(I94="","",E$1)</f>
        <v/>
      </c>
      <c r="G94" s="107" t="str">
        <f>IF(I94="","",E$2)</f>
        <v/>
      </c>
      <c r="H94" s="107" t="str">
        <f>IF(I94="","",E$3)</f>
        <v/>
      </c>
      <c r="I94" s="108" t="str">
        <f>IF(P94="","",IF(ISNUMBER(SEARCH(":",P94)),MID(P94,FIND(":",P94)+2,FIND("(",P94)-FIND(":",P94)-3),LEFT(P94,FIND("(",P94)-2)))</f>
        <v/>
      </c>
      <c r="J94" s="109" t="str">
        <f>IF(P94="","",MID(P94,FIND("(",P94)+1,4))</f>
        <v/>
      </c>
      <c r="K94" s="110" t="str">
        <f>IF(ISNUMBER(SEARCH("*female*",P94)),"female",IF(ISNUMBER(SEARCH("*male*",P94)),"male",""))</f>
        <v/>
      </c>
      <c r="L94" s="111" t="str">
        <f>IF(P94="","",IF(ISERROR(MID(P94,FIND("male,",P94)+6,(FIND(")",P94)-(FIND("male,",P94)+6))))=TRUE,"missing/error",MID(P94,FIND("male,",P94)+6,(FIND(")",P94)-(FIND("male,",P94)+6)))))</f>
        <v/>
      </c>
      <c r="M94" s="112" t="str">
        <f>IF(I94="","",(MID(I94,(SEARCH("^^",SUBSTITUTE(I94," ","^^",LEN(I94)-LEN(SUBSTITUTE(I94," ","")))))+1,99)&amp;"_"&amp;LEFT(I94,FIND(" ",I94)-1)&amp;"_"&amp;J94))</f>
        <v/>
      </c>
      <c r="O94" s="104"/>
      <c r="P94" s="163"/>
      <c r="Q94" s="105" t="str">
        <f>IF(U94="","",Q$3)</f>
        <v/>
      </c>
      <c r="R94" s="106" t="str">
        <f>IF(U94="","",Q$1)</f>
        <v/>
      </c>
      <c r="S94" s="107" t="str">
        <f>IF(U94="","",Q$2)</f>
        <v/>
      </c>
      <c r="T94" s="107" t="str">
        <f>IF(U94="","",Q$3)</f>
        <v/>
      </c>
      <c r="U94" s="108" t="str">
        <f>IF(AB94="","",IF(ISNUMBER(SEARCH(":",AB94)),MID(AB94,FIND(":",AB94)+2,FIND("(",AB94)-FIND(":",AB94)-3),LEFT(AB94,FIND("(",AB94)-2)))</f>
        <v/>
      </c>
      <c r="V94" s="109" t="str">
        <f>IF(AB94="","",MID(AB94,FIND("(",AB94)+1,4))</f>
        <v/>
      </c>
      <c r="W94" s="110" t="str">
        <f>IF(ISNUMBER(SEARCH("*female*",AB94)),"female",IF(ISNUMBER(SEARCH("*male*",AB94)),"male",""))</f>
        <v/>
      </c>
      <c r="X94" s="111" t="s">
        <v>287</v>
      </c>
      <c r="Y94" s="112" t="str">
        <f>IF(U94="","",(MID(U94,(SEARCH("^^",SUBSTITUTE(U94," ","^^",LEN(U94)-LEN(SUBSTITUTE(U94," ","")))))+1,99)&amp;"_"&amp;LEFT(U94,FIND(" ",U94)-1)&amp;"_"&amp;V94))</f>
        <v/>
      </c>
      <c r="AA94" s="104"/>
      <c r="AB94" s="104"/>
      <c r="AC94" s="105">
        <f>IF(AG94="","",AC$3)</f>
        <v>43622</v>
      </c>
      <c r="AD94" s="106" t="str">
        <f>IF(AG94="","",AC$1)</f>
        <v>Sipilä I</v>
      </c>
      <c r="AE94" s="107">
        <f>IF(AG94="","",AC$2)</f>
        <v>42153</v>
      </c>
      <c r="AF94" s="107">
        <v>43614</v>
      </c>
      <c r="AG94" s="108" t="str">
        <f>IF(AN94="","",IF(ISNUMBER(SEARCH(":",AN94)),MID(AN94,FIND(":",AN94)+2,FIND("(",AN94)-FIND(":",AN94)-3),LEFT(AN94,FIND("(",AN94)-2)))</f>
        <v>Anne Berner</v>
      </c>
      <c r="AH94" s="109" t="str">
        <f>IF(AN94="","",MID(AN94,FIND("(",AN94)+1,4))</f>
        <v>1964</v>
      </c>
      <c r="AI94" s="110" t="str">
        <f>IF(ISNUMBER(SEARCH("*female*",AN94)),"female",IF(ISNUMBER(SEARCH("*male*",AN94)),"male",""))</f>
        <v>female</v>
      </c>
      <c r="AJ94" s="111" t="str">
        <f>IF(AN94="","",IF(ISERROR(MID(AN94,FIND("male,",AN94)+6,(FIND(")",AN94)-(FIND("male,",AN94)+6))))=TRUE,"missing/error",MID(AN94,FIND("male,",AN94)+6,(FIND(")",AN94)-(FIND("male,",AN94)+6)))))</f>
        <v>fi_kesk01</v>
      </c>
      <c r="AK94" s="112" t="str">
        <f>IF(AG94="","",(MID(AG94,(SEARCH("^^",SUBSTITUTE(AG94," ","^^",LEN(AG94)-LEN(SUBSTITUTE(AG94," ","")))))+1,99)&amp;"_"&amp;LEFT(AG94,FIND(" ",AG94)-1)&amp;"_"&amp;AH94))</f>
        <v>Berner_Anne_1964</v>
      </c>
      <c r="AM94" s="104"/>
      <c r="AN94" s="104" t="s">
        <v>946</v>
      </c>
      <c r="AO94" s="105">
        <f>IF(AS94="","",AO$3)</f>
        <v>43809</v>
      </c>
      <c r="AP94" s="106" t="str">
        <f>IF(AS94="","",AO$1)</f>
        <v>Rinne I</v>
      </c>
      <c r="AQ94" s="107">
        <f>IF(AS94="","",AO$2)</f>
        <v>43622</v>
      </c>
      <c r="AR94" s="107">
        <f>IF(AS94="","",AO$3)</f>
        <v>43809</v>
      </c>
      <c r="AS94" s="108" t="str">
        <f>IF(AZ94="","",IF(ISNUMBER(SEARCH(":",AZ94)),MID(AZ94,FIND(":",AZ94)+2,FIND("(",AZ94)-FIND(":",AZ94)-3),LEFT(AZ94,FIND("(",AZ94)-2)))</f>
        <v>Sanna Marin</v>
      </c>
      <c r="AT94" s="109" t="str">
        <f>IF(AZ94="","",MID(AZ94,FIND("(",AZ94)+1,4))</f>
        <v>1985</v>
      </c>
      <c r="AU94" s="110" t="str">
        <f>IF(ISNUMBER(SEARCH("*female*",AZ94)),"female",IF(ISNUMBER(SEARCH("*male*",AZ94)),"male",""))</f>
        <v>female</v>
      </c>
      <c r="AV94" s="111" t="str">
        <f>IF(AZ94="","",IF(ISERROR(MID(AZ94,FIND("male,",AZ94)+6,(FIND(")",AZ94)-(FIND("male,",AZ94)+6))))=TRUE,"missing/error",MID(AZ94,FIND("male,",AZ94)+6,(FIND(")",AZ94)-(FIND("male,",AZ94)+6)))))</f>
        <v>fi_sdp01</v>
      </c>
      <c r="AW94" s="112" t="str">
        <f>IF(AS94="","",(MID(AS94,(SEARCH("^^",SUBSTITUTE(AS94," ","^^",LEN(AS94)-LEN(SUBSTITUTE(AS94," ","")))))+1,99)&amp;"_"&amp;LEFT(AS94,FIND(" ",AS94)-1)&amp;"_"&amp;AT94))</f>
        <v>Marin_Sanna_1985</v>
      </c>
      <c r="AY94" s="104"/>
      <c r="AZ94" s="104" t="s">
        <v>1057</v>
      </c>
      <c r="BA94" s="105">
        <f>IF(BE94="","",BA$3)</f>
        <v>44926</v>
      </c>
      <c r="BB94" s="106" t="str">
        <f>IF(BE94="","",BA$1)</f>
        <v>Marin I</v>
      </c>
      <c r="BC94" s="107">
        <f>IF(BE94="","",BA$2)</f>
        <v>43809</v>
      </c>
      <c r="BD94" s="107">
        <f>IF(BE94="","",BA$3)</f>
        <v>44926</v>
      </c>
      <c r="BE94" s="108" t="str">
        <f>IF(BL94="","",IF(ISNUMBER(SEARCH(":",BL94)),MID(BL94,FIND(":",BL94)+2,FIND("(",BL94)-FIND(":",BL94)-3),LEFT(BL94,FIND("(",BL94)-2)))</f>
        <v>Timo Harakka</v>
      </c>
      <c r="BF94" s="109" t="str">
        <f>IF(BL94="","",MID(BL94,FIND("(",BL94)+1,4))</f>
        <v>1962</v>
      </c>
      <c r="BG94" s="110" t="str">
        <f>IF(ISNUMBER(SEARCH("*female*",BL94)),"female",IF(ISNUMBER(SEARCH("*male*",BL94)),"male",""))</f>
        <v>male</v>
      </c>
      <c r="BH94" s="111" t="str">
        <f>IF(BL94="","",IF(ISERROR(MID(BL94,FIND("male,",BL94)+6,(FIND(")",BL94)-(FIND("male,",BL94)+6))))=TRUE,"missing/error",MID(BL94,FIND("male,",BL94)+6,(FIND(")",BL94)-(FIND("male,",BL94)+6)))))</f>
        <v>fi_sdp01</v>
      </c>
      <c r="BI94" s="112" t="str">
        <f>IF(BE94="","",(MID(BE94,(SEARCH("^^",SUBSTITUTE(BE94," ","^^",LEN(BE94)-LEN(SUBSTITUTE(BE94," ","")))))+1,99)&amp;"_"&amp;LEFT(BE94,FIND(" ",BE94)-1)&amp;"_"&amp;BF94))</f>
        <v>Harakka_Timo_1962</v>
      </c>
      <c r="BK94" s="104"/>
      <c r="BL94" s="104" t="s">
        <v>1054</v>
      </c>
      <c r="BM94" s="105" t="str">
        <f>IF(BQ94="","",BM$3)</f>
        <v/>
      </c>
      <c r="BN94" s="106" t="str">
        <f>IF(BQ94="","",BM$1)</f>
        <v/>
      </c>
      <c r="BO94" s="107" t="str">
        <f>IF(BQ94="","",BM$2)</f>
        <v/>
      </c>
      <c r="BP94" s="107" t="str">
        <f>IF(BQ94="","",BM$3)</f>
        <v/>
      </c>
      <c r="BQ94" s="108" t="str">
        <f>IF(BX94="","",IF(ISNUMBER(SEARCH(":",BX94)),MID(BX94,FIND(":",BX94)+2,FIND("(",BX94)-FIND(":",BX94)-3),LEFT(BX94,FIND("(",BX94)-2)))</f>
        <v/>
      </c>
      <c r="BR94" s="109" t="str">
        <f>IF(BX94="","",MID(BX94,FIND("(",BX94)+1,4))</f>
        <v/>
      </c>
      <c r="BS94" s="110" t="str">
        <f>IF(ISNUMBER(SEARCH("*female*",BX94)),"female",IF(ISNUMBER(SEARCH("*male*",BX94)),"male",""))</f>
        <v/>
      </c>
      <c r="BT94" s="111" t="str">
        <f>IF(BX94="","",IF(ISERROR(MID(BX94,FIND("male,",BX94)+6,(FIND(")",BX94)-(FIND("male,",BX94)+6))))=TRUE,"missing/error",MID(BX94,FIND("male,",BX94)+6,(FIND(")",BX94)-(FIND("male,",BX94)+6)))))</f>
        <v/>
      </c>
      <c r="BU94" s="112" t="str">
        <f>IF(BQ94="","",(MID(BQ94,(SEARCH("^^",SUBSTITUTE(BQ94," ","^^",LEN(BQ94)-LEN(SUBSTITUTE(BQ94," ","")))))+1,99)&amp;"_"&amp;LEFT(BQ94,FIND(" ",BQ94)-1)&amp;"_"&amp;BR94))</f>
        <v/>
      </c>
      <c r="BW94" s="104"/>
      <c r="BX94" s="104"/>
      <c r="BY94" s="105" t="str">
        <f>IF(CC94="","",BY$3)</f>
        <v/>
      </c>
      <c r="BZ94" s="106" t="str">
        <f>IF(CC94="","",BY$1)</f>
        <v/>
      </c>
      <c r="CA94" s="107" t="str">
        <f>IF(CC94="","",BY$2)</f>
        <v/>
      </c>
      <c r="CB94" s="107" t="str">
        <f>IF(CC94="","",BY$3)</f>
        <v/>
      </c>
      <c r="CC94" s="108" t="str">
        <f>IF(CJ94="","",IF(ISNUMBER(SEARCH(":",CJ94)),MID(CJ94,FIND(":",CJ94)+2,FIND("(",CJ94)-FIND(":",CJ94)-3),LEFT(CJ94,FIND("(",CJ94)-2)))</f>
        <v/>
      </c>
      <c r="CD94" s="109" t="str">
        <f>IF(CJ94="","",MID(CJ94,FIND("(",CJ94)+1,4))</f>
        <v/>
      </c>
      <c r="CE94" s="110" t="str">
        <f>IF(ISNUMBER(SEARCH("*female*",CJ94)),"female",IF(ISNUMBER(SEARCH("*male*",CJ94)),"male",""))</f>
        <v/>
      </c>
      <c r="CF94" s="111" t="str">
        <f>IF(CJ94="","",IF(ISERROR(MID(CJ94,FIND("male,",CJ94)+6,(FIND(")",CJ94)-(FIND("male,",CJ94)+6))))=TRUE,"missing/error",MID(CJ94,FIND("male,",CJ94)+6,(FIND(")",CJ94)-(FIND("male,",CJ94)+6)))))</f>
        <v/>
      </c>
      <c r="CG94" s="112" t="str">
        <f>IF(CC94="","",(MID(CC94,(SEARCH("^^",SUBSTITUTE(CC94," ","^^",LEN(CC94)-LEN(SUBSTITUTE(CC94," ","")))))+1,99)&amp;"_"&amp;LEFT(CC94,FIND(" ",CC94)-1)&amp;"_"&amp;CD94))</f>
        <v/>
      </c>
      <c r="CI94" s="104"/>
      <c r="CJ94" s="104"/>
      <c r="CK94" s="105" t="str">
        <f>IF(CO94="","",CK$3)</f>
        <v/>
      </c>
      <c r="CL94" s="106" t="str">
        <f>IF(CO94="","",CK$1)</f>
        <v/>
      </c>
      <c r="CM94" s="107" t="str">
        <f>IF(CO94="","",CK$2)</f>
        <v/>
      </c>
      <c r="CN94" s="107" t="str">
        <f>IF(CO94="","",CK$3)</f>
        <v/>
      </c>
      <c r="CO94" s="108" t="str">
        <f>IF(CV94="","",IF(ISNUMBER(SEARCH(":",CV94)),MID(CV94,FIND(":",CV94)+2,FIND("(",CV94)-FIND(":",CV94)-3),LEFT(CV94,FIND("(",CV94)-2)))</f>
        <v/>
      </c>
      <c r="CP94" s="109" t="str">
        <f>IF(CV94="","",MID(CV94,FIND("(",CV94)+1,4))</f>
        <v/>
      </c>
      <c r="CQ94" s="110" t="str">
        <f>IF(ISNUMBER(SEARCH("*female*",CV94)),"female",IF(ISNUMBER(SEARCH("*male*",CV94)),"male",""))</f>
        <v/>
      </c>
      <c r="CR94" s="111" t="str">
        <f>IF(CV94="","",IF(ISERROR(MID(CV94,FIND("male,",CV94)+6,(FIND(")",CV94)-(FIND("male,",CV94)+6))))=TRUE,"missing/error",MID(CV94,FIND("male,",CV94)+6,(FIND(")",CV94)-(FIND("male,",CV94)+6)))))</f>
        <v/>
      </c>
      <c r="CS94" s="112" t="str">
        <f>IF(CO94="","",(MID(CO94,(SEARCH("^^",SUBSTITUTE(CO94," ","^^",LEN(CO94)-LEN(SUBSTITUTE(CO94," ","")))))+1,99)&amp;"_"&amp;LEFT(CO94,FIND(" ",CO94)-1)&amp;"_"&amp;CP94))</f>
        <v/>
      </c>
      <c r="CU94" s="104"/>
      <c r="CV94" s="104"/>
      <c r="CW94" s="105" t="str">
        <f>IF(DA94="","",CW$3)</f>
        <v/>
      </c>
      <c r="CX94" s="106" t="str">
        <f>IF(DA94="","",CW$1)</f>
        <v/>
      </c>
      <c r="CY94" s="107" t="str">
        <f>IF(DA94="","",CW$2)</f>
        <v/>
      </c>
      <c r="CZ94" s="107" t="str">
        <f>IF(DA94="","",CW$3)</f>
        <v/>
      </c>
      <c r="DA94" s="108" t="str">
        <f>IF(DH94="","",IF(ISNUMBER(SEARCH(":",DH94)),MID(DH94,FIND(":",DH94)+2,FIND("(",DH94)-FIND(":",DH94)-3),LEFT(DH94,FIND("(",DH94)-2)))</f>
        <v/>
      </c>
      <c r="DB94" s="109" t="str">
        <f>IF(DH94="","",MID(DH94,FIND("(",DH94)+1,4))</f>
        <v/>
      </c>
      <c r="DC94" s="110" t="str">
        <f>IF(ISNUMBER(SEARCH("*female*",DH94)),"female",IF(ISNUMBER(SEARCH("*male*",DH94)),"male",""))</f>
        <v/>
      </c>
      <c r="DD94" s="111" t="str">
        <f>IF(DH94="","",IF(ISERROR(MID(DH94,FIND("male,",DH94)+6,(FIND(")",DH94)-(FIND("male,",DH94)+6))))=TRUE,"missing/error",MID(DH94,FIND("male,",DH94)+6,(FIND(")",DH94)-(FIND("male,",DH94)+6)))))</f>
        <v/>
      </c>
      <c r="DE94" s="112" t="str">
        <f>IF(DA94="","",(MID(DA94,(SEARCH("^^",SUBSTITUTE(DA94," ","^^",LEN(DA94)-LEN(SUBSTITUTE(DA94," ","")))))+1,99)&amp;"_"&amp;LEFT(DA94,FIND(" ",DA94)-1)&amp;"_"&amp;DB94))</f>
        <v/>
      </c>
      <c r="DG94" s="104"/>
      <c r="DH94" s="104"/>
      <c r="DI94" s="105" t="str">
        <f>IF(DM94="","",DI$3)</f>
        <v/>
      </c>
      <c r="DJ94" s="106" t="str">
        <f>IF(DM94="","",DI$1)</f>
        <v/>
      </c>
      <c r="DK94" s="107" t="str">
        <f>IF(DM94="","",DI$2)</f>
        <v/>
      </c>
      <c r="DL94" s="107" t="str">
        <f>IF(DM94="","",DI$3)</f>
        <v/>
      </c>
      <c r="DM94" s="108" t="str">
        <f>IF(DT94="","",IF(ISNUMBER(SEARCH(":",DT94)),MID(DT94,FIND(":",DT94)+2,FIND("(",DT94)-FIND(":",DT94)-3),LEFT(DT94,FIND("(",DT94)-2)))</f>
        <v/>
      </c>
      <c r="DN94" s="109" t="str">
        <f>IF(DT94="","",MID(DT94,FIND("(",DT94)+1,4))</f>
        <v/>
      </c>
      <c r="DO94" s="110" t="str">
        <f>IF(ISNUMBER(SEARCH("*female*",DT94)),"female",IF(ISNUMBER(SEARCH("*male*",DT94)),"male",""))</f>
        <v/>
      </c>
      <c r="DP94" s="111" t="str">
        <f>IF(DT94="","",IF(ISERROR(MID(DT94,FIND("male,",DT94)+6,(FIND(")",DT94)-(FIND("male,",DT94)+6))))=TRUE,"missing/error",MID(DT94,FIND("male,",DT94)+6,(FIND(")",DT94)-(FIND("male,",DT94)+6)))))</f>
        <v/>
      </c>
      <c r="DQ94" s="112" t="str">
        <f>IF(DM94="","",(MID(DM94,(SEARCH("^^",SUBSTITUTE(DM94," ","^^",LEN(DM94)-LEN(SUBSTITUTE(DM94," ","")))))+1,99)&amp;"_"&amp;LEFT(DM94,FIND(" ",DM94)-1)&amp;"_"&amp;DN94))</f>
        <v/>
      </c>
      <c r="DS94" s="104"/>
      <c r="DT94" s="104"/>
      <c r="DU94" s="105" t="str">
        <f>IF(DY94="","",DU$3)</f>
        <v/>
      </c>
      <c r="DV94" s="106" t="str">
        <f>IF(DY94="","",DU$1)</f>
        <v/>
      </c>
      <c r="DW94" s="107" t="str">
        <f>IF(DY94="","",DU$2)</f>
        <v/>
      </c>
      <c r="DX94" s="107" t="str">
        <f>IF(DY94="","",DU$3)</f>
        <v/>
      </c>
      <c r="DY94" s="108" t="str">
        <f>IF(EF94="","",IF(ISNUMBER(SEARCH(":",EF94)),MID(EF94,FIND(":",EF94)+2,FIND("(",EF94)-FIND(":",EF94)-3),LEFT(EF94,FIND("(",EF94)-2)))</f>
        <v/>
      </c>
      <c r="DZ94" s="109" t="str">
        <f>IF(EF94="","",MID(EF94,FIND("(",EF94)+1,4))</f>
        <v/>
      </c>
      <c r="EA94" s="110" t="str">
        <f>IF(ISNUMBER(SEARCH("*female*",EF94)),"female",IF(ISNUMBER(SEARCH("*male*",EF94)),"male",""))</f>
        <v/>
      </c>
      <c r="EB94" s="111" t="str">
        <f>IF(EF94="","",IF(ISERROR(MID(EF94,FIND("male,",EF94)+6,(FIND(")",EF94)-(FIND("male,",EF94)+6))))=TRUE,"missing/error",MID(EF94,FIND("male,",EF94)+6,(FIND(")",EF94)-(FIND("male,",EF94)+6)))))</f>
        <v/>
      </c>
      <c r="EC94" s="112" t="str">
        <f>IF(DY94="","",(MID(DY94,(SEARCH("^^",SUBSTITUTE(DY94," ","^^",LEN(DY94)-LEN(SUBSTITUTE(DY94," ","")))))+1,99)&amp;"_"&amp;LEFT(DY94,FIND(" ",DY94)-1)&amp;"_"&amp;DZ94))</f>
        <v/>
      </c>
      <c r="EE94" s="104"/>
      <c r="EF94" s="104"/>
      <c r="EG94" s="105" t="str">
        <f>IF(EK94="","",EG$3)</f>
        <v/>
      </c>
      <c r="EH94" s="106" t="str">
        <f>IF(EK94="","",EG$1)</f>
        <v/>
      </c>
      <c r="EI94" s="107" t="str">
        <f>IF(EK94="","",EG$2)</f>
        <v/>
      </c>
      <c r="EJ94" s="107" t="str">
        <f>IF(EK94="","",EG$3)</f>
        <v/>
      </c>
      <c r="EK94" s="108" t="str">
        <f>IF(ER94="","",IF(ISNUMBER(SEARCH(":",ER94)),MID(ER94,FIND(":",ER94)+2,FIND("(",ER94)-FIND(":",ER94)-3),LEFT(ER94,FIND("(",ER94)-2)))</f>
        <v/>
      </c>
      <c r="EL94" s="109" t="str">
        <f>IF(ER94="","",MID(ER94,FIND("(",ER94)+1,4))</f>
        <v/>
      </c>
      <c r="EM94" s="110" t="str">
        <f>IF(ISNUMBER(SEARCH("*female*",ER94)),"female",IF(ISNUMBER(SEARCH("*male*",ER94)),"male",""))</f>
        <v/>
      </c>
      <c r="EN94" s="111" t="str">
        <f>IF(ER94="","",IF(ISERROR(MID(ER94,FIND("male,",ER94)+6,(FIND(")",ER94)-(FIND("male,",ER94)+6))))=TRUE,"missing/error",MID(ER94,FIND("male,",ER94)+6,(FIND(")",ER94)-(FIND("male,",ER94)+6)))))</f>
        <v/>
      </c>
      <c r="EO94" s="112" t="str">
        <f>IF(EK94="","",(MID(EK94,(SEARCH("^^",SUBSTITUTE(EK94," ","^^",LEN(EK94)-LEN(SUBSTITUTE(EK94," ","")))))+1,99)&amp;"_"&amp;LEFT(EK94,FIND(" ",EK94)-1)&amp;"_"&amp;EL94))</f>
        <v/>
      </c>
      <c r="EQ94" s="104"/>
      <c r="ER94" s="104"/>
      <c r="ES94" s="105" t="str">
        <f>IF(EW94="","",ES$3)</f>
        <v/>
      </c>
      <c r="ET94" s="106" t="str">
        <f>IF(EW94="","",ES$1)</f>
        <v/>
      </c>
      <c r="EU94" s="107" t="str">
        <f>IF(EW94="","",ES$2)</f>
        <v/>
      </c>
      <c r="EV94" s="107" t="str">
        <f>IF(EW94="","",ES$3)</f>
        <v/>
      </c>
      <c r="EW94" s="108" t="str">
        <f>IF(FD94="","",IF(ISNUMBER(SEARCH(":",FD94)),MID(FD94,FIND(":",FD94)+2,FIND("(",FD94)-FIND(":",FD94)-3),LEFT(FD94,FIND("(",FD94)-2)))</f>
        <v/>
      </c>
      <c r="EX94" s="109" t="str">
        <f>IF(FD94="","",MID(FD94,FIND("(",FD94)+1,4))</f>
        <v/>
      </c>
      <c r="EY94" s="110" t="str">
        <f>IF(ISNUMBER(SEARCH("*female*",FD94)),"female",IF(ISNUMBER(SEARCH("*male*",FD94)),"male",""))</f>
        <v/>
      </c>
      <c r="EZ94" s="111" t="str">
        <f>IF(FD94="","",IF(ISERROR(MID(FD94,FIND("male,",FD94)+6,(FIND(")",FD94)-(FIND("male,",FD94)+6))))=TRUE,"missing/error",MID(FD94,FIND("male,",FD94)+6,(FIND(")",FD94)-(FIND("male,",FD94)+6)))))</f>
        <v/>
      </c>
      <c r="FA94" s="112" t="str">
        <f>IF(EW94="","",(MID(EW94,(SEARCH("^^",SUBSTITUTE(EW94," ","^^",LEN(EW94)-LEN(SUBSTITUTE(EW94," ","")))))+1,99)&amp;"_"&amp;LEFT(EW94,FIND(" ",EW94)-1)&amp;"_"&amp;EX94))</f>
        <v/>
      </c>
      <c r="FC94" s="104"/>
      <c r="FD94" s="104"/>
      <c r="FE94" s="105" t="str">
        <f>IF(FI94="","",FE$3)</f>
        <v/>
      </c>
      <c r="FF94" s="106" t="str">
        <f>IF(FI94="","",FE$1)</f>
        <v/>
      </c>
      <c r="FG94" s="107" t="str">
        <f>IF(FI94="","",FE$2)</f>
        <v/>
      </c>
      <c r="FH94" s="107" t="str">
        <f>IF(FI94="","",FE$3)</f>
        <v/>
      </c>
      <c r="FI94" s="108" t="str">
        <f>IF(FP94="","",IF(ISNUMBER(SEARCH(":",FP94)),MID(FP94,FIND(":",FP94)+2,FIND("(",FP94)-FIND(":",FP94)-3),LEFT(FP94,FIND("(",FP94)-2)))</f>
        <v/>
      </c>
      <c r="FJ94" s="109" t="str">
        <f>IF(FP94="","",MID(FP94,FIND("(",FP94)+1,4))</f>
        <v/>
      </c>
      <c r="FK94" s="110" t="str">
        <f>IF(ISNUMBER(SEARCH("*female*",FP94)),"female",IF(ISNUMBER(SEARCH("*male*",FP94)),"male",""))</f>
        <v/>
      </c>
      <c r="FL94" s="111" t="str">
        <f>IF(FP94="","",IF(ISERROR(MID(FP94,FIND("male,",FP94)+6,(FIND(")",FP94)-(FIND("male,",FP94)+6))))=TRUE,"missing/error",MID(FP94,FIND("male,",FP94)+6,(FIND(")",FP94)-(FIND("male,",FP94)+6)))))</f>
        <v/>
      </c>
      <c r="FM94" s="112" t="str">
        <f>IF(FI94="","",(MID(FI94,(SEARCH("^^",SUBSTITUTE(FI94," ","^^",LEN(FI94)-LEN(SUBSTITUTE(FI94," ","")))))+1,99)&amp;"_"&amp;LEFT(FI94,FIND(" ",FI94)-1)&amp;"_"&amp;FJ94))</f>
        <v/>
      </c>
      <c r="FO94" s="104"/>
      <c r="FP94" s="104"/>
      <c r="FQ94" s="105" t="str">
        <f>IF(FU94="","",#REF!)</f>
        <v/>
      </c>
      <c r="FR94" s="106" t="str">
        <f>IF(FU94="","",FQ$1)</f>
        <v/>
      </c>
      <c r="FS94" s="107" t="str">
        <f>IF(FU94="","",FQ$2)</f>
        <v/>
      </c>
      <c r="FT94" s="107" t="str">
        <f>IF(FU94="","",FQ$3)</f>
        <v/>
      </c>
      <c r="FU94" s="108" t="str">
        <f>IF(GB94="","",IF(ISNUMBER(SEARCH(":",GB94)),MID(GB94,FIND(":",GB94)+2,FIND("(",GB94)-FIND(":",GB94)-3),LEFT(GB94,FIND("(",GB94)-2)))</f>
        <v/>
      </c>
      <c r="FV94" s="109" t="str">
        <f>IF(GB94="","",MID(GB94,FIND("(",GB94)+1,4))</f>
        <v/>
      </c>
      <c r="FW94" s="110" t="str">
        <f>IF(ISNUMBER(SEARCH("*female*",GB94)),"female",IF(ISNUMBER(SEARCH("*male*",GB94)),"male",""))</f>
        <v/>
      </c>
      <c r="FX94" s="111" t="str">
        <f>IF(GB94="","",IF(ISERROR(MID(GB94,FIND("male,",GB94)+6,(FIND(")",GB94)-(FIND("male,",GB94)+6))))=TRUE,"missing/error",MID(GB94,FIND("male,",GB94)+6,(FIND(")",GB94)-(FIND("male,",GB94)+6)))))</f>
        <v/>
      </c>
      <c r="FY94" s="112" t="str">
        <f>IF(FU94="","",(MID(FU94,(SEARCH("^^",SUBSTITUTE(FU94," ","^^",LEN(FU94)-LEN(SUBSTITUTE(FU94," ","")))))+1,99)&amp;"_"&amp;LEFT(FU94,FIND(" ",FU94)-1)&amp;"_"&amp;FV94))</f>
        <v/>
      </c>
      <c r="GA94" s="104"/>
      <c r="GB94" s="104"/>
      <c r="GC94" s="105" t="str">
        <f>IF(GG94="","",GC$3)</f>
        <v/>
      </c>
      <c r="GD94" s="106" t="str">
        <f>IF(GG94="","",GC$1)</f>
        <v/>
      </c>
      <c r="GE94" s="107" t="str">
        <f>IF(GG94="","",GC$2)</f>
        <v/>
      </c>
      <c r="GF94" s="107" t="str">
        <f>IF(GG94="","",GC$3)</f>
        <v/>
      </c>
      <c r="GG94" s="108" t="str">
        <f>IF(GN94="","",IF(ISNUMBER(SEARCH(":",GN94)),MID(GN94,FIND(":",GN94)+2,FIND("(",GN94)-FIND(":",GN94)-3),LEFT(GN94,FIND("(",GN94)-2)))</f>
        <v/>
      </c>
      <c r="GH94" s="109" t="str">
        <f>IF(GN94="","",MID(GN94,FIND("(",GN94)+1,4))</f>
        <v/>
      </c>
      <c r="GI94" s="110" t="str">
        <f>IF(ISNUMBER(SEARCH("*female*",GN94)),"female",IF(ISNUMBER(SEARCH("*male*",GN94)),"male",""))</f>
        <v/>
      </c>
      <c r="GJ94" s="111" t="str">
        <f>IF(GN94="","",IF(ISERROR(MID(GN94,FIND("male,",GN94)+6,(FIND(")",GN94)-(FIND("male,",GN94)+6))))=TRUE,"missing/error",MID(GN94,FIND("male,",GN94)+6,(FIND(")",GN94)-(FIND("male,",GN94)+6)))))</f>
        <v/>
      </c>
      <c r="GK94" s="112" t="str">
        <f>IF(GG94="","",(MID(GG94,(SEARCH("^^",SUBSTITUTE(GG94," ","^^",LEN(GG94)-LEN(SUBSTITUTE(GG94," ","")))))+1,99)&amp;"_"&amp;LEFT(GG94,FIND(" ",GG94)-1)&amp;"_"&amp;GH94))</f>
        <v/>
      </c>
      <c r="GM94" s="104"/>
      <c r="GN94" s="104"/>
      <c r="GO94" s="105" t="str">
        <f>IF(GS94="","",GO$3)</f>
        <v/>
      </c>
      <c r="GP94" s="106" t="str">
        <f>IF(GS94="","",GO$1)</f>
        <v/>
      </c>
      <c r="GQ94" s="107" t="str">
        <f>IF(GS94="","",GO$2)</f>
        <v/>
      </c>
      <c r="GR94" s="107" t="str">
        <f>IF(GS94="","",GO$3)</f>
        <v/>
      </c>
      <c r="GS94" s="108" t="str">
        <f>IF(GZ94="","",IF(ISNUMBER(SEARCH(":",GZ94)),MID(GZ94,FIND(":",GZ94)+2,FIND("(",GZ94)-FIND(":",GZ94)-3),LEFT(GZ94,FIND("(",GZ94)-2)))</f>
        <v/>
      </c>
      <c r="GT94" s="109" t="str">
        <f>IF(GZ94="","",MID(GZ94,FIND("(",GZ94)+1,4))</f>
        <v/>
      </c>
      <c r="GU94" s="110" t="str">
        <f>IF(ISNUMBER(SEARCH("*female*",GZ94)),"female",IF(ISNUMBER(SEARCH("*male*",GZ94)),"male",""))</f>
        <v/>
      </c>
      <c r="GV94" s="111" t="str">
        <f>IF(GZ94="","",IF(ISERROR(MID(GZ94,FIND("male,",GZ94)+6,(FIND(")",GZ94)-(FIND("male,",GZ94)+6))))=TRUE,"missing/error",MID(GZ94,FIND("male,",GZ94)+6,(FIND(")",GZ94)-(FIND("male,",GZ94)+6)))))</f>
        <v/>
      </c>
      <c r="GW94" s="112" t="str">
        <f>IF(GS94="","",(MID(GS94,(SEARCH("^^",SUBSTITUTE(GS94," ","^^",LEN(GS94)-LEN(SUBSTITUTE(GS94," ","")))))+1,99)&amp;"_"&amp;LEFT(GS94,FIND(" ",GS94)-1)&amp;"_"&amp;GT94))</f>
        <v/>
      </c>
      <c r="GY94" s="104"/>
      <c r="GZ94" s="104"/>
      <c r="HA94" s="105" t="str">
        <f>IF(HE94="","",HA$3)</f>
        <v/>
      </c>
      <c r="HB94" s="106" t="str">
        <f>IF(HE94="","",HA$1)</f>
        <v/>
      </c>
      <c r="HC94" s="107" t="str">
        <f>IF(HE94="","",HA$2)</f>
        <v/>
      </c>
      <c r="HD94" s="107" t="str">
        <f>IF(HE94="","",HA$3)</f>
        <v/>
      </c>
      <c r="HE94" s="108" t="str">
        <f>IF(HL94="","",IF(ISNUMBER(SEARCH(":",HL94)),MID(HL94,FIND(":",HL94)+2,FIND("(",HL94)-FIND(":",HL94)-3),LEFT(HL94,FIND("(",HL94)-2)))</f>
        <v/>
      </c>
      <c r="HF94" s="109" t="str">
        <f>IF(HL94="","",MID(HL94,FIND("(",HL94)+1,4))</f>
        <v/>
      </c>
      <c r="HG94" s="110" t="str">
        <f>IF(ISNUMBER(SEARCH("*female*",HL94)),"female",IF(ISNUMBER(SEARCH("*male*",HL94)),"male",""))</f>
        <v/>
      </c>
      <c r="HH94" s="111" t="str">
        <f>IF(HL94="","",IF(ISERROR(MID(HL94,FIND("male,",HL94)+6,(FIND(")",HL94)-(FIND("male,",HL94)+6))))=TRUE,"missing/error",MID(HL94,FIND("male,",HL94)+6,(FIND(")",HL94)-(FIND("male,",HL94)+6)))))</f>
        <v/>
      </c>
      <c r="HI94" s="112" t="str">
        <f>IF(HE94="","",(MID(HE94,(SEARCH("^^",SUBSTITUTE(HE94," ","^^",LEN(HE94)-LEN(SUBSTITUTE(HE94," ","")))))+1,99)&amp;"_"&amp;LEFT(HE94,FIND(" ",HE94)-1)&amp;"_"&amp;HF94))</f>
        <v/>
      </c>
      <c r="HK94" s="104"/>
      <c r="HL94" s="104" t="s">
        <v>287</v>
      </c>
      <c r="HM94" s="105" t="str">
        <f>IF(HQ94="","",HM$3)</f>
        <v/>
      </c>
      <c r="HN94" s="106" t="str">
        <f>IF(HQ94="","",HM$1)</f>
        <v/>
      </c>
      <c r="HO94" s="107" t="str">
        <f>IF(HQ94="","",HM$2)</f>
        <v/>
      </c>
      <c r="HP94" s="107" t="str">
        <f>IF(HQ94="","",HM$3)</f>
        <v/>
      </c>
      <c r="HQ94" s="108" t="str">
        <f>IF(HX94="","",IF(ISNUMBER(SEARCH(":",HX94)),MID(HX94,FIND(":",HX94)+2,FIND("(",HX94)-FIND(":",HX94)-3),LEFT(HX94,FIND("(",HX94)-2)))</f>
        <v/>
      </c>
      <c r="HR94" s="109" t="str">
        <f>IF(HX94="","",MID(HX94,FIND("(",HX94)+1,4))</f>
        <v/>
      </c>
      <c r="HS94" s="110" t="str">
        <f>IF(ISNUMBER(SEARCH("*female*",HX94)),"female",IF(ISNUMBER(SEARCH("*male*",HX94)),"male",""))</f>
        <v/>
      </c>
      <c r="HT94" s="111" t="str">
        <f>IF(HX94="","",IF(ISERROR(MID(HX94,FIND("male,",HX94)+6,(FIND(")",HX94)-(FIND("male,",HX94)+6))))=TRUE,"missing/error",MID(HX94,FIND("male,",HX94)+6,(FIND(")",HX94)-(FIND("male,",HX94)+6)))))</f>
        <v/>
      </c>
      <c r="HU94" s="112" t="str">
        <f>IF(HQ94="","",(MID(HQ94,(SEARCH("^^",SUBSTITUTE(HQ94," ","^^",LEN(HQ94)-LEN(SUBSTITUTE(HQ94," ","")))))+1,99)&amp;"_"&amp;LEFT(HQ94,FIND(" ",HQ94)-1)&amp;"_"&amp;HR94))</f>
        <v/>
      </c>
      <c r="HW94" s="104"/>
      <c r="HX94" s="104"/>
      <c r="HY94" s="105" t="str">
        <f>IF(IC94="","",HY$3)</f>
        <v/>
      </c>
      <c r="HZ94" s="106" t="str">
        <f>IF(IC94="","",HY$1)</f>
        <v/>
      </c>
      <c r="IA94" s="107" t="str">
        <f>IF(IC94="","",HY$2)</f>
        <v/>
      </c>
      <c r="IB94" s="107" t="str">
        <f>IF(IC94="","",HY$3)</f>
        <v/>
      </c>
      <c r="IC94" s="108" t="str">
        <f>IF(IJ94="","",IF(ISNUMBER(SEARCH(":",IJ94)),MID(IJ94,FIND(":",IJ94)+2,FIND("(",IJ94)-FIND(":",IJ94)-3),LEFT(IJ94,FIND("(",IJ94)-2)))</f>
        <v/>
      </c>
      <c r="ID94" s="109" t="str">
        <f>IF(IJ94="","",MID(IJ94,FIND("(",IJ94)+1,4))</f>
        <v/>
      </c>
      <c r="IE94" s="110" t="str">
        <f>IF(ISNUMBER(SEARCH("*female*",IJ94)),"female",IF(ISNUMBER(SEARCH("*male*",IJ94)),"male",""))</f>
        <v/>
      </c>
      <c r="IF94" s="111" t="str">
        <f>IF(IJ94="","",IF(ISERROR(MID(IJ94,FIND("male,",IJ94)+6,(FIND(")",IJ94)-(FIND("male,",IJ94)+6))))=TRUE,"missing/error",MID(IJ94,FIND("male,",IJ94)+6,(FIND(")",IJ94)-(FIND("male,",IJ94)+6)))))</f>
        <v/>
      </c>
      <c r="IG94" s="112" t="str">
        <f>IF(IC94="","",(MID(IC94,(SEARCH("^^",SUBSTITUTE(IC94," ","^^",LEN(IC94)-LEN(SUBSTITUTE(IC94," ","")))))+1,99)&amp;"_"&amp;LEFT(IC94,FIND(" ",IC94)-1)&amp;"_"&amp;ID94))</f>
        <v/>
      </c>
      <c r="II94" s="104"/>
      <c r="IJ94" s="104"/>
      <c r="IK94" s="105" t="str">
        <f>IF(IO94="","",IK$3)</f>
        <v/>
      </c>
      <c r="IL94" s="106" t="str">
        <f>IF(IO94="","",IK$1)</f>
        <v/>
      </c>
      <c r="IM94" s="107" t="str">
        <f>IF(IO94="","",IK$2)</f>
        <v/>
      </c>
      <c r="IN94" s="107" t="str">
        <f>IF(IO94="","",IK$3)</f>
        <v/>
      </c>
      <c r="IO94" s="108" t="str">
        <f>IF(IV94="","",IF(ISNUMBER(SEARCH(":",IV94)),MID(IV94,FIND(":",IV94)+2,FIND("(",IV94)-FIND(":",IV94)-3),LEFT(IV94,FIND("(",IV94)-2)))</f>
        <v/>
      </c>
      <c r="IP94" s="109" t="str">
        <f>IF(IV94="","",MID(IV94,FIND("(",IV94)+1,4))</f>
        <v/>
      </c>
      <c r="IQ94" s="110" t="str">
        <f>IF(ISNUMBER(SEARCH("*female*",IV94)),"female",IF(ISNUMBER(SEARCH("*male*",IV94)),"male",""))</f>
        <v/>
      </c>
      <c r="IR94" s="111" t="str">
        <f>IF(IV94="","",IF(ISERROR(MID(IV94,FIND("male,",IV94)+6,(FIND(")",IV94)-(FIND("male,",IV94)+6))))=TRUE,"missing/error",MID(IV94,FIND("male,",IV94)+6,(FIND(")",IV94)-(FIND("male,",IV94)+6)))))</f>
        <v/>
      </c>
      <c r="IS94" s="112" t="str">
        <f>IF(IO94="","",(MID(IO94,(SEARCH("^^",SUBSTITUTE(IO94," ","^^",LEN(IO94)-LEN(SUBSTITUTE(IO94," ","")))))+1,99)&amp;"_"&amp;LEFT(IO94,FIND(" ",IO94)-1)&amp;"_"&amp;IP94))</f>
        <v/>
      </c>
      <c r="IU94" s="104"/>
      <c r="IV94" s="104"/>
      <c r="IW94" s="105" t="str">
        <f>IF(JA94="","",IW$3)</f>
        <v/>
      </c>
      <c r="IX94" s="106" t="str">
        <f>IF(JA94="","",IW$1)</f>
        <v/>
      </c>
      <c r="IY94" s="107" t="str">
        <f>IF(JA94="","",IW$2)</f>
        <v/>
      </c>
      <c r="IZ94" s="107" t="str">
        <f>IF(JA94="","",IW$3)</f>
        <v/>
      </c>
      <c r="JA94" s="108" t="str">
        <f>IF(JH94="","",IF(ISNUMBER(SEARCH(":",JH94)),MID(JH94,FIND(":",JH94)+2,FIND("(",JH94)-FIND(":",JH94)-3),LEFT(JH94,FIND("(",JH94)-2)))</f>
        <v/>
      </c>
      <c r="JB94" s="109" t="str">
        <f>IF(JH94="","",MID(JH94,FIND("(",JH94)+1,4))</f>
        <v/>
      </c>
      <c r="JC94" s="110" t="str">
        <f>IF(ISNUMBER(SEARCH("*female*",JH94)),"female",IF(ISNUMBER(SEARCH("*male*",JH94)),"male",""))</f>
        <v/>
      </c>
      <c r="JD94" s="111" t="str">
        <f>IF(JH94="","",IF(ISERROR(MID(JH94,FIND("male,",JH94)+6,(FIND(")",JH94)-(FIND("male,",JH94)+6))))=TRUE,"missing/error",MID(JH94,FIND("male,",JH94)+6,(FIND(")",JH94)-(FIND("male,",JH94)+6)))))</f>
        <v/>
      </c>
      <c r="JE94" s="112" t="str">
        <f>IF(JA94="","",(MID(JA94,(SEARCH("^^",SUBSTITUTE(JA94," ","^^",LEN(JA94)-LEN(SUBSTITUTE(JA94," ","")))))+1,99)&amp;"_"&amp;LEFT(JA94,FIND(" ",JA94)-1)&amp;"_"&amp;JB94))</f>
        <v/>
      </c>
      <c r="JG94" s="104"/>
      <c r="JH94" s="104"/>
      <c r="JI94" s="105" t="str">
        <f>IF(JM94="","",JI$3)</f>
        <v/>
      </c>
      <c r="JJ94" s="106" t="str">
        <f>IF(JM94="","",JI$1)</f>
        <v/>
      </c>
      <c r="JK94" s="107" t="str">
        <f>IF(JM94="","",JI$2)</f>
        <v/>
      </c>
      <c r="JL94" s="107" t="str">
        <f>IF(JM94="","",JI$3)</f>
        <v/>
      </c>
      <c r="JM94" s="108" t="str">
        <f>IF(JT94="","",IF(ISNUMBER(SEARCH(":",JT94)),MID(JT94,FIND(":",JT94)+2,FIND("(",JT94)-FIND(":",JT94)-3),LEFT(JT94,FIND("(",JT94)-2)))</f>
        <v/>
      </c>
      <c r="JN94" s="109" t="str">
        <f>IF(JT94="","",MID(JT94,FIND("(",JT94)+1,4))</f>
        <v/>
      </c>
      <c r="JO94" s="110" t="str">
        <f>IF(ISNUMBER(SEARCH("*female*",JT94)),"female",IF(ISNUMBER(SEARCH("*male*",JT94)),"male",""))</f>
        <v/>
      </c>
      <c r="JP94" s="111" t="str">
        <f>IF(JT94="","",IF(ISERROR(MID(JT94,FIND("male,",JT94)+6,(FIND(")",JT94)-(FIND("male,",JT94)+6))))=TRUE,"missing/error",MID(JT94,FIND("male,",JT94)+6,(FIND(")",JT94)-(FIND("male,",JT94)+6)))))</f>
        <v/>
      </c>
      <c r="JQ94" s="112" t="str">
        <f>IF(JM94="","",(MID(JM94,(SEARCH("^^",SUBSTITUTE(JM94," ","^^",LEN(JM94)-LEN(SUBSTITUTE(JM94," ","")))))+1,99)&amp;"_"&amp;LEFT(JM94,FIND(" ",JM94)-1)&amp;"_"&amp;JN94))</f>
        <v/>
      </c>
      <c r="JS94" s="104"/>
      <c r="JT94" s="104"/>
      <c r="JU94" s="105" t="str">
        <f>IF(JY94="","",JU$3)</f>
        <v/>
      </c>
      <c r="JV94" s="106" t="str">
        <f>IF(JY94="","",JU$1)</f>
        <v/>
      </c>
      <c r="JW94" s="107" t="str">
        <f>IF(JY94="","",JU$2)</f>
        <v/>
      </c>
      <c r="JX94" s="107" t="str">
        <f>IF(JY94="","",JU$3)</f>
        <v/>
      </c>
      <c r="JY94" s="108" t="str">
        <f>IF(KF94="","",IF(ISNUMBER(SEARCH(":",KF94)),MID(KF94,FIND(":",KF94)+2,FIND("(",KF94)-FIND(":",KF94)-3),LEFT(KF94,FIND("(",KF94)-2)))</f>
        <v/>
      </c>
      <c r="JZ94" s="109" t="str">
        <f>IF(KF94="","",MID(KF94,FIND("(",KF94)+1,4))</f>
        <v/>
      </c>
      <c r="KA94" s="110" t="str">
        <f>IF(ISNUMBER(SEARCH("*female*",KF94)),"female",IF(ISNUMBER(SEARCH("*male*",KF94)),"male",""))</f>
        <v/>
      </c>
      <c r="KB94" s="111" t="str">
        <f>IF(KF94="","",IF(ISERROR(MID(KF94,FIND("male,",KF94)+6,(FIND(")",KF94)-(FIND("male,",KF94)+6))))=TRUE,"missing/error",MID(KF94,FIND("male,",KF94)+6,(FIND(")",KF94)-(FIND("male,",KF94)+6)))))</f>
        <v/>
      </c>
      <c r="KC94" s="112" t="str">
        <f>IF(JY94="","",(MID(JY94,(SEARCH("^^",SUBSTITUTE(JY94," ","^^",LEN(JY94)-LEN(SUBSTITUTE(JY94," ","")))))+1,99)&amp;"_"&amp;LEFT(JY94,FIND(" ",JY94)-1)&amp;"_"&amp;JZ94))</f>
        <v/>
      </c>
      <c r="KE94" s="104"/>
      <c r="KF94" s="104"/>
    </row>
    <row r="95" spans="1:292" ht="13.5" customHeight="1">
      <c r="A95" s="20"/>
      <c r="B95" s="104" t="s">
        <v>683</v>
      </c>
      <c r="C95" s="1" t="s">
        <v>938</v>
      </c>
      <c r="D95" s="163" t="s">
        <v>939</v>
      </c>
      <c r="E95" s="105"/>
      <c r="F95" s="106"/>
      <c r="G95" s="107"/>
      <c r="H95" s="107"/>
      <c r="I95" s="108"/>
      <c r="J95" s="109"/>
      <c r="K95" s="110"/>
      <c r="L95" s="111"/>
      <c r="M95" s="112"/>
      <c r="O95" s="104"/>
      <c r="P95" s="163"/>
      <c r="Q95" s="105"/>
      <c r="R95" s="106"/>
      <c r="S95" s="107"/>
      <c r="T95" s="107"/>
      <c r="U95" s="108"/>
      <c r="V95" s="109"/>
      <c r="W95" s="110"/>
      <c r="X95" s="111"/>
      <c r="Y95" s="112"/>
      <c r="AA95" s="104"/>
      <c r="AB95" s="104"/>
      <c r="AC95" s="105">
        <f>IF(AG95="","",AC$3)</f>
        <v>43622</v>
      </c>
      <c r="AD95" s="106" t="str">
        <f>IF(AG95="","",AC$1)</f>
        <v>Sipilä I</v>
      </c>
      <c r="AE95" s="107">
        <v>43614</v>
      </c>
      <c r="AF95" s="107">
        <f>IF(AG95="","",AC$3)</f>
        <v>43622</v>
      </c>
      <c r="AG95" s="108" t="str">
        <f>IF(AN95="","",IF(ISNUMBER(SEARCH(":",AN95)),MID(AN95,FIND(":",AN95)+2,FIND("(",AN95)-FIND(":",AN95)-3),LEFT(AN95,FIND("(",AN95)-2)))</f>
        <v>Anu Vehviläinen</v>
      </c>
      <c r="AH95" s="109" t="str">
        <f>IF(AN95="","",MID(AN95,FIND("(",AN95)+1,4))</f>
        <v>1963</v>
      </c>
      <c r="AI95" s="110" t="str">
        <f>IF(ISNUMBER(SEARCH("*female*",AN95)),"female",IF(ISNUMBER(SEARCH("*male*",AN95)),"male",""))</f>
        <v>female</v>
      </c>
      <c r="AJ95" s="111" t="str">
        <f>IF(AN95="","",IF(ISERROR(MID(AN95,FIND("male,",AN95)+6,(FIND(")",AN95)-(FIND("male,",AN95)+6))))=TRUE,"missing/error",MID(AN95,FIND("male,",AN95)+6,(FIND(")",AN95)-(FIND("male,",AN95)+6)))))</f>
        <v>fi_kesk01</v>
      </c>
      <c r="AK95" s="112" t="str">
        <f>IF(AG95="","",(MID(AG95,(SEARCH("^^",SUBSTITUTE(AG95," ","^^",LEN(AG95)-LEN(SUBSTITUTE(AG95," ","")))))+1,99)&amp;"_"&amp;LEFT(AG95,FIND(" ",AG95)-1)&amp;"_"&amp;AH95))</f>
        <v>Vehviläinen_Anu_1963</v>
      </c>
      <c r="AM95" s="104"/>
      <c r="AN95" s="104" t="s">
        <v>947</v>
      </c>
      <c r="AO95" s="105"/>
      <c r="AP95" s="106"/>
      <c r="AQ95" s="107"/>
      <c r="AR95" s="107"/>
      <c r="AS95" s="108"/>
      <c r="AT95" s="109"/>
      <c r="AU95" s="110"/>
      <c r="AV95" s="111"/>
      <c r="AW95" s="112"/>
      <c r="AY95" s="104"/>
      <c r="AZ95" s="104"/>
      <c r="BA95" s="105"/>
      <c r="BB95" s="106"/>
      <c r="BC95" s="107"/>
      <c r="BD95" s="107"/>
      <c r="BE95" s="108"/>
      <c r="BF95" s="109"/>
      <c r="BG95" s="110"/>
      <c r="BH95" s="111"/>
      <c r="BI95" s="112"/>
      <c r="BK95" s="104"/>
      <c r="BL95" s="104"/>
      <c r="BM95" s="105"/>
      <c r="BN95" s="106"/>
      <c r="BO95" s="107"/>
      <c r="BP95" s="107"/>
      <c r="BQ95" s="108"/>
      <c r="BR95" s="109"/>
      <c r="BS95" s="110"/>
      <c r="BT95" s="111"/>
      <c r="BU95" s="112"/>
      <c r="BW95" s="104"/>
      <c r="BX95" s="104"/>
      <c r="BY95" s="105"/>
      <c r="BZ95" s="106"/>
      <c r="CA95" s="107"/>
      <c r="CB95" s="107"/>
      <c r="CC95" s="108"/>
      <c r="CD95" s="109"/>
      <c r="CE95" s="110"/>
      <c r="CF95" s="111"/>
      <c r="CG95" s="112"/>
      <c r="CI95" s="104"/>
      <c r="CJ95" s="104"/>
      <c r="CK95" s="105"/>
      <c r="CL95" s="106"/>
      <c r="CM95" s="107"/>
      <c r="CN95" s="107"/>
      <c r="CO95" s="108"/>
      <c r="CP95" s="109"/>
      <c r="CQ95" s="110"/>
      <c r="CR95" s="111"/>
      <c r="CS95" s="112"/>
      <c r="CU95" s="104"/>
      <c r="CV95" s="104"/>
      <c r="CW95" s="105"/>
      <c r="CX95" s="106"/>
      <c r="CY95" s="107"/>
      <c r="CZ95" s="107"/>
      <c r="DA95" s="108"/>
      <c r="DB95" s="109"/>
      <c r="DC95" s="110"/>
      <c r="DD95" s="111"/>
      <c r="DE95" s="112"/>
      <c r="DG95" s="104"/>
      <c r="DH95" s="104"/>
      <c r="DI95" s="105"/>
      <c r="DJ95" s="106"/>
      <c r="DK95" s="107"/>
      <c r="DL95" s="107"/>
      <c r="DM95" s="108"/>
      <c r="DN95" s="109"/>
      <c r="DO95" s="110"/>
      <c r="DP95" s="111"/>
      <c r="DQ95" s="112"/>
      <c r="DS95" s="104"/>
      <c r="DT95" s="104"/>
      <c r="DU95" s="105"/>
      <c r="DV95" s="106"/>
      <c r="DW95" s="107"/>
      <c r="DX95" s="107"/>
      <c r="DY95" s="108"/>
      <c r="DZ95" s="109"/>
      <c r="EA95" s="110"/>
      <c r="EB95" s="111"/>
      <c r="EC95" s="112"/>
      <c r="EE95" s="104"/>
      <c r="EF95" s="104"/>
      <c r="EG95" s="105"/>
      <c r="EH95" s="106"/>
      <c r="EI95" s="107"/>
      <c r="EJ95" s="107"/>
      <c r="EK95" s="108"/>
      <c r="EL95" s="109"/>
      <c r="EM95" s="110"/>
      <c r="EN95" s="111"/>
      <c r="EO95" s="112"/>
      <c r="EQ95" s="104"/>
      <c r="ER95" s="104"/>
      <c r="ES95" s="105"/>
      <c r="ET95" s="106"/>
      <c r="EU95" s="107"/>
      <c r="EV95" s="107"/>
      <c r="EW95" s="108"/>
      <c r="EX95" s="109"/>
      <c r="EY95" s="110"/>
      <c r="EZ95" s="111"/>
      <c r="FA95" s="112"/>
      <c r="FC95" s="104"/>
      <c r="FD95" s="104"/>
      <c r="FE95" s="105"/>
      <c r="FF95" s="106"/>
      <c r="FG95" s="107"/>
      <c r="FH95" s="107"/>
      <c r="FI95" s="108"/>
      <c r="FJ95" s="109"/>
      <c r="FK95" s="110"/>
      <c r="FL95" s="111"/>
      <c r="FM95" s="112"/>
      <c r="FO95" s="104"/>
      <c r="FP95" s="104"/>
      <c r="FQ95" s="105"/>
      <c r="FR95" s="106"/>
      <c r="FS95" s="107"/>
      <c r="FT95" s="107"/>
      <c r="FU95" s="108"/>
      <c r="FV95" s="109"/>
      <c r="FW95" s="110"/>
      <c r="FX95" s="111"/>
      <c r="FY95" s="112"/>
      <c r="GA95" s="104"/>
      <c r="GB95" s="104"/>
      <c r="GC95" s="105"/>
      <c r="GD95" s="106"/>
      <c r="GE95" s="107"/>
      <c r="GF95" s="107"/>
      <c r="GG95" s="108"/>
      <c r="GH95" s="109"/>
      <c r="GI95" s="110"/>
      <c r="GJ95" s="111"/>
      <c r="GK95" s="112"/>
      <c r="GM95" s="104"/>
      <c r="GN95" s="104"/>
      <c r="GO95" s="105"/>
      <c r="GP95" s="106"/>
      <c r="GQ95" s="107"/>
      <c r="GR95" s="107"/>
      <c r="GS95" s="108"/>
      <c r="GT95" s="109"/>
      <c r="GU95" s="110"/>
      <c r="GV95" s="111"/>
      <c r="GW95" s="112"/>
      <c r="GY95" s="104"/>
      <c r="GZ95" s="104"/>
      <c r="HA95" s="105"/>
      <c r="HB95" s="106"/>
      <c r="HC95" s="107"/>
      <c r="HD95" s="107"/>
      <c r="HE95" s="108"/>
      <c r="HF95" s="109"/>
      <c r="HG95" s="110"/>
      <c r="HH95" s="111"/>
      <c r="HI95" s="112"/>
      <c r="HK95" s="104"/>
      <c r="HL95" s="104"/>
      <c r="HM95" s="105"/>
      <c r="HN95" s="106"/>
      <c r="HO95" s="107"/>
      <c r="HP95" s="107"/>
      <c r="HQ95" s="108"/>
      <c r="HR95" s="109"/>
      <c r="HS95" s="110"/>
      <c r="HT95" s="111"/>
      <c r="HU95" s="112"/>
      <c r="HW95" s="104"/>
      <c r="HX95" s="104"/>
      <c r="HY95" s="105"/>
      <c r="HZ95" s="106"/>
      <c r="IA95" s="107"/>
      <c r="IB95" s="107"/>
      <c r="IC95" s="108"/>
      <c r="ID95" s="109"/>
      <c r="IE95" s="110"/>
      <c r="IF95" s="111"/>
      <c r="IG95" s="112"/>
      <c r="II95" s="104"/>
      <c r="IJ95" s="104"/>
      <c r="IK95" s="105"/>
      <c r="IL95" s="106"/>
      <c r="IM95" s="107"/>
      <c r="IN95" s="107"/>
      <c r="IO95" s="108"/>
      <c r="IP95" s="109"/>
      <c r="IQ95" s="110"/>
      <c r="IR95" s="111"/>
      <c r="IS95" s="112"/>
      <c r="IU95" s="104"/>
      <c r="IV95" s="104"/>
      <c r="IW95" s="105"/>
      <c r="IX95" s="106"/>
      <c r="IY95" s="107"/>
      <c r="IZ95" s="107"/>
      <c r="JA95" s="108"/>
      <c r="JB95" s="109"/>
      <c r="JC95" s="110"/>
      <c r="JD95" s="111"/>
      <c r="JE95" s="112"/>
      <c r="JG95" s="104"/>
      <c r="JH95" s="104"/>
      <c r="JI95" s="105"/>
      <c r="JJ95" s="106"/>
      <c r="JK95" s="107"/>
      <c r="JL95" s="107"/>
      <c r="JM95" s="108"/>
      <c r="JN95" s="109"/>
      <c r="JO95" s="110"/>
      <c r="JP95" s="111"/>
      <c r="JQ95" s="112"/>
      <c r="JS95" s="104"/>
      <c r="JT95" s="104"/>
      <c r="JU95" s="105"/>
      <c r="JV95" s="106"/>
      <c r="JW95" s="107"/>
      <c r="JX95" s="107"/>
      <c r="JY95" s="108"/>
      <c r="JZ95" s="109"/>
      <c r="KA95" s="110"/>
      <c r="KB95" s="111"/>
      <c r="KC95" s="112"/>
      <c r="KE95" s="104"/>
      <c r="KF95" s="104"/>
    </row>
    <row r="96" spans="1:292" ht="13.5" customHeight="1">
      <c r="A96" s="20"/>
      <c r="B96" s="104" t="s">
        <v>880</v>
      </c>
      <c r="D96" s="163" t="s">
        <v>894</v>
      </c>
      <c r="E96" s="105"/>
      <c r="F96" s="106"/>
      <c r="G96" s="107"/>
      <c r="H96" s="107"/>
      <c r="I96" s="108"/>
      <c r="J96" s="109"/>
      <c r="K96" s="110"/>
      <c r="L96" s="111"/>
      <c r="M96" s="112"/>
      <c r="O96" s="104"/>
      <c r="P96" s="163"/>
      <c r="Q96" s="105">
        <f>IF(U96="","",Q$3)</f>
        <v>42153</v>
      </c>
      <c r="R96" s="106" t="str">
        <f>IF(U96="","",Q$1)</f>
        <v>Stubb I</v>
      </c>
      <c r="S96" s="107">
        <f>IF(U96="","",Q$2)</f>
        <v>41814</v>
      </c>
      <c r="T96" s="107">
        <f>IF(U96="","",Q$3)</f>
        <v>42153</v>
      </c>
      <c r="U96" s="108" t="str">
        <f>IF(AB96="","",IF(ISNUMBER(SEARCH(":",AB96)),MID(AB96,FIND(":",AB96)+2,FIND("(",AB96)-FIND(":",AB96)-3),LEFT(AB96,FIND("(",AB96)-2)))</f>
        <v>Paula Risikko</v>
      </c>
      <c r="V96" s="109" t="str">
        <f>IF(AB96="","",MID(AB96,FIND("(",AB96)+1,4))</f>
        <v>1960</v>
      </c>
      <c r="W96" s="110" t="str">
        <f>IF(ISNUMBER(SEARCH("*female*",AB96)),"female",IF(ISNUMBER(SEARCH("*male*",AB96)),"male",""))</f>
        <v>female</v>
      </c>
      <c r="X96" s="111" t="s">
        <v>310</v>
      </c>
      <c r="Y96" s="112" t="str">
        <f>IF(U96="","",(MID(U96,(SEARCH("^^",SUBSTITUTE(U96," ","^^",LEN(U96)-LEN(SUBSTITUTE(U96," ","")))))+1,99)&amp;"_"&amp;LEFT(U96,FIND(" ",U96)-1)&amp;"_"&amp;V96))</f>
        <v>Risikko_Paula_1960</v>
      </c>
      <c r="AA96" s="104"/>
      <c r="AB96" s="104" t="s">
        <v>881</v>
      </c>
      <c r="AC96" s="105"/>
      <c r="AD96" s="106"/>
      <c r="AE96" s="107"/>
      <c r="AF96" s="107"/>
      <c r="AG96" s="108"/>
      <c r="AH96" s="109"/>
      <c r="AI96" s="110"/>
      <c r="AJ96" s="111"/>
      <c r="AK96" s="112"/>
      <c r="AM96" s="104"/>
      <c r="AN96" s="104"/>
      <c r="AO96" s="105"/>
      <c r="AP96" s="106"/>
      <c r="AQ96" s="107"/>
      <c r="AR96" s="107"/>
      <c r="AS96" s="108"/>
      <c r="AT96" s="109"/>
      <c r="AU96" s="110"/>
      <c r="AV96" s="111"/>
      <c r="AW96" s="112"/>
      <c r="AY96" s="104"/>
      <c r="AZ96" s="104"/>
      <c r="BA96" s="105"/>
      <c r="BB96" s="106"/>
      <c r="BC96" s="107"/>
      <c r="BD96" s="107"/>
      <c r="BE96" s="108"/>
      <c r="BF96" s="109"/>
      <c r="BG96" s="110"/>
      <c r="BH96" s="111"/>
      <c r="BI96" s="112"/>
      <c r="BK96" s="104"/>
      <c r="BL96" s="104"/>
      <c r="BM96" s="105"/>
      <c r="BN96" s="106"/>
      <c r="BO96" s="107"/>
      <c r="BP96" s="107"/>
      <c r="BQ96" s="108"/>
      <c r="BR96" s="109"/>
      <c r="BS96" s="110"/>
      <c r="BT96" s="111"/>
      <c r="BU96" s="112"/>
      <c r="BW96" s="104"/>
      <c r="BX96" s="104"/>
      <c r="BY96" s="105"/>
      <c r="BZ96" s="106"/>
      <c r="CA96" s="107"/>
      <c r="CB96" s="107"/>
      <c r="CC96" s="108"/>
      <c r="CD96" s="109"/>
      <c r="CE96" s="110"/>
      <c r="CF96" s="111"/>
      <c r="CG96" s="112"/>
      <c r="CI96" s="104"/>
      <c r="CJ96" s="104"/>
      <c r="CK96" s="105"/>
      <c r="CL96" s="106"/>
      <c r="CM96" s="107"/>
      <c r="CN96" s="107"/>
      <c r="CO96" s="108"/>
      <c r="CP96" s="109"/>
      <c r="CQ96" s="110"/>
      <c r="CR96" s="111"/>
      <c r="CS96" s="112"/>
      <c r="CU96" s="104"/>
      <c r="CV96" s="104"/>
      <c r="CW96" s="105"/>
      <c r="CX96" s="106"/>
      <c r="CY96" s="107"/>
      <c r="CZ96" s="107"/>
      <c r="DA96" s="108"/>
      <c r="DB96" s="109"/>
      <c r="DC96" s="110"/>
      <c r="DD96" s="111"/>
      <c r="DE96" s="112"/>
      <c r="DG96" s="104"/>
      <c r="DH96" s="104"/>
      <c r="DI96" s="105"/>
      <c r="DJ96" s="106"/>
      <c r="DK96" s="107"/>
      <c r="DL96" s="107"/>
      <c r="DM96" s="108"/>
      <c r="DN96" s="109"/>
      <c r="DO96" s="110"/>
      <c r="DP96" s="111"/>
      <c r="DQ96" s="112"/>
      <c r="DS96" s="104"/>
      <c r="DT96" s="104"/>
      <c r="DU96" s="105"/>
      <c r="DV96" s="106"/>
      <c r="DW96" s="107"/>
      <c r="DX96" s="107"/>
      <c r="DY96" s="108"/>
      <c r="DZ96" s="109"/>
      <c r="EA96" s="110"/>
      <c r="EB96" s="111"/>
      <c r="EC96" s="112"/>
      <c r="EE96" s="104"/>
      <c r="EF96" s="104"/>
      <c r="EG96" s="105"/>
      <c r="EH96" s="106"/>
      <c r="EI96" s="107"/>
      <c r="EJ96" s="107"/>
      <c r="EK96" s="108"/>
      <c r="EL96" s="109"/>
      <c r="EM96" s="110"/>
      <c r="EN96" s="111"/>
      <c r="EO96" s="112"/>
      <c r="EQ96" s="104"/>
      <c r="ER96" s="104"/>
      <c r="ES96" s="105"/>
      <c r="ET96" s="106"/>
      <c r="EU96" s="107"/>
      <c r="EV96" s="107"/>
      <c r="EW96" s="108"/>
      <c r="EX96" s="109"/>
      <c r="EY96" s="110"/>
      <c r="EZ96" s="111"/>
      <c r="FA96" s="112"/>
      <c r="FC96" s="104"/>
      <c r="FD96" s="104"/>
      <c r="FE96" s="105"/>
      <c r="FF96" s="106"/>
      <c r="FG96" s="107"/>
      <c r="FH96" s="107"/>
      <c r="FI96" s="108"/>
      <c r="FJ96" s="109"/>
      <c r="FK96" s="110"/>
      <c r="FL96" s="111"/>
      <c r="FM96" s="112"/>
      <c r="FO96" s="104"/>
      <c r="FP96" s="104"/>
      <c r="FQ96" s="105"/>
      <c r="FR96" s="106"/>
      <c r="FS96" s="107"/>
      <c r="FT96" s="107"/>
      <c r="FU96" s="108"/>
      <c r="FV96" s="109"/>
      <c r="FW96" s="110"/>
      <c r="FX96" s="111"/>
      <c r="FY96" s="112"/>
      <c r="GA96" s="104"/>
      <c r="GB96" s="104"/>
      <c r="GC96" s="105"/>
      <c r="GD96" s="106"/>
      <c r="GE96" s="107"/>
      <c r="GF96" s="107"/>
      <c r="GG96" s="108"/>
      <c r="GH96" s="109"/>
      <c r="GI96" s="110"/>
      <c r="GJ96" s="111"/>
      <c r="GK96" s="112"/>
      <c r="GM96" s="104"/>
      <c r="GN96" s="104"/>
      <c r="GO96" s="105"/>
      <c r="GP96" s="106"/>
      <c r="GQ96" s="107"/>
      <c r="GR96" s="107"/>
      <c r="GS96" s="108"/>
      <c r="GT96" s="109"/>
      <c r="GU96" s="110"/>
      <c r="GV96" s="111"/>
      <c r="GW96" s="112"/>
      <c r="GY96" s="104"/>
      <c r="GZ96" s="104"/>
      <c r="HA96" s="105"/>
      <c r="HB96" s="106"/>
      <c r="HC96" s="107"/>
      <c r="HD96" s="107"/>
      <c r="HE96" s="108"/>
      <c r="HF96" s="109"/>
      <c r="HG96" s="110"/>
      <c r="HH96" s="111"/>
      <c r="HI96" s="112"/>
      <c r="HK96" s="104"/>
      <c r="HL96" s="104"/>
      <c r="HM96" s="105"/>
      <c r="HN96" s="106"/>
      <c r="HO96" s="107"/>
      <c r="HP96" s="107"/>
      <c r="HQ96" s="108"/>
      <c r="HR96" s="109"/>
      <c r="HS96" s="110"/>
      <c r="HT96" s="111"/>
      <c r="HU96" s="112"/>
      <c r="HW96" s="104"/>
      <c r="HX96" s="104"/>
      <c r="HY96" s="105"/>
      <c r="HZ96" s="106"/>
      <c r="IA96" s="107"/>
      <c r="IB96" s="107"/>
      <c r="IC96" s="108"/>
      <c r="ID96" s="109"/>
      <c r="IE96" s="110"/>
      <c r="IF96" s="111"/>
      <c r="IG96" s="112"/>
      <c r="II96" s="104"/>
      <c r="IJ96" s="104"/>
      <c r="IK96" s="105"/>
      <c r="IL96" s="106"/>
      <c r="IM96" s="107"/>
      <c r="IN96" s="107"/>
      <c r="IO96" s="108"/>
      <c r="IP96" s="109"/>
      <c r="IQ96" s="110"/>
      <c r="IR96" s="111"/>
      <c r="IS96" s="112"/>
      <c r="IU96" s="104"/>
      <c r="IV96" s="104"/>
      <c r="IW96" s="105"/>
      <c r="IX96" s="106"/>
      <c r="IY96" s="107"/>
      <c r="IZ96" s="107"/>
      <c r="JA96" s="108"/>
      <c r="JB96" s="109"/>
      <c r="JC96" s="110"/>
      <c r="JD96" s="111"/>
      <c r="JE96" s="112"/>
      <c r="JG96" s="104"/>
      <c r="JH96" s="104"/>
      <c r="JI96" s="105"/>
      <c r="JJ96" s="106"/>
      <c r="JK96" s="107"/>
      <c r="JL96" s="107"/>
      <c r="JM96" s="108"/>
      <c r="JN96" s="109"/>
      <c r="JO96" s="110"/>
      <c r="JP96" s="111"/>
      <c r="JQ96" s="112"/>
      <c r="JS96" s="104"/>
      <c r="JT96" s="104"/>
      <c r="JU96" s="105"/>
      <c r="JV96" s="106"/>
      <c r="JW96" s="107"/>
      <c r="JX96" s="107"/>
      <c r="JY96" s="108"/>
      <c r="JZ96" s="109"/>
      <c r="KA96" s="110"/>
      <c r="KB96" s="111"/>
      <c r="KC96" s="112"/>
      <c r="KE96" s="104"/>
      <c r="KF96" s="104"/>
    </row>
    <row r="97" spans="1:292" ht="13.5" customHeight="1">
      <c r="A97" s="20"/>
      <c r="B97" s="104"/>
      <c r="D97" s="163"/>
      <c r="E97" s="105"/>
      <c r="F97" s="106"/>
      <c r="G97" s="107"/>
      <c r="H97" s="107"/>
      <c r="I97" s="108"/>
      <c r="J97" s="109"/>
      <c r="K97" s="110"/>
      <c r="L97" s="111"/>
      <c r="M97" s="112"/>
      <c r="O97" s="104"/>
      <c r="P97" s="163"/>
      <c r="Q97" s="105"/>
      <c r="R97" s="106"/>
      <c r="S97" s="107" t="str">
        <f t="shared" si="11"/>
        <v/>
      </c>
      <c r="T97" s="107" t="str">
        <f t="shared" si="12"/>
        <v/>
      </c>
      <c r="U97" s="108" t="str">
        <f t="shared" si="13"/>
        <v/>
      </c>
      <c r="V97" s="109" t="str">
        <f t="shared" si="14"/>
        <v/>
      </c>
      <c r="W97" s="110" t="str">
        <f t="shared" si="15"/>
        <v/>
      </c>
      <c r="X97" s="111" t="s">
        <v>287</v>
      </c>
      <c r="Y97" s="112" t="str">
        <f t="shared" si="16"/>
        <v/>
      </c>
      <c r="AA97" s="104"/>
      <c r="AB97" s="104"/>
      <c r="AC97" s="105" t="str">
        <f t="shared" si="17"/>
        <v/>
      </c>
      <c r="AD97" s="106" t="str">
        <f t="shared" si="18"/>
        <v/>
      </c>
      <c r="AE97" s="107" t="str">
        <f t="shared" si="19"/>
        <v/>
      </c>
      <c r="AF97" s="107" t="str">
        <f t="shared" si="20"/>
        <v/>
      </c>
      <c r="AG97" s="108" t="str">
        <f t="shared" si="21"/>
        <v/>
      </c>
      <c r="AH97" s="109" t="str">
        <f t="shared" si="22"/>
        <v/>
      </c>
      <c r="AI97" s="110" t="str">
        <f t="shared" si="23"/>
        <v/>
      </c>
      <c r="AJ97" s="111" t="str">
        <f t="shared" si="24"/>
        <v/>
      </c>
      <c r="AK97" s="112" t="str">
        <f t="shared" si="25"/>
        <v/>
      </c>
      <c r="AM97" s="104"/>
      <c r="AN97" s="104"/>
      <c r="AO97" s="105" t="str">
        <f t="shared" si="26"/>
        <v/>
      </c>
      <c r="AP97" s="106" t="str">
        <f t="shared" si="27"/>
        <v/>
      </c>
      <c r="AQ97" s="107" t="str">
        <f t="shared" si="28"/>
        <v/>
      </c>
      <c r="AR97" s="107" t="str">
        <f t="shared" si="29"/>
        <v/>
      </c>
      <c r="AS97" s="108" t="str">
        <f t="shared" si="30"/>
        <v/>
      </c>
      <c r="AT97" s="109" t="str">
        <f t="shared" si="31"/>
        <v/>
      </c>
      <c r="AU97" s="110" t="str">
        <f t="shared" si="32"/>
        <v/>
      </c>
      <c r="AV97" s="111" t="str">
        <f t="shared" si="33"/>
        <v/>
      </c>
      <c r="AW97" s="112" t="str">
        <f t="shared" si="34"/>
        <v/>
      </c>
      <c r="AY97" s="104"/>
      <c r="AZ97" s="104"/>
      <c r="BA97" s="105" t="str">
        <f t="shared" si="35"/>
        <v/>
      </c>
      <c r="BB97" s="106" t="str">
        <f t="shared" si="36"/>
        <v/>
      </c>
      <c r="BC97" s="107" t="str">
        <f t="shared" si="37"/>
        <v/>
      </c>
      <c r="BD97" s="107" t="str">
        <f t="shared" si="38"/>
        <v/>
      </c>
      <c r="BE97" s="108" t="str">
        <f t="shared" si="39"/>
        <v/>
      </c>
      <c r="BF97" s="109" t="str">
        <f t="shared" si="40"/>
        <v/>
      </c>
      <c r="BG97" s="110" t="str">
        <f t="shared" si="41"/>
        <v/>
      </c>
      <c r="BH97" s="111" t="str">
        <f t="shared" si="42"/>
        <v/>
      </c>
      <c r="BI97" s="112" t="str">
        <f t="shared" si="43"/>
        <v/>
      </c>
      <c r="BK97" s="104"/>
      <c r="BL97" s="104"/>
      <c r="BM97" s="105" t="str">
        <f t="shared" si="44"/>
        <v/>
      </c>
      <c r="BN97" s="106" t="str">
        <f t="shared" si="45"/>
        <v/>
      </c>
      <c r="BO97" s="107" t="str">
        <f t="shared" si="46"/>
        <v/>
      </c>
      <c r="BP97" s="107" t="str">
        <f t="shared" si="47"/>
        <v/>
      </c>
      <c r="BQ97" s="108" t="str">
        <f t="shared" si="48"/>
        <v/>
      </c>
      <c r="BR97" s="109" t="str">
        <f t="shared" si="49"/>
        <v/>
      </c>
      <c r="BS97" s="110" t="str">
        <f t="shared" si="50"/>
        <v/>
      </c>
      <c r="BT97" s="111" t="str">
        <f t="shared" si="51"/>
        <v/>
      </c>
      <c r="BU97" s="112" t="str">
        <f t="shared" si="52"/>
        <v/>
      </c>
      <c r="BW97" s="104"/>
      <c r="BX97" s="104"/>
      <c r="BY97" s="105" t="str">
        <f t="shared" si="53"/>
        <v/>
      </c>
      <c r="BZ97" s="106" t="str">
        <f t="shared" si="54"/>
        <v/>
      </c>
      <c r="CA97" s="107" t="str">
        <f t="shared" si="55"/>
        <v/>
      </c>
      <c r="CB97" s="107" t="str">
        <f t="shared" si="56"/>
        <v/>
      </c>
      <c r="CC97" s="108" t="str">
        <f t="shared" si="57"/>
        <v/>
      </c>
      <c r="CD97" s="109" t="str">
        <f t="shared" si="58"/>
        <v/>
      </c>
      <c r="CE97" s="110" t="str">
        <f t="shared" si="59"/>
        <v/>
      </c>
      <c r="CF97" s="111" t="str">
        <f t="shared" si="60"/>
        <v/>
      </c>
      <c r="CG97" s="112" t="str">
        <f t="shared" si="61"/>
        <v/>
      </c>
      <c r="CI97" s="104"/>
      <c r="CJ97" s="104"/>
      <c r="CK97" s="105" t="str">
        <f t="shared" si="62"/>
        <v/>
      </c>
      <c r="CL97" s="106" t="str">
        <f t="shared" si="63"/>
        <v/>
      </c>
      <c r="CM97" s="107" t="str">
        <f t="shared" si="64"/>
        <v/>
      </c>
      <c r="CN97" s="107" t="str">
        <f t="shared" si="65"/>
        <v/>
      </c>
      <c r="CO97" s="108" t="str">
        <f t="shared" si="66"/>
        <v/>
      </c>
      <c r="CP97" s="109" t="str">
        <f t="shared" si="67"/>
        <v/>
      </c>
      <c r="CQ97" s="110" t="str">
        <f t="shared" si="68"/>
        <v/>
      </c>
      <c r="CR97" s="111" t="str">
        <f t="shared" si="69"/>
        <v/>
      </c>
      <c r="CS97" s="112" t="str">
        <f t="shared" si="70"/>
        <v/>
      </c>
      <c r="CU97" s="104"/>
      <c r="CV97" s="104"/>
      <c r="CW97" s="105" t="str">
        <f t="shared" si="71"/>
        <v/>
      </c>
      <c r="CX97" s="106" t="str">
        <f t="shared" si="72"/>
        <v/>
      </c>
      <c r="CY97" s="107" t="str">
        <f t="shared" si="73"/>
        <v/>
      </c>
      <c r="CZ97" s="107" t="str">
        <f t="shared" si="74"/>
        <v/>
      </c>
      <c r="DA97" s="108" t="str">
        <f t="shared" si="75"/>
        <v/>
      </c>
      <c r="DB97" s="109" t="str">
        <f t="shared" si="76"/>
        <v/>
      </c>
      <c r="DC97" s="110" t="str">
        <f t="shared" si="77"/>
        <v/>
      </c>
      <c r="DD97" s="111" t="str">
        <f t="shared" si="78"/>
        <v/>
      </c>
      <c r="DE97" s="112" t="str">
        <f t="shared" si="79"/>
        <v/>
      </c>
      <c r="DG97" s="104"/>
      <c r="DH97" s="104"/>
      <c r="DI97" s="105" t="str">
        <f t="shared" si="80"/>
        <v/>
      </c>
      <c r="DJ97" s="106" t="str">
        <f t="shared" si="81"/>
        <v/>
      </c>
      <c r="DK97" s="107" t="str">
        <f t="shared" si="82"/>
        <v/>
      </c>
      <c r="DL97" s="107" t="str">
        <f t="shared" si="83"/>
        <v/>
      </c>
      <c r="DM97" s="108" t="str">
        <f t="shared" si="84"/>
        <v/>
      </c>
      <c r="DN97" s="109" t="str">
        <f t="shared" si="85"/>
        <v/>
      </c>
      <c r="DO97" s="110" t="str">
        <f t="shared" si="86"/>
        <v/>
      </c>
      <c r="DP97" s="111" t="str">
        <f t="shared" si="87"/>
        <v/>
      </c>
      <c r="DQ97" s="112" t="str">
        <f t="shared" si="88"/>
        <v/>
      </c>
      <c r="DS97" s="104"/>
      <c r="DT97" s="104"/>
      <c r="DU97" s="105" t="str">
        <f t="shared" si="89"/>
        <v/>
      </c>
      <c r="DV97" s="106" t="str">
        <f t="shared" si="90"/>
        <v/>
      </c>
      <c r="DW97" s="107" t="str">
        <f t="shared" si="91"/>
        <v/>
      </c>
      <c r="DX97" s="107" t="str">
        <f t="shared" si="92"/>
        <v/>
      </c>
      <c r="DY97" s="108" t="str">
        <f t="shared" si="93"/>
        <v/>
      </c>
      <c r="DZ97" s="109" t="str">
        <f t="shared" si="94"/>
        <v/>
      </c>
      <c r="EA97" s="110" t="str">
        <f t="shared" si="95"/>
        <v/>
      </c>
      <c r="EB97" s="111" t="str">
        <f t="shared" si="96"/>
        <v/>
      </c>
      <c r="EC97" s="112" t="str">
        <f t="shared" si="97"/>
        <v/>
      </c>
      <c r="EE97" s="104"/>
      <c r="EF97" s="104"/>
      <c r="EG97" s="105" t="str">
        <f t="shared" si="98"/>
        <v/>
      </c>
      <c r="EH97" s="106" t="str">
        <f t="shared" si="99"/>
        <v/>
      </c>
      <c r="EI97" s="107" t="str">
        <f t="shared" si="100"/>
        <v/>
      </c>
      <c r="EJ97" s="107" t="str">
        <f t="shared" si="101"/>
        <v/>
      </c>
      <c r="EK97" s="108" t="str">
        <f t="shared" si="102"/>
        <v/>
      </c>
      <c r="EL97" s="109" t="str">
        <f t="shared" si="103"/>
        <v/>
      </c>
      <c r="EM97" s="110" t="str">
        <f t="shared" si="104"/>
        <v/>
      </c>
      <c r="EN97" s="111" t="str">
        <f t="shared" si="105"/>
        <v/>
      </c>
      <c r="EO97" s="112" t="str">
        <f t="shared" si="106"/>
        <v/>
      </c>
      <c r="EQ97" s="104"/>
      <c r="ER97" s="104"/>
      <c r="ES97" s="105" t="str">
        <f t="shared" si="107"/>
        <v/>
      </c>
      <c r="ET97" s="106" t="str">
        <f t="shared" si="108"/>
        <v/>
      </c>
      <c r="EU97" s="107" t="str">
        <f t="shared" si="109"/>
        <v/>
      </c>
      <c r="EV97" s="107" t="str">
        <f t="shared" si="110"/>
        <v/>
      </c>
      <c r="EW97" s="108" t="str">
        <f t="shared" si="111"/>
        <v/>
      </c>
      <c r="EX97" s="109" t="str">
        <f t="shared" si="112"/>
        <v/>
      </c>
      <c r="EY97" s="110" t="str">
        <f t="shared" si="113"/>
        <v/>
      </c>
      <c r="EZ97" s="111" t="str">
        <f t="shared" si="114"/>
        <v/>
      </c>
      <c r="FA97" s="112" t="str">
        <f t="shared" si="115"/>
        <v/>
      </c>
      <c r="FC97" s="104"/>
      <c r="FD97" s="104"/>
      <c r="FE97" s="105" t="str">
        <f t="shared" si="116"/>
        <v/>
      </c>
      <c r="FF97" s="106" t="str">
        <f t="shared" si="117"/>
        <v/>
      </c>
      <c r="FG97" s="107" t="str">
        <f t="shared" si="118"/>
        <v/>
      </c>
      <c r="FH97" s="107" t="str">
        <f t="shared" si="119"/>
        <v/>
      </c>
      <c r="FI97" s="108" t="str">
        <f t="shared" si="120"/>
        <v/>
      </c>
      <c r="FJ97" s="109" t="str">
        <f t="shared" si="121"/>
        <v/>
      </c>
      <c r="FK97" s="110" t="str">
        <f t="shared" si="122"/>
        <v/>
      </c>
      <c r="FL97" s="111" t="str">
        <f t="shared" si="123"/>
        <v/>
      </c>
      <c r="FM97" s="112" t="str">
        <f t="shared" si="124"/>
        <v/>
      </c>
      <c r="FO97" s="104"/>
      <c r="FP97" s="104"/>
      <c r="FQ97" s="105" t="str">
        <f>IF(FU97="","",#REF!)</f>
        <v/>
      </c>
      <c r="FR97" s="106" t="str">
        <f t="shared" si="125"/>
        <v/>
      </c>
      <c r="FS97" s="107" t="str">
        <f t="shared" si="126"/>
        <v/>
      </c>
      <c r="FT97" s="107" t="str">
        <f t="shared" si="127"/>
        <v/>
      </c>
      <c r="FU97" s="108" t="str">
        <f t="shared" si="128"/>
        <v/>
      </c>
      <c r="FV97" s="109" t="str">
        <f t="shared" si="129"/>
        <v/>
      </c>
      <c r="FW97" s="110" t="str">
        <f t="shared" si="130"/>
        <v/>
      </c>
      <c r="FX97" s="111" t="str">
        <f t="shared" si="131"/>
        <v/>
      </c>
      <c r="FY97" s="112" t="str">
        <f t="shared" si="132"/>
        <v/>
      </c>
      <c r="GA97" s="104"/>
      <c r="GB97" s="104"/>
      <c r="GC97" s="105" t="str">
        <f t="shared" si="133"/>
        <v/>
      </c>
      <c r="GD97" s="106" t="str">
        <f t="shared" si="134"/>
        <v/>
      </c>
      <c r="GE97" s="107" t="str">
        <f t="shared" si="135"/>
        <v/>
      </c>
      <c r="GF97" s="107" t="str">
        <f t="shared" si="136"/>
        <v/>
      </c>
      <c r="GG97" s="108" t="str">
        <f t="shared" si="137"/>
        <v/>
      </c>
      <c r="GH97" s="109" t="str">
        <f t="shared" si="138"/>
        <v/>
      </c>
      <c r="GI97" s="110" t="str">
        <f t="shared" si="139"/>
        <v/>
      </c>
      <c r="GJ97" s="111" t="str">
        <f t="shared" si="140"/>
        <v/>
      </c>
      <c r="GK97" s="112" t="str">
        <f t="shared" si="141"/>
        <v/>
      </c>
      <c r="GM97" s="104"/>
      <c r="GN97" s="104"/>
      <c r="GO97" s="105" t="str">
        <f t="shared" si="142"/>
        <v/>
      </c>
      <c r="GP97" s="106" t="str">
        <f t="shared" si="143"/>
        <v/>
      </c>
      <c r="GQ97" s="107" t="str">
        <f t="shared" si="144"/>
        <v/>
      </c>
      <c r="GR97" s="107" t="str">
        <f t="shared" si="145"/>
        <v/>
      </c>
      <c r="GS97" s="108" t="str">
        <f t="shared" si="146"/>
        <v/>
      </c>
      <c r="GT97" s="109" t="str">
        <f t="shared" si="147"/>
        <v/>
      </c>
      <c r="GU97" s="110" t="str">
        <f t="shared" si="148"/>
        <v/>
      </c>
      <c r="GV97" s="111" t="str">
        <f t="shared" si="149"/>
        <v/>
      </c>
      <c r="GW97" s="112" t="str">
        <f t="shared" si="150"/>
        <v/>
      </c>
      <c r="GY97" s="104"/>
      <c r="GZ97" s="104"/>
      <c r="HA97" s="105" t="str">
        <f t="shared" si="151"/>
        <v/>
      </c>
      <c r="HB97" s="106" t="str">
        <f t="shared" si="152"/>
        <v/>
      </c>
      <c r="HC97" s="107" t="str">
        <f t="shared" si="153"/>
        <v/>
      </c>
      <c r="HD97" s="107" t="str">
        <f t="shared" si="154"/>
        <v/>
      </c>
      <c r="HE97" s="108" t="str">
        <f t="shared" si="155"/>
        <v/>
      </c>
      <c r="HF97" s="109" t="str">
        <f t="shared" si="156"/>
        <v/>
      </c>
      <c r="HG97" s="110" t="str">
        <f t="shared" si="157"/>
        <v/>
      </c>
      <c r="HH97" s="111" t="str">
        <f t="shared" si="158"/>
        <v/>
      </c>
      <c r="HI97" s="112" t="str">
        <f t="shared" si="159"/>
        <v/>
      </c>
      <c r="HK97" s="104"/>
      <c r="HL97" s="104" t="s">
        <v>287</v>
      </c>
      <c r="HM97" s="105" t="str">
        <f t="shared" si="160"/>
        <v/>
      </c>
      <c r="HN97" s="106" t="str">
        <f t="shared" si="161"/>
        <v/>
      </c>
      <c r="HO97" s="107" t="str">
        <f t="shared" si="162"/>
        <v/>
      </c>
      <c r="HP97" s="107" t="str">
        <f t="shared" si="163"/>
        <v/>
      </c>
      <c r="HQ97" s="108" t="str">
        <f t="shared" si="164"/>
        <v/>
      </c>
      <c r="HR97" s="109" t="str">
        <f t="shared" si="165"/>
        <v/>
      </c>
      <c r="HS97" s="110" t="str">
        <f t="shared" si="166"/>
        <v/>
      </c>
      <c r="HT97" s="111" t="str">
        <f t="shared" si="167"/>
        <v/>
      </c>
      <c r="HU97" s="112" t="str">
        <f t="shared" si="168"/>
        <v/>
      </c>
      <c r="HW97" s="104"/>
      <c r="HX97" s="104"/>
      <c r="HY97" s="105" t="str">
        <f t="shared" si="169"/>
        <v/>
      </c>
      <c r="HZ97" s="106" t="str">
        <f t="shared" si="170"/>
        <v/>
      </c>
      <c r="IA97" s="107" t="str">
        <f t="shared" si="171"/>
        <v/>
      </c>
      <c r="IB97" s="107" t="str">
        <f t="shared" si="172"/>
        <v/>
      </c>
      <c r="IC97" s="108" t="str">
        <f t="shared" si="173"/>
        <v/>
      </c>
      <c r="ID97" s="109" t="str">
        <f t="shared" si="174"/>
        <v/>
      </c>
      <c r="IE97" s="110" t="str">
        <f t="shared" si="175"/>
        <v/>
      </c>
      <c r="IF97" s="111" t="str">
        <f t="shared" si="176"/>
        <v/>
      </c>
      <c r="IG97" s="112" t="str">
        <f t="shared" si="177"/>
        <v/>
      </c>
      <c r="II97" s="104"/>
      <c r="IJ97" s="104"/>
      <c r="IK97" s="105" t="str">
        <f t="shared" si="178"/>
        <v/>
      </c>
      <c r="IL97" s="106" t="str">
        <f t="shared" si="179"/>
        <v/>
      </c>
      <c r="IM97" s="107" t="str">
        <f t="shared" si="180"/>
        <v/>
      </c>
      <c r="IN97" s="107" t="str">
        <f t="shared" si="181"/>
        <v/>
      </c>
      <c r="IO97" s="108" t="str">
        <f t="shared" si="182"/>
        <v/>
      </c>
      <c r="IP97" s="109" t="str">
        <f t="shared" si="183"/>
        <v/>
      </c>
      <c r="IQ97" s="110" t="str">
        <f t="shared" si="184"/>
        <v/>
      </c>
      <c r="IR97" s="111" t="str">
        <f t="shared" si="185"/>
        <v/>
      </c>
      <c r="IS97" s="112" t="str">
        <f t="shared" si="186"/>
        <v/>
      </c>
      <c r="IU97" s="104"/>
      <c r="IV97" s="104"/>
      <c r="IW97" s="105" t="str">
        <f t="shared" si="187"/>
        <v/>
      </c>
      <c r="IX97" s="106" t="str">
        <f t="shared" si="188"/>
        <v/>
      </c>
      <c r="IY97" s="107" t="str">
        <f t="shared" si="189"/>
        <v/>
      </c>
      <c r="IZ97" s="107" t="str">
        <f t="shared" si="190"/>
        <v/>
      </c>
      <c r="JA97" s="108" t="str">
        <f t="shared" si="191"/>
        <v/>
      </c>
      <c r="JB97" s="109" t="str">
        <f t="shared" si="192"/>
        <v/>
      </c>
      <c r="JC97" s="110" t="str">
        <f t="shared" si="193"/>
        <v/>
      </c>
      <c r="JD97" s="111" t="str">
        <f t="shared" si="194"/>
        <v/>
      </c>
      <c r="JE97" s="112" t="str">
        <f t="shared" si="195"/>
        <v/>
      </c>
      <c r="JG97" s="104"/>
      <c r="JH97" s="104"/>
      <c r="JI97" s="105" t="str">
        <f t="shared" si="196"/>
        <v/>
      </c>
      <c r="JJ97" s="106" t="str">
        <f t="shared" si="197"/>
        <v/>
      </c>
      <c r="JK97" s="107" t="str">
        <f t="shared" si="198"/>
        <v/>
      </c>
      <c r="JL97" s="107" t="str">
        <f t="shared" si="199"/>
        <v/>
      </c>
      <c r="JM97" s="108" t="str">
        <f t="shared" si="200"/>
        <v/>
      </c>
      <c r="JN97" s="109" t="str">
        <f t="shared" si="201"/>
        <v/>
      </c>
      <c r="JO97" s="110" t="str">
        <f t="shared" si="202"/>
        <v/>
      </c>
      <c r="JP97" s="111" t="str">
        <f t="shared" si="203"/>
        <v/>
      </c>
      <c r="JQ97" s="112" t="str">
        <f t="shared" si="204"/>
        <v/>
      </c>
      <c r="JS97" s="104"/>
      <c r="JT97" s="104"/>
      <c r="JU97" s="105" t="str">
        <f t="shared" si="205"/>
        <v/>
      </c>
      <c r="JV97" s="106" t="str">
        <f t="shared" si="206"/>
        <v/>
      </c>
      <c r="JW97" s="107" t="str">
        <f t="shared" si="207"/>
        <v/>
      </c>
      <c r="JX97" s="107" t="str">
        <f t="shared" si="208"/>
        <v/>
      </c>
      <c r="JY97" s="108" t="str">
        <f t="shared" si="209"/>
        <v/>
      </c>
      <c r="JZ97" s="109" t="str">
        <f t="shared" si="210"/>
        <v/>
      </c>
      <c r="KA97" s="110" t="str">
        <f t="shared" si="211"/>
        <v/>
      </c>
      <c r="KB97" s="111" t="str">
        <f t="shared" si="212"/>
        <v/>
      </c>
      <c r="KC97" s="112" t="str">
        <f t="shared" si="213"/>
        <v/>
      </c>
      <c r="KE97" s="104"/>
      <c r="KF97" s="104"/>
    </row>
    <row r="98" spans="1:292" ht="13.5" customHeight="1">
      <c r="A98" s="20"/>
      <c r="B98" s="104"/>
      <c r="D98" s="156"/>
      <c r="E98" s="105" t="str">
        <f t="shared" si="0"/>
        <v/>
      </c>
      <c r="F98" s="106" t="str">
        <f t="shared" si="1"/>
        <v/>
      </c>
      <c r="G98" s="107" t="str">
        <f t="shared" si="2"/>
        <v/>
      </c>
      <c r="H98" s="107" t="str">
        <f t="shared" si="3"/>
        <v/>
      </c>
      <c r="I98" s="108" t="str">
        <f t="shared" si="4"/>
        <v/>
      </c>
      <c r="J98" s="109" t="str">
        <f t="shared" si="5"/>
        <v/>
      </c>
      <c r="K98" s="110" t="str">
        <f t="shared" si="6"/>
        <v/>
      </c>
      <c r="L98" s="111" t="str">
        <f t="shared" si="7"/>
        <v/>
      </c>
      <c r="M98" s="112" t="str">
        <f t="shared" si="8"/>
        <v/>
      </c>
      <c r="O98" s="104"/>
      <c r="P98" s="163"/>
      <c r="Q98" s="105" t="str">
        <f t="shared" si="9"/>
        <v/>
      </c>
      <c r="R98" s="106" t="str">
        <f t="shared" si="10"/>
        <v/>
      </c>
      <c r="S98" s="107" t="str">
        <f t="shared" si="11"/>
        <v/>
      </c>
      <c r="T98" s="107" t="str">
        <f t="shared" si="12"/>
        <v/>
      </c>
      <c r="U98" s="108" t="str">
        <f t="shared" si="13"/>
        <v/>
      </c>
      <c r="V98" s="109" t="str">
        <f t="shared" si="14"/>
        <v/>
      </c>
      <c r="W98" s="110" t="str">
        <f t="shared" si="15"/>
        <v/>
      </c>
      <c r="X98" s="111" t="s">
        <v>287</v>
      </c>
      <c r="Y98" s="112" t="str">
        <f t="shared" si="16"/>
        <v/>
      </c>
      <c r="AA98" s="104"/>
      <c r="AB98" s="104"/>
      <c r="AC98" s="105" t="str">
        <f t="shared" si="17"/>
        <v/>
      </c>
      <c r="AD98" s="106" t="str">
        <f t="shared" si="18"/>
        <v/>
      </c>
      <c r="AE98" s="107" t="str">
        <f t="shared" si="19"/>
        <v/>
      </c>
      <c r="AF98" s="107" t="str">
        <f t="shared" si="20"/>
        <v/>
      </c>
      <c r="AG98" s="108" t="str">
        <f t="shared" si="21"/>
        <v/>
      </c>
      <c r="AH98" s="109" t="str">
        <f t="shared" si="22"/>
        <v/>
      </c>
      <c r="AI98" s="110" t="str">
        <f t="shared" si="23"/>
        <v/>
      </c>
      <c r="AJ98" s="111" t="str">
        <f t="shared" si="24"/>
        <v/>
      </c>
      <c r="AK98" s="112" t="str">
        <f t="shared" si="25"/>
        <v/>
      </c>
      <c r="AM98" s="104"/>
      <c r="AN98" s="104"/>
      <c r="AO98" s="105" t="str">
        <f t="shared" si="26"/>
        <v/>
      </c>
      <c r="AP98" s="106" t="str">
        <f t="shared" si="27"/>
        <v/>
      </c>
      <c r="AQ98" s="107" t="str">
        <f t="shared" si="28"/>
        <v/>
      </c>
      <c r="AR98" s="107" t="str">
        <f t="shared" si="29"/>
        <v/>
      </c>
      <c r="AS98" s="108" t="str">
        <f t="shared" si="30"/>
        <v/>
      </c>
      <c r="AT98" s="109" t="str">
        <f t="shared" si="31"/>
        <v/>
      </c>
      <c r="AU98" s="110" t="str">
        <f t="shared" si="32"/>
        <v/>
      </c>
      <c r="AV98" s="111" t="str">
        <f t="shared" si="33"/>
        <v/>
      </c>
      <c r="AW98" s="112" t="str">
        <f t="shared" si="34"/>
        <v/>
      </c>
      <c r="AY98" s="104"/>
      <c r="AZ98" s="104"/>
      <c r="BA98" s="105" t="str">
        <f t="shared" si="35"/>
        <v/>
      </c>
      <c r="BB98" s="106" t="str">
        <f t="shared" si="36"/>
        <v/>
      </c>
      <c r="BC98" s="107" t="str">
        <f t="shared" si="37"/>
        <v/>
      </c>
      <c r="BD98" s="107" t="str">
        <f t="shared" si="38"/>
        <v/>
      </c>
      <c r="BE98" s="108" t="str">
        <f t="shared" si="39"/>
        <v/>
      </c>
      <c r="BF98" s="109" t="str">
        <f t="shared" si="40"/>
        <v/>
      </c>
      <c r="BG98" s="110" t="str">
        <f t="shared" si="41"/>
        <v/>
      </c>
      <c r="BH98" s="111" t="str">
        <f t="shared" si="42"/>
        <v/>
      </c>
      <c r="BI98" s="112" t="str">
        <f t="shared" si="43"/>
        <v/>
      </c>
      <c r="BK98" s="104"/>
      <c r="BL98" s="104"/>
      <c r="BM98" s="105" t="str">
        <f t="shared" si="44"/>
        <v/>
      </c>
      <c r="BN98" s="106" t="str">
        <f t="shared" si="45"/>
        <v/>
      </c>
      <c r="BO98" s="107" t="str">
        <f t="shared" si="46"/>
        <v/>
      </c>
      <c r="BP98" s="107" t="str">
        <f t="shared" si="47"/>
        <v/>
      </c>
      <c r="BQ98" s="108" t="str">
        <f t="shared" si="48"/>
        <v/>
      </c>
      <c r="BR98" s="109" t="str">
        <f t="shared" si="49"/>
        <v/>
      </c>
      <c r="BS98" s="110" t="str">
        <f t="shared" si="50"/>
        <v/>
      </c>
      <c r="BT98" s="111" t="str">
        <f t="shared" si="51"/>
        <v/>
      </c>
      <c r="BU98" s="112" t="str">
        <f t="shared" si="52"/>
        <v/>
      </c>
      <c r="BW98" s="104"/>
      <c r="BX98" s="104"/>
      <c r="BY98" s="105" t="str">
        <f t="shared" si="53"/>
        <v/>
      </c>
      <c r="BZ98" s="106" t="str">
        <f t="shared" si="54"/>
        <v/>
      </c>
      <c r="CA98" s="107" t="str">
        <f t="shared" si="55"/>
        <v/>
      </c>
      <c r="CB98" s="107" t="str">
        <f t="shared" si="56"/>
        <v/>
      </c>
      <c r="CC98" s="108" t="str">
        <f t="shared" si="57"/>
        <v/>
      </c>
      <c r="CD98" s="109" t="str">
        <f t="shared" si="58"/>
        <v/>
      </c>
      <c r="CE98" s="110" t="str">
        <f t="shared" si="59"/>
        <v/>
      </c>
      <c r="CF98" s="111" t="str">
        <f t="shared" si="60"/>
        <v/>
      </c>
      <c r="CG98" s="112" t="str">
        <f t="shared" si="61"/>
        <v/>
      </c>
      <c r="CI98" s="104"/>
      <c r="CJ98" s="104"/>
      <c r="CK98" s="105" t="str">
        <f t="shared" si="62"/>
        <v/>
      </c>
      <c r="CL98" s="106" t="str">
        <f t="shared" si="63"/>
        <v/>
      </c>
      <c r="CM98" s="107" t="str">
        <f t="shared" si="64"/>
        <v/>
      </c>
      <c r="CN98" s="107" t="str">
        <f t="shared" si="65"/>
        <v/>
      </c>
      <c r="CO98" s="108" t="str">
        <f t="shared" si="66"/>
        <v/>
      </c>
      <c r="CP98" s="109" t="str">
        <f t="shared" si="67"/>
        <v/>
      </c>
      <c r="CQ98" s="110" t="str">
        <f t="shared" si="68"/>
        <v/>
      </c>
      <c r="CR98" s="111" t="str">
        <f t="shared" si="69"/>
        <v/>
      </c>
      <c r="CS98" s="112" t="str">
        <f t="shared" si="70"/>
        <v/>
      </c>
      <c r="CU98" s="104"/>
      <c r="CV98" s="104"/>
      <c r="CW98" s="105" t="str">
        <f t="shared" si="71"/>
        <v/>
      </c>
      <c r="CX98" s="106" t="str">
        <f t="shared" si="72"/>
        <v/>
      </c>
      <c r="CY98" s="107" t="str">
        <f t="shared" si="73"/>
        <v/>
      </c>
      <c r="CZ98" s="107" t="str">
        <f t="shared" si="74"/>
        <v/>
      </c>
      <c r="DA98" s="108" t="str">
        <f t="shared" si="75"/>
        <v/>
      </c>
      <c r="DB98" s="109" t="str">
        <f t="shared" si="76"/>
        <v/>
      </c>
      <c r="DC98" s="110" t="str">
        <f t="shared" si="77"/>
        <v/>
      </c>
      <c r="DD98" s="111" t="str">
        <f t="shared" si="78"/>
        <v/>
      </c>
      <c r="DE98" s="112" t="str">
        <f t="shared" si="79"/>
        <v/>
      </c>
      <c r="DG98" s="104"/>
      <c r="DH98" s="104"/>
      <c r="DI98" s="105" t="str">
        <f t="shared" si="80"/>
        <v/>
      </c>
      <c r="DJ98" s="106" t="str">
        <f t="shared" si="81"/>
        <v/>
      </c>
      <c r="DK98" s="107" t="str">
        <f t="shared" si="82"/>
        <v/>
      </c>
      <c r="DL98" s="107" t="str">
        <f t="shared" si="83"/>
        <v/>
      </c>
      <c r="DM98" s="108" t="str">
        <f t="shared" si="84"/>
        <v/>
      </c>
      <c r="DN98" s="109" t="str">
        <f t="shared" si="85"/>
        <v/>
      </c>
      <c r="DO98" s="110" t="str">
        <f t="shared" si="86"/>
        <v/>
      </c>
      <c r="DP98" s="111" t="str">
        <f t="shared" si="87"/>
        <v/>
      </c>
      <c r="DQ98" s="112" t="str">
        <f t="shared" si="88"/>
        <v/>
      </c>
      <c r="DS98" s="104"/>
      <c r="DT98" s="104"/>
      <c r="DU98" s="105" t="str">
        <f t="shared" si="89"/>
        <v/>
      </c>
      <c r="DV98" s="106" t="str">
        <f t="shared" si="90"/>
        <v/>
      </c>
      <c r="DW98" s="107" t="str">
        <f t="shared" si="91"/>
        <v/>
      </c>
      <c r="DX98" s="107" t="str">
        <f t="shared" si="92"/>
        <v/>
      </c>
      <c r="DY98" s="108" t="str">
        <f t="shared" si="93"/>
        <v/>
      </c>
      <c r="DZ98" s="109" t="str">
        <f t="shared" si="94"/>
        <v/>
      </c>
      <c r="EA98" s="110" t="str">
        <f t="shared" si="95"/>
        <v/>
      </c>
      <c r="EB98" s="111" t="str">
        <f t="shared" si="96"/>
        <v/>
      </c>
      <c r="EC98" s="112" t="str">
        <f t="shared" si="97"/>
        <v/>
      </c>
      <c r="EE98" s="104"/>
      <c r="EF98" s="104"/>
      <c r="EG98" s="105" t="str">
        <f t="shared" si="98"/>
        <v/>
      </c>
      <c r="EH98" s="106" t="str">
        <f t="shared" si="99"/>
        <v/>
      </c>
      <c r="EI98" s="107" t="str">
        <f t="shared" si="100"/>
        <v/>
      </c>
      <c r="EJ98" s="107" t="str">
        <f t="shared" si="101"/>
        <v/>
      </c>
      <c r="EK98" s="108" t="str">
        <f t="shared" si="102"/>
        <v/>
      </c>
      <c r="EL98" s="109" t="str">
        <f t="shared" si="103"/>
        <v/>
      </c>
      <c r="EM98" s="110" t="str">
        <f t="shared" si="104"/>
        <v/>
      </c>
      <c r="EN98" s="111" t="str">
        <f t="shared" si="105"/>
        <v/>
      </c>
      <c r="EO98" s="112" t="str">
        <f t="shared" si="106"/>
        <v/>
      </c>
      <c r="EQ98" s="104"/>
      <c r="ER98" s="104"/>
      <c r="ES98" s="105" t="str">
        <f t="shared" si="107"/>
        <v/>
      </c>
      <c r="ET98" s="106" t="str">
        <f t="shared" si="108"/>
        <v/>
      </c>
      <c r="EU98" s="107" t="str">
        <f t="shared" si="109"/>
        <v/>
      </c>
      <c r="EV98" s="107" t="str">
        <f t="shared" si="110"/>
        <v/>
      </c>
      <c r="EW98" s="108" t="str">
        <f t="shared" si="111"/>
        <v/>
      </c>
      <c r="EX98" s="109" t="str">
        <f t="shared" si="112"/>
        <v/>
      </c>
      <c r="EY98" s="110" t="str">
        <f t="shared" si="113"/>
        <v/>
      </c>
      <c r="EZ98" s="111" t="str">
        <f t="shared" si="114"/>
        <v/>
      </c>
      <c r="FA98" s="112" t="str">
        <f t="shared" si="115"/>
        <v/>
      </c>
      <c r="FC98" s="104"/>
      <c r="FD98" s="104"/>
      <c r="FE98" s="105" t="str">
        <f t="shared" si="116"/>
        <v/>
      </c>
      <c r="FF98" s="106" t="str">
        <f t="shared" si="117"/>
        <v/>
      </c>
      <c r="FG98" s="107" t="str">
        <f t="shared" si="118"/>
        <v/>
      </c>
      <c r="FH98" s="107" t="str">
        <f t="shared" si="119"/>
        <v/>
      </c>
      <c r="FI98" s="108" t="str">
        <f t="shared" si="120"/>
        <v/>
      </c>
      <c r="FJ98" s="109" t="str">
        <f t="shared" si="121"/>
        <v/>
      </c>
      <c r="FK98" s="110" t="str">
        <f t="shared" si="122"/>
        <v/>
      </c>
      <c r="FL98" s="111" t="str">
        <f t="shared" si="123"/>
        <v/>
      </c>
      <c r="FM98" s="112" t="str">
        <f t="shared" si="124"/>
        <v/>
      </c>
      <c r="FO98" s="104"/>
      <c r="FP98" s="104"/>
      <c r="FQ98" s="105" t="str">
        <f>IF(FU98="","",#REF!)</f>
        <v/>
      </c>
      <c r="FR98" s="106" t="str">
        <f t="shared" si="125"/>
        <v/>
      </c>
      <c r="FS98" s="107" t="str">
        <f t="shared" si="126"/>
        <v/>
      </c>
      <c r="FT98" s="107" t="str">
        <f t="shared" si="127"/>
        <v/>
      </c>
      <c r="FU98" s="108" t="str">
        <f t="shared" si="128"/>
        <v/>
      </c>
      <c r="FV98" s="109" t="str">
        <f t="shared" si="129"/>
        <v/>
      </c>
      <c r="FW98" s="110" t="str">
        <f t="shared" si="130"/>
        <v/>
      </c>
      <c r="FX98" s="111" t="str">
        <f t="shared" si="131"/>
        <v/>
      </c>
      <c r="FY98" s="112" t="str">
        <f t="shared" si="132"/>
        <v/>
      </c>
      <c r="GA98" s="104"/>
      <c r="GB98" s="104"/>
      <c r="GC98" s="105" t="str">
        <f t="shared" si="133"/>
        <v/>
      </c>
      <c r="GD98" s="106" t="str">
        <f t="shared" si="134"/>
        <v/>
      </c>
      <c r="GE98" s="107" t="str">
        <f t="shared" si="135"/>
        <v/>
      </c>
      <c r="GF98" s="107" t="str">
        <f t="shared" si="136"/>
        <v/>
      </c>
      <c r="GG98" s="108" t="str">
        <f t="shared" si="137"/>
        <v/>
      </c>
      <c r="GH98" s="109" t="str">
        <f t="shared" si="138"/>
        <v/>
      </c>
      <c r="GI98" s="110" t="str">
        <f t="shared" si="139"/>
        <v/>
      </c>
      <c r="GJ98" s="111" t="str">
        <f t="shared" si="140"/>
        <v/>
      </c>
      <c r="GK98" s="112" t="str">
        <f t="shared" si="141"/>
        <v/>
      </c>
      <c r="GM98" s="104"/>
      <c r="GN98" s="104"/>
      <c r="GO98" s="105" t="str">
        <f t="shared" si="142"/>
        <v/>
      </c>
      <c r="GP98" s="106" t="str">
        <f t="shared" si="143"/>
        <v/>
      </c>
      <c r="GQ98" s="107" t="str">
        <f t="shared" si="144"/>
        <v/>
      </c>
      <c r="GR98" s="107" t="str">
        <f t="shared" si="145"/>
        <v/>
      </c>
      <c r="GS98" s="108" t="str">
        <f t="shared" si="146"/>
        <v/>
      </c>
      <c r="GT98" s="109" t="str">
        <f t="shared" si="147"/>
        <v/>
      </c>
      <c r="GU98" s="110" t="str">
        <f t="shared" si="148"/>
        <v/>
      </c>
      <c r="GV98" s="111" t="str">
        <f t="shared" si="149"/>
        <v/>
      </c>
      <c r="GW98" s="112" t="str">
        <f t="shared" si="150"/>
        <v/>
      </c>
      <c r="GY98" s="104"/>
      <c r="GZ98" s="104"/>
      <c r="HA98" s="105" t="str">
        <f t="shared" si="151"/>
        <v/>
      </c>
      <c r="HB98" s="106" t="str">
        <f t="shared" si="152"/>
        <v/>
      </c>
      <c r="HC98" s="107" t="str">
        <f t="shared" si="153"/>
        <v/>
      </c>
      <c r="HD98" s="107" t="str">
        <f t="shared" si="154"/>
        <v/>
      </c>
      <c r="HE98" s="108" t="str">
        <f t="shared" si="155"/>
        <v/>
      </c>
      <c r="HF98" s="109" t="str">
        <f t="shared" si="156"/>
        <v/>
      </c>
      <c r="HG98" s="110" t="str">
        <f t="shared" si="157"/>
        <v/>
      </c>
      <c r="HH98" s="111" t="str">
        <f t="shared" si="158"/>
        <v/>
      </c>
      <c r="HI98" s="112" t="str">
        <f t="shared" si="159"/>
        <v/>
      </c>
      <c r="HK98" s="104"/>
      <c r="HL98" s="104" t="s">
        <v>287</v>
      </c>
      <c r="HM98" s="105" t="str">
        <f t="shared" si="160"/>
        <v/>
      </c>
      <c r="HN98" s="106" t="str">
        <f t="shared" si="161"/>
        <v/>
      </c>
      <c r="HO98" s="107" t="str">
        <f t="shared" si="162"/>
        <v/>
      </c>
      <c r="HP98" s="107" t="str">
        <f t="shared" si="163"/>
        <v/>
      </c>
      <c r="HQ98" s="108" t="str">
        <f t="shared" si="164"/>
        <v/>
      </c>
      <c r="HR98" s="109" t="str">
        <f t="shared" si="165"/>
        <v/>
      </c>
      <c r="HS98" s="110" t="str">
        <f t="shared" si="166"/>
        <v/>
      </c>
      <c r="HT98" s="111" t="str">
        <f t="shared" si="167"/>
        <v/>
      </c>
      <c r="HU98" s="112" t="str">
        <f t="shared" si="168"/>
        <v/>
      </c>
      <c r="HW98" s="104"/>
      <c r="HX98" s="104"/>
      <c r="HY98" s="105" t="str">
        <f t="shared" si="169"/>
        <v/>
      </c>
      <c r="HZ98" s="106" t="str">
        <f t="shared" si="170"/>
        <v/>
      </c>
      <c r="IA98" s="107" t="str">
        <f t="shared" si="171"/>
        <v/>
      </c>
      <c r="IB98" s="107" t="str">
        <f t="shared" si="172"/>
        <v/>
      </c>
      <c r="IC98" s="108" t="str">
        <f t="shared" si="173"/>
        <v/>
      </c>
      <c r="ID98" s="109" t="str">
        <f t="shared" si="174"/>
        <v/>
      </c>
      <c r="IE98" s="110" t="str">
        <f t="shared" si="175"/>
        <v/>
      </c>
      <c r="IF98" s="111" t="str">
        <f t="shared" si="176"/>
        <v/>
      </c>
      <c r="IG98" s="112" t="str">
        <f t="shared" si="177"/>
        <v/>
      </c>
      <c r="II98" s="104"/>
      <c r="IJ98" s="104"/>
      <c r="IK98" s="105" t="str">
        <f t="shared" si="178"/>
        <v/>
      </c>
      <c r="IL98" s="106" t="str">
        <f t="shared" si="179"/>
        <v/>
      </c>
      <c r="IM98" s="107" t="str">
        <f t="shared" si="180"/>
        <v/>
      </c>
      <c r="IN98" s="107" t="str">
        <f t="shared" si="181"/>
        <v/>
      </c>
      <c r="IO98" s="108" t="str">
        <f t="shared" si="182"/>
        <v/>
      </c>
      <c r="IP98" s="109" t="str">
        <f t="shared" si="183"/>
        <v/>
      </c>
      <c r="IQ98" s="110" t="str">
        <f t="shared" si="184"/>
        <v/>
      </c>
      <c r="IR98" s="111" t="str">
        <f t="shared" si="185"/>
        <v/>
      </c>
      <c r="IS98" s="112" t="str">
        <f t="shared" si="186"/>
        <v/>
      </c>
      <c r="IU98" s="104"/>
      <c r="IV98" s="104"/>
      <c r="IW98" s="105" t="str">
        <f t="shared" si="187"/>
        <v/>
      </c>
      <c r="IX98" s="106" t="str">
        <f t="shared" si="188"/>
        <v/>
      </c>
      <c r="IY98" s="107" t="str">
        <f t="shared" si="189"/>
        <v/>
      </c>
      <c r="IZ98" s="107" t="str">
        <f t="shared" si="190"/>
        <v/>
      </c>
      <c r="JA98" s="108" t="str">
        <f t="shared" si="191"/>
        <v/>
      </c>
      <c r="JB98" s="109" t="str">
        <f t="shared" si="192"/>
        <v/>
      </c>
      <c r="JC98" s="110" t="str">
        <f t="shared" si="193"/>
        <v/>
      </c>
      <c r="JD98" s="111" t="str">
        <f t="shared" si="194"/>
        <v/>
      </c>
      <c r="JE98" s="112" t="str">
        <f t="shared" si="195"/>
        <v/>
      </c>
      <c r="JG98" s="104"/>
      <c r="JH98" s="104"/>
      <c r="JI98" s="105" t="str">
        <f t="shared" si="196"/>
        <v/>
      </c>
      <c r="JJ98" s="106" t="str">
        <f t="shared" si="197"/>
        <v/>
      </c>
      <c r="JK98" s="107" t="str">
        <f t="shared" si="198"/>
        <v/>
      </c>
      <c r="JL98" s="107" t="str">
        <f t="shared" si="199"/>
        <v/>
      </c>
      <c r="JM98" s="108" t="str">
        <f t="shared" si="200"/>
        <v/>
      </c>
      <c r="JN98" s="109" t="str">
        <f t="shared" si="201"/>
        <v/>
      </c>
      <c r="JO98" s="110" t="str">
        <f t="shared" si="202"/>
        <v/>
      </c>
      <c r="JP98" s="111" t="str">
        <f t="shared" si="203"/>
        <v/>
      </c>
      <c r="JQ98" s="112" t="str">
        <f t="shared" si="204"/>
        <v/>
      </c>
      <c r="JS98" s="104"/>
      <c r="JT98" s="104"/>
      <c r="JU98" s="105" t="str">
        <f t="shared" si="205"/>
        <v/>
      </c>
      <c r="JV98" s="106" t="str">
        <f t="shared" si="206"/>
        <v/>
      </c>
      <c r="JW98" s="107" t="str">
        <f t="shared" si="207"/>
        <v/>
      </c>
      <c r="JX98" s="107" t="str">
        <f t="shared" si="208"/>
        <v/>
      </c>
      <c r="JY98" s="108" t="str">
        <f t="shared" si="209"/>
        <v/>
      </c>
      <c r="JZ98" s="109" t="str">
        <f t="shared" si="210"/>
        <v/>
      </c>
      <c r="KA98" s="110" t="str">
        <f t="shared" si="211"/>
        <v/>
      </c>
      <c r="KB98" s="111" t="str">
        <f t="shared" si="212"/>
        <v/>
      </c>
      <c r="KC98" s="112" t="str">
        <f t="shared" si="213"/>
        <v/>
      </c>
      <c r="KE98" s="104"/>
      <c r="KF98" s="104"/>
    </row>
    <row r="99" spans="1:292" ht="13.5" customHeight="1">
      <c r="A99" s="20"/>
      <c r="B99" s="104"/>
      <c r="D99" s="156"/>
      <c r="E99" s="105" t="str">
        <f t="shared" si="0"/>
        <v/>
      </c>
      <c r="F99" s="106" t="str">
        <f t="shared" si="1"/>
        <v/>
      </c>
      <c r="G99" s="107" t="str">
        <f t="shared" si="2"/>
        <v/>
      </c>
      <c r="H99" s="107" t="str">
        <f t="shared" si="3"/>
        <v/>
      </c>
      <c r="I99" s="108" t="str">
        <f t="shared" si="4"/>
        <v/>
      </c>
      <c r="J99" s="109" t="str">
        <f t="shared" si="5"/>
        <v/>
      </c>
      <c r="K99" s="110" t="str">
        <f t="shared" si="6"/>
        <v/>
      </c>
      <c r="L99" s="111" t="str">
        <f t="shared" si="7"/>
        <v/>
      </c>
      <c r="M99" s="112" t="str">
        <f t="shared" si="8"/>
        <v/>
      </c>
      <c r="O99" s="104"/>
      <c r="P99" s="163"/>
      <c r="Q99" s="105" t="str">
        <f t="shared" si="9"/>
        <v/>
      </c>
      <c r="R99" s="106" t="str">
        <f t="shared" si="10"/>
        <v/>
      </c>
      <c r="S99" s="107" t="str">
        <f t="shared" si="11"/>
        <v/>
      </c>
      <c r="T99" s="107" t="str">
        <f t="shared" si="12"/>
        <v/>
      </c>
      <c r="U99" s="108" t="str">
        <f t="shared" si="13"/>
        <v/>
      </c>
      <c r="V99" s="109" t="str">
        <f t="shared" si="14"/>
        <v/>
      </c>
      <c r="W99" s="110" t="str">
        <f t="shared" si="15"/>
        <v/>
      </c>
      <c r="X99" s="111" t="s">
        <v>287</v>
      </c>
      <c r="Y99" s="112" t="str">
        <f t="shared" si="16"/>
        <v/>
      </c>
      <c r="AA99" s="104"/>
      <c r="AB99" s="104"/>
      <c r="AC99" s="105" t="str">
        <f t="shared" si="17"/>
        <v/>
      </c>
      <c r="AD99" s="106" t="str">
        <f t="shared" si="18"/>
        <v/>
      </c>
      <c r="AE99" s="107" t="str">
        <f t="shared" si="19"/>
        <v/>
      </c>
      <c r="AF99" s="107" t="str">
        <f t="shared" si="20"/>
        <v/>
      </c>
      <c r="AG99" s="108" t="str">
        <f t="shared" si="21"/>
        <v/>
      </c>
      <c r="AH99" s="109" t="str">
        <f t="shared" si="22"/>
        <v/>
      </c>
      <c r="AI99" s="110" t="str">
        <f t="shared" si="23"/>
        <v/>
      </c>
      <c r="AJ99" s="111" t="str">
        <f t="shared" si="24"/>
        <v/>
      </c>
      <c r="AK99" s="112" t="str">
        <f t="shared" si="25"/>
        <v/>
      </c>
      <c r="AM99" s="104"/>
      <c r="AN99" s="104"/>
      <c r="AO99" s="105" t="str">
        <f t="shared" si="26"/>
        <v/>
      </c>
      <c r="AP99" s="106" t="str">
        <f t="shared" si="27"/>
        <v/>
      </c>
      <c r="AQ99" s="107" t="str">
        <f t="shared" si="28"/>
        <v/>
      </c>
      <c r="AR99" s="107" t="str">
        <f t="shared" si="29"/>
        <v/>
      </c>
      <c r="AS99" s="108" t="str">
        <f t="shared" si="30"/>
        <v/>
      </c>
      <c r="AT99" s="109" t="str">
        <f t="shared" si="31"/>
        <v/>
      </c>
      <c r="AU99" s="110" t="str">
        <f t="shared" si="32"/>
        <v/>
      </c>
      <c r="AV99" s="111" t="str">
        <f t="shared" si="33"/>
        <v/>
      </c>
      <c r="AW99" s="112" t="str">
        <f t="shared" si="34"/>
        <v/>
      </c>
      <c r="AY99" s="104"/>
      <c r="AZ99" s="104"/>
      <c r="BA99" s="105" t="str">
        <f t="shared" si="35"/>
        <v/>
      </c>
      <c r="BB99" s="106" t="str">
        <f t="shared" si="36"/>
        <v/>
      </c>
      <c r="BC99" s="107" t="str">
        <f t="shared" si="37"/>
        <v/>
      </c>
      <c r="BD99" s="107" t="str">
        <f t="shared" si="38"/>
        <v/>
      </c>
      <c r="BE99" s="108" t="str">
        <f t="shared" si="39"/>
        <v/>
      </c>
      <c r="BF99" s="109" t="str">
        <f t="shared" si="40"/>
        <v/>
      </c>
      <c r="BG99" s="110" t="str">
        <f t="shared" si="41"/>
        <v/>
      </c>
      <c r="BH99" s="111" t="str">
        <f t="shared" si="42"/>
        <v/>
      </c>
      <c r="BI99" s="112" t="str">
        <f t="shared" si="43"/>
        <v/>
      </c>
      <c r="BK99" s="104"/>
      <c r="BL99" s="104"/>
      <c r="BM99" s="105" t="str">
        <f t="shared" si="44"/>
        <v/>
      </c>
      <c r="BN99" s="106" t="str">
        <f t="shared" si="45"/>
        <v/>
      </c>
      <c r="BO99" s="107" t="str">
        <f t="shared" si="46"/>
        <v/>
      </c>
      <c r="BP99" s="107" t="str">
        <f t="shared" si="47"/>
        <v/>
      </c>
      <c r="BQ99" s="108" t="str">
        <f t="shared" si="48"/>
        <v/>
      </c>
      <c r="BR99" s="109" t="str">
        <f t="shared" si="49"/>
        <v/>
      </c>
      <c r="BS99" s="110" t="str">
        <f t="shared" si="50"/>
        <v/>
      </c>
      <c r="BT99" s="111" t="str">
        <f t="shared" si="51"/>
        <v/>
      </c>
      <c r="BU99" s="112" t="str">
        <f t="shared" si="52"/>
        <v/>
      </c>
      <c r="BW99" s="104"/>
      <c r="BX99" s="104"/>
      <c r="BY99" s="105" t="str">
        <f t="shared" si="53"/>
        <v/>
      </c>
      <c r="BZ99" s="106" t="str">
        <f t="shared" si="54"/>
        <v/>
      </c>
      <c r="CA99" s="107" t="str">
        <f t="shared" si="55"/>
        <v/>
      </c>
      <c r="CB99" s="107" t="str">
        <f t="shared" si="56"/>
        <v/>
      </c>
      <c r="CC99" s="108" t="str">
        <f t="shared" si="57"/>
        <v/>
      </c>
      <c r="CD99" s="109" t="str">
        <f t="shared" si="58"/>
        <v/>
      </c>
      <c r="CE99" s="110" t="str">
        <f t="shared" si="59"/>
        <v/>
      </c>
      <c r="CF99" s="111" t="str">
        <f t="shared" si="60"/>
        <v/>
      </c>
      <c r="CG99" s="112" t="str">
        <f t="shared" si="61"/>
        <v/>
      </c>
      <c r="CI99" s="104"/>
      <c r="CJ99" s="104"/>
      <c r="CK99" s="105" t="str">
        <f t="shared" si="62"/>
        <v/>
      </c>
      <c r="CL99" s="106" t="str">
        <f t="shared" si="63"/>
        <v/>
      </c>
      <c r="CM99" s="107" t="str">
        <f t="shared" si="64"/>
        <v/>
      </c>
      <c r="CN99" s="107" t="str">
        <f t="shared" si="65"/>
        <v/>
      </c>
      <c r="CO99" s="108" t="str">
        <f t="shared" si="66"/>
        <v/>
      </c>
      <c r="CP99" s="109" t="str">
        <f t="shared" si="67"/>
        <v/>
      </c>
      <c r="CQ99" s="110" t="str">
        <f t="shared" si="68"/>
        <v/>
      </c>
      <c r="CR99" s="111" t="str">
        <f t="shared" si="69"/>
        <v/>
      </c>
      <c r="CS99" s="112" t="str">
        <f t="shared" si="70"/>
        <v/>
      </c>
      <c r="CU99" s="104"/>
      <c r="CV99" s="104"/>
      <c r="CW99" s="105" t="str">
        <f t="shared" si="71"/>
        <v/>
      </c>
      <c r="CX99" s="106" t="str">
        <f t="shared" si="72"/>
        <v/>
      </c>
      <c r="CY99" s="107" t="str">
        <f t="shared" si="73"/>
        <v/>
      </c>
      <c r="CZ99" s="107" t="str">
        <f t="shared" si="74"/>
        <v/>
      </c>
      <c r="DA99" s="108" t="str">
        <f t="shared" si="75"/>
        <v/>
      </c>
      <c r="DB99" s="109" t="str">
        <f t="shared" si="76"/>
        <v/>
      </c>
      <c r="DC99" s="110" t="str">
        <f t="shared" si="77"/>
        <v/>
      </c>
      <c r="DD99" s="111" t="str">
        <f t="shared" si="78"/>
        <v/>
      </c>
      <c r="DE99" s="112" t="str">
        <f t="shared" si="79"/>
        <v/>
      </c>
      <c r="DG99" s="104"/>
      <c r="DH99" s="104"/>
      <c r="DI99" s="105" t="str">
        <f t="shared" si="80"/>
        <v/>
      </c>
      <c r="DJ99" s="106" t="str">
        <f t="shared" si="81"/>
        <v/>
      </c>
      <c r="DK99" s="107" t="str">
        <f t="shared" si="82"/>
        <v/>
      </c>
      <c r="DL99" s="107" t="str">
        <f t="shared" si="83"/>
        <v/>
      </c>
      <c r="DM99" s="108" t="str">
        <f t="shared" si="84"/>
        <v/>
      </c>
      <c r="DN99" s="109" t="str">
        <f t="shared" si="85"/>
        <v/>
      </c>
      <c r="DO99" s="110" t="str">
        <f t="shared" si="86"/>
        <v/>
      </c>
      <c r="DP99" s="111" t="str">
        <f t="shared" si="87"/>
        <v/>
      </c>
      <c r="DQ99" s="112" t="str">
        <f t="shared" si="88"/>
        <v/>
      </c>
      <c r="DS99" s="104"/>
      <c r="DT99" s="104"/>
      <c r="DU99" s="105" t="str">
        <f t="shared" si="89"/>
        <v/>
      </c>
      <c r="DV99" s="106" t="str">
        <f t="shared" si="90"/>
        <v/>
      </c>
      <c r="DW99" s="107" t="str">
        <f t="shared" si="91"/>
        <v/>
      </c>
      <c r="DX99" s="107" t="str">
        <f t="shared" si="92"/>
        <v/>
      </c>
      <c r="DY99" s="108" t="str">
        <f t="shared" si="93"/>
        <v/>
      </c>
      <c r="DZ99" s="109" t="str">
        <f t="shared" si="94"/>
        <v/>
      </c>
      <c r="EA99" s="110" t="str">
        <f t="shared" si="95"/>
        <v/>
      </c>
      <c r="EB99" s="111" t="str">
        <f t="shared" si="96"/>
        <v/>
      </c>
      <c r="EC99" s="112" t="str">
        <f t="shared" si="97"/>
        <v/>
      </c>
      <c r="EE99" s="104"/>
      <c r="EF99" s="104"/>
      <c r="EG99" s="105" t="str">
        <f t="shared" si="98"/>
        <v/>
      </c>
      <c r="EH99" s="106" t="str">
        <f t="shared" si="99"/>
        <v/>
      </c>
      <c r="EI99" s="107" t="str">
        <f t="shared" si="100"/>
        <v/>
      </c>
      <c r="EJ99" s="107" t="str">
        <f t="shared" si="101"/>
        <v/>
      </c>
      <c r="EK99" s="108" t="str">
        <f t="shared" si="102"/>
        <v/>
      </c>
      <c r="EL99" s="109" t="str">
        <f t="shared" si="103"/>
        <v/>
      </c>
      <c r="EM99" s="110" t="str">
        <f t="shared" si="104"/>
        <v/>
      </c>
      <c r="EN99" s="111" t="str">
        <f t="shared" si="105"/>
        <v/>
      </c>
      <c r="EO99" s="112" t="str">
        <f t="shared" si="106"/>
        <v/>
      </c>
      <c r="EQ99" s="104"/>
      <c r="ER99" s="104"/>
      <c r="ES99" s="105" t="str">
        <f t="shared" si="107"/>
        <v/>
      </c>
      <c r="ET99" s="106" t="str">
        <f t="shared" si="108"/>
        <v/>
      </c>
      <c r="EU99" s="107" t="str">
        <f t="shared" si="109"/>
        <v/>
      </c>
      <c r="EV99" s="107" t="str">
        <f t="shared" si="110"/>
        <v/>
      </c>
      <c r="EW99" s="108" t="str">
        <f t="shared" si="111"/>
        <v/>
      </c>
      <c r="EX99" s="109" t="str">
        <f t="shared" si="112"/>
        <v/>
      </c>
      <c r="EY99" s="110" t="str">
        <f t="shared" si="113"/>
        <v/>
      </c>
      <c r="EZ99" s="111" t="str">
        <f t="shared" si="114"/>
        <v/>
      </c>
      <c r="FA99" s="112" t="str">
        <f t="shared" si="115"/>
        <v/>
      </c>
      <c r="FC99" s="104"/>
      <c r="FD99" s="104"/>
      <c r="FE99" s="105" t="str">
        <f t="shared" si="116"/>
        <v/>
      </c>
      <c r="FF99" s="106" t="str">
        <f t="shared" si="117"/>
        <v/>
      </c>
      <c r="FG99" s="107" t="str">
        <f t="shared" si="118"/>
        <v/>
      </c>
      <c r="FH99" s="107" t="str">
        <f t="shared" si="119"/>
        <v/>
      </c>
      <c r="FI99" s="108" t="str">
        <f t="shared" si="120"/>
        <v/>
      </c>
      <c r="FJ99" s="109" t="str">
        <f t="shared" si="121"/>
        <v/>
      </c>
      <c r="FK99" s="110" t="str">
        <f t="shared" si="122"/>
        <v/>
      </c>
      <c r="FL99" s="111" t="str">
        <f t="shared" si="123"/>
        <v/>
      </c>
      <c r="FM99" s="112" t="str">
        <f t="shared" si="124"/>
        <v/>
      </c>
      <c r="FO99" s="104"/>
      <c r="FP99" s="104"/>
      <c r="FQ99" s="105" t="str">
        <f>IF(FU99="","",#REF!)</f>
        <v/>
      </c>
      <c r="FR99" s="106" t="str">
        <f t="shared" si="125"/>
        <v/>
      </c>
      <c r="FS99" s="107" t="str">
        <f t="shared" si="126"/>
        <v/>
      </c>
      <c r="FT99" s="107" t="str">
        <f t="shared" si="127"/>
        <v/>
      </c>
      <c r="FU99" s="108" t="str">
        <f t="shared" si="128"/>
        <v/>
      </c>
      <c r="FV99" s="109" t="str">
        <f t="shared" si="129"/>
        <v/>
      </c>
      <c r="FW99" s="110" t="str">
        <f t="shared" si="130"/>
        <v/>
      </c>
      <c r="FX99" s="111" t="str">
        <f t="shared" si="131"/>
        <v/>
      </c>
      <c r="FY99" s="112" t="str">
        <f t="shared" si="132"/>
        <v/>
      </c>
      <c r="GA99" s="104"/>
      <c r="GB99" s="104"/>
      <c r="GC99" s="105" t="str">
        <f t="shared" si="133"/>
        <v/>
      </c>
      <c r="GD99" s="106" t="str">
        <f t="shared" si="134"/>
        <v/>
      </c>
      <c r="GE99" s="107" t="str">
        <f t="shared" si="135"/>
        <v/>
      </c>
      <c r="GF99" s="107" t="str">
        <f t="shared" si="136"/>
        <v/>
      </c>
      <c r="GG99" s="108" t="str">
        <f t="shared" si="137"/>
        <v/>
      </c>
      <c r="GH99" s="109" t="str">
        <f t="shared" si="138"/>
        <v/>
      </c>
      <c r="GI99" s="110" t="str">
        <f t="shared" si="139"/>
        <v/>
      </c>
      <c r="GJ99" s="111" t="str">
        <f t="shared" si="140"/>
        <v/>
      </c>
      <c r="GK99" s="112" t="str">
        <f t="shared" si="141"/>
        <v/>
      </c>
      <c r="GM99" s="104"/>
      <c r="GN99" s="104"/>
      <c r="GO99" s="105" t="str">
        <f t="shared" si="142"/>
        <v/>
      </c>
      <c r="GP99" s="106" t="str">
        <f t="shared" si="143"/>
        <v/>
      </c>
      <c r="GQ99" s="107" t="str">
        <f t="shared" si="144"/>
        <v/>
      </c>
      <c r="GR99" s="107" t="str">
        <f t="shared" si="145"/>
        <v/>
      </c>
      <c r="GS99" s="108" t="str">
        <f t="shared" si="146"/>
        <v/>
      </c>
      <c r="GT99" s="109" t="str">
        <f t="shared" si="147"/>
        <v/>
      </c>
      <c r="GU99" s="110" t="str">
        <f t="shared" si="148"/>
        <v/>
      </c>
      <c r="GV99" s="111" t="str">
        <f t="shared" si="149"/>
        <v/>
      </c>
      <c r="GW99" s="112" t="str">
        <f t="shared" si="150"/>
        <v/>
      </c>
      <c r="GY99" s="104"/>
      <c r="GZ99" s="104"/>
      <c r="HA99" s="105" t="str">
        <f t="shared" si="151"/>
        <v/>
      </c>
      <c r="HB99" s="106" t="str">
        <f t="shared" si="152"/>
        <v/>
      </c>
      <c r="HC99" s="107" t="str">
        <f t="shared" si="153"/>
        <v/>
      </c>
      <c r="HD99" s="107" t="str">
        <f t="shared" si="154"/>
        <v/>
      </c>
      <c r="HE99" s="108" t="str">
        <f t="shared" si="155"/>
        <v/>
      </c>
      <c r="HF99" s="109" t="str">
        <f t="shared" si="156"/>
        <v/>
      </c>
      <c r="HG99" s="110" t="str">
        <f t="shared" si="157"/>
        <v/>
      </c>
      <c r="HH99" s="111" t="str">
        <f t="shared" si="158"/>
        <v/>
      </c>
      <c r="HI99" s="112" t="str">
        <f t="shared" si="159"/>
        <v/>
      </c>
      <c r="HK99" s="104"/>
      <c r="HL99" s="104" t="s">
        <v>287</v>
      </c>
      <c r="HM99" s="105" t="str">
        <f t="shared" si="160"/>
        <v/>
      </c>
      <c r="HN99" s="106" t="str">
        <f t="shared" si="161"/>
        <v/>
      </c>
      <c r="HO99" s="107" t="str">
        <f t="shared" si="162"/>
        <v/>
      </c>
      <c r="HP99" s="107" t="str">
        <f t="shared" si="163"/>
        <v/>
      </c>
      <c r="HQ99" s="108" t="str">
        <f t="shared" si="164"/>
        <v/>
      </c>
      <c r="HR99" s="109" t="str">
        <f t="shared" si="165"/>
        <v/>
      </c>
      <c r="HS99" s="110" t="str">
        <f t="shared" si="166"/>
        <v/>
      </c>
      <c r="HT99" s="111" t="str">
        <f t="shared" si="167"/>
        <v/>
      </c>
      <c r="HU99" s="112" t="str">
        <f t="shared" si="168"/>
        <v/>
      </c>
      <c r="HW99" s="104"/>
      <c r="HX99" s="104"/>
      <c r="HY99" s="105" t="str">
        <f t="shared" si="169"/>
        <v/>
      </c>
      <c r="HZ99" s="106" t="str">
        <f t="shared" si="170"/>
        <v/>
      </c>
      <c r="IA99" s="107" t="str">
        <f t="shared" si="171"/>
        <v/>
      </c>
      <c r="IB99" s="107" t="str">
        <f t="shared" si="172"/>
        <v/>
      </c>
      <c r="IC99" s="108" t="str">
        <f t="shared" si="173"/>
        <v/>
      </c>
      <c r="ID99" s="109" t="str">
        <f t="shared" si="174"/>
        <v/>
      </c>
      <c r="IE99" s="110" t="str">
        <f t="shared" si="175"/>
        <v/>
      </c>
      <c r="IF99" s="111" t="str">
        <f t="shared" si="176"/>
        <v/>
      </c>
      <c r="IG99" s="112" t="str">
        <f t="shared" si="177"/>
        <v/>
      </c>
      <c r="II99" s="104"/>
      <c r="IJ99" s="104"/>
      <c r="IK99" s="105" t="str">
        <f t="shared" si="178"/>
        <v/>
      </c>
      <c r="IL99" s="106" t="str">
        <f t="shared" si="179"/>
        <v/>
      </c>
      <c r="IM99" s="107" t="str">
        <f t="shared" si="180"/>
        <v/>
      </c>
      <c r="IN99" s="107" t="str">
        <f t="shared" si="181"/>
        <v/>
      </c>
      <c r="IO99" s="108" t="str">
        <f t="shared" si="182"/>
        <v/>
      </c>
      <c r="IP99" s="109" t="str">
        <f t="shared" si="183"/>
        <v/>
      </c>
      <c r="IQ99" s="110" t="str">
        <f t="shared" si="184"/>
        <v/>
      </c>
      <c r="IR99" s="111" t="str">
        <f t="shared" si="185"/>
        <v/>
      </c>
      <c r="IS99" s="112" t="str">
        <f t="shared" si="186"/>
        <v/>
      </c>
      <c r="IU99" s="104"/>
      <c r="IV99" s="104"/>
      <c r="IW99" s="105" t="str">
        <f t="shared" si="187"/>
        <v/>
      </c>
      <c r="IX99" s="106" t="str">
        <f t="shared" si="188"/>
        <v/>
      </c>
      <c r="IY99" s="107" t="str">
        <f t="shared" si="189"/>
        <v/>
      </c>
      <c r="IZ99" s="107" t="str">
        <f t="shared" si="190"/>
        <v/>
      </c>
      <c r="JA99" s="108" t="str">
        <f t="shared" si="191"/>
        <v/>
      </c>
      <c r="JB99" s="109" t="str">
        <f t="shared" si="192"/>
        <v/>
      </c>
      <c r="JC99" s="110" t="str">
        <f t="shared" si="193"/>
        <v/>
      </c>
      <c r="JD99" s="111" t="str">
        <f t="shared" si="194"/>
        <v/>
      </c>
      <c r="JE99" s="112" t="str">
        <f t="shared" si="195"/>
        <v/>
      </c>
      <c r="JG99" s="104"/>
      <c r="JH99" s="104"/>
      <c r="JI99" s="105" t="str">
        <f t="shared" si="196"/>
        <v/>
      </c>
      <c r="JJ99" s="106" t="str">
        <f t="shared" si="197"/>
        <v/>
      </c>
      <c r="JK99" s="107" t="str">
        <f t="shared" si="198"/>
        <v/>
      </c>
      <c r="JL99" s="107" t="str">
        <f t="shared" si="199"/>
        <v/>
      </c>
      <c r="JM99" s="108" t="str">
        <f t="shared" si="200"/>
        <v/>
      </c>
      <c r="JN99" s="109" t="str">
        <f t="shared" si="201"/>
        <v/>
      </c>
      <c r="JO99" s="110" t="str">
        <f t="shared" si="202"/>
        <v/>
      </c>
      <c r="JP99" s="111" t="str">
        <f t="shared" si="203"/>
        <v/>
      </c>
      <c r="JQ99" s="112" t="str">
        <f t="shared" si="204"/>
        <v/>
      </c>
      <c r="JS99" s="104"/>
      <c r="JT99" s="104"/>
      <c r="JU99" s="105" t="str">
        <f t="shared" si="205"/>
        <v/>
      </c>
      <c r="JV99" s="106" t="str">
        <f t="shared" si="206"/>
        <v/>
      </c>
      <c r="JW99" s="107" t="str">
        <f t="shared" si="207"/>
        <v/>
      </c>
      <c r="JX99" s="107" t="str">
        <f t="shared" si="208"/>
        <v/>
      </c>
      <c r="JY99" s="108" t="str">
        <f t="shared" si="209"/>
        <v/>
      </c>
      <c r="JZ99" s="109" t="str">
        <f t="shared" si="210"/>
        <v/>
      </c>
      <c r="KA99" s="110" t="str">
        <f t="shared" si="211"/>
        <v/>
      </c>
      <c r="KB99" s="111" t="str">
        <f t="shared" si="212"/>
        <v/>
      </c>
      <c r="KC99" s="112" t="str">
        <f t="shared" si="213"/>
        <v/>
      </c>
      <c r="KE99" s="104"/>
      <c r="KF99" s="104"/>
    </row>
    <row r="100" spans="1:292" ht="13.5" customHeight="1">
      <c r="A100" s="20"/>
      <c r="B100" s="104"/>
      <c r="D100" s="156"/>
      <c r="E100" s="105" t="str">
        <f t="shared" si="0"/>
        <v/>
      </c>
      <c r="F100" s="106" t="str">
        <f t="shared" si="1"/>
        <v/>
      </c>
      <c r="G100" s="107" t="str">
        <f t="shared" si="2"/>
        <v/>
      </c>
      <c r="H100" s="107" t="str">
        <f t="shared" si="3"/>
        <v/>
      </c>
      <c r="I100" s="108" t="str">
        <f t="shared" si="4"/>
        <v/>
      </c>
      <c r="J100" s="109" t="str">
        <f t="shared" si="5"/>
        <v/>
      </c>
      <c r="K100" s="110" t="str">
        <f t="shared" si="6"/>
        <v/>
      </c>
      <c r="L100" s="111" t="str">
        <f t="shared" si="7"/>
        <v/>
      </c>
      <c r="M100" s="112" t="str">
        <f t="shared" si="8"/>
        <v/>
      </c>
      <c r="O100" s="104"/>
      <c r="P100" s="163"/>
      <c r="Q100" s="105" t="str">
        <f t="shared" si="9"/>
        <v/>
      </c>
      <c r="R100" s="106" t="str">
        <f t="shared" si="10"/>
        <v/>
      </c>
      <c r="S100" s="107" t="str">
        <f t="shared" si="11"/>
        <v/>
      </c>
      <c r="T100" s="107" t="str">
        <f t="shared" si="12"/>
        <v/>
      </c>
      <c r="U100" s="108" t="str">
        <f t="shared" si="13"/>
        <v/>
      </c>
      <c r="V100" s="109" t="str">
        <f t="shared" si="14"/>
        <v/>
      </c>
      <c r="W100" s="110" t="str">
        <f t="shared" si="15"/>
        <v/>
      </c>
      <c r="X100" s="111" t="s">
        <v>287</v>
      </c>
      <c r="Y100" s="112" t="str">
        <f t="shared" si="16"/>
        <v/>
      </c>
      <c r="AA100" s="104"/>
      <c r="AB100" s="104"/>
      <c r="AC100" s="105" t="str">
        <f t="shared" si="17"/>
        <v/>
      </c>
      <c r="AD100" s="106" t="str">
        <f t="shared" si="18"/>
        <v/>
      </c>
      <c r="AE100" s="107" t="str">
        <f t="shared" si="19"/>
        <v/>
      </c>
      <c r="AF100" s="107" t="str">
        <f t="shared" si="20"/>
        <v/>
      </c>
      <c r="AG100" s="108" t="str">
        <f t="shared" si="21"/>
        <v/>
      </c>
      <c r="AH100" s="109" t="str">
        <f t="shared" si="22"/>
        <v/>
      </c>
      <c r="AI100" s="110" t="str">
        <f t="shared" si="23"/>
        <v/>
      </c>
      <c r="AJ100" s="111" t="str">
        <f t="shared" si="24"/>
        <v/>
      </c>
      <c r="AK100" s="112" t="str">
        <f t="shared" si="25"/>
        <v/>
      </c>
      <c r="AM100" s="104"/>
      <c r="AN100" s="104"/>
      <c r="AO100" s="105" t="str">
        <f t="shared" si="26"/>
        <v/>
      </c>
      <c r="AP100" s="106" t="str">
        <f t="shared" si="27"/>
        <v/>
      </c>
      <c r="AQ100" s="107" t="str">
        <f t="shared" si="28"/>
        <v/>
      </c>
      <c r="AR100" s="107" t="str">
        <f t="shared" si="29"/>
        <v/>
      </c>
      <c r="AS100" s="108" t="str">
        <f t="shared" si="30"/>
        <v/>
      </c>
      <c r="AT100" s="109" t="str">
        <f t="shared" si="31"/>
        <v/>
      </c>
      <c r="AU100" s="110" t="str">
        <f t="shared" si="32"/>
        <v/>
      </c>
      <c r="AV100" s="111" t="str">
        <f t="shared" si="33"/>
        <v/>
      </c>
      <c r="AW100" s="112" t="str">
        <f t="shared" si="34"/>
        <v/>
      </c>
      <c r="AY100" s="104"/>
      <c r="AZ100" s="104"/>
      <c r="BA100" s="105" t="str">
        <f t="shared" si="35"/>
        <v/>
      </c>
      <c r="BB100" s="106" t="str">
        <f t="shared" si="36"/>
        <v/>
      </c>
      <c r="BC100" s="107" t="str">
        <f t="shared" si="37"/>
        <v/>
      </c>
      <c r="BD100" s="107" t="str">
        <f t="shared" si="38"/>
        <v/>
      </c>
      <c r="BE100" s="108" t="str">
        <f t="shared" si="39"/>
        <v/>
      </c>
      <c r="BF100" s="109" t="str">
        <f t="shared" si="40"/>
        <v/>
      </c>
      <c r="BG100" s="110" t="str">
        <f t="shared" si="41"/>
        <v/>
      </c>
      <c r="BH100" s="111" t="str">
        <f t="shared" si="42"/>
        <v/>
      </c>
      <c r="BI100" s="112" t="str">
        <f t="shared" si="43"/>
        <v/>
      </c>
      <c r="BK100" s="104"/>
      <c r="BL100" s="104"/>
      <c r="BM100" s="105" t="str">
        <f t="shared" si="44"/>
        <v/>
      </c>
      <c r="BN100" s="106" t="str">
        <f t="shared" si="45"/>
        <v/>
      </c>
      <c r="BO100" s="107" t="str">
        <f t="shared" si="46"/>
        <v/>
      </c>
      <c r="BP100" s="107" t="str">
        <f t="shared" si="47"/>
        <v/>
      </c>
      <c r="BQ100" s="108" t="str">
        <f t="shared" si="48"/>
        <v/>
      </c>
      <c r="BR100" s="109" t="str">
        <f t="shared" si="49"/>
        <v/>
      </c>
      <c r="BS100" s="110" t="str">
        <f t="shared" si="50"/>
        <v/>
      </c>
      <c r="BT100" s="111" t="str">
        <f t="shared" si="51"/>
        <v/>
      </c>
      <c r="BU100" s="112" t="str">
        <f t="shared" si="52"/>
        <v/>
      </c>
      <c r="BW100" s="104"/>
      <c r="BX100" s="104"/>
      <c r="BY100" s="105" t="str">
        <f t="shared" si="53"/>
        <v/>
      </c>
      <c r="BZ100" s="106" t="str">
        <f t="shared" si="54"/>
        <v/>
      </c>
      <c r="CA100" s="107" t="str">
        <f t="shared" si="55"/>
        <v/>
      </c>
      <c r="CB100" s="107" t="str">
        <f t="shared" si="56"/>
        <v/>
      </c>
      <c r="CC100" s="108" t="str">
        <f t="shared" si="57"/>
        <v/>
      </c>
      <c r="CD100" s="109" t="str">
        <f t="shared" si="58"/>
        <v/>
      </c>
      <c r="CE100" s="110" t="str">
        <f t="shared" si="59"/>
        <v/>
      </c>
      <c r="CF100" s="111" t="str">
        <f t="shared" si="60"/>
        <v/>
      </c>
      <c r="CG100" s="112" t="str">
        <f t="shared" si="61"/>
        <v/>
      </c>
      <c r="CI100" s="104"/>
      <c r="CJ100" s="104"/>
      <c r="CK100" s="105" t="str">
        <f t="shared" si="62"/>
        <v/>
      </c>
      <c r="CL100" s="106" t="str">
        <f t="shared" si="63"/>
        <v/>
      </c>
      <c r="CM100" s="107" t="str">
        <f t="shared" si="64"/>
        <v/>
      </c>
      <c r="CN100" s="107" t="str">
        <f t="shared" si="65"/>
        <v/>
      </c>
      <c r="CO100" s="108" t="str">
        <f t="shared" si="66"/>
        <v/>
      </c>
      <c r="CP100" s="109" t="str">
        <f t="shared" si="67"/>
        <v/>
      </c>
      <c r="CQ100" s="110" t="str">
        <f t="shared" si="68"/>
        <v/>
      </c>
      <c r="CR100" s="111" t="str">
        <f t="shared" si="69"/>
        <v/>
      </c>
      <c r="CS100" s="112" t="str">
        <f t="shared" si="70"/>
        <v/>
      </c>
      <c r="CU100" s="104"/>
      <c r="CV100" s="104"/>
      <c r="CW100" s="105" t="str">
        <f t="shared" si="71"/>
        <v/>
      </c>
      <c r="CX100" s="106" t="str">
        <f t="shared" si="72"/>
        <v/>
      </c>
      <c r="CY100" s="107" t="str">
        <f t="shared" si="73"/>
        <v/>
      </c>
      <c r="CZ100" s="107" t="str">
        <f t="shared" si="74"/>
        <v/>
      </c>
      <c r="DA100" s="108" t="str">
        <f t="shared" si="75"/>
        <v/>
      </c>
      <c r="DB100" s="109" t="str">
        <f t="shared" si="76"/>
        <v/>
      </c>
      <c r="DC100" s="110" t="str">
        <f t="shared" si="77"/>
        <v/>
      </c>
      <c r="DD100" s="111" t="str">
        <f t="shared" si="78"/>
        <v/>
      </c>
      <c r="DE100" s="112" t="str">
        <f t="shared" si="79"/>
        <v/>
      </c>
      <c r="DG100" s="104"/>
      <c r="DH100" s="104"/>
      <c r="DI100" s="105" t="str">
        <f t="shared" si="80"/>
        <v/>
      </c>
      <c r="DJ100" s="106" t="str">
        <f t="shared" si="81"/>
        <v/>
      </c>
      <c r="DK100" s="107" t="str">
        <f t="shared" si="82"/>
        <v/>
      </c>
      <c r="DL100" s="107" t="str">
        <f t="shared" si="83"/>
        <v/>
      </c>
      <c r="DM100" s="108" t="str">
        <f t="shared" si="84"/>
        <v/>
      </c>
      <c r="DN100" s="109" t="str">
        <f t="shared" si="85"/>
        <v/>
      </c>
      <c r="DO100" s="110" t="str">
        <f t="shared" si="86"/>
        <v/>
      </c>
      <c r="DP100" s="111" t="str">
        <f t="shared" si="87"/>
        <v/>
      </c>
      <c r="DQ100" s="112" t="str">
        <f t="shared" si="88"/>
        <v/>
      </c>
      <c r="DS100" s="104"/>
      <c r="DT100" s="104"/>
      <c r="DU100" s="105" t="str">
        <f t="shared" si="89"/>
        <v/>
      </c>
      <c r="DV100" s="106" t="str">
        <f t="shared" si="90"/>
        <v/>
      </c>
      <c r="DW100" s="107" t="str">
        <f t="shared" si="91"/>
        <v/>
      </c>
      <c r="DX100" s="107" t="str">
        <f t="shared" si="92"/>
        <v/>
      </c>
      <c r="DY100" s="108" t="str">
        <f t="shared" si="93"/>
        <v/>
      </c>
      <c r="DZ100" s="109" t="str">
        <f t="shared" si="94"/>
        <v/>
      </c>
      <c r="EA100" s="110" t="str">
        <f t="shared" si="95"/>
        <v/>
      </c>
      <c r="EB100" s="111" t="str">
        <f t="shared" si="96"/>
        <v/>
      </c>
      <c r="EC100" s="112" t="str">
        <f t="shared" si="97"/>
        <v/>
      </c>
      <c r="EE100" s="104"/>
      <c r="EF100" s="104"/>
      <c r="EG100" s="105" t="str">
        <f t="shared" si="98"/>
        <v/>
      </c>
      <c r="EH100" s="106" t="str">
        <f t="shared" si="99"/>
        <v/>
      </c>
      <c r="EI100" s="107" t="str">
        <f t="shared" si="100"/>
        <v/>
      </c>
      <c r="EJ100" s="107" t="str">
        <f t="shared" si="101"/>
        <v/>
      </c>
      <c r="EK100" s="108" t="str">
        <f t="shared" si="102"/>
        <v/>
      </c>
      <c r="EL100" s="109" t="str">
        <f t="shared" si="103"/>
        <v/>
      </c>
      <c r="EM100" s="110" t="str">
        <f t="shared" si="104"/>
        <v/>
      </c>
      <c r="EN100" s="111" t="str">
        <f t="shared" si="105"/>
        <v/>
      </c>
      <c r="EO100" s="112" t="str">
        <f t="shared" si="106"/>
        <v/>
      </c>
      <c r="EQ100" s="104"/>
      <c r="ER100" s="104"/>
      <c r="ES100" s="105" t="str">
        <f t="shared" si="107"/>
        <v/>
      </c>
      <c r="ET100" s="106" t="str">
        <f t="shared" si="108"/>
        <v/>
      </c>
      <c r="EU100" s="107" t="str">
        <f t="shared" si="109"/>
        <v/>
      </c>
      <c r="EV100" s="107" t="str">
        <f t="shared" si="110"/>
        <v/>
      </c>
      <c r="EW100" s="108" t="str">
        <f t="shared" si="111"/>
        <v/>
      </c>
      <c r="EX100" s="109" t="str">
        <f t="shared" si="112"/>
        <v/>
      </c>
      <c r="EY100" s="110" t="str">
        <f t="shared" si="113"/>
        <v/>
      </c>
      <c r="EZ100" s="111" t="str">
        <f t="shared" si="114"/>
        <v/>
      </c>
      <c r="FA100" s="112" t="str">
        <f t="shared" si="115"/>
        <v/>
      </c>
      <c r="FC100" s="104"/>
      <c r="FD100" s="104"/>
      <c r="FE100" s="105" t="str">
        <f t="shared" si="116"/>
        <v/>
      </c>
      <c r="FF100" s="106" t="str">
        <f t="shared" si="117"/>
        <v/>
      </c>
      <c r="FG100" s="107" t="str">
        <f t="shared" si="118"/>
        <v/>
      </c>
      <c r="FH100" s="107" t="str">
        <f t="shared" si="119"/>
        <v/>
      </c>
      <c r="FI100" s="108" t="str">
        <f t="shared" si="120"/>
        <v/>
      </c>
      <c r="FJ100" s="109" t="str">
        <f t="shared" si="121"/>
        <v/>
      </c>
      <c r="FK100" s="110" t="str">
        <f t="shared" si="122"/>
        <v/>
      </c>
      <c r="FL100" s="111" t="str">
        <f t="shared" si="123"/>
        <v/>
      </c>
      <c r="FM100" s="112" t="str">
        <f t="shared" si="124"/>
        <v/>
      </c>
      <c r="FO100" s="104"/>
      <c r="FP100" s="104"/>
      <c r="FQ100" s="105" t="str">
        <f>IF(FU100="","",#REF!)</f>
        <v/>
      </c>
      <c r="FR100" s="106" t="str">
        <f t="shared" si="125"/>
        <v/>
      </c>
      <c r="FS100" s="107" t="str">
        <f t="shared" si="126"/>
        <v/>
      </c>
      <c r="FT100" s="107" t="str">
        <f t="shared" si="127"/>
        <v/>
      </c>
      <c r="FU100" s="108" t="str">
        <f t="shared" si="128"/>
        <v/>
      </c>
      <c r="FV100" s="109" t="str">
        <f t="shared" si="129"/>
        <v/>
      </c>
      <c r="FW100" s="110" t="str">
        <f t="shared" si="130"/>
        <v/>
      </c>
      <c r="FX100" s="111" t="str">
        <f t="shared" si="131"/>
        <v/>
      </c>
      <c r="FY100" s="112" t="str">
        <f t="shared" si="132"/>
        <v/>
      </c>
      <c r="GA100" s="104"/>
      <c r="GB100" s="104"/>
      <c r="GC100" s="105" t="str">
        <f t="shared" si="133"/>
        <v/>
      </c>
      <c r="GD100" s="106" t="str">
        <f t="shared" si="134"/>
        <v/>
      </c>
      <c r="GE100" s="107" t="str">
        <f t="shared" si="135"/>
        <v/>
      </c>
      <c r="GF100" s="107" t="str">
        <f t="shared" si="136"/>
        <v/>
      </c>
      <c r="GG100" s="108" t="str">
        <f t="shared" si="137"/>
        <v/>
      </c>
      <c r="GH100" s="109" t="str">
        <f t="shared" si="138"/>
        <v/>
      </c>
      <c r="GI100" s="110" t="str">
        <f t="shared" si="139"/>
        <v/>
      </c>
      <c r="GJ100" s="111" t="str">
        <f t="shared" si="140"/>
        <v/>
      </c>
      <c r="GK100" s="112" t="str">
        <f t="shared" si="141"/>
        <v/>
      </c>
      <c r="GM100" s="104"/>
      <c r="GN100" s="104"/>
      <c r="GO100" s="105" t="str">
        <f t="shared" si="142"/>
        <v/>
      </c>
      <c r="GP100" s="106" t="str">
        <f t="shared" si="143"/>
        <v/>
      </c>
      <c r="GQ100" s="107" t="str">
        <f t="shared" si="144"/>
        <v/>
      </c>
      <c r="GR100" s="107" t="str">
        <f t="shared" si="145"/>
        <v/>
      </c>
      <c r="GS100" s="108" t="str">
        <f t="shared" si="146"/>
        <v/>
      </c>
      <c r="GT100" s="109" t="str">
        <f t="shared" si="147"/>
        <v/>
      </c>
      <c r="GU100" s="110" t="str">
        <f t="shared" si="148"/>
        <v/>
      </c>
      <c r="GV100" s="111" t="str">
        <f t="shared" si="149"/>
        <v/>
      </c>
      <c r="GW100" s="112" t="str">
        <f t="shared" si="150"/>
        <v/>
      </c>
      <c r="GY100" s="104"/>
      <c r="GZ100" s="104"/>
      <c r="HA100" s="105" t="str">
        <f t="shared" si="151"/>
        <v/>
      </c>
      <c r="HB100" s="106" t="str">
        <f t="shared" si="152"/>
        <v/>
      </c>
      <c r="HC100" s="107" t="str">
        <f t="shared" si="153"/>
        <v/>
      </c>
      <c r="HD100" s="107" t="str">
        <f t="shared" si="154"/>
        <v/>
      </c>
      <c r="HE100" s="108" t="str">
        <f t="shared" si="155"/>
        <v/>
      </c>
      <c r="HF100" s="109" t="str">
        <f t="shared" si="156"/>
        <v/>
      </c>
      <c r="HG100" s="110" t="str">
        <f t="shared" si="157"/>
        <v/>
      </c>
      <c r="HH100" s="111" t="str">
        <f t="shared" si="158"/>
        <v/>
      </c>
      <c r="HI100" s="112" t="str">
        <f t="shared" si="159"/>
        <v/>
      </c>
      <c r="HK100" s="104"/>
      <c r="HL100" s="104" t="s">
        <v>287</v>
      </c>
      <c r="HM100" s="105" t="str">
        <f t="shared" si="160"/>
        <v/>
      </c>
      <c r="HN100" s="106" t="str">
        <f t="shared" si="161"/>
        <v/>
      </c>
      <c r="HO100" s="107" t="str">
        <f t="shared" si="162"/>
        <v/>
      </c>
      <c r="HP100" s="107" t="str">
        <f t="shared" si="163"/>
        <v/>
      </c>
      <c r="HQ100" s="108" t="str">
        <f t="shared" si="164"/>
        <v/>
      </c>
      <c r="HR100" s="109" t="str">
        <f t="shared" si="165"/>
        <v/>
      </c>
      <c r="HS100" s="110" t="str">
        <f t="shared" si="166"/>
        <v/>
      </c>
      <c r="HT100" s="111" t="str">
        <f t="shared" si="167"/>
        <v/>
      </c>
      <c r="HU100" s="112" t="str">
        <f t="shared" si="168"/>
        <v/>
      </c>
      <c r="HW100" s="104"/>
      <c r="HX100" s="104"/>
      <c r="HY100" s="105" t="str">
        <f t="shared" si="169"/>
        <v/>
      </c>
      <c r="HZ100" s="106" t="str">
        <f t="shared" si="170"/>
        <v/>
      </c>
      <c r="IA100" s="107" t="str">
        <f t="shared" si="171"/>
        <v/>
      </c>
      <c r="IB100" s="107" t="str">
        <f t="shared" si="172"/>
        <v/>
      </c>
      <c r="IC100" s="108" t="str">
        <f t="shared" si="173"/>
        <v/>
      </c>
      <c r="ID100" s="109" t="str">
        <f t="shared" si="174"/>
        <v/>
      </c>
      <c r="IE100" s="110" t="str">
        <f t="shared" si="175"/>
        <v/>
      </c>
      <c r="IF100" s="111" t="str">
        <f t="shared" si="176"/>
        <v/>
      </c>
      <c r="IG100" s="112" t="str">
        <f t="shared" si="177"/>
        <v/>
      </c>
      <c r="II100" s="104"/>
      <c r="IJ100" s="104"/>
      <c r="IK100" s="105" t="str">
        <f t="shared" si="178"/>
        <v/>
      </c>
      <c r="IL100" s="106" t="str">
        <f t="shared" si="179"/>
        <v/>
      </c>
      <c r="IM100" s="107" t="str">
        <f t="shared" si="180"/>
        <v/>
      </c>
      <c r="IN100" s="107" t="str">
        <f t="shared" si="181"/>
        <v/>
      </c>
      <c r="IO100" s="108" t="str">
        <f t="shared" si="182"/>
        <v/>
      </c>
      <c r="IP100" s="109" t="str">
        <f t="shared" si="183"/>
        <v/>
      </c>
      <c r="IQ100" s="110" t="str">
        <f t="shared" si="184"/>
        <v/>
      </c>
      <c r="IR100" s="111" t="str">
        <f t="shared" si="185"/>
        <v/>
      </c>
      <c r="IS100" s="112" t="str">
        <f t="shared" si="186"/>
        <v/>
      </c>
      <c r="IU100" s="104"/>
      <c r="IV100" s="104"/>
      <c r="IW100" s="105" t="str">
        <f t="shared" si="187"/>
        <v/>
      </c>
      <c r="IX100" s="106" t="str">
        <f t="shared" si="188"/>
        <v/>
      </c>
      <c r="IY100" s="107" t="str">
        <f t="shared" si="189"/>
        <v/>
      </c>
      <c r="IZ100" s="107" t="str">
        <f t="shared" si="190"/>
        <v/>
      </c>
      <c r="JA100" s="108" t="str">
        <f t="shared" si="191"/>
        <v/>
      </c>
      <c r="JB100" s="109" t="str">
        <f t="shared" si="192"/>
        <v/>
      </c>
      <c r="JC100" s="110" t="str">
        <f t="shared" si="193"/>
        <v/>
      </c>
      <c r="JD100" s="111" t="str">
        <f t="shared" si="194"/>
        <v/>
      </c>
      <c r="JE100" s="112" t="str">
        <f t="shared" si="195"/>
        <v/>
      </c>
      <c r="JG100" s="104"/>
      <c r="JH100" s="104"/>
      <c r="JI100" s="105" t="str">
        <f t="shared" si="196"/>
        <v/>
      </c>
      <c r="JJ100" s="106" t="str">
        <f t="shared" si="197"/>
        <v/>
      </c>
      <c r="JK100" s="107" t="str">
        <f t="shared" si="198"/>
        <v/>
      </c>
      <c r="JL100" s="107" t="str">
        <f t="shared" si="199"/>
        <v/>
      </c>
      <c r="JM100" s="108" t="str">
        <f t="shared" si="200"/>
        <v/>
      </c>
      <c r="JN100" s="109" t="str">
        <f t="shared" si="201"/>
        <v/>
      </c>
      <c r="JO100" s="110" t="str">
        <f t="shared" si="202"/>
        <v/>
      </c>
      <c r="JP100" s="111" t="str">
        <f t="shared" si="203"/>
        <v/>
      </c>
      <c r="JQ100" s="112" t="str">
        <f t="shared" si="204"/>
        <v/>
      </c>
      <c r="JS100" s="104"/>
      <c r="JT100" s="104"/>
      <c r="JU100" s="105" t="str">
        <f t="shared" si="205"/>
        <v/>
      </c>
      <c r="JV100" s="106" t="str">
        <f t="shared" si="206"/>
        <v/>
      </c>
      <c r="JW100" s="107" t="str">
        <f t="shared" si="207"/>
        <v/>
      </c>
      <c r="JX100" s="107" t="str">
        <f t="shared" si="208"/>
        <v/>
      </c>
      <c r="JY100" s="108" t="str">
        <f t="shared" si="209"/>
        <v/>
      </c>
      <c r="JZ100" s="109" t="str">
        <f t="shared" si="210"/>
        <v/>
      </c>
      <c r="KA100" s="110" t="str">
        <f t="shared" si="211"/>
        <v/>
      </c>
      <c r="KB100" s="111" t="str">
        <f t="shared" si="212"/>
        <v/>
      </c>
      <c r="KC100" s="112" t="str">
        <f t="shared" si="213"/>
        <v/>
      </c>
      <c r="KE100" s="104"/>
      <c r="KF100" s="104"/>
    </row>
    <row r="101" spans="1:292" ht="13.5" customHeight="1">
      <c r="A101" s="20"/>
      <c r="B101" s="104"/>
      <c r="D101" s="156"/>
      <c r="E101" s="105" t="str">
        <f t="shared" si="0"/>
        <v/>
      </c>
      <c r="F101" s="106" t="str">
        <f t="shared" si="1"/>
        <v/>
      </c>
      <c r="G101" s="107" t="str">
        <f t="shared" si="2"/>
        <v/>
      </c>
      <c r="H101" s="107" t="str">
        <f t="shared" si="3"/>
        <v/>
      </c>
      <c r="I101" s="108" t="str">
        <f t="shared" si="4"/>
        <v/>
      </c>
      <c r="J101" s="109" t="str">
        <f t="shared" si="5"/>
        <v/>
      </c>
      <c r="K101" s="110" t="str">
        <f t="shared" si="6"/>
        <v/>
      </c>
      <c r="L101" s="111" t="str">
        <f t="shared" si="7"/>
        <v/>
      </c>
      <c r="M101" s="112" t="str">
        <f t="shared" si="8"/>
        <v/>
      </c>
      <c r="O101" s="104"/>
      <c r="P101" s="163"/>
      <c r="Q101" s="105" t="str">
        <f t="shared" si="9"/>
        <v/>
      </c>
      <c r="R101" s="106" t="str">
        <f t="shared" si="10"/>
        <v/>
      </c>
      <c r="S101" s="107" t="str">
        <f t="shared" si="11"/>
        <v/>
      </c>
      <c r="T101" s="107" t="str">
        <f t="shared" si="12"/>
        <v/>
      </c>
      <c r="U101" s="108" t="str">
        <f t="shared" si="13"/>
        <v/>
      </c>
      <c r="V101" s="109" t="str">
        <f t="shared" si="14"/>
        <v/>
      </c>
      <c r="W101" s="110" t="str">
        <f t="shared" si="15"/>
        <v/>
      </c>
      <c r="X101" s="111" t="s">
        <v>287</v>
      </c>
      <c r="Y101" s="112" t="str">
        <f t="shared" si="16"/>
        <v/>
      </c>
      <c r="AA101" s="104"/>
      <c r="AB101" s="104"/>
      <c r="AC101" s="105" t="str">
        <f t="shared" si="17"/>
        <v/>
      </c>
      <c r="AD101" s="106" t="str">
        <f t="shared" si="18"/>
        <v/>
      </c>
      <c r="AE101" s="107" t="str">
        <f t="shared" si="19"/>
        <v/>
      </c>
      <c r="AF101" s="107" t="str">
        <f t="shared" si="20"/>
        <v/>
      </c>
      <c r="AG101" s="108" t="str">
        <f t="shared" si="21"/>
        <v/>
      </c>
      <c r="AH101" s="109" t="str">
        <f t="shared" si="22"/>
        <v/>
      </c>
      <c r="AI101" s="110" t="str">
        <f t="shared" si="23"/>
        <v/>
      </c>
      <c r="AJ101" s="111" t="str">
        <f t="shared" si="24"/>
        <v/>
      </c>
      <c r="AK101" s="112" t="str">
        <f t="shared" si="25"/>
        <v/>
      </c>
      <c r="AM101" s="104"/>
      <c r="AN101" s="104"/>
      <c r="AO101" s="105" t="str">
        <f t="shared" si="26"/>
        <v/>
      </c>
      <c r="AP101" s="106" t="str">
        <f t="shared" si="27"/>
        <v/>
      </c>
      <c r="AQ101" s="107" t="str">
        <f t="shared" si="28"/>
        <v/>
      </c>
      <c r="AR101" s="107" t="str">
        <f t="shared" si="29"/>
        <v/>
      </c>
      <c r="AS101" s="108" t="str">
        <f t="shared" si="30"/>
        <v/>
      </c>
      <c r="AT101" s="109" t="str">
        <f t="shared" si="31"/>
        <v/>
      </c>
      <c r="AU101" s="110" t="str">
        <f t="shared" si="32"/>
        <v/>
      </c>
      <c r="AV101" s="111" t="str">
        <f t="shared" si="33"/>
        <v/>
      </c>
      <c r="AW101" s="112" t="str">
        <f t="shared" si="34"/>
        <v/>
      </c>
      <c r="AY101" s="104"/>
      <c r="AZ101" s="104"/>
      <c r="BA101" s="105" t="str">
        <f t="shared" si="35"/>
        <v/>
      </c>
      <c r="BB101" s="106" t="str">
        <f t="shared" si="36"/>
        <v/>
      </c>
      <c r="BC101" s="107" t="str">
        <f t="shared" si="37"/>
        <v/>
      </c>
      <c r="BD101" s="107" t="str">
        <f t="shared" si="38"/>
        <v/>
      </c>
      <c r="BE101" s="108" t="str">
        <f t="shared" si="39"/>
        <v/>
      </c>
      <c r="BF101" s="109" t="str">
        <f t="shared" si="40"/>
        <v/>
      </c>
      <c r="BG101" s="110" t="str">
        <f t="shared" si="41"/>
        <v/>
      </c>
      <c r="BH101" s="111" t="str">
        <f t="shared" si="42"/>
        <v/>
      </c>
      <c r="BI101" s="112" t="str">
        <f t="shared" si="43"/>
        <v/>
      </c>
      <c r="BK101" s="104"/>
      <c r="BL101" s="104"/>
      <c r="BM101" s="105" t="str">
        <f t="shared" si="44"/>
        <v/>
      </c>
      <c r="BN101" s="106" t="str">
        <f t="shared" si="45"/>
        <v/>
      </c>
      <c r="BO101" s="107" t="str">
        <f t="shared" si="46"/>
        <v/>
      </c>
      <c r="BP101" s="107" t="str">
        <f t="shared" si="47"/>
        <v/>
      </c>
      <c r="BQ101" s="108" t="str">
        <f t="shared" si="48"/>
        <v/>
      </c>
      <c r="BR101" s="109" t="str">
        <f t="shared" si="49"/>
        <v/>
      </c>
      <c r="BS101" s="110" t="str">
        <f t="shared" si="50"/>
        <v/>
      </c>
      <c r="BT101" s="111" t="str">
        <f t="shared" si="51"/>
        <v/>
      </c>
      <c r="BU101" s="112" t="str">
        <f t="shared" si="52"/>
        <v/>
      </c>
      <c r="BW101" s="104"/>
      <c r="BX101" s="104"/>
      <c r="BY101" s="105" t="str">
        <f t="shared" si="53"/>
        <v/>
      </c>
      <c r="BZ101" s="106" t="str">
        <f t="shared" si="54"/>
        <v/>
      </c>
      <c r="CA101" s="107" t="str">
        <f t="shared" si="55"/>
        <v/>
      </c>
      <c r="CB101" s="107" t="str">
        <f t="shared" si="56"/>
        <v/>
      </c>
      <c r="CC101" s="108" t="str">
        <f t="shared" si="57"/>
        <v/>
      </c>
      <c r="CD101" s="109" t="str">
        <f t="shared" si="58"/>
        <v/>
      </c>
      <c r="CE101" s="110" t="str">
        <f t="shared" si="59"/>
        <v/>
      </c>
      <c r="CF101" s="111" t="str">
        <f t="shared" si="60"/>
        <v/>
      </c>
      <c r="CG101" s="112" t="str">
        <f t="shared" si="61"/>
        <v/>
      </c>
      <c r="CI101" s="104"/>
      <c r="CJ101" s="104"/>
      <c r="CK101" s="105" t="str">
        <f t="shared" si="62"/>
        <v/>
      </c>
      <c r="CL101" s="106" t="str">
        <f t="shared" si="63"/>
        <v/>
      </c>
      <c r="CM101" s="107" t="str">
        <f t="shared" si="64"/>
        <v/>
      </c>
      <c r="CN101" s="107" t="str">
        <f t="shared" si="65"/>
        <v/>
      </c>
      <c r="CO101" s="108" t="str">
        <f t="shared" si="66"/>
        <v/>
      </c>
      <c r="CP101" s="109" t="str">
        <f t="shared" si="67"/>
        <v/>
      </c>
      <c r="CQ101" s="110" t="str">
        <f t="shared" si="68"/>
        <v/>
      </c>
      <c r="CR101" s="111" t="str">
        <f t="shared" si="69"/>
        <v/>
      </c>
      <c r="CS101" s="112" t="str">
        <f t="shared" si="70"/>
        <v/>
      </c>
      <c r="CU101" s="104"/>
      <c r="CV101" s="104"/>
      <c r="CW101" s="105" t="str">
        <f t="shared" si="71"/>
        <v/>
      </c>
      <c r="CX101" s="106" t="str">
        <f t="shared" si="72"/>
        <v/>
      </c>
      <c r="CY101" s="107" t="str">
        <f t="shared" si="73"/>
        <v/>
      </c>
      <c r="CZ101" s="107" t="str">
        <f t="shared" si="74"/>
        <v/>
      </c>
      <c r="DA101" s="108" t="str">
        <f t="shared" si="75"/>
        <v/>
      </c>
      <c r="DB101" s="109" t="str">
        <f t="shared" si="76"/>
        <v/>
      </c>
      <c r="DC101" s="110" t="str">
        <f t="shared" si="77"/>
        <v/>
      </c>
      <c r="DD101" s="111" t="str">
        <f t="shared" si="78"/>
        <v/>
      </c>
      <c r="DE101" s="112" t="str">
        <f t="shared" si="79"/>
        <v/>
      </c>
      <c r="DG101" s="104"/>
      <c r="DH101" s="104"/>
      <c r="DI101" s="105" t="str">
        <f t="shared" si="80"/>
        <v/>
      </c>
      <c r="DJ101" s="106" t="str">
        <f t="shared" si="81"/>
        <v/>
      </c>
      <c r="DK101" s="107" t="str">
        <f t="shared" si="82"/>
        <v/>
      </c>
      <c r="DL101" s="107" t="str">
        <f t="shared" si="83"/>
        <v/>
      </c>
      <c r="DM101" s="108" t="str">
        <f t="shared" si="84"/>
        <v/>
      </c>
      <c r="DN101" s="109" t="str">
        <f t="shared" si="85"/>
        <v/>
      </c>
      <c r="DO101" s="110" t="str">
        <f t="shared" si="86"/>
        <v/>
      </c>
      <c r="DP101" s="111" t="str">
        <f t="shared" si="87"/>
        <v/>
      </c>
      <c r="DQ101" s="112" t="str">
        <f t="shared" si="88"/>
        <v/>
      </c>
      <c r="DS101" s="104"/>
      <c r="DT101" s="104"/>
      <c r="DU101" s="105" t="str">
        <f t="shared" si="89"/>
        <v/>
      </c>
      <c r="DV101" s="106" t="str">
        <f t="shared" si="90"/>
        <v/>
      </c>
      <c r="DW101" s="107" t="str">
        <f t="shared" si="91"/>
        <v/>
      </c>
      <c r="DX101" s="107" t="str">
        <f t="shared" si="92"/>
        <v/>
      </c>
      <c r="DY101" s="108" t="str">
        <f t="shared" si="93"/>
        <v/>
      </c>
      <c r="DZ101" s="109" t="str">
        <f t="shared" si="94"/>
        <v/>
      </c>
      <c r="EA101" s="110" t="str">
        <f t="shared" si="95"/>
        <v/>
      </c>
      <c r="EB101" s="111" t="str">
        <f t="shared" si="96"/>
        <v/>
      </c>
      <c r="EC101" s="112" t="str">
        <f t="shared" si="97"/>
        <v/>
      </c>
      <c r="EE101" s="104"/>
      <c r="EF101" s="104"/>
      <c r="EG101" s="105" t="str">
        <f t="shared" si="98"/>
        <v/>
      </c>
      <c r="EH101" s="106" t="str">
        <f t="shared" si="99"/>
        <v/>
      </c>
      <c r="EI101" s="107" t="str">
        <f t="shared" si="100"/>
        <v/>
      </c>
      <c r="EJ101" s="107" t="str">
        <f t="shared" si="101"/>
        <v/>
      </c>
      <c r="EK101" s="108" t="str">
        <f t="shared" si="102"/>
        <v/>
      </c>
      <c r="EL101" s="109" t="str">
        <f t="shared" si="103"/>
        <v/>
      </c>
      <c r="EM101" s="110" t="str">
        <f t="shared" si="104"/>
        <v/>
      </c>
      <c r="EN101" s="111" t="str">
        <f t="shared" si="105"/>
        <v/>
      </c>
      <c r="EO101" s="112" t="str">
        <f t="shared" si="106"/>
        <v/>
      </c>
      <c r="EQ101" s="104"/>
      <c r="ER101" s="104"/>
      <c r="ES101" s="105" t="str">
        <f t="shared" si="107"/>
        <v/>
      </c>
      <c r="ET101" s="106" t="str">
        <f t="shared" si="108"/>
        <v/>
      </c>
      <c r="EU101" s="107" t="str">
        <f t="shared" si="109"/>
        <v/>
      </c>
      <c r="EV101" s="107" t="str">
        <f t="shared" si="110"/>
        <v/>
      </c>
      <c r="EW101" s="108" t="str">
        <f t="shared" si="111"/>
        <v/>
      </c>
      <c r="EX101" s="109" t="str">
        <f t="shared" si="112"/>
        <v/>
      </c>
      <c r="EY101" s="110" t="str">
        <f t="shared" si="113"/>
        <v/>
      </c>
      <c r="EZ101" s="111" t="str">
        <f t="shared" si="114"/>
        <v/>
      </c>
      <c r="FA101" s="112" t="str">
        <f t="shared" si="115"/>
        <v/>
      </c>
      <c r="FC101" s="104"/>
      <c r="FD101" s="104"/>
      <c r="FE101" s="105" t="str">
        <f t="shared" si="116"/>
        <v/>
      </c>
      <c r="FF101" s="106" t="str">
        <f t="shared" si="117"/>
        <v/>
      </c>
      <c r="FG101" s="107" t="str">
        <f t="shared" si="118"/>
        <v/>
      </c>
      <c r="FH101" s="107" t="str">
        <f t="shared" si="119"/>
        <v/>
      </c>
      <c r="FI101" s="108" t="str">
        <f t="shared" si="120"/>
        <v/>
      </c>
      <c r="FJ101" s="109" t="str">
        <f t="shared" si="121"/>
        <v/>
      </c>
      <c r="FK101" s="110" t="str">
        <f t="shared" si="122"/>
        <v/>
      </c>
      <c r="FL101" s="111" t="str">
        <f t="shared" si="123"/>
        <v/>
      </c>
      <c r="FM101" s="112" t="str">
        <f t="shared" si="124"/>
        <v/>
      </c>
      <c r="FO101" s="104"/>
      <c r="FP101" s="104"/>
      <c r="FQ101" s="105" t="str">
        <f>IF(FU101="","",#REF!)</f>
        <v/>
      </c>
      <c r="FR101" s="106" t="str">
        <f t="shared" si="125"/>
        <v/>
      </c>
      <c r="FS101" s="107" t="str">
        <f t="shared" si="126"/>
        <v/>
      </c>
      <c r="FT101" s="107" t="str">
        <f t="shared" si="127"/>
        <v/>
      </c>
      <c r="FU101" s="108" t="str">
        <f t="shared" si="128"/>
        <v/>
      </c>
      <c r="FV101" s="109" t="str">
        <f t="shared" si="129"/>
        <v/>
      </c>
      <c r="FW101" s="110" t="str">
        <f t="shared" si="130"/>
        <v/>
      </c>
      <c r="FX101" s="111" t="str">
        <f t="shared" si="131"/>
        <v/>
      </c>
      <c r="FY101" s="112" t="str">
        <f t="shared" si="132"/>
        <v/>
      </c>
      <c r="GA101" s="104"/>
      <c r="GB101" s="104"/>
      <c r="GC101" s="105" t="str">
        <f t="shared" si="133"/>
        <v/>
      </c>
      <c r="GD101" s="106" t="str">
        <f t="shared" si="134"/>
        <v/>
      </c>
      <c r="GE101" s="107" t="str">
        <f t="shared" si="135"/>
        <v/>
      </c>
      <c r="GF101" s="107" t="str">
        <f t="shared" si="136"/>
        <v/>
      </c>
      <c r="GG101" s="108" t="str">
        <f t="shared" si="137"/>
        <v/>
      </c>
      <c r="GH101" s="109" t="str">
        <f t="shared" si="138"/>
        <v/>
      </c>
      <c r="GI101" s="110" t="str">
        <f t="shared" si="139"/>
        <v/>
      </c>
      <c r="GJ101" s="111" t="str">
        <f t="shared" si="140"/>
        <v/>
      </c>
      <c r="GK101" s="112" t="str">
        <f t="shared" si="141"/>
        <v/>
      </c>
      <c r="GM101" s="104"/>
      <c r="GN101" s="104"/>
      <c r="GO101" s="105" t="str">
        <f t="shared" si="142"/>
        <v/>
      </c>
      <c r="GP101" s="106" t="str">
        <f t="shared" si="143"/>
        <v/>
      </c>
      <c r="GQ101" s="107" t="str">
        <f t="shared" si="144"/>
        <v/>
      </c>
      <c r="GR101" s="107" t="str">
        <f t="shared" si="145"/>
        <v/>
      </c>
      <c r="GS101" s="108" t="str">
        <f t="shared" si="146"/>
        <v/>
      </c>
      <c r="GT101" s="109" t="str">
        <f t="shared" si="147"/>
        <v/>
      </c>
      <c r="GU101" s="110" t="str">
        <f t="shared" si="148"/>
        <v/>
      </c>
      <c r="GV101" s="111" t="str">
        <f t="shared" si="149"/>
        <v/>
      </c>
      <c r="GW101" s="112" t="str">
        <f t="shared" si="150"/>
        <v/>
      </c>
      <c r="GY101" s="104"/>
      <c r="GZ101" s="104"/>
      <c r="HA101" s="105" t="str">
        <f t="shared" si="151"/>
        <v/>
      </c>
      <c r="HB101" s="106" t="str">
        <f t="shared" si="152"/>
        <v/>
      </c>
      <c r="HC101" s="107" t="str">
        <f t="shared" si="153"/>
        <v/>
      </c>
      <c r="HD101" s="107" t="str">
        <f t="shared" si="154"/>
        <v/>
      </c>
      <c r="HE101" s="108" t="str">
        <f t="shared" si="155"/>
        <v/>
      </c>
      <c r="HF101" s="109" t="str">
        <f t="shared" si="156"/>
        <v/>
      </c>
      <c r="HG101" s="110" t="str">
        <f t="shared" si="157"/>
        <v/>
      </c>
      <c r="HH101" s="111" t="str">
        <f t="shared" si="158"/>
        <v/>
      </c>
      <c r="HI101" s="112" t="str">
        <f t="shared" si="159"/>
        <v/>
      </c>
      <c r="HK101" s="104"/>
      <c r="HL101" s="104" t="s">
        <v>287</v>
      </c>
      <c r="HM101" s="105" t="str">
        <f t="shared" si="160"/>
        <v/>
      </c>
      <c r="HN101" s="106" t="str">
        <f t="shared" si="161"/>
        <v/>
      </c>
      <c r="HO101" s="107" t="str">
        <f t="shared" si="162"/>
        <v/>
      </c>
      <c r="HP101" s="107" t="str">
        <f t="shared" si="163"/>
        <v/>
      </c>
      <c r="HQ101" s="108" t="str">
        <f t="shared" si="164"/>
        <v/>
      </c>
      <c r="HR101" s="109" t="str">
        <f t="shared" si="165"/>
        <v/>
      </c>
      <c r="HS101" s="110" t="str">
        <f t="shared" si="166"/>
        <v/>
      </c>
      <c r="HT101" s="111" t="str">
        <f t="shared" si="167"/>
        <v/>
      </c>
      <c r="HU101" s="112" t="str">
        <f t="shared" si="168"/>
        <v/>
      </c>
      <c r="HW101" s="104"/>
      <c r="HX101" s="104"/>
      <c r="HY101" s="105" t="str">
        <f t="shared" si="169"/>
        <v/>
      </c>
      <c r="HZ101" s="106" t="str">
        <f t="shared" si="170"/>
        <v/>
      </c>
      <c r="IA101" s="107" t="str">
        <f t="shared" si="171"/>
        <v/>
      </c>
      <c r="IB101" s="107" t="str">
        <f t="shared" si="172"/>
        <v/>
      </c>
      <c r="IC101" s="108" t="str">
        <f t="shared" si="173"/>
        <v/>
      </c>
      <c r="ID101" s="109" t="str">
        <f t="shared" si="174"/>
        <v/>
      </c>
      <c r="IE101" s="110" t="str">
        <f t="shared" si="175"/>
        <v/>
      </c>
      <c r="IF101" s="111" t="str">
        <f t="shared" si="176"/>
        <v/>
      </c>
      <c r="IG101" s="112" t="str">
        <f t="shared" si="177"/>
        <v/>
      </c>
      <c r="II101" s="104"/>
      <c r="IJ101" s="104"/>
      <c r="IK101" s="105" t="str">
        <f t="shared" si="178"/>
        <v/>
      </c>
      <c r="IL101" s="106" t="str">
        <f t="shared" si="179"/>
        <v/>
      </c>
      <c r="IM101" s="107" t="str">
        <f t="shared" si="180"/>
        <v/>
      </c>
      <c r="IN101" s="107" t="str">
        <f t="shared" si="181"/>
        <v/>
      </c>
      <c r="IO101" s="108" t="str">
        <f t="shared" si="182"/>
        <v/>
      </c>
      <c r="IP101" s="109" t="str">
        <f t="shared" si="183"/>
        <v/>
      </c>
      <c r="IQ101" s="110" t="str">
        <f t="shared" si="184"/>
        <v/>
      </c>
      <c r="IR101" s="111" t="str">
        <f t="shared" si="185"/>
        <v/>
      </c>
      <c r="IS101" s="112" t="str">
        <f t="shared" si="186"/>
        <v/>
      </c>
      <c r="IU101" s="104"/>
      <c r="IV101" s="104"/>
      <c r="IW101" s="105" t="str">
        <f t="shared" si="187"/>
        <v/>
      </c>
      <c r="IX101" s="106" t="str">
        <f t="shared" si="188"/>
        <v/>
      </c>
      <c r="IY101" s="107" t="str">
        <f t="shared" si="189"/>
        <v/>
      </c>
      <c r="IZ101" s="107" t="str">
        <f t="shared" si="190"/>
        <v/>
      </c>
      <c r="JA101" s="108" t="str">
        <f t="shared" si="191"/>
        <v/>
      </c>
      <c r="JB101" s="109" t="str">
        <f t="shared" si="192"/>
        <v/>
      </c>
      <c r="JC101" s="110" t="str">
        <f t="shared" si="193"/>
        <v/>
      </c>
      <c r="JD101" s="111" t="str">
        <f t="shared" si="194"/>
        <v/>
      </c>
      <c r="JE101" s="112" t="str">
        <f t="shared" si="195"/>
        <v/>
      </c>
      <c r="JG101" s="104"/>
      <c r="JH101" s="104"/>
      <c r="JI101" s="105" t="str">
        <f t="shared" si="196"/>
        <v/>
      </c>
      <c r="JJ101" s="106" t="str">
        <f t="shared" si="197"/>
        <v/>
      </c>
      <c r="JK101" s="107" t="str">
        <f t="shared" si="198"/>
        <v/>
      </c>
      <c r="JL101" s="107" t="str">
        <f t="shared" si="199"/>
        <v/>
      </c>
      <c r="JM101" s="108" t="str">
        <f t="shared" si="200"/>
        <v/>
      </c>
      <c r="JN101" s="109" t="str">
        <f t="shared" si="201"/>
        <v/>
      </c>
      <c r="JO101" s="110" t="str">
        <f t="shared" si="202"/>
        <v/>
      </c>
      <c r="JP101" s="111" t="str">
        <f t="shared" si="203"/>
        <v/>
      </c>
      <c r="JQ101" s="112" t="str">
        <f t="shared" si="204"/>
        <v/>
      </c>
      <c r="JS101" s="104"/>
      <c r="JT101" s="104"/>
      <c r="JU101" s="105" t="str">
        <f t="shared" si="205"/>
        <v/>
      </c>
      <c r="JV101" s="106" t="str">
        <f t="shared" si="206"/>
        <v/>
      </c>
      <c r="JW101" s="107" t="str">
        <f t="shared" si="207"/>
        <v/>
      </c>
      <c r="JX101" s="107" t="str">
        <f t="shared" si="208"/>
        <v/>
      </c>
      <c r="JY101" s="108" t="str">
        <f t="shared" si="209"/>
        <v/>
      </c>
      <c r="JZ101" s="109" t="str">
        <f t="shared" si="210"/>
        <v/>
      </c>
      <c r="KA101" s="110" t="str">
        <f t="shared" si="211"/>
        <v/>
      </c>
      <c r="KB101" s="111" t="str">
        <f t="shared" si="212"/>
        <v/>
      </c>
      <c r="KC101" s="112" t="str">
        <f t="shared" si="213"/>
        <v/>
      </c>
      <c r="KE101" s="104"/>
      <c r="KF101" s="104"/>
    </row>
    <row r="102" spans="1:292" ht="13.5" customHeight="1">
      <c r="A102" s="20"/>
      <c r="B102" s="104"/>
      <c r="C102" s="104"/>
      <c r="E102" s="105" t="str">
        <f t="shared" si="0"/>
        <v/>
      </c>
      <c r="F102" s="106" t="str">
        <f t="shared" si="1"/>
        <v/>
      </c>
      <c r="G102" s="107" t="str">
        <f t="shared" si="2"/>
        <v/>
      </c>
      <c r="H102" s="107" t="str">
        <f t="shared" si="3"/>
        <v/>
      </c>
      <c r="I102" s="108" t="str">
        <f t="shared" si="4"/>
        <v/>
      </c>
      <c r="J102" s="109" t="str">
        <f t="shared" si="5"/>
        <v/>
      </c>
      <c r="K102" s="110" t="str">
        <f t="shared" si="6"/>
        <v/>
      </c>
      <c r="L102" s="111" t="str">
        <f t="shared" si="7"/>
        <v/>
      </c>
      <c r="M102" s="112" t="str">
        <f t="shared" si="8"/>
        <v/>
      </c>
      <c r="O102" s="104"/>
      <c r="P102" s="165"/>
      <c r="Q102" s="105" t="str">
        <f t="shared" si="9"/>
        <v/>
      </c>
      <c r="R102" s="106" t="str">
        <f t="shared" si="10"/>
        <v/>
      </c>
      <c r="S102" s="107" t="str">
        <f t="shared" si="11"/>
        <v/>
      </c>
      <c r="T102" s="107" t="str">
        <f t="shared" si="12"/>
        <v/>
      </c>
      <c r="U102" s="108" t="str">
        <f t="shared" si="13"/>
        <v/>
      </c>
      <c r="V102" s="109" t="str">
        <f t="shared" si="14"/>
        <v/>
      </c>
      <c r="W102" s="110" t="str">
        <f t="shared" si="15"/>
        <v/>
      </c>
      <c r="X102" s="111" t="s">
        <v>287</v>
      </c>
      <c r="Y102" s="112" t="str">
        <f t="shared" si="16"/>
        <v/>
      </c>
      <c r="AA102" s="104"/>
      <c r="AB102" s="104"/>
      <c r="AC102" s="105" t="str">
        <f t="shared" si="17"/>
        <v/>
      </c>
      <c r="AD102" s="106" t="str">
        <f t="shared" si="18"/>
        <v/>
      </c>
      <c r="AE102" s="107" t="str">
        <f t="shared" si="19"/>
        <v/>
      </c>
      <c r="AF102" s="107" t="str">
        <f t="shared" si="20"/>
        <v/>
      </c>
      <c r="AG102" s="108" t="str">
        <f t="shared" si="21"/>
        <v/>
      </c>
      <c r="AH102" s="109" t="str">
        <f t="shared" si="22"/>
        <v/>
      </c>
      <c r="AI102" s="110" t="str">
        <f t="shared" si="23"/>
        <v/>
      </c>
      <c r="AJ102" s="111" t="str">
        <f t="shared" si="24"/>
        <v/>
      </c>
      <c r="AK102" s="112" t="str">
        <f t="shared" si="25"/>
        <v/>
      </c>
      <c r="AM102" s="104"/>
      <c r="AN102" s="104"/>
      <c r="AO102" s="105" t="str">
        <f t="shared" si="26"/>
        <v/>
      </c>
      <c r="AP102" s="106" t="str">
        <f t="shared" si="27"/>
        <v/>
      </c>
      <c r="AQ102" s="107" t="str">
        <f t="shared" si="28"/>
        <v/>
      </c>
      <c r="AR102" s="107" t="str">
        <f t="shared" si="29"/>
        <v/>
      </c>
      <c r="AS102" s="108" t="str">
        <f t="shared" si="30"/>
        <v/>
      </c>
      <c r="AT102" s="109" t="str">
        <f t="shared" si="31"/>
        <v/>
      </c>
      <c r="AU102" s="110" t="str">
        <f t="shared" si="32"/>
        <v/>
      </c>
      <c r="AV102" s="111" t="str">
        <f t="shared" si="33"/>
        <v/>
      </c>
      <c r="AW102" s="112" t="str">
        <f t="shared" si="34"/>
        <v/>
      </c>
      <c r="AY102" s="104"/>
      <c r="AZ102" s="104"/>
      <c r="BA102" s="105" t="str">
        <f t="shared" si="35"/>
        <v/>
      </c>
      <c r="BB102" s="106" t="str">
        <f t="shared" si="36"/>
        <v/>
      </c>
      <c r="BC102" s="107" t="str">
        <f t="shared" si="37"/>
        <v/>
      </c>
      <c r="BD102" s="107" t="str">
        <f t="shared" si="38"/>
        <v/>
      </c>
      <c r="BE102" s="108" t="str">
        <f t="shared" si="39"/>
        <v/>
      </c>
      <c r="BF102" s="109" t="str">
        <f t="shared" si="40"/>
        <v/>
      </c>
      <c r="BG102" s="110" t="str">
        <f t="shared" si="41"/>
        <v/>
      </c>
      <c r="BH102" s="111" t="str">
        <f t="shared" si="42"/>
        <v/>
      </c>
      <c r="BI102" s="112" t="str">
        <f t="shared" si="43"/>
        <v/>
      </c>
      <c r="BK102" s="104"/>
      <c r="BL102" s="104"/>
      <c r="BM102" s="105" t="str">
        <f t="shared" si="44"/>
        <v/>
      </c>
      <c r="BN102" s="106" t="str">
        <f t="shared" si="45"/>
        <v/>
      </c>
      <c r="BO102" s="107" t="str">
        <f t="shared" si="46"/>
        <v/>
      </c>
      <c r="BP102" s="107" t="str">
        <f t="shared" si="47"/>
        <v/>
      </c>
      <c r="BQ102" s="108" t="str">
        <f t="shared" si="48"/>
        <v/>
      </c>
      <c r="BR102" s="109" t="str">
        <f t="shared" si="49"/>
        <v/>
      </c>
      <c r="BS102" s="110" t="str">
        <f t="shared" si="50"/>
        <v/>
      </c>
      <c r="BT102" s="111" t="str">
        <f t="shared" si="51"/>
        <v/>
      </c>
      <c r="BU102" s="112" t="str">
        <f t="shared" si="52"/>
        <v/>
      </c>
      <c r="BW102" s="104"/>
      <c r="BX102" s="104"/>
      <c r="BY102" s="105" t="str">
        <f t="shared" si="53"/>
        <v/>
      </c>
      <c r="BZ102" s="106" t="str">
        <f t="shared" si="54"/>
        <v/>
      </c>
      <c r="CA102" s="107" t="str">
        <f t="shared" si="55"/>
        <v/>
      </c>
      <c r="CB102" s="107" t="str">
        <f t="shared" si="56"/>
        <v/>
      </c>
      <c r="CC102" s="108" t="str">
        <f t="shared" si="57"/>
        <v/>
      </c>
      <c r="CD102" s="109" t="str">
        <f t="shared" si="58"/>
        <v/>
      </c>
      <c r="CE102" s="110" t="str">
        <f t="shared" si="59"/>
        <v/>
      </c>
      <c r="CF102" s="111" t="str">
        <f t="shared" si="60"/>
        <v/>
      </c>
      <c r="CG102" s="112" t="str">
        <f t="shared" si="61"/>
        <v/>
      </c>
      <c r="CI102" s="104"/>
      <c r="CJ102" s="104"/>
      <c r="CK102" s="105" t="str">
        <f t="shared" si="62"/>
        <v/>
      </c>
      <c r="CL102" s="106" t="str">
        <f t="shared" si="63"/>
        <v/>
      </c>
      <c r="CM102" s="107" t="str">
        <f t="shared" si="64"/>
        <v/>
      </c>
      <c r="CN102" s="107" t="str">
        <f t="shared" si="65"/>
        <v/>
      </c>
      <c r="CO102" s="108" t="str">
        <f t="shared" si="66"/>
        <v/>
      </c>
      <c r="CP102" s="109" t="str">
        <f t="shared" si="67"/>
        <v/>
      </c>
      <c r="CQ102" s="110" t="str">
        <f t="shared" si="68"/>
        <v/>
      </c>
      <c r="CR102" s="111" t="str">
        <f t="shared" si="69"/>
        <v/>
      </c>
      <c r="CS102" s="112" t="str">
        <f t="shared" si="70"/>
        <v/>
      </c>
      <c r="CU102" s="104"/>
      <c r="CV102" s="104"/>
      <c r="CW102" s="105" t="str">
        <f t="shared" si="71"/>
        <v/>
      </c>
      <c r="CX102" s="106" t="str">
        <f t="shared" si="72"/>
        <v/>
      </c>
      <c r="CY102" s="107" t="str">
        <f t="shared" si="73"/>
        <v/>
      </c>
      <c r="CZ102" s="107" t="str">
        <f t="shared" si="74"/>
        <v/>
      </c>
      <c r="DA102" s="108" t="str">
        <f t="shared" si="75"/>
        <v/>
      </c>
      <c r="DB102" s="109" t="str">
        <f t="shared" si="76"/>
        <v/>
      </c>
      <c r="DC102" s="110" t="str">
        <f t="shared" si="77"/>
        <v/>
      </c>
      <c r="DD102" s="111" t="str">
        <f t="shared" si="78"/>
        <v/>
      </c>
      <c r="DE102" s="112" t="str">
        <f t="shared" si="79"/>
        <v/>
      </c>
      <c r="DG102" s="104"/>
      <c r="DH102" s="104"/>
      <c r="DI102" s="105" t="str">
        <f t="shared" si="80"/>
        <v/>
      </c>
      <c r="DJ102" s="106" t="str">
        <f t="shared" si="81"/>
        <v/>
      </c>
      <c r="DK102" s="107" t="str">
        <f t="shared" si="82"/>
        <v/>
      </c>
      <c r="DL102" s="107" t="str">
        <f t="shared" si="83"/>
        <v/>
      </c>
      <c r="DM102" s="108" t="str">
        <f t="shared" si="84"/>
        <v/>
      </c>
      <c r="DN102" s="109" t="str">
        <f t="shared" si="85"/>
        <v/>
      </c>
      <c r="DO102" s="110" t="str">
        <f t="shared" si="86"/>
        <v/>
      </c>
      <c r="DP102" s="111" t="str">
        <f t="shared" si="87"/>
        <v/>
      </c>
      <c r="DQ102" s="112" t="str">
        <f t="shared" si="88"/>
        <v/>
      </c>
      <c r="DS102" s="104"/>
      <c r="DT102" s="104"/>
      <c r="DU102" s="105" t="str">
        <f t="shared" si="89"/>
        <v/>
      </c>
      <c r="DV102" s="106" t="str">
        <f t="shared" si="90"/>
        <v/>
      </c>
      <c r="DW102" s="107" t="str">
        <f t="shared" si="91"/>
        <v/>
      </c>
      <c r="DX102" s="107" t="str">
        <f t="shared" si="92"/>
        <v/>
      </c>
      <c r="DY102" s="108" t="str">
        <f t="shared" si="93"/>
        <v/>
      </c>
      <c r="DZ102" s="109" t="str">
        <f t="shared" si="94"/>
        <v/>
      </c>
      <c r="EA102" s="110" t="str">
        <f t="shared" si="95"/>
        <v/>
      </c>
      <c r="EB102" s="111" t="str">
        <f t="shared" si="96"/>
        <v/>
      </c>
      <c r="EC102" s="112" t="str">
        <f t="shared" si="97"/>
        <v/>
      </c>
      <c r="EE102" s="104"/>
      <c r="EF102" s="104"/>
      <c r="EG102" s="105" t="str">
        <f t="shared" si="98"/>
        <v/>
      </c>
      <c r="EH102" s="106" t="str">
        <f t="shared" si="99"/>
        <v/>
      </c>
      <c r="EI102" s="107" t="str">
        <f t="shared" si="100"/>
        <v/>
      </c>
      <c r="EJ102" s="107" t="str">
        <f t="shared" si="101"/>
        <v/>
      </c>
      <c r="EK102" s="108" t="str">
        <f t="shared" si="102"/>
        <v/>
      </c>
      <c r="EL102" s="109" t="str">
        <f t="shared" si="103"/>
        <v/>
      </c>
      <c r="EM102" s="110" t="str">
        <f t="shared" si="104"/>
        <v/>
      </c>
      <c r="EN102" s="111" t="str">
        <f t="shared" si="105"/>
        <v/>
      </c>
      <c r="EO102" s="112" t="str">
        <f t="shared" si="106"/>
        <v/>
      </c>
      <c r="EQ102" s="104"/>
      <c r="ER102" s="104"/>
      <c r="ES102" s="105" t="str">
        <f t="shared" si="107"/>
        <v/>
      </c>
      <c r="ET102" s="106" t="str">
        <f t="shared" si="108"/>
        <v/>
      </c>
      <c r="EU102" s="107" t="str">
        <f t="shared" si="109"/>
        <v/>
      </c>
      <c r="EV102" s="107" t="str">
        <f t="shared" si="110"/>
        <v/>
      </c>
      <c r="EW102" s="108" t="str">
        <f t="shared" si="111"/>
        <v/>
      </c>
      <c r="EX102" s="109" t="str">
        <f t="shared" si="112"/>
        <v/>
      </c>
      <c r="EY102" s="110" t="str">
        <f t="shared" si="113"/>
        <v/>
      </c>
      <c r="EZ102" s="111" t="str">
        <f t="shared" si="114"/>
        <v/>
      </c>
      <c r="FA102" s="112" t="str">
        <f t="shared" si="115"/>
        <v/>
      </c>
      <c r="FC102" s="104"/>
      <c r="FD102" s="104"/>
      <c r="FE102" s="105" t="str">
        <f t="shared" si="116"/>
        <v/>
      </c>
      <c r="FF102" s="106" t="str">
        <f t="shared" si="117"/>
        <v/>
      </c>
      <c r="FG102" s="107" t="str">
        <f t="shared" si="118"/>
        <v/>
      </c>
      <c r="FH102" s="107" t="str">
        <f t="shared" si="119"/>
        <v/>
      </c>
      <c r="FI102" s="108" t="str">
        <f t="shared" si="120"/>
        <v/>
      </c>
      <c r="FJ102" s="109" t="str">
        <f t="shared" si="121"/>
        <v/>
      </c>
      <c r="FK102" s="110" t="str">
        <f t="shared" si="122"/>
        <v/>
      </c>
      <c r="FL102" s="111" t="str">
        <f t="shared" si="123"/>
        <v/>
      </c>
      <c r="FM102" s="112" t="str">
        <f t="shared" si="124"/>
        <v/>
      </c>
      <c r="FO102" s="104"/>
      <c r="FP102" s="104"/>
      <c r="FQ102" s="105" t="str">
        <f>IF(FU102="","",#REF!)</f>
        <v/>
      </c>
      <c r="FR102" s="106" t="str">
        <f t="shared" si="125"/>
        <v/>
      </c>
      <c r="FS102" s="107" t="str">
        <f t="shared" si="126"/>
        <v/>
      </c>
      <c r="FT102" s="107" t="str">
        <f t="shared" si="127"/>
        <v/>
      </c>
      <c r="FU102" s="108" t="str">
        <f t="shared" si="128"/>
        <v/>
      </c>
      <c r="FV102" s="109" t="str">
        <f t="shared" si="129"/>
        <v/>
      </c>
      <c r="FW102" s="110" t="str">
        <f t="shared" si="130"/>
        <v/>
      </c>
      <c r="FX102" s="111" t="str">
        <f t="shared" si="131"/>
        <v/>
      </c>
      <c r="FY102" s="112" t="str">
        <f t="shared" si="132"/>
        <v/>
      </c>
      <c r="GA102" s="104"/>
      <c r="GB102" s="104"/>
      <c r="GC102" s="105" t="str">
        <f t="shared" si="133"/>
        <v/>
      </c>
      <c r="GD102" s="106" t="str">
        <f t="shared" si="134"/>
        <v/>
      </c>
      <c r="GE102" s="107" t="str">
        <f t="shared" si="135"/>
        <v/>
      </c>
      <c r="GF102" s="107" t="str">
        <f t="shared" si="136"/>
        <v/>
      </c>
      <c r="GG102" s="108" t="str">
        <f t="shared" si="137"/>
        <v/>
      </c>
      <c r="GH102" s="109" t="str">
        <f t="shared" si="138"/>
        <v/>
      </c>
      <c r="GI102" s="110" t="str">
        <f t="shared" si="139"/>
        <v/>
      </c>
      <c r="GJ102" s="111" t="str">
        <f t="shared" si="140"/>
        <v/>
      </c>
      <c r="GK102" s="112" t="str">
        <f t="shared" si="141"/>
        <v/>
      </c>
      <c r="GM102" s="104"/>
      <c r="GN102" s="104"/>
      <c r="GO102" s="105" t="str">
        <f t="shared" si="142"/>
        <v/>
      </c>
      <c r="GP102" s="106" t="str">
        <f t="shared" si="143"/>
        <v/>
      </c>
      <c r="GQ102" s="107" t="str">
        <f t="shared" si="144"/>
        <v/>
      </c>
      <c r="GR102" s="107" t="str">
        <f t="shared" si="145"/>
        <v/>
      </c>
      <c r="GS102" s="108" t="str">
        <f t="shared" si="146"/>
        <v/>
      </c>
      <c r="GT102" s="109" t="str">
        <f t="shared" si="147"/>
        <v/>
      </c>
      <c r="GU102" s="110" t="str">
        <f t="shared" si="148"/>
        <v/>
      </c>
      <c r="GV102" s="111" t="str">
        <f t="shared" si="149"/>
        <v/>
      </c>
      <c r="GW102" s="112" t="str">
        <f t="shared" si="150"/>
        <v/>
      </c>
      <c r="GY102" s="104"/>
      <c r="GZ102" s="104"/>
      <c r="HA102" s="105" t="str">
        <f t="shared" si="151"/>
        <v/>
      </c>
      <c r="HB102" s="106" t="str">
        <f t="shared" si="152"/>
        <v/>
      </c>
      <c r="HC102" s="107" t="str">
        <f t="shared" si="153"/>
        <v/>
      </c>
      <c r="HD102" s="107" t="str">
        <f t="shared" si="154"/>
        <v/>
      </c>
      <c r="HE102" s="108" t="str">
        <f t="shared" si="155"/>
        <v/>
      </c>
      <c r="HF102" s="109" t="str">
        <f t="shared" si="156"/>
        <v/>
      </c>
      <c r="HG102" s="110" t="str">
        <f t="shared" si="157"/>
        <v/>
      </c>
      <c r="HH102" s="111" t="str">
        <f t="shared" si="158"/>
        <v/>
      </c>
      <c r="HI102" s="112" t="str">
        <f t="shared" si="159"/>
        <v/>
      </c>
      <c r="HK102" s="104"/>
      <c r="HL102" s="104" t="s">
        <v>287</v>
      </c>
      <c r="HM102" s="105" t="str">
        <f t="shared" si="160"/>
        <v/>
      </c>
      <c r="HN102" s="106" t="str">
        <f t="shared" si="161"/>
        <v/>
      </c>
      <c r="HO102" s="107" t="str">
        <f t="shared" si="162"/>
        <v/>
      </c>
      <c r="HP102" s="107" t="str">
        <f t="shared" si="163"/>
        <v/>
      </c>
      <c r="HQ102" s="108" t="str">
        <f t="shared" si="164"/>
        <v/>
      </c>
      <c r="HR102" s="109" t="str">
        <f t="shared" si="165"/>
        <v/>
      </c>
      <c r="HS102" s="110" t="str">
        <f t="shared" si="166"/>
        <v/>
      </c>
      <c r="HT102" s="111" t="str">
        <f t="shared" si="167"/>
        <v/>
      </c>
      <c r="HU102" s="112" t="str">
        <f t="shared" si="168"/>
        <v/>
      </c>
      <c r="HW102" s="104"/>
      <c r="HX102" s="104"/>
      <c r="HY102" s="105" t="str">
        <f t="shared" si="169"/>
        <v/>
      </c>
      <c r="HZ102" s="106" t="str">
        <f t="shared" si="170"/>
        <v/>
      </c>
      <c r="IA102" s="107" t="str">
        <f t="shared" si="171"/>
        <v/>
      </c>
      <c r="IB102" s="107" t="str">
        <f t="shared" si="172"/>
        <v/>
      </c>
      <c r="IC102" s="108" t="str">
        <f t="shared" si="173"/>
        <v/>
      </c>
      <c r="ID102" s="109" t="str">
        <f t="shared" si="174"/>
        <v/>
      </c>
      <c r="IE102" s="110" t="str">
        <f t="shared" si="175"/>
        <v/>
      </c>
      <c r="IF102" s="111" t="str">
        <f t="shared" si="176"/>
        <v/>
      </c>
      <c r="IG102" s="112" t="str">
        <f t="shared" si="177"/>
        <v/>
      </c>
      <c r="II102" s="104"/>
      <c r="IJ102" s="104"/>
      <c r="IK102" s="105" t="str">
        <f t="shared" si="178"/>
        <v/>
      </c>
      <c r="IL102" s="106" t="str">
        <f t="shared" si="179"/>
        <v/>
      </c>
      <c r="IM102" s="107" t="str">
        <f t="shared" si="180"/>
        <v/>
      </c>
      <c r="IN102" s="107" t="str">
        <f t="shared" si="181"/>
        <v/>
      </c>
      <c r="IO102" s="108" t="str">
        <f t="shared" si="182"/>
        <v/>
      </c>
      <c r="IP102" s="109" t="str">
        <f t="shared" si="183"/>
        <v/>
      </c>
      <c r="IQ102" s="110" t="str">
        <f t="shared" si="184"/>
        <v/>
      </c>
      <c r="IR102" s="111" t="str">
        <f t="shared" si="185"/>
        <v/>
      </c>
      <c r="IS102" s="112" t="str">
        <f t="shared" si="186"/>
        <v/>
      </c>
      <c r="IU102" s="104"/>
      <c r="IV102" s="104"/>
      <c r="IW102" s="105" t="str">
        <f t="shared" si="187"/>
        <v/>
      </c>
      <c r="IX102" s="106" t="str">
        <f t="shared" si="188"/>
        <v/>
      </c>
      <c r="IY102" s="107" t="str">
        <f t="shared" si="189"/>
        <v/>
      </c>
      <c r="IZ102" s="107" t="str">
        <f t="shared" si="190"/>
        <v/>
      </c>
      <c r="JA102" s="108" t="str">
        <f t="shared" si="191"/>
        <v/>
      </c>
      <c r="JB102" s="109" t="str">
        <f t="shared" si="192"/>
        <v/>
      </c>
      <c r="JC102" s="110" t="str">
        <f t="shared" si="193"/>
        <v/>
      </c>
      <c r="JD102" s="111" t="str">
        <f t="shared" si="194"/>
        <v/>
      </c>
      <c r="JE102" s="112" t="str">
        <f t="shared" si="195"/>
        <v/>
      </c>
      <c r="JG102" s="104"/>
      <c r="JH102" s="104"/>
      <c r="JI102" s="105" t="str">
        <f t="shared" si="196"/>
        <v/>
      </c>
      <c r="JJ102" s="106" t="str">
        <f t="shared" si="197"/>
        <v/>
      </c>
      <c r="JK102" s="107" t="str">
        <f t="shared" si="198"/>
        <v/>
      </c>
      <c r="JL102" s="107" t="str">
        <f t="shared" si="199"/>
        <v/>
      </c>
      <c r="JM102" s="108" t="str">
        <f t="shared" si="200"/>
        <v/>
      </c>
      <c r="JN102" s="109" t="str">
        <f t="shared" si="201"/>
        <v/>
      </c>
      <c r="JO102" s="110" t="str">
        <f t="shared" si="202"/>
        <v/>
      </c>
      <c r="JP102" s="111" t="str">
        <f t="shared" si="203"/>
        <v/>
      </c>
      <c r="JQ102" s="112" t="str">
        <f t="shared" si="204"/>
        <v/>
      </c>
      <c r="JS102" s="104"/>
      <c r="JT102" s="104"/>
      <c r="JU102" s="105" t="str">
        <f t="shared" si="205"/>
        <v/>
      </c>
      <c r="JV102" s="106" t="str">
        <f t="shared" si="206"/>
        <v/>
      </c>
      <c r="JW102" s="107" t="str">
        <f t="shared" si="207"/>
        <v/>
      </c>
      <c r="JX102" s="107" t="str">
        <f t="shared" si="208"/>
        <v/>
      </c>
      <c r="JY102" s="108" t="str">
        <f t="shared" si="209"/>
        <v/>
      </c>
      <c r="JZ102" s="109" t="str">
        <f t="shared" si="210"/>
        <v/>
      </c>
      <c r="KA102" s="110" t="str">
        <f t="shared" si="211"/>
        <v/>
      </c>
      <c r="KB102" s="111" t="str">
        <f t="shared" si="212"/>
        <v/>
      </c>
      <c r="KC102" s="112" t="str">
        <f t="shared" si="213"/>
        <v/>
      </c>
      <c r="KE102" s="104"/>
      <c r="KF102" s="104"/>
    </row>
    <row r="103" spans="1:292" ht="13.5" customHeight="1">
      <c r="A103" s="20"/>
      <c r="B103" s="104"/>
      <c r="C103" s="104"/>
      <c r="E103" s="105" t="str">
        <f t="shared" si="0"/>
        <v/>
      </c>
      <c r="F103" s="106" t="str">
        <f t="shared" si="1"/>
        <v/>
      </c>
      <c r="G103" s="107" t="str">
        <f t="shared" si="2"/>
        <v/>
      </c>
      <c r="H103" s="107" t="str">
        <f t="shared" si="3"/>
        <v/>
      </c>
      <c r="I103" s="108" t="str">
        <f t="shared" si="4"/>
        <v/>
      </c>
      <c r="J103" s="109" t="str">
        <f t="shared" si="5"/>
        <v/>
      </c>
      <c r="K103" s="110" t="str">
        <f t="shared" si="6"/>
        <v/>
      </c>
      <c r="L103" s="111" t="str">
        <f t="shared" si="7"/>
        <v/>
      </c>
      <c r="M103" s="112" t="str">
        <f t="shared" si="8"/>
        <v/>
      </c>
      <c r="O103" s="104"/>
      <c r="P103" s="165"/>
      <c r="Q103" s="105" t="str">
        <f t="shared" si="9"/>
        <v/>
      </c>
      <c r="R103" s="106" t="str">
        <f t="shared" si="10"/>
        <v/>
      </c>
      <c r="S103" s="107" t="str">
        <f t="shared" si="11"/>
        <v/>
      </c>
      <c r="T103" s="107" t="str">
        <f t="shared" si="12"/>
        <v/>
      </c>
      <c r="U103" s="108" t="str">
        <f t="shared" si="13"/>
        <v/>
      </c>
      <c r="V103" s="109" t="str">
        <f t="shared" si="14"/>
        <v/>
      </c>
      <c r="W103" s="110" t="str">
        <f t="shared" si="15"/>
        <v/>
      </c>
      <c r="X103" s="111" t="s">
        <v>287</v>
      </c>
      <c r="Y103" s="112" t="str">
        <f t="shared" si="16"/>
        <v/>
      </c>
      <c r="AA103" s="104"/>
      <c r="AB103" s="104"/>
      <c r="AC103" s="105" t="str">
        <f t="shared" si="17"/>
        <v/>
      </c>
      <c r="AD103" s="106" t="str">
        <f t="shared" si="18"/>
        <v/>
      </c>
      <c r="AE103" s="107" t="str">
        <f t="shared" si="19"/>
        <v/>
      </c>
      <c r="AF103" s="107" t="str">
        <f t="shared" si="20"/>
        <v/>
      </c>
      <c r="AG103" s="108" t="str">
        <f t="shared" si="21"/>
        <v/>
      </c>
      <c r="AH103" s="109" t="str">
        <f t="shared" si="22"/>
        <v/>
      </c>
      <c r="AI103" s="110" t="str">
        <f t="shared" si="23"/>
        <v/>
      </c>
      <c r="AJ103" s="111" t="str">
        <f t="shared" si="24"/>
        <v/>
      </c>
      <c r="AK103" s="112" t="str">
        <f t="shared" si="25"/>
        <v/>
      </c>
      <c r="AM103" s="104"/>
      <c r="AN103" s="104"/>
      <c r="AO103" s="105" t="str">
        <f t="shared" si="26"/>
        <v/>
      </c>
      <c r="AP103" s="106" t="str">
        <f t="shared" si="27"/>
        <v/>
      </c>
      <c r="AQ103" s="107" t="str">
        <f t="shared" si="28"/>
        <v/>
      </c>
      <c r="AR103" s="107" t="str">
        <f t="shared" si="29"/>
        <v/>
      </c>
      <c r="AS103" s="108" t="str">
        <f t="shared" si="30"/>
        <v/>
      </c>
      <c r="AT103" s="109" t="str">
        <f t="shared" si="31"/>
        <v/>
      </c>
      <c r="AU103" s="110" t="str">
        <f t="shared" si="32"/>
        <v/>
      </c>
      <c r="AV103" s="111" t="str">
        <f t="shared" si="33"/>
        <v/>
      </c>
      <c r="AW103" s="112" t="str">
        <f t="shared" si="34"/>
        <v/>
      </c>
      <c r="AY103" s="104"/>
      <c r="AZ103" s="104"/>
      <c r="BA103" s="105" t="str">
        <f t="shared" si="35"/>
        <v/>
      </c>
      <c r="BB103" s="106" t="str">
        <f t="shared" si="36"/>
        <v/>
      </c>
      <c r="BC103" s="107" t="str">
        <f t="shared" si="37"/>
        <v/>
      </c>
      <c r="BD103" s="107" t="str">
        <f t="shared" si="38"/>
        <v/>
      </c>
      <c r="BE103" s="108" t="str">
        <f t="shared" si="39"/>
        <v/>
      </c>
      <c r="BF103" s="109" t="str">
        <f t="shared" si="40"/>
        <v/>
      </c>
      <c r="BG103" s="110" t="str">
        <f t="shared" si="41"/>
        <v/>
      </c>
      <c r="BH103" s="111" t="str">
        <f t="shared" si="42"/>
        <v/>
      </c>
      <c r="BI103" s="112" t="str">
        <f t="shared" si="43"/>
        <v/>
      </c>
      <c r="BK103" s="104"/>
      <c r="BL103" s="104"/>
      <c r="BM103" s="105" t="str">
        <f t="shared" si="44"/>
        <v/>
      </c>
      <c r="BN103" s="106" t="str">
        <f t="shared" si="45"/>
        <v/>
      </c>
      <c r="BO103" s="107" t="str">
        <f t="shared" si="46"/>
        <v/>
      </c>
      <c r="BP103" s="107" t="str">
        <f t="shared" si="47"/>
        <v/>
      </c>
      <c r="BQ103" s="108" t="str">
        <f t="shared" si="48"/>
        <v/>
      </c>
      <c r="BR103" s="109" t="str">
        <f t="shared" si="49"/>
        <v/>
      </c>
      <c r="BS103" s="110" t="str">
        <f t="shared" si="50"/>
        <v/>
      </c>
      <c r="BT103" s="111" t="str">
        <f t="shared" si="51"/>
        <v/>
      </c>
      <c r="BU103" s="112" t="str">
        <f t="shared" si="52"/>
        <v/>
      </c>
      <c r="BW103" s="104"/>
      <c r="BX103" s="104"/>
      <c r="BY103" s="105" t="str">
        <f t="shared" si="53"/>
        <v/>
      </c>
      <c r="BZ103" s="106" t="str">
        <f t="shared" si="54"/>
        <v/>
      </c>
      <c r="CA103" s="107" t="str">
        <f t="shared" si="55"/>
        <v/>
      </c>
      <c r="CB103" s="107" t="str">
        <f t="shared" si="56"/>
        <v/>
      </c>
      <c r="CC103" s="108" t="str">
        <f t="shared" si="57"/>
        <v/>
      </c>
      <c r="CD103" s="109" t="str">
        <f t="shared" si="58"/>
        <v/>
      </c>
      <c r="CE103" s="110" t="str">
        <f t="shared" si="59"/>
        <v/>
      </c>
      <c r="CF103" s="111" t="str">
        <f t="shared" si="60"/>
        <v/>
      </c>
      <c r="CG103" s="112" t="str">
        <f t="shared" si="61"/>
        <v/>
      </c>
      <c r="CI103" s="104"/>
      <c r="CJ103" s="104"/>
      <c r="CK103" s="105" t="str">
        <f t="shared" si="62"/>
        <v/>
      </c>
      <c r="CL103" s="106" t="str">
        <f t="shared" si="63"/>
        <v/>
      </c>
      <c r="CM103" s="107" t="str">
        <f t="shared" si="64"/>
        <v/>
      </c>
      <c r="CN103" s="107" t="str">
        <f t="shared" si="65"/>
        <v/>
      </c>
      <c r="CO103" s="108" t="str">
        <f t="shared" si="66"/>
        <v/>
      </c>
      <c r="CP103" s="109" t="str">
        <f t="shared" si="67"/>
        <v/>
      </c>
      <c r="CQ103" s="110" t="str">
        <f t="shared" si="68"/>
        <v/>
      </c>
      <c r="CR103" s="111" t="str">
        <f t="shared" si="69"/>
        <v/>
      </c>
      <c r="CS103" s="112" t="str">
        <f t="shared" si="70"/>
        <v/>
      </c>
      <c r="CU103" s="104"/>
      <c r="CV103" s="104"/>
      <c r="CW103" s="105" t="str">
        <f t="shared" si="71"/>
        <v/>
      </c>
      <c r="CX103" s="106" t="str">
        <f t="shared" si="72"/>
        <v/>
      </c>
      <c r="CY103" s="107" t="str">
        <f t="shared" si="73"/>
        <v/>
      </c>
      <c r="CZ103" s="107" t="str">
        <f t="shared" si="74"/>
        <v/>
      </c>
      <c r="DA103" s="108" t="str">
        <f t="shared" si="75"/>
        <v/>
      </c>
      <c r="DB103" s="109" t="str">
        <f t="shared" si="76"/>
        <v/>
      </c>
      <c r="DC103" s="110" t="str">
        <f t="shared" si="77"/>
        <v/>
      </c>
      <c r="DD103" s="111" t="str">
        <f t="shared" si="78"/>
        <v/>
      </c>
      <c r="DE103" s="112" t="str">
        <f t="shared" si="79"/>
        <v/>
      </c>
      <c r="DG103" s="104"/>
      <c r="DH103" s="104"/>
      <c r="DI103" s="105" t="str">
        <f t="shared" si="80"/>
        <v/>
      </c>
      <c r="DJ103" s="106" t="str">
        <f t="shared" si="81"/>
        <v/>
      </c>
      <c r="DK103" s="107" t="str">
        <f t="shared" si="82"/>
        <v/>
      </c>
      <c r="DL103" s="107" t="str">
        <f t="shared" si="83"/>
        <v/>
      </c>
      <c r="DM103" s="108" t="str">
        <f t="shared" si="84"/>
        <v/>
      </c>
      <c r="DN103" s="109" t="str">
        <f t="shared" si="85"/>
        <v/>
      </c>
      <c r="DO103" s="110" t="str">
        <f t="shared" si="86"/>
        <v/>
      </c>
      <c r="DP103" s="111" t="str">
        <f t="shared" si="87"/>
        <v/>
      </c>
      <c r="DQ103" s="112" t="str">
        <f t="shared" si="88"/>
        <v/>
      </c>
      <c r="DS103" s="104"/>
      <c r="DT103" s="104"/>
      <c r="DU103" s="105" t="str">
        <f t="shared" si="89"/>
        <v/>
      </c>
      <c r="DV103" s="106" t="str">
        <f t="shared" si="90"/>
        <v/>
      </c>
      <c r="DW103" s="107" t="str">
        <f t="shared" si="91"/>
        <v/>
      </c>
      <c r="DX103" s="107" t="str">
        <f t="shared" si="92"/>
        <v/>
      </c>
      <c r="DY103" s="108" t="str">
        <f t="shared" si="93"/>
        <v/>
      </c>
      <c r="DZ103" s="109" t="str">
        <f t="shared" si="94"/>
        <v/>
      </c>
      <c r="EA103" s="110" t="str">
        <f t="shared" si="95"/>
        <v/>
      </c>
      <c r="EB103" s="111" t="str">
        <f t="shared" si="96"/>
        <v/>
      </c>
      <c r="EC103" s="112" t="str">
        <f t="shared" si="97"/>
        <v/>
      </c>
      <c r="EE103" s="104"/>
      <c r="EF103" s="104"/>
      <c r="EG103" s="105" t="str">
        <f t="shared" si="98"/>
        <v/>
      </c>
      <c r="EH103" s="106" t="str">
        <f t="shared" si="99"/>
        <v/>
      </c>
      <c r="EI103" s="107" t="str">
        <f t="shared" si="100"/>
        <v/>
      </c>
      <c r="EJ103" s="107" t="str">
        <f t="shared" si="101"/>
        <v/>
      </c>
      <c r="EK103" s="108" t="str">
        <f t="shared" si="102"/>
        <v/>
      </c>
      <c r="EL103" s="109" t="str">
        <f t="shared" si="103"/>
        <v/>
      </c>
      <c r="EM103" s="110" t="str">
        <f t="shared" si="104"/>
        <v/>
      </c>
      <c r="EN103" s="111" t="str">
        <f t="shared" si="105"/>
        <v/>
      </c>
      <c r="EO103" s="112" t="str">
        <f t="shared" si="106"/>
        <v/>
      </c>
      <c r="EQ103" s="104"/>
      <c r="ER103" s="104"/>
      <c r="ES103" s="105" t="str">
        <f t="shared" si="107"/>
        <v/>
      </c>
      <c r="ET103" s="106" t="str">
        <f t="shared" si="108"/>
        <v/>
      </c>
      <c r="EU103" s="107" t="str">
        <f t="shared" si="109"/>
        <v/>
      </c>
      <c r="EV103" s="107" t="str">
        <f t="shared" si="110"/>
        <v/>
      </c>
      <c r="EW103" s="108" t="str">
        <f t="shared" si="111"/>
        <v/>
      </c>
      <c r="EX103" s="109" t="str">
        <f t="shared" si="112"/>
        <v/>
      </c>
      <c r="EY103" s="110" t="str">
        <f t="shared" si="113"/>
        <v/>
      </c>
      <c r="EZ103" s="111" t="str">
        <f t="shared" si="114"/>
        <v/>
      </c>
      <c r="FA103" s="112" t="str">
        <f t="shared" si="115"/>
        <v/>
      </c>
      <c r="FC103" s="104"/>
      <c r="FD103" s="104"/>
      <c r="FE103" s="105" t="str">
        <f t="shared" si="116"/>
        <v/>
      </c>
      <c r="FF103" s="106" t="str">
        <f t="shared" si="117"/>
        <v/>
      </c>
      <c r="FG103" s="107" t="str">
        <f t="shared" si="118"/>
        <v/>
      </c>
      <c r="FH103" s="107" t="str">
        <f t="shared" si="119"/>
        <v/>
      </c>
      <c r="FI103" s="108" t="str">
        <f t="shared" si="120"/>
        <v/>
      </c>
      <c r="FJ103" s="109" t="str">
        <f t="shared" si="121"/>
        <v/>
      </c>
      <c r="FK103" s="110" t="str">
        <f t="shared" si="122"/>
        <v/>
      </c>
      <c r="FL103" s="111" t="str">
        <f t="shared" si="123"/>
        <v/>
      </c>
      <c r="FM103" s="112" t="str">
        <f t="shared" si="124"/>
        <v/>
      </c>
      <c r="FO103" s="104"/>
      <c r="FP103" s="104"/>
      <c r="FQ103" s="105" t="str">
        <f>IF(FU103="","",#REF!)</f>
        <v/>
      </c>
      <c r="FR103" s="106" t="str">
        <f t="shared" si="125"/>
        <v/>
      </c>
      <c r="FS103" s="107" t="str">
        <f t="shared" si="126"/>
        <v/>
      </c>
      <c r="FT103" s="107" t="str">
        <f t="shared" si="127"/>
        <v/>
      </c>
      <c r="FU103" s="108" t="str">
        <f t="shared" si="128"/>
        <v/>
      </c>
      <c r="FV103" s="109" t="str">
        <f t="shared" si="129"/>
        <v/>
      </c>
      <c r="FW103" s="110" t="str">
        <f t="shared" si="130"/>
        <v/>
      </c>
      <c r="FX103" s="111" t="str">
        <f t="shared" si="131"/>
        <v/>
      </c>
      <c r="FY103" s="112" t="str">
        <f t="shared" si="132"/>
        <v/>
      </c>
      <c r="GA103" s="104"/>
      <c r="GB103" s="104"/>
      <c r="GC103" s="105" t="str">
        <f t="shared" si="133"/>
        <v/>
      </c>
      <c r="GD103" s="106" t="str">
        <f t="shared" si="134"/>
        <v/>
      </c>
      <c r="GE103" s="107" t="str">
        <f t="shared" si="135"/>
        <v/>
      </c>
      <c r="GF103" s="107" t="str">
        <f t="shared" si="136"/>
        <v/>
      </c>
      <c r="GG103" s="108" t="str">
        <f t="shared" si="137"/>
        <v/>
      </c>
      <c r="GH103" s="109" t="str">
        <f t="shared" si="138"/>
        <v/>
      </c>
      <c r="GI103" s="110" t="str">
        <f t="shared" si="139"/>
        <v/>
      </c>
      <c r="GJ103" s="111" t="str">
        <f t="shared" si="140"/>
        <v/>
      </c>
      <c r="GK103" s="112" t="str">
        <f t="shared" si="141"/>
        <v/>
      </c>
      <c r="GM103" s="104"/>
      <c r="GN103" s="104"/>
      <c r="GO103" s="105" t="str">
        <f t="shared" si="142"/>
        <v/>
      </c>
      <c r="GP103" s="106" t="str">
        <f t="shared" si="143"/>
        <v/>
      </c>
      <c r="GQ103" s="107" t="str">
        <f t="shared" si="144"/>
        <v/>
      </c>
      <c r="GR103" s="107" t="str">
        <f t="shared" si="145"/>
        <v/>
      </c>
      <c r="GS103" s="108" t="str">
        <f t="shared" si="146"/>
        <v/>
      </c>
      <c r="GT103" s="109" t="str">
        <f t="shared" si="147"/>
        <v/>
      </c>
      <c r="GU103" s="110" t="str">
        <f t="shared" si="148"/>
        <v/>
      </c>
      <c r="GV103" s="111" t="str">
        <f t="shared" si="149"/>
        <v/>
      </c>
      <c r="GW103" s="112" t="str">
        <f t="shared" si="150"/>
        <v/>
      </c>
      <c r="GY103" s="104"/>
      <c r="GZ103" s="104"/>
      <c r="HA103" s="105" t="str">
        <f t="shared" si="151"/>
        <v/>
      </c>
      <c r="HB103" s="106" t="str">
        <f t="shared" si="152"/>
        <v/>
      </c>
      <c r="HC103" s="107" t="str">
        <f t="shared" si="153"/>
        <v/>
      </c>
      <c r="HD103" s="107" t="str">
        <f t="shared" si="154"/>
        <v/>
      </c>
      <c r="HE103" s="108" t="str">
        <f t="shared" si="155"/>
        <v/>
      </c>
      <c r="HF103" s="109" t="str">
        <f t="shared" si="156"/>
        <v/>
      </c>
      <c r="HG103" s="110" t="str">
        <f t="shared" si="157"/>
        <v/>
      </c>
      <c r="HH103" s="111" t="str">
        <f t="shared" si="158"/>
        <v/>
      </c>
      <c r="HI103" s="112" t="str">
        <f t="shared" si="159"/>
        <v/>
      </c>
      <c r="HK103" s="104"/>
      <c r="HL103" s="104"/>
      <c r="HM103" s="105" t="str">
        <f t="shared" si="160"/>
        <v/>
      </c>
      <c r="HN103" s="106" t="str">
        <f t="shared" si="161"/>
        <v/>
      </c>
      <c r="HO103" s="107" t="str">
        <f t="shared" si="162"/>
        <v/>
      </c>
      <c r="HP103" s="107" t="str">
        <f t="shared" si="163"/>
        <v/>
      </c>
      <c r="HQ103" s="108" t="str">
        <f t="shared" si="164"/>
        <v/>
      </c>
      <c r="HR103" s="109" t="str">
        <f t="shared" si="165"/>
        <v/>
      </c>
      <c r="HS103" s="110" t="str">
        <f t="shared" si="166"/>
        <v/>
      </c>
      <c r="HT103" s="111" t="str">
        <f t="shared" si="167"/>
        <v/>
      </c>
      <c r="HU103" s="112" t="str">
        <f t="shared" si="168"/>
        <v/>
      </c>
      <c r="HW103" s="104"/>
      <c r="HX103" s="104"/>
      <c r="HY103" s="105" t="str">
        <f t="shared" si="169"/>
        <v/>
      </c>
      <c r="HZ103" s="106" t="str">
        <f t="shared" si="170"/>
        <v/>
      </c>
      <c r="IA103" s="107" t="str">
        <f t="shared" si="171"/>
        <v/>
      </c>
      <c r="IB103" s="107" t="str">
        <f t="shared" si="172"/>
        <v/>
      </c>
      <c r="IC103" s="108" t="str">
        <f t="shared" si="173"/>
        <v/>
      </c>
      <c r="ID103" s="109" t="str">
        <f t="shared" si="174"/>
        <v/>
      </c>
      <c r="IE103" s="110" t="str">
        <f t="shared" si="175"/>
        <v/>
      </c>
      <c r="IF103" s="111" t="str">
        <f t="shared" si="176"/>
        <v/>
      </c>
      <c r="IG103" s="112" t="str">
        <f t="shared" si="177"/>
        <v/>
      </c>
      <c r="II103" s="104"/>
      <c r="IJ103" s="104"/>
      <c r="IK103" s="105" t="str">
        <f t="shared" si="178"/>
        <v/>
      </c>
      <c r="IL103" s="106" t="str">
        <f t="shared" si="179"/>
        <v/>
      </c>
      <c r="IM103" s="107" t="str">
        <f t="shared" si="180"/>
        <v/>
      </c>
      <c r="IN103" s="107" t="str">
        <f t="shared" si="181"/>
        <v/>
      </c>
      <c r="IO103" s="108" t="str">
        <f t="shared" si="182"/>
        <v/>
      </c>
      <c r="IP103" s="109" t="str">
        <f t="shared" si="183"/>
        <v/>
      </c>
      <c r="IQ103" s="110" t="str">
        <f t="shared" si="184"/>
        <v/>
      </c>
      <c r="IR103" s="111" t="str">
        <f t="shared" si="185"/>
        <v/>
      </c>
      <c r="IS103" s="112" t="str">
        <f t="shared" si="186"/>
        <v/>
      </c>
      <c r="IU103" s="104"/>
      <c r="IV103" s="104"/>
      <c r="IW103" s="105" t="str">
        <f t="shared" si="187"/>
        <v/>
      </c>
      <c r="IX103" s="106" t="str">
        <f t="shared" si="188"/>
        <v/>
      </c>
      <c r="IY103" s="107" t="str">
        <f t="shared" si="189"/>
        <v/>
      </c>
      <c r="IZ103" s="107" t="str">
        <f t="shared" si="190"/>
        <v/>
      </c>
      <c r="JA103" s="108" t="str">
        <f t="shared" si="191"/>
        <v/>
      </c>
      <c r="JB103" s="109" t="str">
        <f t="shared" si="192"/>
        <v/>
      </c>
      <c r="JC103" s="110" t="str">
        <f t="shared" si="193"/>
        <v/>
      </c>
      <c r="JD103" s="111" t="str">
        <f t="shared" si="194"/>
        <v/>
      </c>
      <c r="JE103" s="112" t="str">
        <f t="shared" si="195"/>
        <v/>
      </c>
      <c r="JG103" s="104"/>
      <c r="JH103" s="104"/>
      <c r="JI103" s="105" t="str">
        <f t="shared" si="196"/>
        <v/>
      </c>
      <c r="JJ103" s="106" t="str">
        <f t="shared" si="197"/>
        <v/>
      </c>
      <c r="JK103" s="107" t="str">
        <f t="shared" si="198"/>
        <v/>
      </c>
      <c r="JL103" s="107" t="str">
        <f t="shared" si="199"/>
        <v/>
      </c>
      <c r="JM103" s="108" t="str">
        <f t="shared" si="200"/>
        <v/>
      </c>
      <c r="JN103" s="109" t="str">
        <f t="shared" si="201"/>
        <v/>
      </c>
      <c r="JO103" s="110" t="str">
        <f t="shared" si="202"/>
        <v/>
      </c>
      <c r="JP103" s="111" t="str">
        <f t="shared" si="203"/>
        <v/>
      </c>
      <c r="JQ103" s="112" t="str">
        <f t="shared" si="204"/>
        <v/>
      </c>
      <c r="JS103" s="104"/>
      <c r="JT103" s="104"/>
      <c r="JU103" s="105" t="str">
        <f t="shared" si="205"/>
        <v/>
      </c>
      <c r="JV103" s="106" t="str">
        <f t="shared" si="206"/>
        <v/>
      </c>
      <c r="JW103" s="107" t="str">
        <f t="shared" si="207"/>
        <v/>
      </c>
      <c r="JX103" s="107" t="str">
        <f t="shared" si="208"/>
        <v/>
      </c>
      <c r="JY103" s="108" t="str">
        <f t="shared" si="209"/>
        <v/>
      </c>
      <c r="JZ103" s="109" t="str">
        <f t="shared" si="210"/>
        <v/>
      </c>
      <c r="KA103" s="110" t="str">
        <f t="shared" si="211"/>
        <v/>
      </c>
      <c r="KB103" s="111" t="str">
        <f t="shared" si="212"/>
        <v/>
      </c>
      <c r="KC103" s="112" t="str">
        <f t="shared" si="213"/>
        <v/>
      </c>
      <c r="KE103" s="104"/>
      <c r="KF103" s="104"/>
    </row>
    <row r="104" spans="1:292" ht="13.5" customHeight="1">
      <c r="A104" s="20"/>
      <c r="B104" s="104"/>
      <c r="C104" s="104"/>
      <c r="E104" s="105" t="str">
        <f t="shared" si="0"/>
        <v/>
      </c>
      <c r="F104" s="106" t="str">
        <f t="shared" si="1"/>
        <v/>
      </c>
      <c r="G104" s="107" t="str">
        <f t="shared" si="2"/>
        <v/>
      </c>
      <c r="H104" s="107" t="str">
        <f t="shared" si="3"/>
        <v/>
      </c>
      <c r="I104" s="108" t="str">
        <f t="shared" si="4"/>
        <v/>
      </c>
      <c r="J104" s="109" t="str">
        <f t="shared" si="5"/>
        <v/>
      </c>
      <c r="K104" s="110" t="str">
        <f t="shared" si="6"/>
        <v/>
      </c>
      <c r="L104" s="111" t="str">
        <f t="shared" si="7"/>
        <v/>
      </c>
      <c r="M104" s="112" t="str">
        <f t="shared" si="8"/>
        <v/>
      </c>
      <c r="O104" s="104"/>
      <c r="P104" s="165"/>
      <c r="Q104" s="105" t="str">
        <f t="shared" si="9"/>
        <v/>
      </c>
      <c r="R104" s="106" t="str">
        <f t="shared" si="10"/>
        <v/>
      </c>
      <c r="S104" s="107" t="str">
        <f t="shared" si="11"/>
        <v/>
      </c>
      <c r="T104" s="107" t="str">
        <f t="shared" si="12"/>
        <v/>
      </c>
      <c r="U104" s="108" t="str">
        <f t="shared" si="13"/>
        <v/>
      </c>
      <c r="V104" s="109" t="str">
        <f t="shared" si="14"/>
        <v/>
      </c>
      <c r="W104" s="110" t="str">
        <f t="shared" si="15"/>
        <v/>
      </c>
      <c r="X104" s="111" t="s">
        <v>287</v>
      </c>
      <c r="Y104" s="112" t="str">
        <f t="shared" si="16"/>
        <v/>
      </c>
      <c r="AA104" s="104"/>
      <c r="AB104" s="104"/>
      <c r="AC104" s="105" t="str">
        <f t="shared" si="17"/>
        <v/>
      </c>
      <c r="AD104" s="106" t="str">
        <f t="shared" si="18"/>
        <v/>
      </c>
      <c r="AE104" s="107" t="str">
        <f t="shared" si="19"/>
        <v/>
      </c>
      <c r="AF104" s="107" t="str">
        <f t="shared" si="20"/>
        <v/>
      </c>
      <c r="AG104" s="108" t="str">
        <f t="shared" si="21"/>
        <v/>
      </c>
      <c r="AH104" s="109" t="str">
        <f t="shared" si="22"/>
        <v/>
      </c>
      <c r="AI104" s="110" t="str">
        <f t="shared" si="23"/>
        <v/>
      </c>
      <c r="AJ104" s="111" t="str">
        <f t="shared" si="24"/>
        <v/>
      </c>
      <c r="AK104" s="112" t="str">
        <f t="shared" si="25"/>
        <v/>
      </c>
      <c r="AM104" s="104"/>
      <c r="AN104" s="104"/>
      <c r="AO104" s="105" t="str">
        <f t="shared" si="26"/>
        <v/>
      </c>
      <c r="AP104" s="106" t="str">
        <f t="shared" si="27"/>
        <v/>
      </c>
      <c r="AQ104" s="107" t="str">
        <f t="shared" si="28"/>
        <v/>
      </c>
      <c r="AR104" s="107" t="str">
        <f t="shared" si="29"/>
        <v/>
      </c>
      <c r="AS104" s="108" t="str">
        <f t="shared" si="30"/>
        <v/>
      </c>
      <c r="AT104" s="109" t="str">
        <f t="shared" si="31"/>
        <v/>
      </c>
      <c r="AU104" s="110" t="str">
        <f t="shared" si="32"/>
        <v/>
      </c>
      <c r="AV104" s="111" t="str">
        <f t="shared" si="33"/>
        <v/>
      </c>
      <c r="AW104" s="112" t="str">
        <f t="shared" si="34"/>
        <v/>
      </c>
      <c r="AY104" s="104"/>
      <c r="AZ104" s="104"/>
      <c r="BA104" s="105" t="str">
        <f t="shared" si="35"/>
        <v/>
      </c>
      <c r="BB104" s="106" t="str">
        <f t="shared" si="36"/>
        <v/>
      </c>
      <c r="BC104" s="107" t="str">
        <f t="shared" si="37"/>
        <v/>
      </c>
      <c r="BD104" s="107" t="str">
        <f t="shared" si="38"/>
        <v/>
      </c>
      <c r="BE104" s="108" t="str">
        <f t="shared" si="39"/>
        <v/>
      </c>
      <c r="BF104" s="109" t="str">
        <f t="shared" si="40"/>
        <v/>
      </c>
      <c r="BG104" s="110" t="str">
        <f t="shared" si="41"/>
        <v/>
      </c>
      <c r="BH104" s="111" t="str">
        <f t="shared" si="42"/>
        <v/>
      </c>
      <c r="BI104" s="112" t="str">
        <f t="shared" si="43"/>
        <v/>
      </c>
      <c r="BK104" s="104"/>
      <c r="BL104" s="104"/>
      <c r="BM104" s="105" t="str">
        <f t="shared" si="44"/>
        <v/>
      </c>
      <c r="BN104" s="106" t="str">
        <f t="shared" si="45"/>
        <v/>
      </c>
      <c r="BO104" s="107" t="str">
        <f t="shared" si="46"/>
        <v/>
      </c>
      <c r="BP104" s="107" t="str">
        <f t="shared" si="47"/>
        <v/>
      </c>
      <c r="BQ104" s="108" t="str">
        <f t="shared" si="48"/>
        <v/>
      </c>
      <c r="BR104" s="109" t="str">
        <f t="shared" si="49"/>
        <v/>
      </c>
      <c r="BS104" s="110" t="str">
        <f t="shared" si="50"/>
        <v/>
      </c>
      <c r="BT104" s="111" t="str">
        <f t="shared" si="51"/>
        <v/>
      </c>
      <c r="BU104" s="112" t="str">
        <f t="shared" si="52"/>
        <v/>
      </c>
      <c r="BW104" s="104"/>
      <c r="BX104" s="104"/>
      <c r="BY104" s="105" t="str">
        <f t="shared" si="53"/>
        <v/>
      </c>
      <c r="BZ104" s="106" t="str">
        <f t="shared" si="54"/>
        <v/>
      </c>
      <c r="CA104" s="107" t="str">
        <f t="shared" si="55"/>
        <v/>
      </c>
      <c r="CB104" s="107" t="str">
        <f t="shared" si="56"/>
        <v/>
      </c>
      <c r="CC104" s="108" t="str">
        <f t="shared" si="57"/>
        <v/>
      </c>
      <c r="CD104" s="109" t="str">
        <f t="shared" si="58"/>
        <v/>
      </c>
      <c r="CE104" s="110" t="str">
        <f t="shared" si="59"/>
        <v/>
      </c>
      <c r="CF104" s="111" t="str">
        <f t="shared" si="60"/>
        <v/>
      </c>
      <c r="CG104" s="112" t="str">
        <f t="shared" si="61"/>
        <v/>
      </c>
      <c r="CI104" s="104"/>
      <c r="CJ104" s="104"/>
      <c r="CK104" s="105" t="str">
        <f t="shared" si="62"/>
        <v/>
      </c>
      <c r="CL104" s="106" t="str">
        <f t="shared" si="63"/>
        <v/>
      </c>
      <c r="CM104" s="107" t="str">
        <f t="shared" si="64"/>
        <v/>
      </c>
      <c r="CN104" s="107" t="str">
        <f t="shared" si="65"/>
        <v/>
      </c>
      <c r="CO104" s="108" t="str">
        <f t="shared" si="66"/>
        <v/>
      </c>
      <c r="CP104" s="109" t="str">
        <f t="shared" si="67"/>
        <v/>
      </c>
      <c r="CQ104" s="110" t="str">
        <f t="shared" si="68"/>
        <v/>
      </c>
      <c r="CR104" s="111" t="str">
        <f t="shared" si="69"/>
        <v/>
      </c>
      <c r="CS104" s="112" t="str">
        <f t="shared" si="70"/>
        <v/>
      </c>
      <c r="CU104" s="104"/>
      <c r="CV104" s="104"/>
      <c r="CW104" s="105" t="str">
        <f t="shared" si="71"/>
        <v/>
      </c>
      <c r="CX104" s="106" t="str">
        <f t="shared" si="72"/>
        <v/>
      </c>
      <c r="CY104" s="107" t="str">
        <f t="shared" si="73"/>
        <v/>
      </c>
      <c r="CZ104" s="107" t="str">
        <f t="shared" si="74"/>
        <v/>
      </c>
      <c r="DA104" s="108" t="str">
        <f t="shared" si="75"/>
        <v/>
      </c>
      <c r="DB104" s="109" t="str">
        <f t="shared" si="76"/>
        <v/>
      </c>
      <c r="DC104" s="110" t="str">
        <f t="shared" si="77"/>
        <v/>
      </c>
      <c r="DD104" s="111" t="str">
        <f t="shared" si="78"/>
        <v/>
      </c>
      <c r="DE104" s="112" t="str">
        <f t="shared" si="79"/>
        <v/>
      </c>
      <c r="DG104" s="104"/>
      <c r="DH104" s="104"/>
      <c r="DI104" s="105" t="str">
        <f t="shared" si="80"/>
        <v/>
      </c>
      <c r="DJ104" s="106" t="str">
        <f t="shared" si="81"/>
        <v/>
      </c>
      <c r="DK104" s="107" t="str">
        <f t="shared" si="82"/>
        <v/>
      </c>
      <c r="DL104" s="107" t="str">
        <f t="shared" si="83"/>
        <v/>
      </c>
      <c r="DM104" s="108" t="str">
        <f t="shared" si="84"/>
        <v/>
      </c>
      <c r="DN104" s="109" t="str">
        <f t="shared" si="85"/>
        <v/>
      </c>
      <c r="DO104" s="110" t="str">
        <f t="shared" si="86"/>
        <v/>
      </c>
      <c r="DP104" s="111" t="str">
        <f t="shared" si="87"/>
        <v/>
      </c>
      <c r="DQ104" s="112" t="str">
        <f t="shared" si="88"/>
        <v/>
      </c>
      <c r="DS104" s="104"/>
      <c r="DT104" s="104"/>
      <c r="DU104" s="105" t="str">
        <f t="shared" si="89"/>
        <v/>
      </c>
      <c r="DV104" s="106" t="str">
        <f t="shared" si="90"/>
        <v/>
      </c>
      <c r="DW104" s="107" t="str">
        <f t="shared" si="91"/>
        <v/>
      </c>
      <c r="DX104" s="107" t="str">
        <f t="shared" si="92"/>
        <v/>
      </c>
      <c r="DY104" s="108" t="str">
        <f t="shared" si="93"/>
        <v/>
      </c>
      <c r="DZ104" s="109" t="str">
        <f t="shared" si="94"/>
        <v/>
      </c>
      <c r="EA104" s="110" t="str">
        <f t="shared" si="95"/>
        <v/>
      </c>
      <c r="EB104" s="111" t="str">
        <f t="shared" si="96"/>
        <v/>
      </c>
      <c r="EC104" s="112" t="str">
        <f t="shared" si="97"/>
        <v/>
      </c>
      <c r="EE104" s="104"/>
      <c r="EF104" s="104"/>
      <c r="EG104" s="105" t="str">
        <f t="shared" si="98"/>
        <v/>
      </c>
      <c r="EH104" s="106" t="str">
        <f t="shared" si="99"/>
        <v/>
      </c>
      <c r="EI104" s="107" t="str">
        <f t="shared" si="100"/>
        <v/>
      </c>
      <c r="EJ104" s="107" t="str">
        <f t="shared" si="101"/>
        <v/>
      </c>
      <c r="EK104" s="108" t="str">
        <f t="shared" si="102"/>
        <v/>
      </c>
      <c r="EL104" s="109" t="str">
        <f t="shared" si="103"/>
        <v/>
      </c>
      <c r="EM104" s="110" t="str">
        <f t="shared" si="104"/>
        <v/>
      </c>
      <c r="EN104" s="111" t="str">
        <f t="shared" si="105"/>
        <v/>
      </c>
      <c r="EO104" s="112" t="str">
        <f t="shared" si="106"/>
        <v/>
      </c>
      <c r="EQ104" s="104"/>
      <c r="ER104" s="104"/>
      <c r="ES104" s="105" t="str">
        <f t="shared" si="107"/>
        <v/>
      </c>
      <c r="ET104" s="106" t="str">
        <f t="shared" si="108"/>
        <v/>
      </c>
      <c r="EU104" s="107" t="str">
        <f t="shared" si="109"/>
        <v/>
      </c>
      <c r="EV104" s="107" t="str">
        <f t="shared" si="110"/>
        <v/>
      </c>
      <c r="EW104" s="108" t="str">
        <f t="shared" si="111"/>
        <v/>
      </c>
      <c r="EX104" s="109" t="str">
        <f t="shared" si="112"/>
        <v/>
      </c>
      <c r="EY104" s="110" t="str">
        <f t="shared" si="113"/>
        <v/>
      </c>
      <c r="EZ104" s="111" t="str">
        <f t="shared" si="114"/>
        <v/>
      </c>
      <c r="FA104" s="112" t="str">
        <f t="shared" si="115"/>
        <v/>
      </c>
      <c r="FC104" s="104"/>
      <c r="FD104" s="104"/>
      <c r="FE104" s="105" t="str">
        <f t="shared" si="116"/>
        <v/>
      </c>
      <c r="FF104" s="106" t="str">
        <f t="shared" si="117"/>
        <v/>
      </c>
      <c r="FG104" s="107" t="str">
        <f t="shared" si="118"/>
        <v/>
      </c>
      <c r="FH104" s="107" t="str">
        <f t="shared" si="119"/>
        <v/>
      </c>
      <c r="FI104" s="108" t="str">
        <f t="shared" si="120"/>
        <v/>
      </c>
      <c r="FJ104" s="109" t="str">
        <f t="shared" si="121"/>
        <v/>
      </c>
      <c r="FK104" s="110" t="str">
        <f t="shared" si="122"/>
        <v/>
      </c>
      <c r="FL104" s="111" t="str">
        <f t="shared" si="123"/>
        <v/>
      </c>
      <c r="FM104" s="112" t="str">
        <f t="shared" si="124"/>
        <v/>
      </c>
      <c r="FO104" s="104"/>
      <c r="FP104" s="104"/>
      <c r="FQ104" s="105" t="str">
        <f>IF(FU104="","",#REF!)</f>
        <v/>
      </c>
      <c r="FR104" s="106" t="str">
        <f t="shared" si="125"/>
        <v/>
      </c>
      <c r="FS104" s="107" t="str">
        <f t="shared" si="126"/>
        <v/>
      </c>
      <c r="FT104" s="107" t="str">
        <f t="shared" si="127"/>
        <v/>
      </c>
      <c r="FU104" s="108" t="str">
        <f t="shared" si="128"/>
        <v/>
      </c>
      <c r="FV104" s="109" t="str">
        <f t="shared" si="129"/>
        <v/>
      </c>
      <c r="FW104" s="110" t="str">
        <f t="shared" si="130"/>
        <v/>
      </c>
      <c r="FX104" s="111" t="str">
        <f t="shared" si="131"/>
        <v/>
      </c>
      <c r="FY104" s="112" t="str">
        <f t="shared" si="132"/>
        <v/>
      </c>
      <c r="GA104" s="104"/>
      <c r="GB104" s="104"/>
      <c r="GC104" s="105" t="str">
        <f t="shared" si="133"/>
        <v/>
      </c>
      <c r="GD104" s="106" t="str">
        <f t="shared" si="134"/>
        <v/>
      </c>
      <c r="GE104" s="107" t="str">
        <f t="shared" si="135"/>
        <v/>
      </c>
      <c r="GF104" s="107" t="str">
        <f t="shared" si="136"/>
        <v/>
      </c>
      <c r="GG104" s="108" t="str">
        <f t="shared" si="137"/>
        <v/>
      </c>
      <c r="GH104" s="109" t="str">
        <f t="shared" si="138"/>
        <v/>
      </c>
      <c r="GI104" s="110" t="str">
        <f t="shared" si="139"/>
        <v/>
      </c>
      <c r="GJ104" s="111" t="str">
        <f t="shared" si="140"/>
        <v/>
      </c>
      <c r="GK104" s="112" t="str">
        <f t="shared" si="141"/>
        <v/>
      </c>
      <c r="GM104" s="104"/>
      <c r="GN104" s="104"/>
      <c r="GO104" s="105" t="str">
        <f t="shared" si="142"/>
        <v/>
      </c>
      <c r="GP104" s="106" t="str">
        <f t="shared" si="143"/>
        <v/>
      </c>
      <c r="GQ104" s="107" t="str">
        <f t="shared" si="144"/>
        <v/>
      </c>
      <c r="GR104" s="107" t="str">
        <f t="shared" si="145"/>
        <v/>
      </c>
      <c r="GS104" s="108" t="str">
        <f t="shared" si="146"/>
        <v/>
      </c>
      <c r="GT104" s="109" t="str">
        <f t="shared" si="147"/>
        <v/>
      </c>
      <c r="GU104" s="110" t="str">
        <f t="shared" si="148"/>
        <v/>
      </c>
      <c r="GV104" s="111" t="str">
        <f t="shared" si="149"/>
        <v/>
      </c>
      <c r="GW104" s="112" t="str">
        <f t="shared" si="150"/>
        <v/>
      </c>
      <c r="GY104" s="104"/>
      <c r="GZ104" s="104"/>
      <c r="HA104" s="105" t="str">
        <f t="shared" si="151"/>
        <v/>
      </c>
      <c r="HB104" s="106" t="str">
        <f t="shared" si="152"/>
        <v/>
      </c>
      <c r="HC104" s="107" t="str">
        <f t="shared" si="153"/>
        <v/>
      </c>
      <c r="HD104" s="107" t="str">
        <f t="shared" si="154"/>
        <v/>
      </c>
      <c r="HE104" s="108" t="str">
        <f t="shared" si="155"/>
        <v/>
      </c>
      <c r="HF104" s="109" t="str">
        <f t="shared" si="156"/>
        <v/>
      </c>
      <c r="HG104" s="110" t="str">
        <f t="shared" si="157"/>
        <v/>
      </c>
      <c r="HH104" s="111" t="str">
        <f t="shared" si="158"/>
        <v/>
      </c>
      <c r="HI104" s="112" t="str">
        <f t="shared" si="159"/>
        <v/>
      </c>
      <c r="HK104" s="104"/>
      <c r="HL104" s="104"/>
      <c r="HM104" s="105" t="str">
        <f t="shared" si="160"/>
        <v/>
      </c>
      <c r="HN104" s="106" t="str">
        <f t="shared" si="161"/>
        <v/>
      </c>
      <c r="HO104" s="107" t="str">
        <f t="shared" si="162"/>
        <v/>
      </c>
      <c r="HP104" s="107" t="str">
        <f t="shared" si="163"/>
        <v/>
      </c>
      <c r="HQ104" s="108" t="str">
        <f t="shared" si="164"/>
        <v/>
      </c>
      <c r="HR104" s="109" t="str">
        <f t="shared" si="165"/>
        <v/>
      </c>
      <c r="HS104" s="110" t="str">
        <f t="shared" si="166"/>
        <v/>
      </c>
      <c r="HT104" s="111" t="str">
        <f t="shared" si="167"/>
        <v/>
      </c>
      <c r="HU104" s="112" t="str">
        <f t="shared" si="168"/>
        <v/>
      </c>
      <c r="HW104" s="104"/>
      <c r="HX104" s="104"/>
      <c r="HY104" s="105" t="str">
        <f t="shared" si="169"/>
        <v/>
      </c>
      <c r="HZ104" s="106" t="str">
        <f t="shared" si="170"/>
        <v/>
      </c>
      <c r="IA104" s="107" t="str">
        <f t="shared" si="171"/>
        <v/>
      </c>
      <c r="IB104" s="107" t="str">
        <f t="shared" si="172"/>
        <v/>
      </c>
      <c r="IC104" s="108" t="str">
        <f t="shared" si="173"/>
        <v/>
      </c>
      <c r="ID104" s="109" t="str">
        <f t="shared" si="174"/>
        <v/>
      </c>
      <c r="IE104" s="110" t="str">
        <f t="shared" si="175"/>
        <v/>
      </c>
      <c r="IF104" s="111" t="str">
        <f t="shared" si="176"/>
        <v/>
      </c>
      <c r="IG104" s="112" t="str">
        <f t="shared" si="177"/>
        <v/>
      </c>
      <c r="II104" s="104"/>
      <c r="IJ104" s="104"/>
      <c r="IK104" s="105" t="str">
        <f t="shared" si="178"/>
        <v/>
      </c>
      <c r="IL104" s="106" t="str">
        <f t="shared" si="179"/>
        <v/>
      </c>
      <c r="IM104" s="107" t="str">
        <f t="shared" si="180"/>
        <v/>
      </c>
      <c r="IN104" s="107" t="str">
        <f t="shared" si="181"/>
        <v/>
      </c>
      <c r="IO104" s="108" t="str">
        <f t="shared" si="182"/>
        <v/>
      </c>
      <c r="IP104" s="109" t="str">
        <f t="shared" si="183"/>
        <v/>
      </c>
      <c r="IQ104" s="110" t="str">
        <f t="shared" si="184"/>
        <v/>
      </c>
      <c r="IR104" s="111" t="str">
        <f t="shared" si="185"/>
        <v/>
      </c>
      <c r="IS104" s="112" t="str">
        <f t="shared" si="186"/>
        <v/>
      </c>
      <c r="IU104" s="104"/>
      <c r="IV104" s="104"/>
      <c r="IW104" s="105" t="str">
        <f t="shared" si="187"/>
        <v/>
      </c>
      <c r="IX104" s="106" t="str">
        <f t="shared" si="188"/>
        <v/>
      </c>
      <c r="IY104" s="107" t="str">
        <f t="shared" si="189"/>
        <v/>
      </c>
      <c r="IZ104" s="107" t="str">
        <f t="shared" si="190"/>
        <v/>
      </c>
      <c r="JA104" s="108" t="str">
        <f t="shared" si="191"/>
        <v/>
      </c>
      <c r="JB104" s="109" t="str">
        <f t="shared" si="192"/>
        <v/>
      </c>
      <c r="JC104" s="110" t="str">
        <f t="shared" si="193"/>
        <v/>
      </c>
      <c r="JD104" s="111" t="str">
        <f t="shared" si="194"/>
        <v/>
      </c>
      <c r="JE104" s="112" t="str">
        <f t="shared" si="195"/>
        <v/>
      </c>
      <c r="JG104" s="104"/>
      <c r="JH104" s="104"/>
      <c r="JI104" s="105" t="str">
        <f t="shared" si="196"/>
        <v/>
      </c>
      <c r="JJ104" s="106" t="str">
        <f t="shared" si="197"/>
        <v/>
      </c>
      <c r="JK104" s="107" t="str">
        <f t="shared" si="198"/>
        <v/>
      </c>
      <c r="JL104" s="107" t="str">
        <f t="shared" si="199"/>
        <v/>
      </c>
      <c r="JM104" s="108" t="str">
        <f t="shared" si="200"/>
        <v/>
      </c>
      <c r="JN104" s="109" t="str">
        <f t="shared" si="201"/>
        <v/>
      </c>
      <c r="JO104" s="110" t="str">
        <f t="shared" si="202"/>
        <v/>
      </c>
      <c r="JP104" s="111" t="str">
        <f t="shared" si="203"/>
        <v/>
      </c>
      <c r="JQ104" s="112" t="str">
        <f t="shared" si="204"/>
        <v/>
      </c>
      <c r="JS104" s="104"/>
      <c r="JT104" s="104"/>
      <c r="JU104" s="105" t="str">
        <f t="shared" si="205"/>
        <v/>
      </c>
      <c r="JV104" s="106" t="str">
        <f t="shared" si="206"/>
        <v/>
      </c>
      <c r="JW104" s="107" t="str">
        <f t="shared" si="207"/>
        <v/>
      </c>
      <c r="JX104" s="107" t="str">
        <f t="shared" si="208"/>
        <v/>
      </c>
      <c r="JY104" s="108" t="str">
        <f t="shared" si="209"/>
        <v/>
      </c>
      <c r="JZ104" s="109" t="str">
        <f t="shared" si="210"/>
        <v/>
      </c>
      <c r="KA104" s="110" t="str">
        <f t="shared" si="211"/>
        <v/>
      </c>
      <c r="KB104" s="111" t="str">
        <f t="shared" si="212"/>
        <v/>
      </c>
      <c r="KC104" s="112" t="str">
        <f t="shared" si="213"/>
        <v/>
      </c>
      <c r="KE104" s="104"/>
      <c r="KF104" s="104"/>
    </row>
    <row r="105" spans="1:292" ht="13.5" customHeight="1">
      <c r="A105" s="20"/>
      <c r="B105" s="104"/>
      <c r="C105" s="104"/>
      <c r="E105" s="105" t="str">
        <f t="shared" si="0"/>
        <v/>
      </c>
      <c r="F105" s="106" t="str">
        <f t="shared" si="1"/>
        <v/>
      </c>
      <c r="G105" s="107" t="str">
        <f t="shared" si="2"/>
        <v/>
      </c>
      <c r="H105" s="107" t="str">
        <f t="shared" si="3"/>
        <v/>
      </c>
      <c r="I105" s="108" t="str">
        <f t="shared" si="4"/>
        <v/>
      </c>
      <c r="J105" s="109" t="str">
        <f t="shared" si="5"/>
        <v/>
      </c>
      <c r="K105" s="110" t="str">
        <f t="shared" si="6"/>
        <v/>
      </c>
      <c r="L105" s="111" t="str">
        <f t="shared" si="7"/>
        <v/>
      </c>
      <c r="M105" s="112" t="str">
        <f t="shared" si="8"/>
        <v/>
      </c>
      <c r="O105" s="104"/>
      <c r="P105" s="165"/>
      <c r="Q105" s="105" t="str">
        <f t="shared" si="9"/>
        <v/>
      </c>
      <c r="R105" s="106" t="str">
        <f t="shared" si="10"/>
        <v/>
      </c>
      <c r="S105" s="107" t="str">
        <f t="shared" si="11"/>
        <v/>
      </c>
      <c r="T105" s="107" t="str">
        <f t="shared" si="12"/>
        <v/>
      </c>
      <c r="U105" s="108" t="str">
        <f t="shared" si="13"/>
        <v/>
      </c>
      <c r="V105" s="109" t="str">
        <f t="shared" si="14"/>
        <v/>
      </c>
      <c r="W105" s="110" t="str">
        <f t="shared" si="15"/>
        <v/>
      </c>
      <c r="X105" s="111" t="s">
        <v>287</v>
      </c>
      <c r="Y105" s="112" t="str">
        <f t="shared" si="16"/>
        <v/>
      </c>
      <c r="AA105" s="104"/>
      <c r="AB105" s="104"/>
      <c r="AC105" s="105" t="str">
        <f t="shared" si="17"/>
        <v/>
      </c>
      <c r="AD105" s="106" t="str">
        <f t="shared" si="18"/>
        <v/>
      </c>
      <c r="AE105" s="107" t="str">
        <f t="shared" si="19"/>
        <v/>
      </c>
      <c r="AF105" s="107" t="str">
        <f t="shared" si="20"/>
        <v/>
      </c>
      <c r="AG105" s="108" t="str">
        <f t="shared" si="21"/>
        <v/>
      </c>
      <c r="AH105" s="109" t="str">
        <f t="shared" si="22"/>
        <v/>
      </c>
      <c r="AI105" s="110" t="str">
        <f t="shared" si="23"/>
        <v/>
      </c>
      <c r="AJ105" s="111" t="str">
        <f t="shared" si="24"/>
        <v/>
      </c>
      <c r="AK105" s="112" t="str">
        <f t="shared" si="25"/>
        <v/>
      </c>
      <c r="AM105" s="104"/>
      <c r="AN105" s="104"/>
      <c r="AO105" s="105" t="str">
        <f t="shared" si="26"/>
        <v/>
      </c>
      <c r="AP105" s="106" t="str">
        <f t="shared" si="27"/>
        <v/>
      </c>
      <c r="AQ105" s="107" t="str">
        <f t="shared" si="28"/>
        <v/>
      </c>
      <c r="AR105" s="107" t="str">
        <f t="shared" si="29"/>
        <v/>
      </c>
      <c r="AS105" s="108" t="str">
        <f t="shared" si="30"/>
        <v/>
      </c>
      <c r="AT105" s="109" t="str">
        <f t="shared" si="31"/>
        <v/>
      </c>
      <c r="AU105" s="110" t="str">
        <f t="shared" si="32"/>
        <v/>
      </c>
      <c r="AV105" s="111" t="str">
        <f t="shared" si="33"/>
        <v/>
      </c>
      <c r="AW105" s="112" t="str">
        <f t="shared" si="34"/>
        <v/>
      </c>
      <c r="AY105" s="104"/>
      <c r="AZ105" s="104"/>
      <c r="BA105" s="105" t="str">
        <f t="shared" si="35"/>
        <v/>
      </c>
      <c r="BB105" s="106" t="str">
        <f t="shared" si="36"/>
        <v/>
      </c>
      <c r="BC105" s="107" t="str">
        <f t="shared" si="37"/>
        <v/>
      </c>
      <c r="BD105" s="107" t="str">
        <f t="shared" si="38"/>
        <v/>
      </c>
      <c r="BE105" s="108" t="str">
        <f t="shared" si="39"/>
        <v/>
      </c>
      <c r="BF105" s="109" t="str">
        <f t="shared" si="40"/>
        <v/>
      </c>
      <c r="BG105" s="110" t="str">
        <f t="shared" si="41"/>
        <v/>
      </c>
      <c r="BH105" s="111" t="str">
        <f t="shared" si="42"/>
        <v/>
      </c>
      <c r="BI105" s="112" t="str">
        <f t="shared" si="43"/>
        <v/>
      </c>
      <c r="BK105" s="104"/>
      <c r="BL105" s="104"/>
      <c r="BM105" s="105" t="str">
        <f t="shared" si="44"/>
        <v/>
      </c>
      <c r="BN105" s="106" t="str">
        <f t="shared" si="45"/>
        <v/>
      </c>
      <c r="BO105" s="107" t="str">
        <f t="shared" si="46"/>
        <v/>
      </c>
      <c r="BP105" s="107" t="str">
        <f t="shared" si="47"/>
        <v/>
      </c>
      <c r="BQ105" s="108" t="str">
        <f t="shared" si="48"/>
        <v/>
      </c>
      <c r="BR105" s="109" t="str">
        <f t="shared" si="49"/>
        <v/>
      </c>
      <c r="BS105" s="110" t="str">
        <f t="shared" si="50"/>
        <v/>
      </c>
      <c r="BT105" s="111" t="str">
        <f t="shared" si="51"/>
        <v/>
      </c>
      <c r="BU105" s="112" t="str">
        <f t="shared" si="52"/>
        <v/>
      </c>
      <c r="BW105" s="104"/>
      <c r="BX105" s="104"/>
      <c r="BY105" s="105" t="str">
        <f t="shared" si="53"/>
        <v/>
      </c>
      <c r="BZ105" s="106" t="str">
        <f t="shared" si="54"/>
        <v/>
      </c>
      <c r="CA105" s="107" t="str">
        <f t="shared" si="55"/>
        <v/>
      </c>
      <c r="CB105" s="107" t="str">
        <f t="shared" si="56"/>
        <v/>
      </c>
      <c r="CC105" s="108" t="str">
        <f t="shared" si="57"/>
        <v/>
      </c>
      <c r="CD105" s="109" t="str">
        <f t="shared" si="58"/>
        <v/>
      </c>
      <c r="CE105" s="110" t="str">
        <f t="shared" si="59"/>
        <v/>
      </c>
      <c r="CF105" s="111" t="str">
        <f t="shared" si="60"/>
        <v/>
      </c>
      <c r="CG105" s="112" t="str">
        <f t="shared" si="61"/>
        <v/>
      </c>
      <c r="CI105" s="104"/>
      <c r="CJ105" s="104"/>
      <c r="CK105" s="105" t="str">
        <f t="shared" si="62"/>
        <v/>
      </c>
      <c r="CL105" s="106" t="str">
        <f t="shared" si="63"/>
        <v/>
      </c>
      <c r="CM105" s="107" t="str">
        <f t="shared" si="64"/>
        <v/>
      </c>
      <c r="CN105" s="107" t="str">
        <f t="shared" si="65"/>
        <v/>
      </c>
      <c r="CO105" s="108" t="str">
        <f t="shared" si="66"/>
        <v/>
      </c>
      <c r="CP105" s="109" t="str">
        <f t="shared" si="67"/>
        <v/>
      </c>
      <c r="CQ105" s="110" t="str">
        <f t="shared" si="68"/>
        <v/>
      </c>
      <c r="CR105" s="111" t="str">
        <f t="shared" si="69"/>
        <v/>
      </c>
      <c r="CS105" s="112" t="str">
        <f t="shared" si="70"/>
        <v/>
      </c>
      <c r="CU105" s="104"/>
      <c r="CV105" s="104"/>
      <c r="CW105" s="105" t="str">
        <f t="shared" si="71"/>
        <v/>
      </c>
      <c r="CX105" s="106" t="str">
        <f t="shared" si="72"/>
        <v/>
      </c>
      <c r="CY105" s="107" t="str">
        <f t="shared" si="73"/>
        <v/>
      </c>
      <c r="CZ105" s="107" t="str">
        <f t="shared" si="74"/>
        <v/>
      </c>
      <c r="DA105" s="108" t="str">
        <f t="shared" si="75"/>
        <v/>
      </c>
      <c r="DB105" s="109" t="str">
        <f t="shared" si="76"/>
        <v/>
      </c>
      <c r="DC105" s="110" t="str">
        <f t="shared" si="77"/>
        <v/>
      </c>
      <c r="DD105" s="111" t="str">
        <f t="shared" si="78"/>
        <v/>
      </c>
      <c r="DE105" s="112" t="str">
        <f t="shared" si="79"/>
        <v/>
      </c>
      <c r="DG105" s="104"/>
      <c r="DH105" s="104"/>
      <c r="DI105" s="105" t="str">
        <f t="shared" si="80"/>
        <v/>
      </c>
      <c r="DJ105" s="106" t="str">
        <f t="shared" si="81"/>
        <v/>
      </c>
      <c r="DK105" s="107" t="str">
        <f t="shared" si="82"/>
        <v/>
      </c>
      <c r="DL105" s="107" t="str">
        <f t="shared" si="83"/>
        <v/>
      </c>
      <c r="DM105" s="108" t="str">
        <f t="shared" si="84"/>
        <v/>
      </c>
      <c r="DN105" s="109" t="str">
        <f t="shared" si="85"/>
        <v/>
      </c>
      <c r="DO105" s="110" t="str">
        <f t="shared" si="86"/>
        <v/>
      </c>
      <c r="DP105" s="111" t="str">
        <f t="shared" si="87"/>
        <v/>
      </c>
      <c r="DQ105" s="112" t="str">
        <f t="shared" si="88"/>
        <v/>
      </c>
      <c r="DS105" s="104"/>
      <c r="DT105" s="104"/>
      <c r="DU105" s="105" t="str">
        <f t="shared" si="89"/>
        <v/>
      </c>
      <c r="DV105" s="106" t="str">
        <f t="shared" si="90"/>
        <v/>
      </c>
      <c r="DW105" s="107" t="str">
        <f t="shared" si="91"/>
        <v/>
      </c>
      <c r="DX105" s="107" t="str">
        <f t="shared" si="92"/>
        <v/>
      </c>
      <c r="DY105" s="108" t="str">
        <f t="shared" si="93"/>
        <v/>
      </c>
      <c r="DZ105" s="109" t="str">
        <f t="shared" si="94"/>
        <v/>
      </c>
      <c r="EA105" s="110" t="str">
        <f t="shared" si="95"/>
        <v/>
      </c>
      <c r="EB105" s="111" t="str">
        <f t="shared" si="96"/>
        <v/>
      </c>
      <c r="EC105" s="112" t="str">
        <f t="shared" si="97"/>
        <v/>
      </c>
      <c r="EE105" s="104"/>
      <c r="EF105" s="104"/>
      <c r="EG105" s="105" t="str">
        <f t="shared" si="98"/>
        <v/>
      </c>
      <c r="EH105" s="106" t="str">
        <f t="shared" si="99"/>
        <v/>
      </c>
      <c r="EI105" s="107" t="str">
        <f t="shared" si="100"/>
        <v/>
      </c>
      <c r="EJ105" s="107" t="str">
        <f t="shared" si="101"/>
        <v/>
      </c>
      <c r="EK105" s="108" t="str">
        <f t="shared" si="102"/>
        <v/>
      </c>
      <c r="EL105" s="109" t="str">
        <f t="shared" si="103"/>
        <v/>
      </c>
      <c r="EM105" s="110" t="str">
        <f t="shared" si="104"/>
        <v/>
      </c>
      <c r="EN105" s="111" t="str">
        <f t="shared" si="105"/>
        <v/>
      </c>
      <c r="EO105" s="112" t="str">
        <f t="shared" si="106"/>
        <v/>
      </c>
      <c r="EQ105" s="104"/>
      <c r="ER105" s="104"/>
      <c r="ES105" s="105" t="str">
        <f t="shared" si="107"/>
        <v/>
      </c>
      <c r="ET105" s="106" t="str">
        <f t="shared" si="108"/>
        <v/>
      </c>
      <c r="EU105" s="107" t="str">
        <f t="shared" si="109"/>
        <v/>
      </c>
      <c r="EV105" s="107" t="str">
        <f t="shared" si="110"/>
        <v/>
      </c>
      <c r="EW105" s="108" t="str">
        <f t="shared" si="111"/>
        <v/>
      </c>
      <c r="EX105" s="109" t="str">
        <f t="shared" si="112"/>
        <v/>
      </c>
      <c r="EY105" s="110" t="str">
        <f t="shared" si="113"/>
        <v/>
      </c>
      <c r="EZ105" s="111" t="str">
        <f t="shared" si="114"/>
        <v/>
      </c>
      <c r="FA105" s="112" t="str">
        <f t="shared" si="115"/>
        <v/>
      </c>
      <c r="FC105" s="104"/>
      <c r="FD105" s="104"/>
      <c r="FE105" s="105" t="str">
        <f t="shared" si="116"/>
        <v/>
      </c>
      <c r="FF105" s="106" t="str">
        <f t="shared" si="117"/>
        <v/>
      </c>
      <c r="FG105" s="107" t="str">
        <f t="shared" si="118"/>
        <v/>
      </c>
      <c r="FH105" s="107" t="str">
        <f t="shared" si="119"/>
        <v/>
      </c>
      <c r="FI105" s="108" t="str">
        <f t="shared" si="120"/>
        <v/>
      </c>
      <c r="FJ105" s="109" t="str">
        <f t="shared" si="121"/>
        <v/>
      </c>
      <c r="FK105" s="110" t="str">
        <f t="shared" si="122"/>
        <v/>
      </c>
      <c r="FL105" s="111" t="str">
        <f t="shared" si="123"/>
        <v/>
      </c>
      <c r="FM105" s="112" t="str">
        <f t="shared" si="124"/>
        <v/>
      </c>
      <c r="FO105" s="104"/>
      <c r="FP105" s="104"/>
      <c r="FQ105" s="105" t="str">
        <f>IF(FU105="","",#REF!)</f>
        <v/>
      </c>
      <c r="FR105" s="106" t="str">
        <f t="shared" si="125"/>
        <v/>
      </c>
      <c r="FS105" s="107" t="str">
        <f t="shared" si="126"/>
        <v/>
      </c>
      <c r="FT105" s="107" t="str">
        <f t="shared" si="127"/>
        <v/>
      </c>
      <c r="FU105" s="108" t="str">
        <f t="shared" si="128"/>
        <v/>
      </c>
      <c r="FV105" s="109" t="str">
        <f t="shared" si="129"/>
        <v/>
      </c>
      <c r="FW105" s="110" t="str">
        <f t="shared" si="130"/>
        <v/>
      </c>
      <c r="FX105" s="111" t="str">
        <f t="shared" si="131"/>
        <v/>
      </c>
      <c r="FY105" s="112" t="str">
        <f t="shared" si="132"/>
        <v/>
      </c>
      <c r="GA105" s="104"/>
      <c r="GB105" s="104"/>
      <c r="GC105" s="105" t="str">
        <f t="shared" si="133"/>
        <v/>
      </c>
      <c r="GD105" s="106" t="str">
        <f t="shared" si="134"/>
        <v/>
      </c>
      <c r="GE105" s="107" t="str">
        <f t="shared" si="135"/>
        <v/>
      </c>
      <c r="GF105" s="107" t="str">
        <f t="shared" si="136"/>
        <v/>
      </c>
      <c r="GG105" s="108" t="str">
        <f t="shared" si="137"/>
        <v/>
      </c>
      <c r="GH105" s="109" t="str">
        <f t="shared" si="138"/>
        <v/>
      </c>
      <c r="GI105" s="110" t="str">
        <f t="shared" si="139"/>
        <v/>
      </c>
      <c r="GJ105" s="111" t="str">
        <f t="shared" si="140"/>
        <v/>
      </c>
      <c r="GK105" s="112" t="str">
        <f t="shared" si="141"/>
        <v/>
      </c>
      <c r="GM105" s="104"/>
      <c r="GN105" s="104"/>
      <c r="GO105" s="105" t="str">
        <f t="shared" si="142"/>
        <v/>
      </c>
      <c r="GP105" s="106" t="str">
        <f t="shared" si="143"/>
        <v/>
      </c>
      <c r="GQ105" s="107" t="str">
        <f t="shared" si="144"/>
        <v/>
      </c>
      <c r="GR105" s="107" t="str">
        <f t="shared" si="145"/>
        <v/>
      </c>
      <c r="GS105" s="108" t="str">
        <f t="shared" si="146"/>
        <v/>
      </c>
      <c r="GT105" s="109" t="str">
        <f t="shared" si="147"/>
        <v/>
      </c>
      <c r="GU105" s="110" t="str">
        <f t="shared" si="148"/>
        <v/>
      </c>
      <c r="GV105" s="111" t="str">
        <f t="shared" si="149"/>
        <v/>
      </c>
      <c r="GW105" s="112" t="str">
        <f t="shared" si="150"/>
        <v/>
      </c>
      <c r="GY105" s="104"/>
      <c r="GZ105" s="104"/>
      <c r="HA105" s="105" t="str">
        <f t="shared" si="151"/>
        <v/>
      </c>
      <c r="HB105" s="106" t="str">
        <f t="shared" si="152"/>
        <v/>
      </c>
      <c r="HC105" s="107" t="str">
        <f t="shared" si="153"/>
        <v/>
      </c>
      <c r="HD105" s="107" t="str">
        <f t="shared" si="154"/>
        <v/>
      </c>
      <c r="HE105" s="108" t="str">
        <f t="shared" si="155"/>
        <v/>
      </c>
      <c r="HF105" s="109" t="str">
        <f t="shared" si="156"/>
        <v/>
      </c>
      <c r="HG105" s="110" t="str">
        <f t="shared" si="157"/>
        <v/>
      </c>
      <c r="HH105" s="111" t="str">
        <f t="shared" si="158"/>
        <v/>
      </c>
      <c r="HI105" s="112" t="str">
        <f t="shared" si="159"/>
        <v/>
      </c>
      <c r="HK105" s="104"/>
      <c r="HL105" s="104"/>
      <c r="HM105" s="105" t="str">
        <f t="shared" si="160"/>
        <v/>
      </c>
      <c r="HN105" s="106" t="str">
        <f t="shared" si="161"/>
        <v/>
      </c>
      <c r="HO105" s="107" t="str">
        <f t="shared" si="162"/>
        <v/>
      </c>
      <c r="HP105" s="107" t="str">
        <f t="shared" si="163"/>
        <v/>
      </c>
      <c r="HQ105" s="108" t="str">
        <f t="shared" si="164"/>
        <v/>
      </c>
      <c r="HR105" s="109" t="str">
        <f t="shared" si="165"/>
        <v/>
      </c>
      <c r="HS105" s="110" t="str">
        <f t="shared" si="166"/>
        <v/>
      </c>
      <c r="HT105" s="111" t="str">
        <f t="shared" si="167"/>
        <v/>
      </c>
      <c r="HU105" s="112" t="str">
        <f t="shared" si="168"/>
        <v/>
      </c>
      <c r="HW105" s="104"/>
      <c r="HX105" s="104"/>
      <c r="HY105" s="105" t="str">
        <f t="shared" si="169"/>
        <v/>
      </c>
      <c r="HZ105" s="106" t="str">
        <f t="shared" si="170"/>
        <v/>
      </c>
      <c r="IA105" s="107" t="str">
        <f t="shared" si="171"/>
        <v/>
      </c>
      <c r="IB105" s="107" t="str">
        <f t="shared" si="172"/>
        <v/>
      </c>
      <c r="IC105" s="108" t="str">
        <f t="shared" si="173"/>
        <v/>
      </c>
      <c r="ID105" s="109" t="str">
        <f t="shared" si="174"/>
        <v/>
      </c>
      <c r="IE105" s="110" t="str">
        <f t="shared" si="175"/>
        <v/>
      </c>
      <c r="IF105" s="111" t="str">
        <f t="shared" si="176"/>
        <v/>
      </c>
      <c r="IG105" s="112" t="str">
        <f t="shared" si="177"/>
        <v/>
      </c>
      <c r="II105" s="104"/>
      <c r="IJ105" s="104"/>
      <c r="IK105" s="105" t="str">
        <f t="shared" si="178"/>
        <v/>
      </c>
      <c r="IL105" s="106" t="str">
        <f t="shared" si="179"/>
        <v/>
      </c>
      <c r="IM105" s="107" t="str">
        <f t="shared" si="180"/>
        <v/>
      </c>
      <c r="IN105" s="107" t="str">
        <f t="shared" si="181"/>
        <v/>
      </c>
      <c r="IO105" s="108" t="str">
        <f t="shared" si="182"/>
        <v/>
      </c>
      <c r="IP105" s="109" t="str">
        <f t="shared" si="183"/>
        <v/>
      </c>
      <c r="IQ105" s="110" t="str">
        <f t="shared" si="184"/>
        <v/>
      </c>
      <c r="IR105" s="111" t="str">
        <f t="shared" si="185"/>
        <v/>
      </c>
      <c r="IS105" s="112" t="str">
        <f t="shared" si="186"/>
        <v/>
      </c>
      <c r="IU105" s="104"/>
      <c r="IV105" s="104"/>
      <c r="IW105" s="105" t="str">
        <f t="shared" si="187"/>
        <v/>
      </c>
      <c r="IX105" s="106" t="str">
        <f t="shared" si="188"/>
        <v/>
      </c>
      <c r="IY105" s="107" t="str">
        <f t="shared" si="189"/>
        <v/>
      </c>
      <c r="IZ105" s="107" t="str">
        <f t="shared" si="190"/>
        <v/>
      </c>
      <c r="JA105" s="108" t="str">
        <f t="shared" si="191"/>
        <v/>
      </c>
      <c r="JB105" s="109" t="str">
        <f t="shared" si="192"/>
        <v/>
      </c>
      <c r="JC105" s="110" t="str">
        <f t="shared" si="193"/>
        <v/>
      </c>
      <c r="JD105" s="111" t="str">
        <f t="shared" si="194"/>
        <v/>
      </c>
      <c r="JE105" s="112" t="str">
        <f t="shared" si="195"/>
        <v/>
      </c>
      <c r="JG105" s="104"/>
      <c r="JH105" s="104"/>
      <c r="JI105" s="105" t="str">
        <f t="shared" si="196"/>
        <v/>
      </c>
      <c r="JJ105" s="106" t="str">
        <f t="shared" si="197"/>
        <v/>
      </c>
      <c r="JK105" s="107" t="str">
        <f t="shared" si="198"/>
        <v/>
      </c>
      <c r="JL105" s="107" t="str">
        <f t="shared" si="199"/>
        <v/>
      </c>
      <c r="JM105" s="108" t="str">
        <f t="shared" si="200"/>
        <v/>
      </c>
      <c r="JN105" s="109" t="str">
        <f t="shared" si="201"/>
        <v/>
      </c>
      <c r="JO105" s="110" t="str">
        <f t="shared" si="202"/>
        <v/>
      </c>
      <c r="JP105" s="111" t="str">
        <f t="shared" si="203"/>
        <v/>
      </c>
      <c r="JQ105" s="112" t="str">
        <f t="shared" si="204"/>
        <v/>
      </c>
      <c r="JS105" s="104"/>
      <c r="JT105" s="104"/>
      <c r="JU105" s="105" t="str">
        <f t="shared" si="205"/>
        <v/>
      </c>
      <c r="JV105" s="106" t="str">
        <f t="shared" si="206"/>
        <v/>
      </c>
      <c r="JW105" s="107" t="str">
        <f t="shared" si="207"/>
        <v/>
      </c>
      <c r="JX105" s="107" t="str">
        <f t="shared" si="208"/>
        <v/>
      </c>
      <c r="JY105" s="108" t="str">
        <f t="shared" si="209"/>
        <v/>
      </c>
      <c r="JZ105" s="109" t="str">
        <f t="shared" si="210"/>
        <v/>
      </c>
      <c r="KA105" s="110" t="str">
        <f t="shared" si="211"/>
        <v/>
      </c>
      <c r="KB105" s="111" t="str">
        <f t="shared" si="212"/>
        <v/>
      </c>
      <c r="KC105" s="112" t="str">
        <f t="shared" si="213"/>
        <v/>
      </c>
      <c r="KE105" s="104"/>
      <c r="KF105" s="104"/>
    </row>
    <row r="106" spans="1:292" ht="13.5" customHeight="1">
      <c r="A106" s="20"/>
      <c r="B106" s="104"/>
      <c r="C106" s="104"/>
      <c r="E106" s="105" t="str">
        <f t="shared" si="0"/>
        <v/>
      </c>
      <c r="F106" s="106" t="str">
        <f t="shared" si="1"/>
        <v/>
      </c>
      <c r="G106" s="107" t="str">
        <f t="shared" si="2"/>
        <v/>
      </c>
      <c r="H106" s="107" t="str">
        <f t="shared" si="3"/>
        <v/>
      </c>
      <c r="I106" s="108" t="str">
        <f t="shared" si="4"/>
        <v/>
      </c>
      <c r="J106" s="109" t="str">
        <f t="shared" si="5"/>
        <v/>
      </c>
      <c r="K106" s="110" t="str">
        <f t="shared" si="6"/>
        <v/>
      </c>
      <c r="L106" s="111" t="str">
        <f t="shared" si="7"/>
        <v/>
      </c>
      <c r="M106" s="112" t="str">
        <f t="shared" si="8"/>
        <v/>
      </c>
      <c r="O106" s="104"/>
      <c r="P106" s="165"/>
      <c r="Q106" s="105" t="str">
        <f t="shared" si="9"/>
        <v/>
      </c>
      <c r="R106" s="106" t="str">
        <f t="shared" si="10"/>
        <v/>
      </c>
      <c r="S106" s="107" t="str">
        <f t="shared" si="11"/>
        <v/>
      </c>
      <c r="T106" s="107" t="str">
        <f t="shared" si="12"/>
        <v/>
      </c>
      <c r="U106" s="108" t="str">
        <f t="shared" si="13"/>
        <v/>
      </c>
      <c r="V106" s="109" t="str">
        <f t="shared" si="14"/>
        <v/>
      </c>
      <c r="W106" s="110" t="str">
        <f t="shared" si="15"/>
        <v/>
      </c>
      <c r="X106" s="111" t="s">
        <v>287</v>
      </c>
      <c r="Y106" s="112" t="str">
        <f t="shared" si="16"/>
        <v/>
      </c>
      <c r="AA106" s="104"/>
      <c r="AB106" s="104"/>
      <c r="AC106" s="105" t="str">
        <f t="shared" si="17"/>
        <v/>
      </c>
      <c r="AD106" s="106" t="str">
        <f t="shared" si="18"/>
        <v/>
      </c>
      <c r="AE106" s="107" t="str">
        <f t="shared" si="19"/>
        <v/>
      </c>
      <c r="AF106" s="107" t="str">
        <f t="shared" si="20"/>
        <v/>
      </c>
      <c r="AG106" s="108" t="str">
        <f t="shared" si="21"/>
        <v/>
      </c>
      <c r="AH106" s="109" t="str">
        <f t="shared" si="22"/>
        <v/>
      </c>
      <c r="AI106" s="110" t="str">
        <f t="shared" si="23"/>
        <v/>
      </c>
      <c r="AJ106" s="111" t="str">
        <f t="shared" si="24"/>
        <v/>
      </c>
      <c r="AK106" s="112" t="str">
        <f t="shared" si="25"/>
        <v/>
      </c>
      <c r="AM106" s="104"/>
      <c r="AN106" s="104"/>
      <c r="AO106" s="105" t="str">
        <f t="shared" si="26"/>
        <v/>
      </c>
      <c r="AP106" s="106" t="str">
        <f t="shared" si="27"/>
        <v/>
      </c>
      <c r="AQ106" s="107" t="str">
        <f t="shared" si="28"/>
        <v/>
      </c>
      <c r="AR106" s="107" t="str">
        <f t="shared" si="29"/>
        <v/>
      </c>
      <c r="AS106" s="108" t="str">
        <f t="shared" si="30"/>
        <v/>
      </c>
      <c r="AT106" s="109" t="str">
        <f t="shared" si="31"/>
        <v/>
      </c>
      <c r="AU106" s="110" t="str">
        <f t="shared" si="32"/>
        <v/>
      </c>
      <c r="AV106" s="111" t="str">
        <f t="shared" si="33"/>
        <v/>
      </c>
      <c r="AW106" s="112" t="str">
        <f t="shared" si="34"/>
        <v/>
      </c>
      <c r="AY106" s="104"/>
      <c r="AZ106" s="104"/>
      <c r="BA106" s="105" t="str">
        <f t="shared" si="35"/>
        <v/>
      </c>
      <c r="BB106" s="106" t="str">
        <f t="shared" si="36"/>
        <v/>
      </c>
      <c r="BC106" s="107" t="str">
        <f t="shared" si="37"/>
        <v/>
      </c>
      <c r="BD106" s="107" t="str">
        <f t="shared" si="38"/>
        <v/>
      </c>
      <c r="BE106" s="108" t="str">
        <f t="shared" si="39"/>
        <v/>
      </c>
      <c r="BF106" s="109" t="str">
        <f t="shared" si="40"/>
        <v/>
      </c>
      <c r="BG106" s="110" t="str">
        <f t="shared" si="41"/>
        <v/>
      </c>
      <c r="BH106" s="111" t="str">
        <f t="shared" si="42"/>
        <v/>
      </c>
      <c r="BI106" s="112" t="str">
        <f t="shared" si="43"/>
        <v/>
      </c>
      <c r="BK106" s="104"/>
      <c r="BL106" s="104"/>
      <c r="BM106" s="105" t="str">
        <f t="shared" si="44"/>
        <v/>
      </c>
      <c r="BN106" s="106" t="str">
        <f t="shared" si="45"/>
        <v/>
      </c>
      <c r="BO106" s="107" t="str">
        <f t="shared" si="46"/>
        <v/>
      </c>
      <c r="BP106" s="107" t="str">
        <f t="shared" si="47"/>
        <v/>
      </c>
      <c r="BQ106" s="108" t="str">
        <f t="shared" si="48"/>
        <v/>
      </c>
      <c r="BR106" s="109" t="str">
        <f t="shared" si="49"/>
        <v/>
      </c>
      <c r="BS106" s="110" t="str">
        <f t="shared" si="50"/>
        <v/>
      </c>
      <c r="BT106" s="111" t="str">
        <f t="shared" si="51"/>
        <v/>
      </c>
      <c r="BU106" s="112" t="str">
        <f t="shared" si="52"/>
        <v/>
      </c>
      <c r="BW106" s="104"/>
      <c r="BX106" s="104"/>
      <c r="BY106" s="105" t="str">
        <f t="shared" si="53"/>
        <v/>
      </c>
      <c r="BZ106" s="106" t="str">
        <f t="shared" si="54"/>
        <v/>
      </c>
      <c r="CA106" s="107" t="str">
        <f t="shared" si="55"/>
        <v/>
      </c>
      <c r="CB106" s="107" t="str">
        <f t="shared" si="56"/>
        <v/>
      </c>
      <c r="CC106" s="108" t="str">
        <f t="shared" si="57"/>
        <v/>
      </c>
      <c r="CD106" s="109" t="str">
        <f t="shared" si="58"/>
        <v/>
      </c>
      <c r="CE106" s="110" t="str">
        <f t="shared" si="59"/>
        <v/>
      </c>
      <c r="CF106" s="111" t="str">
        <f t="shared" si="60"/>
        <v/>
      </c>
      <c r="CG106" s="112" t="str">
        <f t="shared" si="61"/>
        <v/>
      </c>
      <c r="CI106" s="104"/>
      <c r="CJ106" s="104"/>
      <c r="CK106" s="105" t="str">
        <f t="shared" si="62"/>
        <v/>
      </c>
      <c r="CL106" s="106" t="str">
        <f t="shared" si="63"/>
        <v/>
      </c>
      <c r="CM106" s="107" t="str">
        <f t="shared" si="64"/>
        <v/>
      </c>
      <c r="CN106" s="107" t="str">
        <f t="shared" si="65"/>
        <v/>
      </c>
      <c r="CO106" s="108" t="str">
        <f t="shared" si="66"/>
        <v/>
      </c>
      <c r="CP106" s="109" t="str">
        <f t="shared" si="67"/>
        <v/>
      </c>
      <c r="CQ106" s="110" t="str">
        <f t="shared" si="68"/>
        <v/>
      </c>
      <c r="CR106" s="111" t="str">
        <f t="shared" si="69"/>
        <v/>
      </c>
      <c r="CS106" s="112" t="str">
        <f t="shared" si="70"/>
        <v/>
      </c>
      <c r="CU106" s="104"/>
      <c r="CV106" s="104"/>
      <c r="CW106" s="105" t="str">
        <f t="shared" si="71"/>
        <v/>
      </c>
      <c r="CX106" s="106" t="str">
        <f t="shared" si="72"/>
        <v/>
      </c>
      <c r="CY106" s="107" t="str">
        <f t="shared" si="73"/>
        <v/>
      </c>
      <c r="CZ106" s="107" t="str">
        <f t="shared" si="74"/>
        <v/>
      </c>
      <c r="DA106" s="108" t="str">
        <f t="shared" si="75"/>
        <v/>
      </c>
      <c r="DB106" s="109" t="str">
        <f t="shared" si="76"/>
        <v/>
      </c>
      <c r="DC106" s="110" t="str">
        <f t="shared" si="77"/>
        <v/>
      </c>
      <c r="DD106" s="111" t="str">
        <f t="shared" si="78"/>
        <v/>
      </c>
      <c r="DE106" s="112" t="str">
        <f t="shared" si="79"/>
        <v/>
      </c>
      <c r="DG106" s="104"/>
      <c r="DH106" s="104"/>
      <c r="DI106" s="105" t="str">
        <f t="shared" si="80"/>
        <v/>
      </c>
      <c r="DJ106" s="106" t="str">
        <f t="shared" si="81"/>
        <v/>
      </c>
      <c r="DK106" s="107" t="str">
        <f t="shared" si="82"/>
        <v/>
      </c>
      <c r="DL106" s="107" t="str">
        <f t="shared" si="83"/>
        <v/>
      </c>
      <c r="DM106" s="108" t="str">
        <f t="shared" si="84"/>
        <v/>
      </c>
      <c r="DN106" s="109" t="str">
        <f t="shared" si="85"/>
        <v/>
      </c>
      <c r="DO106" s="110" t="str">
        <f t="shared" si="86"/>
        <v/>
      </c>
      <c r="DP106" s="111" t="str">
        <f t="shared" si="87"/>
        <v/>
      </c>
      <c r="DQ106" s="112" t="str">
        <f t="shared" si="88"/>
        <v/>
      </c>
      <c r="DS106" s="104"/>
      <c r="DT106" s="104"/>
      <c r="DU106" s="105" t="str">
        <f t="shared" si="89"/>
        <v/>
      </c>
      <c r="DV106" s="106" t="str">
        <f t="shared" si="90"/>
        <v/>
      </c>
      <c r="DW106" s="107" t="str">
        <f t="shared" si="91"/>
        <v/>
      </c>
      <c r="DX106" s="107" t="str">
        <f t="shared" si="92"/>
        <v/>
      </c>
      <c r="DY106" s="108" t="str">
        <f t="shared" si="93"/>
        <v/>
      </c>
      <c r="DZ106" s="109" t="str">
        <f t="shared" si="94"/>
        <v/>
      </c>
      <c r="EA106" s="110" t="str">
        <f t="shared" si="95"/>
        <v/>
      </c>
      <c r="EB106" s="111" t="str">
        <f t="shared" si="96"/>
        <v/>
      </c>
      <c r="EC106" s="112" t="str">
        <f t="shared" si="97"/>
        <v/>
      </c>
      <c r="EE106" s="104"/>
      <c r="EF106" s="104"/>
      <c r="EG106" s="105" t="str">
        <f t="shared" si="98"/>
        <v/>
      </c>
      <c r="EH106" s="106" t="str">
        <f t="shared" si="99"/>
        <v/>
      </c>
      <c r="EI106" s="107" t="str">
        <f t="shared" si="100"/>
        <v/>
      </c>
      <c r="EJ106" s="107" t="str">
        <f t="shared" si="101"/>
        <v/>
      </c>
      <c r="EK106" s="108" t="str">
        <f t="shared" si="102"/>
        <v/>
      </c>
      <c r="EL106" s="109" t="str">
        <f t="shared" si="103"/>
        <v/>
      </c>
      <c r="EM106" s="110" t="str">
        <f t="shared" si="104"/>
        <v/>
      </c>
      <c r="EN106" s="111" t="str">
        <f t="shared" si="105"/>
        <v/>
      </c>
      <c r="EO106" s="112" t="str">
        <f t="shared" si="106"/>
        <v/>
      </c>
      <c r="EQ106" s="104"/>
      <c r="ER106" s="104"/>
      <c r="ES106" s="105" t="str">
        <f t="shared" si="107"/>
        <v/>
      </c>
      <c r="ET106" s="106" t="str">
        <f t="shared" si="108"/>
        <v/>
      </c>
      <c r="EU106" s="107" t="str">
        <f t="shared" si="109"/>
        <v/>
      </c>
      <c r="EV106" s="107" t="str">
        <f t="shared" si="110"/>
        <v/>
      </c>
      <c r="EW106" s="108" t="str">
        <f t="shared" si="111"/>
        <v/>
      </c>
      <c r="EX106" s="109" t="str">
        <f t="shared" si="112"/>
        <v/>
      </c>
      <c r="EY106" s="110" t="str">
        <f t="shared" si="113"/>
        <v/>
      </c>
      <c r="EZ106" s="111" t="str">
        <f t="shared" si="114"/>
        <v/>
      </c>
      <c r="FA106" s="112" t="str">
        <f t="shared" si="115"/>
        <v/>
      </c>
      <c r="FC106" s="104"/>
      <c r="FD106" s="104"/>
      <c r="FE106" s="105" t="str">
        <f t="shared" si="116"/>
        <v/>
      </c>
      <c r="FF106" s="106" t="str">
        <f t="shared" si="117"/>
        <v/>
      </c>
      <c r="FG106" s="107" t="str">
        <f t="shared" si="118"/>
        <v/>
      </c>
      <c r="FH106" s="107" t="str">
        <f t="shared" si="119"/>
        <v/>
      </c>
      <c r="FI106" s="108" t="str">
        <f t="shared" si="120"/>
        <v/>
      </c>
      <c r="FJ106" s="109" t="str">
        <f t="shared" si="121"/>
        <v/>
      </c>
      <c r="FK106" s="110" t="str">
        <f t="shared" si="122"/>
        <v/>
      </c>
      <c r="FL106" s="111" t="str">
        <f t="shared" si="123"/>
        <v/>
      </c>
      <c r="FM106" s="112" t="str">
        <f t="shared" si="124"/>
        <v/>
      </c>
      <c r="FO106" s="104"/>
      <c r="FP106" s="104"/>
      <c r="FQ106" s="105" t="str">
        <f>IF(FU106="","",#REF!)</f>
        <v/>
      </c>
      <c r="FR106" s="106" t="str">
        <f t="shared" si="125"/>
        <v/>
      </c>
      <c r="FS106" s="107" t="str">
        <f t="shared" si="126"/>
        <v/>
      </c>
      <c r="FT106" s="107" t="str">
        <f t="shared" si="127"/>
        <v/>
      </c>
      <c r="FU106" s="108" t="str">
        <f t="shared" si="128"/>
        <v/>
      </c>
      <c r="FV106" s="109" t="str">
        <f t="shared" si="129"/>
        <v/>
      </c>
      <c r="FW106" s="110" t="str">
        <f t="shared" si="130"/>
        <v/>
      </c>
      <c r="FX106" s="111" t="str">
        <f t="shared" si="131"/>
        <v/>
      </c>
      <c r="FY106" s="112" t="str">
        <f t="shared" si="132"/>
        <v/>
      </c>
      <c r="GA106" s="104"/>
      <c r="GB106" s="104"/>
      <c r="GC106" s="105" t="str">
        <f t="shared" si="133"/>
        <v/>
      </c>
      <c r="GD106" s="106" t="str">
        <f t="shared" si="134"/>
        <v/>
      </c>
      <c r="GE106" s="107" t="str">
        <f t="shared" si="135"/>
        <v/>
      </c>
      <c r="GF106" s="107" t="str">
        <f t="shared" si="136"/>
        <v/>
      </c>
      <c r="GG106" s="108" t="str">
        <f t="shared" si="137"/>
        <v/>
      </c>
      <c r="GH106" s="109" t="str">
        <f t="shared" si="138"/>
        <v/>
      </c>
      <c r="GI106" s="110" t="str">
        <f t="shared" si="139"/>
        <v/>
      </c>
      <c r="GJ106" s="111" t="str">
        <f t="shared" si="140"/>
        <v/>
      </c>
      <c r="GK106" s="112" t="str">
        <f t="shared" si="141"/>
        <v/>
      </c>
      <c r="GM106" s="104"/>
      <c r="GN106" s="104"/>
      <c r="GO106" s="105" t="str">
        <f t="shared" si="142"/>
        <v/>
      </c>
      <c r="GP106" s="106" t="str">
        <f t="shared" si="143"/>
        <v/>
      </c>
      <c r="GQ106" s="107" t="str">
        <f t="shared" si="144"/>
        <v/>
      </c>
      <c r="GR106" s="107" t="str">
        <f t="shared" si="145"/>
        <v/>
      </c>
      <c r="GS106" s="108" t="str">
        <f t="shared" si="146"/>
        <v/>
      </c>
      <c r="GT106" s="109" t="str">
        <f t="shared" si="147"/>
        <v/>
      </c>
      <c r="GU106" s="110" t="str">
        <f t="shared" si="148"/>
        <v/>
      </c>
      <c r="GV106" s="111" t="str">
        <f t="shared" si="149"/>
        <v/>
      </c>
      <c r="GW106" s="112" t="str">
        <f t="shared" si="150"/>
        <v/>
      </c>
      <c r="GY106" s="104"/>
      <c r="GZ106" s="104"/>
      <c r="HA106" s="105" t="str">
        <f t="shared" si="151"/>
        <v/>
      </c>
      <c r="HB106" s="106" t="str">
        <f t="shared" si="152"/>
        <v/>
      </c>
      <c r="HC106" s="107" t="str">
        <f t="shared" si="153"/>
        <v/>
      </c>
      <c r="HD106" s="107" t="str">
        <f t="shared" si="154"/>
        <v/>
      </c>
      <c r="HE106" s="108" t="str">
        <f t="shared" si="155"/>
        <v/>
      </c>
      <c r="HF106" s="109" t="str">
        <f t="shared" si="156"/>
        <v/>
      </c>
      <c r="HG106" s="110" t="str">
        <f t="shared" si="157"/>
        <v/>
      </c>
      <c r="HH106" s="111" t="str">
        <f t="shared" si="158"/>
        <v/>
      </c>
      <c r="HI106" s="112" t="str">
        <f t="shared" si="159"/>
        <v/>
      </c>
      <c r="HK106" s="104"/>
      <c r="HL106" s="104"/>
      <c r="HM106" s="105" t="str">
        <f t="shared" si="160"/>
        <v/>
      </c>
      <c r="HN106" s="106" t="str">
        <f t="shared" si="161"/>
        <v/>
      </c>
      <c r="HO106" s="107" t="str">
        <f t="shared" si="162"/>
        <v/>
      </c>
      <c r="HP106" s="107" t="str">
        <f t="shared" si="163"/>
        <v/>
      </c>
      <c r="HQ106" s="108" t="str">
        <f t="shared" si="164"/>
        <v/>
      </c>
      <c r="HR106" s="109" t="str">
        <f t="shared" si="165"/>
        <v/>
      </c>
      <c r="HS106" s="110" t="str">
        <f t="shared" si="166"/>
        <v/>
      </c>
      <c r="HT106" s="111" t="str">
        <f t="shared" si="167"/>
        <v/>
      </c>
      <c r="HU106" s="112" t="str">
        <f t="shared" si="168"/>
        <v/>
      </c>
      <c r="HW106" s="104"/>
      <c r="HX106" s="104"/>
      <c r="HY106" s="105" t="str">
        <f t="shared" si="169"/>
        <v/>
      </c>
      <c r="HZ106" s="106" t="str">
        <f t="shared" si="170"/>
        <v/>
      </c>
      <c r="IA106" s="107" t="str">
        <f t="shared" si="171"/>
        <v/>
      </c>
      <c r="IB106" s="107" t="str">
        <f t="shared" si="172"/>
        <v/>
      </c>
      <c r="IC106" s="108" t="str">
        <f t="shared" si="173"/>
        <v/>
      </c>
      <c r="ID106" s="109" t="str">
        <f t="shared" si="174"/>
        <v/>
      </c>
      <c r="IE106" s="110" t="str">
        <f t="shared" si="175"/>
        <v/>
      </c>
      <c r="IF106" s="111" t="str">
        <f t="shared" si="176"/>
        <v/>
      </c>
      <c r="IG106" s="112" t="str">
        <f t="shared" si="177"/>
        <v/>
      </c>
      <c r="II106" s="104"/>
      <c r="IJ106" s="104"/>
      <c r="IK106" s="105" t="str">
        <f t="shared" si="178"/>
        <v/>
      </c>
      <c r="IL106" s="106" t="str">
        <f t="shared" si="179"/>
        <v/>
      </c>
      <c r="IM106" s="107" t="str">
        <f t="shared" si="180"/>
        <v/>
      </c>
      <c r="IN106" s="107" t="str">
        <f t="shared" si="181"/>
        <v/>
      </c>
      <c r="IO106" s="108" t="str">
        <f t="shared" si="182"/>
        <v/>
      </c>
      <c r="IP106" s="109" t="str">
        <f t="shared" si="183"/>
        <v/>
      </c>
      <c r="IQ106" s="110" t="str">
        <f t="shared" si="184"/>
        <v/>
      </c>
      <c r="IR106" s="111" t="str">
        <f t="shared" si="185"/>
        <v/>
      </c>
      <c r="IS106" s="112" t="str">
        <f t="shared" si="186"/>
        <v/>
      </c>
      <c r="IU106" s="104"/>
      <c r="IV106" s="104"/>
      <c r="IW106" s="105" t="str">
        <f t="shared" si="187"/>
        <v/>
      </c>
      <c r="IX106" s="106" t="str">
        <f t="shared" si="188"/>
        <v/>
      </c>
      <c r="IY106" s="107" t="str">
        <f t="shared" si="189"/>
        <v/>
      </c>
      <c r="IZ106" s="107" t="str">
        <f t="shared" si="190"/>
        <v/>
      </c>
      <c r="JA106" s="108" t="str">
        <f t="shared" si="191"/>
        <v/>
      </c>
      <c r="JB106" s="109" t="str">
        <f t="shared" si="192"/>
        <v/>
      </c>
      <c r="JC106" s="110" t="str">
        <f t="shared" si="193"/>
        <v/>
      </c>
      <c r="JD106" s="111" t="str">
        <f t="shared" si="194"/>
        <v/>
      </c>
      <c r="JE106" s="112" t="str">
        <f t="shared" si="195"/>
        <v/>
      </c>
      <c r="JG106" s="104"/>
      <c r="JH106" s="104"/>
      <c r="JI106" s="105" t="str">
        <f t="shared" si="196"/>
        <v/>
      </c>
      <c r="JJ106" s="106" t="str">
        <f t="shared" si="197"/>
        <v/>
      </c>
      <c r="JK106" s="107" t="str">
        <f t="shared" si="198"/>
        <v/>
      </c>
      <c r="JL106" s="107" t="str">
        <f t="shared" si="199"/>
        <v/>
      </c>
      <c r="JM106" s="108" t="str">
        <f t="shared" si="200"/>
        <v/>
      </c>
      <c r="JN106" s="109" t="str">
        <f t="shared" si="201"/>
        <v/>
      </c>
      <c r="JO106" s="110" t="str">
        <f t="shared" si="202"/>
        <v/>
      </c>
      <c r="JP106" s="111" t="str">
        <f t="shared" si="203"/>
        <v/>
      </c>
      <c r="JQ106" s="112" t="str">
        <f t="shared" si="204"/>
        <v/>
      </c>
      <c r="JS106" s="104"/>
      <c r="JT106" s="104"/>
      <c r="JU106" s="105" t="str">
        <f t="shared" si="205"/>
        <v/>
      </c>
      <c r="JV106" s="106" t="str">
        <f t="shared" si="206"/>
        <v/>
      </c>
      <c r="JW106" s="107" t="str">
        <f t="shared" si="207"/>
        <v/>
      </c>
      <c r="JX106" s="107" t="str">
        <f t="shared" si="208"/>
        <v/>
      </c>
      <c r="JY106" s="108" t="str">
        <f t="shared" si="209"/>
        <v/>
      </c>
      <c r="JZ106" s="109" t="str">
        <f t="shared" si="210"/>
        <v/>
      </c>
      <c r="KA106" s="110" t="str">
        <f t="shared" si="211"/>
        <v/>
      </c>
      <c r="KB106" s="111" t="str">
        <f t="shared" si="212"/>
        <v/>
      </c>
      <c r="KC106" s="112" t="str">
        <f t="shared" si="213"/>
        <v/>
      </c>
      <c r="KE106" s="104"/>
      <c r="KF106" s="104"/>
    </row>
    <row r="107" spans="1:292" ht="13.5" customHeight="1">
      <c r="A107" s="20"/>
      <c r="B107" s="104"/>
      <c r="C107" s="104"/>
      <c r="E107" s="105" t="str">
        <f t="shared" si="0"/>
        <v/>
      </c>
      <c r="F107" s="106" t="str">
        <f t="shared" si="1"/>
        <v/>
      </c>
      <c r="G107" s="107" t="str">
        <f t="shared" si="2"/>
        <v/>
      </c>
      <c r="H107" s="107" t="str">
        <f t="shared" si="3"/>
        <v/>
      </c>
      <c r="I107" s="108" t="str">
        <f t="shared" si="4"/>
        <v/>
      </c>
      <c r="J107" s="109" t="str">
        <f t="shared" si="5"/>
        <v/>
      </c>
      <c r="K107" s="110" t="str">
        <f t="shared" si="6"/>
        <v/>
      </c>
      <c r="L107" s="111" t="str">
        <f t="shared" si="7"/>
        <v/>
      </c>
      <c r="M107" s="112" t="str">
        <f t="shared" si="8"/>
        <v/>
      </c>
      <c r="O107" s="104"/>
      <c r="P107" s="165"/>
      <c r="Q107" s="105" t="str">
        <f t="shared" si="9"/>
        <v/>
      </c>
      <c r="R107" s="106" t="str">
        <f t="shared" si="10"/>
        <v/>
      </c>
      <c r="S107" s="107" t="str">
        <f t="shared" si="11"/>
        <v/>
      </c>
      <c r="T107" s="107" t="str">
        <f t="shared" si="12"/>
        <v/>
      </c>
      <c r="U107" s="108" t="str">
        <f t="shared" si="13"/>
        <v/>
      </c>
      <c r="V107" s="109" t="str">
        <f t="shared" si="14"/>
        <v/>
      </c>
      <c r="W107" s="110" t="str">
        <f t="shared" si="15"/>
        <v/>
      </c>
      <c r="X107" s="111" t="s">
        <v>287</v>
      </c>
      <c r="Y107" s="112" t="str">
        <f t="shared" si="16"/>
        <v/>
      </c>
      <c r="AA107" s="104"/>
      <c r="AB107" s="104"/>
      <c r="AC107" s="105" t="str">
        <f t="shared" si="17"/>
        <v/>
      </c>
      <c r="AD107" s="106" t="str">
        <f t="shared" si="18"/>
        <v/>
      </c>
      <c r="AE107" s="107" t="str">
        <f t="shared" si="19"/>
        <v/>
      </c>
      <c r="AF107" s="107" t="str">
        <f t="shared" si="20"/>
        <v/>
      </c>
      <c r="AG107" s="108" t="str">
        <f t="shared" si="21"/>
        <v/>
      </c>
      <c r="AH107" s="109" t="str">
        <f t="shared" si="22"/>
        <v/>
      </c>
      <c r="AI107" s="110" t="str">
        <f t="shared" si="23"/>
        <v/>
      </c>
      <c r="AJ107" s="111" t="str">
        <f t="shared" si="24"/>
        <v/>
      </c>
      <c r="AK107" s="112" t="str">
        <f t="shared" si="25"/>
        <v/>
      </c>
      <c r="AM107" s="104"/>
      <c r="AN107" s="104"/>
      <c r="AO107" s="105" t="str">
        <f t="shared" si="26"/>
        <v/>
      </c>
      <c r="AP107" s="106" t="str">
        <f t="shared" si="27"/>
        <v/>
      </c>
      <c r="AQ107" s="107" t="str">
        <f t="shared" si="28"/>
        <v/>
      </c>
      <c r="AR107" s="107" t="str">
        <f t="shared" si="29"/>
        <v/>
      </c>
      <c r="AS107" s="108" t="str">
        <f t="shared" si="30"/>
        <v/>
      </c>
      <c r="AT107" s="109" t="str">
        <f t="shared" si="31"/>
        <v/>
      </c>
      <c r="AU107" s="110" t="str">
        <f t="shared" si="32"/>
        <v/>
      </c>
      <c r="AV107" s="111" t="str">
        <f t="shared" si="33"/>
        <v/>
      </c>
      <c r="AW107" s="112" t="str">
        <f t="shared" si="34"/>
        <v/>
      </c>
      <c r="AY107" s="104"/>
      <c r="AZ107" s="104"/>
      <c r="BA107" s="105" t="str">
        <f t="shared" si="35"/>
        <v/>
      </c>
      <c r="BB107" s="106" t="str">
        <f t="shared" si="36"/>
        <v/>
      </c>
      <c r="BC107" s="107" t="str">
        <f t="shared" si="37"/>
        <v/>
      </c>
      <c r="BD107" s="107" t="str">
        <f t="shared" si="38"/>
        <v/>
      </c>
      <c r="BE107" s="108" t="str">
        <f t="shared" si="39"/>
        <v/>
      </c>
      <c r="BF107" s="109" t="str">
        <f t="shared" si="40"/>
        <v/>
      </c>
      <c r="BG107" s="110" t="str">
        <f t="shared" si="41"/>
        <v/>
      </c>
      <c r="BH107" s="111" t="str">
        <f t="shared" si="42"/>
        <v/>
      </c>
      <c r="BI107" s="112" t="str">
        <f t="shared" si="43"/>
        <v/>
      </c>
      <c r="BK107" s="104"/>
      <c r="BL107" s="104"/>
      <c r="BM107" s="105" t="str">
        <f t="shared" si="44"/>
        <v/>
      </c>
      <c r="BN107" s="106" t="str">
        <f t="shared" si="45"/>
        <v/>
      </c>
      <c r="BO107" s="107" t="str">
        <f t="shared" si="46"/>
        <v/>
      </c>
      <c r="BP107" s="107" t="str">
        <f t="shared" si="47"/>
        <v/>
      </c>
      <c r="BQ107" s="108" t="str">
        <f t="shared" si="48"/>
        <v/>
      </c>
      <c r="BR107" s="109" t="str">
        <f t="shared" si="49"/>
        <v/>
      </c>
      <c r="BS107" s="110" t="str">
        <f t="shared" si="50"/>
        <v/>
      </c>
      <c r="BT107" s="111" t="str">
        <f t="shared" si="51"/>
        <v/>
      </c>
      <c r="BU107" s="112" t="str">
        <f t="shared" si="52"/>
        <v/>
      </c>
      <c r="BW107" s="104"/>
      <c r="BX107" s="104"/>
      <c r="BY107" s="105" t="str">
        <f t="shared" si="53"/>
        <v/>
      </c>
      <c r="BZ107" s="106" t="str">
        <f t="shared" si="54"/>
        <v/>
      </c>
      <c r="CA107" s="107" t="str">
        <f t="shared" si="55"/>
        <v/>
      </c>
      <c r="CB107" s="107" t="str">
        <f t="shared" si="56"/>
        <v/>
      </c>
      <c r="CC107" s="108" t="str">
        <f t="shared" si="57"/>
        <v/>
      </c>
      <c r="CD107" s="109" t="str">
        <f t="shared" si="58"/>
        <v/>
      </c>
      <c r="CE107" s="110" t="str">
        <f t="shared" si="59"/>
        <v/>
      </c>
      <c r="CF107" s="111" t="str">
        <f t="shared" si="60"/>
        <v/>
      </c>
      <c r="CG107" s="112" t="str">
        <f t="shared" si="61"/>
        <v/>
      </c>
      <c r="CI107" s="104"/>
      <c r="CJ107" s="104"/>
      <c r="CK107" s="105" t="str">
        <f t="shared" si="62"/>
        <v/>
      </c>
      <c r="CL107" s="106" t="str">
        <f t="shared" si="63"/>
        <v/>
      </c>
      <c r="CM107" s="107" t="str">
        <f t="shared" si="64"/>
        <v/>
      </c>
      <c r="CN107" s="107" t="str">
        <f t="shared" si="65"/>
        <v/>
      </c>
      <c r="CO107" s="108" t="str">
        <f t="shared" si="66"/>
        <v/>
      </c>
      <c r="CP107" s="109" t="str">
        <f t="shared" si="67"/>
        <v/>
      </c>
      <c r="CQ107" s="110" t="str">
        <f t="shared" si="68"/>
        <v/>
      </c>
      <c r="CR107" s="111" t="str">
        <f t="shared" si="69"/>
        <v/>
      </c>
      <c r="CS107" s="112" t="str">
        <f t="shared" si="70"/>
        <v/>
      </c>
      <c r="CU107" s="104"/>
      <c r="CV107" s="104"/>
      <c r="CW107" s="105" t="str">
        <f t="shared" si="71"/>
        <v/>
      </c>
      <c r="CX107" s="106" t="str">
        <f t="shared" si="72"/>
        <v/>
      </c>
      <c r="CY107" s="107" t="str">
        <f t="shared" si="73"/>
        <v/>
      </c>
      <c r="CZ107" s="107" t="str">
        <f t="shared" si="74"/>
        <v/>
      </c>
      <c r="DA107" s="108" t="str">
        <f t="shared" si="75"/>
        <v/>
      </c>
      <c r="DB107" s="109" t="str">
        <f t="shared" si="76"/>
        <v/>
      </c>
      <c r="DC107" s="110" t="str">
        <f t="shared" si="77"/>
        <v/>
      </c>
      <c r="DD107" s="111" t="str">
        <f t="shared" si="78"/>
        <v/>
      </c>
      <c r="DE107" s="112" t="str">
        <f t="shared" si="79"/>
        <v/>
      </c>
      <c r="DG107" s="104"/>
      <c r="DH107" s="104"/>
      <c r="DI107" s="105" t="str">
        <f t="shared" si="80"/>
        <v/>
      </c>
      <c r="DJ107" s="106" t="str">
        <f t="shared" si="81"/>
        <v/>
      </c>
      <c r="DK107" s="107" t="str">
        <f t="shared" si="82"/>
        <v/>
      </c>
      <c r="DL107" s="107" t="str">
        <f t="shared" si="83"/>
        <v/>
      </c>
      <c r="DM107" s="108" t="str">
        <f t="shared" si="84"/>
        <v/>
      </c>
      <c r="DN107" s="109" t="str">
        <f t="shared" si="85"/>
        <v/>
      </c>
      <c r="DO107" s="110" t="str">
        <f t="shared" si="86"/>
        <v/>
      </c>
      <c r="DP107" s="111" t="str">
        <f t="shared" si="87"/>
        <v/>
      </c>
      <c r="DQ107" s="112" t="str">
        <f t="shared" si="88"/>
        <v/>
      </c>
      <c r="DS107" s="104"/>
      <c r="DT107" s="104"/>
      <c r="DU107" s="105" t="str">
        <f t="shared" si="89"/>
        <v/>
      </c>
      <c r="DV107" s="106" t="str">
        <f t="shared" si="90"/>
        <v/>
      </c>
      <c r="DW107" s="107" t="str">
        <f t="shared" si="91"/>
        <v/>
      </c>
      <c r="DX107" s="107" t="str">
        <f t="shared" si="92"/>
        <v/>
      </c>
      <c r="DY107" s="108" t="str">
        <f t="shared" si="93"/>
        <v/>
      </c>
      <c r="DZ107" s="109" t="str">
        <f t="shared" si="94"/>
        <v/>
      </c>
      <c r="EA107" s="110" t="str">
        <f t="shared" si="95"/>
        <v/>
      </c>
      <c r="EB107" s="111" t="str">
        <f t="shared" si="96"/>
        <v/>
      </c>
      <c r="EC107" s="112" t="str">
        <f t="shared" si="97"/>
        <v/>
      </c>
      <c r="EE107" s="104"/>
      <c r="EF107" s="104"/>
      <c r="EG107" s="105" t="str">
        <f t="shared" si="98"/>
        <v/>
      </c>
      <c r="EH107" s="106" t="str">
        <f t="shared" si="99"/>
        <v/>
      </c>
      <c r="EI107" s="107" t="str">
        <f t="shared" si="100"/>
        <v/>
      </c>
      <c r="EJ107" s="107" t="str">
        <f t="shared" si="101"/>
        <v/>
      </c>
      <c r="EK107" s="108" t="str">
        <f t="shared" si="102"/>
        <v/>
      </c>
      <c r="EL107" s="109" t="str">
        <f t="shared" si="103"/>
        <v/>
      </c>
      <c r="EM107" s="110" t="str">
        <f t="shared" si="104"/>
        <v/>
      </c>
      <c r="EN107" s="111" t="str">
        <f t="shared" si="105"/>
        <v/>
      </c>
      <c r="EO107" s="112" t="str">
        <f t="shared" si="106"/>
        <v/>
      </c>
      <c r="EQ107" s="104"/>
      <c r="ER107" s="104"/>
      <c r="ES107" s="105" t="str">
        <f t="shared" si="107"/>
        <v/>
      </c>
      <c r="ET107" s="106" t="str">
        <f t="shared" si="108"/>
        <v/>
      </c>
      <c r="EU107" s="107" t="str">
        <f t="shared" si="109"/>
        <v/>
      </c>
      <c r="EV107" s="107" t="str">
        <f t="shared" si="110"/>
        <v/>
      </c>
      <c r="EW107" s="108" t="str">
        <f t="shared" si="111"/>
        <v/>
      </c>
      <c r="EX107" s="109" t="str">
        <f t="shared" si="112"/>
        <v/>
      </c>
      <c r="EY107" s="110" t="str">
        <f t="shared" si="113"/>
        <v/>
      </c>
      <c r="EZ107" s="111" t="str">
        <f t="shared" si="114"/>
        <v/>
      </c>
      <c r="FA107" s="112" t="str">
        <f t="shared" si="115"/>
        <v/>
      </c>
      <c r="FC107" s="104"/>
      <c r="FD107" s="104"/>
      <c r="FE107" s="105" t="str">
        <f t="shared" si="116"/>
        <v/>
      </c>
      <c r="FF107" s="106" t="str">
        <f t="shared" si="117"/>
        <v/>
      </c>
      <c r="FG107" s="107" t="str">
        <f t="shared" si="118"/>
        <v/>
      </c>
      <c r="FH107" s="107" t="str">
        <f t="shared" si="119"/>
        <v/>
      </c>
      <c r="FI107" s="108" t="str">
        <f t="shared" si="120"/>
        <v/>
      </c>
      <c r="FJ107" s="109" t="str">
        <f t="shared" si="121"/>
        <v/>
      </c>
      <c r="FK107" s="110" t="str">
        <f t="shared" si="122"/>
        <v/>
      </c>
      <c r="FL107" s="111" t="str">
        <f t="shared" si="123"/>
        <v/>
      </c>
      <c r="FM107" s="112" t="str">
        <f t="shared" si="124"/>
        <v/>
      </c>
      <c r="FO107" s="104"/>
      <c r="FP107" s="104"/>
      <c r="FQ107" s="105" t="str">
        <f>IF(FU107="","",#REF!)</f>
        <v/>
      </c>
      <c r="FR107" s="106" t="str">
        <f t="shared" si="125"/>
        <v/>
      </c>
      <c r="FS107" s="107" t="str">
        <f t="shared" si="126"/>
        <v/>
      </c>
      <c r="FT107" s="107" t="str">
        <f t="shared" si="127"/>
        <v/>
      </c>
      <c r="FU107" s="108" t="str">
        <f t="shared" si="128"/>
        <v/>
      </c>
      <c r="FV107" s="109" t="str">
        <f t="shared" si="129"/>
        <v/>
      </c>
      <c r="FW107" s="110" t="str">
        <f t="shared" si="130"/>
        <v/>
      </c>
      <c r="FX107" s="111" t="str">
        <f t="shared" si="131"/>
        <v/>
      </c>
      <c r="FY107" s="112" t="str">
        <f t="shared" si="132"/>
        <v/>
      </c>
      <c r="GA107" s="104"/>
      <c r="GB107" s="104"/>
      <c r="GC107" s="105" t="str">
        <f t="shared" si="133"/>
        <v/>
      </c>
      <c r="GD107" s="106" t="str">
        <f t="shared" si="134"/>
        <v/>
      </c>
      <c r="GE107" s="107" t="str">
        <f t="shared" si="135"/>
        <v/>
      </c>
      <c r="GF107" s="107" t="str">
        <f t="shared" si="136"/>
        <v/>
      </c>
      <c r="GG107" s="108" t="str">
        <f t="shared" si="137"/>
        <v/>
      </c>
      <c r="GH107" s="109" t="str">
        <f t="shared" si="138"/>
        <v/>
      </c>
      <c r="GI107" s="110" t="str">
        <f t="shared" si="139"/>
        <v/>
      </c>
      <c r="GJ107" s="111" t="str">
        <f t="shared" si="140"/>
        <v/>
      </c>
      <c r="GK107" s="112" t="str">
        <f t="shared" si="141"/>
        <v/>
      </c>
      <c r="GM107" s="104"/>
      <c r="GN107" s="104"/>
      <c r="GO107" s="105" t="str">
        <f t="shared" si="142"/>
        <v/>
      </c>
      <c r="GP107" s="106" t="str">
        <f t="shared" si="143"/>
        <v/>
      </c>
      <c r="GQ107" s="107" t="str">
        <f t="shared" si="144"/>
        <v/>
      </c>
      <c r="GR107" s="107" t="str">
        <f t="shared" si="145"/>
        <v/>
      </c>
      <c r="GS107" s="108" t="str">
        <f t="shared" si="146"/>
        <v/>
      </c>
      <c r="GT107" s="109" t="str">
        <f t="shared" si="147"/>
        <v/>
      </c>
      <c r="GU107" s="110" t="str">
        <f t="shared" si="148"/>
        <v/>
      </c>
      <c r="GV107" s="111" t="str">
        <f t="shared" si="149"/>
        <v/>
      </c>
      <c r="GW107" s="112" t="str">
        <f t="shared" si="150"/>
        <v/>
      </c>
      <c r="GY107" s="104"/>
      <c r="GZ107" s="104"/>
      <c r="HA107" s="105" t="str">
        <f t="shared" si="151"/>
        <v/>
      </c>
      <c r="HB107" s="106" t="str">
        <f t="shared" si="152"/>
        <v/>
      </c>
      <c r="HC107" s="107" t="str">
        <f t="shared" si="153"/>
        <v/>
      </c>
      <c r="HD107" s="107" t="str">
        <f t="shared" si="154"/>
        <v/>
      </c>
      <c r="HE107" s="108" t="str">
        <f t="shared" si="155"/>
        <v/>
      </c>
      <c r="HF107" s="109" t="str">
        <f t="shared" si="156"/>
        <v/>
      </c>
      <c r="HG107" s="110" t="str">
        <f t="shared" si="157"/>
        <v/>
      </c>
      <c r="HH107" s="111" t="str">
        <f t="shared" si="158"/>
        <v/>
      </c>
      <c r="HI107" s="112" t="str">
        <f t="shared" si="159"/>
        <v/>
      </c>
      <c r="HK107" s="104"/>
      <c r="HL107" s="104"/>
      <c r="HM107" s="105" t="str">
        <f t="shared" si="160"/>
        <v/>
      </c>
      <c r="HN107" s="106" t="str">
        <f t="shared" si="161"/>
        <v/>
      </c>
      <c r="HO107" s="107" t="str">
        <f t="shared" si="162"/>
        <v/>
      </c>
      <c r="HP107" s="107" t="str">
        <f t="shared" si="163"/>
        <v/>
      </c>
      <c r="HQ107" s="108" t="str">
        <f t="shared" si="164"/>
        <v/>
      </c>
      <c r="HR107" s="109" t="str">
        <f t="shared" si="165"/>
        <v/>
      </c>
      <c r="HS107" s="110" t="str">
        <f t="shared" si="166"/>
        <v/>
      </c>
      <c r="HT107" s="111" t="str">
        <f t="shared" si="167"/>
        <v/>
      </c>
      <c r="HU107" s="112" t="str">
        <f t="shared" si="168"/>
        <v/>
      </c>
      <c r="HW107" s="104"/>
      <c r="HX107" s="104"/>
      <c r="HY107" s="105" t="str">
        <f t="shared" si="169"/>
        <v/>
      </c>
      <c r="HZ107" s="106" t="str">
        <f t="shared" si="170"/>
        <v/>
      </c>
      <c r="IA107" s="107" t="str">
        <f t="shared" si="171"/>
        <v/>
      </c>
      <c r="IB107" s="107" t="str">
        <f t="shared" si="172"/>
        <v/>
      </c>
      <c r="IC107" s="108" t="str">
        <f t="shared" si="173"/>
        <v/>
      </c>
      <c r="ID107" s="109" t="str">
        <f t="shared" si="174"/>
        <v/>
      </c>
      <c r="IE107" s="110" t="str">
        <f t="shared" si="175"/>
        <v/>
      </c>
      <c r="IF107" s="111" t="str">
        <f t="shared" si="176"/>
        <v/>
      </c>
      <c r="IG107" s="112" t="str">
        <f t="shared" si="177"/>
        <v/>
      </c>
      <c r="II107" s="104"/>
      <c r="IJ107" s="104"/>
      <c r="IK107" s="105" t="str">
        <f t="shared" si="178"/>
        <v/>
      </c>
      <c r="IL107" s="106" t="str">
        <f t="shared" si="179"/>
        <v/>
      </c>
      <c r="IM107" s="107" t="str">
        <f t="shared" si="180"/>
        <v/>
      </c>
      <c r="IN107" s="107" t="str">
        <f t="shared" si="181"/>
        <v/>
      </c>
      <c r="IO107" s="108" t="str">
        <f t="shared" si="182"/>
        <v/>
      </c>
      <c r="IP107" s="109" t="str">
        <f t="shared" si="183"/>
        <v/>
      </c>
      <c r="IQ107" s="110" t="str">
        <f t="shared" si="184"/>
        <v/>
      </c>
      <c r="IR107" s="111" t="str">
        <f t="shared" si="185"/>
        <v/>
      </c>
      <c r="IS107" s="112" t="str">
        <f t="shared" si="186"/>
        <v/>
      </c>
      <c r="IU107" s="104"/>
      <c r="IV107" s="104"/>
      <c r="IW107" s="105" t="str">
        <f t="shared" si="187"/>
        <v/>
      </c>
      <c r="IX107" s="106" t="str">
        <f t="shared" si="188"/>
        <v/>
      </c>
      <c r="IY107" s="107" t="str">
        <f t="shared" si="189"/>
        <v/>
      </c>
      <c r="IZ107" s="107" t="str">
        <f t="shared" si="190"/>
        <v/>
      </c>
      <c r="JA107" s="108" t="str">
        <f t="shared" si="191"/>
        <v/>
      </c>
      <c r="JB107" s="109" t="str">
        <f t="shared" si="192"/>
        <v/>
      </c>
      <c r="JC107" s="110" t="str">
        <f t="shared" si="193"/>
        <v/>
      </c>
      <c r="JD107" s="111" t="str">
        <f t="shared" si="194"/>
        <v/>
      </c>
      <c r="JE107" s="112" t="str">
        <f t="shared" si="195"/>
        <v/>
      </c>
      <c r="JG107" s="104"/>
      <c r="JH107" s="104"/>
      <c r="JI107" s="105" t="str">
        <f t="shared" si="196"/>
        <v/>
      </c>
      <c r="JJ107" s="106" t="str">
        <f t="shared" si="197"/>
        <v/>
      </c>
      <c r="JK107" s="107" t="str">
        <f t="shared" si="198"/>
        <v/>
      </c>
      <c r="JL107" s="107" t="str">
        <f t="shared" si="199"/>
        <v/>
      </c>
      <c r="JM107" s="108" t="str">
        <f t="shared" si="200"/>
        <v/>
      </c>
      <c r="JN107" s="109" t="str">
        <f t="shared" si="201"/>
        <v/>
      </c>
      <c r="JO107" s="110" t="str">
        <f t="shared" si="202"/>
        <v/>
      </c>
      <c r="JP107" s="111" t="str">
        <f t="shared" si="203"/>
        <v/>
      </c>
      <c r="JQ107" s="112" t="str">
        <f t="shared" si="204"/>
        <v/>
      </c>
      <c r="JS107" s="104"/>
      <c r="JT107" s="104"/>
      <c r="JU107" s="105" t="str">
        <f t="shared" si="205"/>
        <v/>
      </c>
      <c r="JV107" s="106" t="str">
        <f t="shared" si="206"/>
        <v/>
      </c>
      <c r="JW107" s="107" t="str">
        <f t="shared" si="207"/>
        <v/>
      </c>
      <c r="JX107" s="107" t="str">
        <f t="shared" si="208"/>
        <v/>
      </c>
      <c r="JY107" s="108" t="str">
        <f t="shared" si="209"/>
        <v/>
      </c>
      <c r="JZ107" s="109" t="str">
        <f t="shared" si="210"/>
        <v/>
      </c>
      <c r="KA107" s="110" t="str">
        <f t="shared" si="211"/>
        <v/>
      </c>
      <c r="KB107" s="111" t="str">
        <f t="shared" si="212"/>
        <v/>
      </c>
      <c r="KC107" s="112" t="str">
        <f t="shared" si="213"/>
        <v/>
      </c>
      <c r="KE107" s="104"/>
      <c r="KF107" s="104"/>
    </row>
    <row r="108" spans="1:292" ht="13.5" customHeight="1">
      <c r="A108" s="20"/>
      <c r="B108" s="104"/>
      <c r="C108" s="104"/>
      <c r="E108" s="105" t="str">
        <f t="shared" si="0"/>
        <v/>
      </c>
      <c r="F108" s="106" t="str">
        <f t="shared" si="1"/>
        <v/>
      </c>
      <c r="G108" s="107" t="str">
        <f t="shared" si="2"/>
        <v/>
      </c>
      <c r="H108" s="107" t="str">
        <f t="shared" si="3"/>
        <v/>
      </c>
      <c r="I108" s="108" t="str">
        <f t="shared" si="4"/>
        <v/>
      </c>
      <c r="J108" s="109" t="str">
        <f t="shared" si="5"/>
        <v/>
      </c>
      <c r="K108" s="110" t="str">
        <f t="shared" si="6"/>
        <v/>
      </c>
      <c r="L108" s="111" t="str">
        <f t="shared" si="7"/>
        <v/>
      </c>
      <c r="M108" s="112" t="str">
        <f t="shared" si="8"/>
        <v/>
      </c>
      <c r="O108" s="104"/>
      <c r="P108" s="165"/>
      <c r="Q108" s="105" t="str">
        <f t="shared" si="9"/>
        <v/>
      </c>
      <c r="R108" s="106" t="str">
        <f t="shared" si="10"/>
        <v/>
      </c>
      <c r="S108" s="107" t="str">
        <f t="shared" si="11"/>
        <v/>
      </c>
      <c r="T108" s="107" t="str">
        <f t="shared" si="12"/>
        <v/>
      </c>
      <c r="U108" s="108" t="str">
        <f t="shared" si="13"/>
        <v/>
      </c>
      <c r="V108" s="109" t="str">
        <f t="shared" si="14"/>
        <v/>
      </c>
      <c r="W108" s="110" t="str">
        <f t="shared" si="15"/>
        <v/>
      </c>
      <c r="X108" s="111" t="s">
        <v>287</v>
      </c>
      <c r="Y108" s="112" t="str">
        <f t="shared" si="16"/>
        <v/>
      </c>
      <c r="AA108" s="104"/>
      <c r="AB108" s="104"/>
      <c r="AC108" s="105" t="str">
        <f t="shared" si="17"/>
        <v/>
      </c>
      <c r="AD108" s="106" t="str">
        <f t="shared" si="18"/>
        <v/>
      </c>
      <c r="AE108" s="107" t="str">
        <f t="shared" si="19"/>
        <v/>
      </c>
      <c r="AF108" s="107" t="str">
        <f t="shared" si="20"/>
        <v/>
      </c>
      <c r="AG108" s="108" t="str">
        <f t="shared" si="21"/>
        <v/>
      </c>
      <c r="AH108" s="109" t="str">
        <f t="shared" si="22"/>
        <v/>
      </c>
      <c r="AI108" s="110" t="str">
        <f t="shared" si="23"/>
        <v/>
      </c>
      <c r="AJ108" s="111" t="str">
        <f t="shared" si="24"/>
        <v/>
      </c>
      <c r="AK108" s="112" t="str">
        <f t="shared" si="25"/>
        <v/>
      </c>
      <c r="AM108" s="104"/>
      <c r="AN108" s="104"/>
      <c r="AO108" s="105" t="str">
        <f t="shared" si="26"/>
        <v/>
      </c>
      <c r="AP108" s="106" t="str">
        <f t="shared" si="27"/>
        <v/>
      </c>
      <c r="AQ108" s="107" t="str">
        <f t="shared" si="28"/>
        <v/>
      </c>
      <c r="AR108" s="107" t="str">
        <f t="shared" si="29"/>
        <v/>
      </c>
      <c r="AS108" s="108" t="str">
        <f t="shared" si="30"/>
        <v/>
      </c>
      <c r="AT108" s="109" t="str">
        <f t="shared" si="31"/>
        <v/>
      </c>
      <c r="AU108" s="110" t="str">
        <f t="shared" si="32"/>
        <v/>
      </c>
      <c r="AV108" s="111" t="str">
        <f t="shared" si="33"/>
        <v/>
      </c>
      <c r="AW108" s="112" t="str">
        <f t="shared" si="34"/>
        <v/>
      </c>
      <c r="AY108" s="104"/>
      <c r="AZ108" s="104"/>
      <c r="BA108" s="105" t="str">
        <f t="shared" si="35"/>
        <v/>
      </c>
      <c r="BB108" s="106" t="str">
        <f t="shared" si="36"/>
        <v/>
      </c>
      <c r="BC108" s="107" t="str">
        <f t="shared" si="37"/>
        <v/>
      </c>
      <c r="BD108" s="107" t="str">
        <f t="shared" si="38"/>
        <v/>
      </c>
      <c r="BE108" s="108" t="str">
        <f t="shared" si="39"/>
        <v/>
      </c>
      <c r="BF108" s="109" t="str">
        <f t="shared" si="40"/>
        <v/>
      </c>
      <c r="BG108" s="110" t="str">
        <f t="shared" si="41"/>
        <v/>
      </c>
      <c r="BH108" s="111" t="str">
        <f t="shared" si="42"/>
        <v/>
      </c>
      <c r="BI108" s="112" t="str">
        <f t="shared" si="43"/>
        <v/>
      </c>
      <c r="BK108" s="104"/>
      <c r="BL108" s="104"/>
      <c r="BM108" s="105" t="str">
        <f t="shared" si="44"/>
        <v/>
      </c>
      <c r="BN108" s="106" t="str">
        <f t="shared" si="45"/>
        <v/>
      </c>
      <c r="BO108" s="107" t="str">
        <f t="shared" si="46"/>
        <v/>
      </c>
      <c r="BP108" s="107" t="str">
        <f t="shared" si="47"/>
        <v/>
      </c>
      <c r="BQ108" s="108" t="str">
        <f t="shared" si="48"/>
        <v/>
      </c>
      <c r="BR108" s="109" t="str">
        <f t="shared" si="49"/>
        <v/>
      </c>
      <c r="BS108" s="110" t="str">
        <f t="shared" si="50"/>
        <v/>
      </c>
      <c r="BT108" s="111" t="str">
        <f t="shared" si="51"/>
        <v/>
      </c>
      <c r="BU108" s="112" t="str">
        <f t="shared" si="52"/>
        <v/>
      </c>
      <c r="BW108" s="104"/>
      <c r="BX108" s="104"/>
      <c r="BY108" s="105" t="str">
        <f t="shared" si="53"/>
        <v/>
      </c>
      <c r="BZ108" s="106" t="str">
        <f t="shared" si="54"/>
        <v/>
      </c>
      <c r="CA108" s="107" t="str">
        <f t="shared" si="55"/>
        <v/>
      </c>
      <c r="CB108" s="107" t="str">
        <f t="shared" si="56"/>
        <v/>
      </c>
      <c r="CC108" s="108" t="str">
        <f t="shared" si="57"/>
        <v/>
      </c>
      <c r="CD108" s="109" t="str">
        <f t="shared" si="58"/>
        <v/>
      </c>
      <c r="CE108" s="110" t="str">
        <f t="shared" si="59"/>
        <v/>
      </c>
      <c r="CF108" s="111" t="str">
        <f t="shared" si="60"/>
        <v/>
      </c>
      <c r="CG108" s="112" t="str">
        <f t="shared" si="61"/>
        <v/>
      </c>
      <c r="CI108" s="104"/>
      <c r="CJ108" s="104"/>
      <c r="CK108" s="105" t="str">
        <f t="shared" si="62"/>
        <v/>
      </c>
      <c r="CL108" s="106" t="str">
        <f t="shared" si="63"/>
        <v/>
      </c>
      <c r="CM108" s="107" t="str">
        <f t="shared" si="64"/>
        <v/>
      </c>
      <c r="CN108" s="107" t="str">
        <f t="shared" si="65"/>
        <v/>
      </c>
      <c r="CO108" s="108" t="str">
        <f t="shared" si="66"/>
        <v/>
      </c>
      <c r="CP108" s="109" t="str">
        <f t="shared" si="67"/>
        <v/>
      </c>
      <c r="CQ108" s="110" t="str">
        <f t="shared" si="68"/>
        <v/>
      </c>
      <c r="CR108" s="111" t="str">
        <f t="shared" si="69"/>
        <v/>
      </c>
      <c r="CS108" s="112" t="str">
        <f t="shared" si="70"/>
        <v/>
      </c>
      <c r="CU108" s="104"/>
      <c r="CV108" s="104"/>
      <c r="CW108" s="105" t="str">
        <f t="shared" si="71"/>
        <v/>
      </c>
      <c r="CX108" s="106" t="str">
        <f t="shared" si="72"/>
        <v/>
      </c>
      <c r="CY108" s="107" t="str">
        <f t="shared" si="73"/>
        <v/>
      </c>
      <c r="CZ108" s="107" t="str">
        <f t="shared" si="74"/>
        <v/>
      </c>
      <c r="DA108" s="108" t="str">
        <f t="shared" si="75"/>
        <v/>
      </c>
      <c r="DB108" s="109" t="str">
        <f t="shared" si="76"/>
        <v/>
      </c>
      <c r="DC108" s="110" t="str">
        <f t="shared" si="77"/>
        <v/>
      </c>
      <c r="DD108" s="111" t="str">
        <f t="shared" si="78"/>
        <v/>
      </c>
      <c r="DE108" s="112" t="str">
        <f t="shared" si="79"/>
        <v/>
      </c>
      <c r="DG108" s="104"/>
      <c r="DH108" s="104"/>
      <c r="DI108" s="105" t="str">
        <f t="shared" si="80"/>
        <v/>
      </c>
      <c r="DJ108" s="106" t="str">
        <f t="shared" si="81"/>
        <v/>
      </c>
      <c r="DK108" s="107" t="str">
        <f t="shared" si="82"/>
        <v/>
      </c>
      <c r="DL108" s="107" t="str">
        <f t="shared" si="83"/>
        <v/>
      </c>
      <c r="DM108" s="108" t="str">
        <f t="shared" si="84"/>
        <v/>
      </c>
      <c r="DN108" s="109" t="str">
        <f t="shared" si="85"/>
        <v/>
      </c>
      <c r="DO108" s="110" t="str">
        <f t="shared" si="86"/>
        <v/>
      </c>
      <c r="DP108" s="111" t="str">
        <f t="shared" si="87"/>
        <v/>
      </c>
      <c r="DQ108" s="112" t="str">
        <f t="shared" si="88"/>
        <v/>
      </c>
      <c r="DS108" s="104"/>
      <c r="DT108" s="104"/>
      <c r="DU108" s="105" t="str">
        <f t="shared" si="89"/>
        <v/>
      </c>
      <c r="DV108" s="106" t="str">
        <f t="shared" si="90"/>
        <v/>
      </c>
      <c r="DW108" s="107" t="str">
        <f t="shared" si="91"/>
        <v/>
      </c>
      <c r="DX108" s="107" t="str">
        <f t="shared" si="92"/>
        <v/>
      </c>
      <c r="DY108" s="108" t="str">
        <f t="shared" si="93"/>
        <v/>
      </c>
      <c r="DZ108" s="109" t="str">
        <f t="shared" si="94"/>
        <v/>
      </c>
      <c r="EA108" s="110" t="str">
        <f t="shared" si="95"/>
        <v/>
      </c>
      <c r="EB108" s="111" t="str">
        <f t="shared" si="96"/>
        <v/>
      </c>
      <c r="EC108" s="112" t="str">
        <f t="shared" si="97"/>
        <v/>
      </c>
      <c r="EE108" s="104"/>
      <c r="EF108" s="104"/>
      <c r="EG108" s="105" t="str">
        <f t="shared" si="98"/>
        <v/>
      </c>
      <c r="EH108" s="106" t="str">
        <f t="shared" si="99"/>
        <v/>
      </c>
      <c r="EI108" s="107" t="str">
        <f t="shared" si="100"/>
        <v/>
      </c>
      <c r="EJ108" s="107" t="str">
        <f t="shared" si="101"/>
        <v/>
      </c>
      <c r="EK108" s="108" t="str">
        <f t="shared" si="102"/>
        <v/>
      </c>
      <c r="EL108" s="109" t="str">
        <f t="shared" si="103"/>
        <v/>
      </c>
      <c r="EM108" s="110" t="str">
        <f t="shared" si="104"/>
        <v/>
      </c>
      <c r="EN108" s="111" t="str">
        <f t="shared" si="105"/>
        <v/>
      </c>
      <c r="EO108" s="112" t="str">
        <f t="shared" si="106"/>
        <v/>
      </c>
      <c r="EQ108" s="104"/>
      <c r="ER108" s="104"/>
      <c r="ES108" s="105" t="str">
        <f t="shared" si="107"/>
        <v/>
      </c>
      <c r="ET108" s="106" t="str">
        <f t="shared" si="108"/>
        <v/>
      </c>
      <c r="EU108" s="107" t="str">
        <f t="shared" si="109"/>
        <v/>
      </c>
      <c r="EV108" s="107" t="str">
        <f t="shared" si="110"/>
        <v/>
      </c>
      <c r="EW108" s="108" t="str">
        <f t="shared" si="111"/>
        <v/>
      </c>
      <c r="EX108" s="109" t="str">
        <f t="shared" si="112"/>
        <v/>
      </c>
      <c r="EY108" s="110" t="str">
        <f t="shared" si="113"/>
        <v/>
      </c>
      <c r="EZ108" s="111" t="str">
        <f t="shared" si="114"/>
        <v/>
      </c>
      <c r="FA108" s="112" t="str">
        <f t="shared" si="115"/>
        <v/>
      </c>
      <c r="FC108" s="104"/>
      <c r="FD108" s="104"/>
      <c r="FE108" s="105" t="str">
        <f t="shared" si="116"/>
        <v/>
      </c>
      <c r="FF108" s="106" t="str">
        <f t="shared" si="117"/>
        <v/>
      </c>
      <c r="FG108" s="107" t="str">
        <f t="shared" si="118"/>
        <v/>
      </c>
      <c r="FH108" s="107" t="str">
        <f t="shared" si="119"/>
        <v/>
      </c>
      <c r="FI108" s="108" t="str">
        <f t="shared" si="120"/>
        <v/>
      </c>
      <c r="FJ108" s="109" t="str">
        <f t="shared" si="121"/>
        <v/>
      </c>
      <c r="FK108" s="110" t="str">
        <f t="shared" si="122"/>
        <v/>
      </c>
      <c r="FL108" s="111" t="str">
        <f t="shared" si="123"/>
        <v/>
      </c>
      <c r="FM108" s="112" t="str">
        <f t="shared" si="124"/>
        <v/>
      </c>
      <c r="FO108" s="104"/>
      <c r="FP108" s="104"/>
      <c r="FQ108" s="105" t="str">
        <f>IF(FU108="","",#REF!)</f>
        <v/>
      </c>
      <c r="FR108" s="106" t="str">
        <f t="shared" si="125"/>
        <v/>
      </c>
      <c r="FS108" s="107" t="str">
        <f t="shared" si="126"/>
        <v/>
      </c>
      <c r="FT108" s="107" t="str">
        <f t="shared" si="127"/>
        <v/>
      </c>
      <c r="FU108" s="108" t="str">
        <f t="shared" si="128"/>
        <v/>
      </c>
      <c r="FV108" s="109" t="str">
        <f t="shared" si="129"/>
        <v/>
      </c>
      <c r="FW108" s="110" t="str">
        <f t="shared" si="130"/>
        <v/>
      </c>
      <c r="FX108" s="111" t="str">
        <f t="shared" si="131"/>
        <v/>
      </c>
      <c r="FY108" s="112" t="str">
        <f t="shared" si="132"/>
        <v/>
      </c>
      <c r="GA108" s="104"/>
      <c r="GB108" s="104"/>
      <c r="GC108" s="105" t="str">
        <f t="shared" si="133"/>
        <v/>
      </c>
      <c r="GD108" s="106" t="str">
        <f t="shared" si="134"/>
        <v/>
      </c>
      <c r="GE108" s="107" t="str">
        <f t="shared" si="135"/>
        <v/>
      </c>
      <c r="GF108" s="107" t="str">
        <f t="shared" si="136"/>
        <v/>
      </c>
      <c r="GG108" s="108" t="str">
        <f t="shared" si="137"/>
        <v/>
      </c>
      <c r="GH108" s="109" t="str">
        <f t="shared" si="138"/>
        <v/>
      </c>
      <c r="GI108" s="110" t="str">
        <f t="shared" si="139"/>
        <v/>
      </c>
      <c r="GJ108" s="111" t="str">
        <f t="shared" si="140"/>
        <v/>
      </c>
      <c r="GK108" s="112" t="str">
        <f t="shared" si="141"/>
        <v/>
      </c>
      <c r="GM108" s="104"/>
      <c r="GN108" s="104"/>
      <c r="GO108" s="105" t="str">
        <f t="shared" si="142"/>
        <v/>
      </c>
      <c r="GP108" s="106" t="str">
        <f t="shared" si="143"/>
        <v/>
      </c>
      <c r="GQ108" s="107" t="str">
        <f t="shared" si="144"/>
        <v/>
      </c>
      <c r="GR108" s="107" t="str">
        <f t="shared" si="145"/>
        <v/>
      </c>
      <c r="GS108" s="108" t="str">
        <f t="shared" si="146"/>
        <v/>
      </c>
      <c r="GT108" s="109" t="str">
        <f t="shared" si="147"/>
        <v/>
      </c>
      <c r="GU108" s="110" t="str">
        <f t="shared" si="148"/>
        <v/>
      </c>
      <c r="GV108" s="111" t="str">
        <f t="shared" si="149"/>
        <v/>
      </c>
      <c r="GW108" s="112" t="str">
        <f t="shared" si="150"/>
        <v/>
      </c>
      <c r="GY108" s="104"/>
      <c r="GZ108" s="104"/>
      <c r="HA108" s="105" t="str">
        <f t="shared" si="151"/>
        <v/>
      </c>
      <c r="HB108" s="106" t="str">
        <f t="shared" si="152"/>
        <v/>
      </c>
      <c r="HC108" s="107" t="str">
        <f t="shared" si="153"/>
        <v/>
      </c>
      <c r="HD108" s="107" t="str">
        <f t="shared" si="154"/>
        <v/>
      </c>
      <c r="HE108" s="108" t="str">
        <f t="shared" si="155"/>
        <v/>
      </c>
      <c r="HF108" s="109" t="str">
        <f t="shared" si="156"/>
        <v/>
      </c>
      <c r="HG108" s="110" t="str">
        <f t="shared" si="157"/>
        <v/>
      </c>
      <c r="HH108" s="111" t="str">
        <f t="shared" si="158"/>
        <v/>
      </c>
      <c r="HI108" s="112" t="str">
        <f t="shared" si="159"/>
        <v/>
      </c>
      <c r="HK108" s="104"/>
      <c r="HL108" s="104"/>
      <c r="HM108" s="105" t="str">
        <f t="shared" si="160"/>
        <v/>
      </c>
      <c r="HN108" s="106" t="str">
        <f t="shared" si="161"/>
        <v/>
      </c>
      <c r="HO108" s="107" t="str">
        <f t="shared" si="162"/>
        <v/>
      </c>
      <c r="HP108" s="107" t="str">
        <f t="shared" si="163"/>
        <v/>
      </c>
      <c r="HQ108" s="108" t="str">
        <f t="shared" si="164"/>
        <v/>
      </c>
      <c r="HR108" s="109" t="str">
        <f t="shared" si="165"/>
        <v/>
      </c>
      <c r="HS108" s="110" t="str">
        <f t="shared" si="166"/>
        <v/>
      </c>
      <c r="HT108" s="111" t="str">
        <f t="shared" si="167"/>
        <v/>
      </c>
      <c r="HU108" s="112" t="str">
        <f t="shared" si="168"/>
        <v/>
      </c>
      <c r="HW108" s="104"/>
      <c r="HX108" s="104"/>
      <c r="HY108" s="105" t="str">
        <f t="shared" si="169"/>
        <v/>
      </c>
      <c r="HZ108" s="106" t="str">
        <f t="shared" si="170"/>
        <v/>
      </c>
      <c r="IA108" s="107" t="str">
        <f t="shared" si="171"/>
        <v/>
      </c>
      <c r="IB108" s="107" t="str">
        <f t="shared" si="172"/>
        <v/>
      </c>
      <c r="IC108" s="108" t="str">
        <f t="shared" si="173"/>
        <v/>
      </c>
      <c r="ID108" s="109" t="str">
        <f t="shared" si="174"/>
        <v/>
      </c>
      <c r="IE108" s="110" t="str">
        <f t="shared" si="175"/>
        <v/>
      </c>
      <c r="IF108" s="111" t="str">
        <f t="shared" si="176"/>
        <v/>
      </c>
      <c r="IG108" s="112" t="str">
        <f t="shared" si="177"/>
        <v/>
      </c>
      <c r="II108" s="104"/>
      <c r="IJ108" s="104"/>
      <c r="IK108" s="105" t="str">
        <f t="shared" si="178"/>
        <v/>
      </c>
      <c r="IL108" s="106" t="str">
        <f t="shared" si="179"/>
        <v/>
      </c>
      <c r="IM108" s="107" t="str">
        <f t="shared" si="180"/>
        <v/>
      </c>
      <c r="IN108" s="107" t="str">
        <f t="shared" si="181"/>
        <v/>
      </c>
      <c r="IO108" s="108" t="str">
        <f t="shared" si="182"/>
        <v/>
      </c>
      <c r="IP108" s="109" t="str">
        <f t="shared" si="183"/>
        <v/>
      </c>
      <c r="IQ108" s="110" t="str">
        <f t="shared" si="184"/>
        <v/>
      </c>
      <c r="IR108" s="111" t="str">
        <f t="shared" si="185"/>
        <v/>
      </c>
      <c r="IS108" s="112" t="str">
        <f t="shared" si="186"/>
        <v/>
      </c>
      <c r="IU108" s="104"/>
      <c r="IV108" s="104"/>
      <c r="IW108" s="105" t="str">
        <f t="shared" si="187"/>
        <v/>
      </c>
      <c r="IX108" s="106" t="str">
        <f t="shared" si="188"/>
        <v/>
      </c>
      <c r="IY108" s="107" t="str">
        <f t="shared" si="189"/>
        <v/>
      </c>
      <c r="IZ108" s="107" t="str">
        <f t="shared" si="190"/>
        <v/>
      </c>
      <c r="JA108" s="108" t="str">
        <f t="shared" si="191"/>
        <v/>
      </c>
      <c r="JB108" s="109" t="str">
        <f t="shared" si="192"/>
        <v/>
      </c>
      <c r="JC108" s="110" t="str">
        <f t="shared" si="193"/>
        <v/>
      </c>
      <c r="JD108" s="111" t="str">
        <f t="shared" si="194"/>
        <v/>
      </c>
      <c r="JE108" s="112" t="str">
        <f t="shared" si="195"/>
        <v/>
      </c>
      <c r="JG108" s="104"/>
      <c r="JH108" s="104"/>
      <c r="JI108" s="105" t="str">
        <f t="shared" si="196"/>
        <v/>
      </c>
      <c r="JJ108" s="106" t="str">
        <f t="shared" si="197"/>
        <v/>
      </c>
      <c r="JK108" s="107" t="str">
        <f t="shared" si="198"/>
        <v/>
      </c>
      <c r="JL108" s="107" t="str">
        <f t="shared" si="199"/>
        <v/>
      </c>
      <c r="JM108" s="108" t="str">
        <f t="shared" si="200"/>
        <v/>
      </c>
      <c r="JN108" s="109" t="str">
        <f t="shared" si="201"/>
        <v/>
      </c>
      <c r="JO108" s="110" t="str">
        <f t="shared" si="202"/>
        <v/>
      </c>
      <c r="JP108" s="111" t="str">
        <f t="shared" si="203"/>
        <v/>
      </c>
      <c r="JQ108" s="112" t="str">
        <f t="shared" si="204"/>
        <v/>
      </c>
      <c r="JS108" s="104"/>
      <c r="JT108" s="104"/>
      <c r="JU108" s="105" t="str">
        <f t="shared" si="205"/>
        <v/>
      </c>
      <c r="JV108" s="106" t="str">
        <f t="shared" si="206"/>
        <v/>
      </c>
      <c r="JW108" s="107" t="str">
        <f t="shared" si="207"/>
        <v/>
      </c>
      <c r="JX108" s="107" t="str">
        <f t="shared" si="208"/>
        <v/>
      </c>
      <c r="JY108" s="108" t="str">
        <f t="shared" si="209"/>
        <v/>
      </c>
      <c r="JZ108" s="109" t="str">
        <f t="shared" si="210"/>
        <v/>
      </c>
      <c r="KA108" s="110" t="str">
        <f t="shared" si="211"/>
        <v/>
      </c>
      <c r="KB108" s="111" t="str">
        <f t="shared" si="212"/>
        <v/>
      </c>
      <c r="KC108" s="112" t="str">
        <f t="shared" si="213"/>
        <v/>
      </c>
      <c r="KE108" s="104"/>
      <c r="KF108" s="104"/>
    </row>
    <row r="109" spans="1:292" ht="13.5" customHeight="1">
      <c r="A109" s="20"/>
      <c r="B109" s="104"/>
      <c r="C109" s="104"/>
      <c r="E109" s="105" t="str">
        <f t="shared" si="0"/>
        <v/>
      </c>
      <c r="F109" s="106" t="str">
        <f t="shared" si="1"/>
        <v/>
      </c>
      <c r="G109" s="107" t="str">
        <f t="shared" si="2"/>
        <v/>
      </c>
      <c r="H109" s="107" t="str">
        <f t="shared" si="3"/>
        <v/>
      </c>
      <c r="I109" s="108" t="str">
        <f t="shared" si="4"/>
        <v/>
      </c>
      <c r="J109" s="109" t="str">
        <f t="shared" si="5"/>
        <v/>
      </c>
      <c r="K109" s="110" t="str">
        <f t="shared" si="6"/>
        <v/>
      </c>
      <c r="L109" s="111" t="str">
        <f t="shared" si="7"/>
        <v/>
      </c>
      <c r="M109" s="112" t="str">
        <f t="shared" si="8"/>
        <v/>
      </c>
      <c r="O109" s="104"/>
      <c r="P109" s="165"/>
      <c r="Q109" s="105" t="str">
        <f t="shared" si="9"/>
        <v/>
      </c>
      <c r="R109" s="106" t="str">
        <f t="shared" si="10"/>
        <v/>
      </c>
      <c r="S109" s="107" t="str">
        <f t="shared" si="11"/>
        <v/>
      </c>
      <c r="T109" s="107" t="str">
        <f t="shared" si="12"/>
        <v/>
      </c>
      <c r="U109" s="108" t="str">
        <f t="shared" si="13"/>
        <v/>
      </c>
      <c r="V109" s="109" t="str">
        <f t="shared" si="14"/>
        <v/>
      </c>
      <c r="W109" s="110" t="str">
        <f t="shared" si="15"/>
        <v/>
      </c>
      <c r="X109" s="111" t="s">
        <v>287</v>
      </c>
      <c r="Y109" s="112" t="str">
        <f t="shared" si="16"/>
        <v/>
      </c>
      <c r="AA109" s="104"/>
      <c r="AB109" s="104"/>
      <c r="AC109" s="105" t="str">
        <f t="shared" si="17"/>
        <v/>
      </c>
      <c r="AD109" s="106" t="str">
        <f t="shared" si="18"/>
        <v/>
      </c>
      <c r="AE109" s="107" t="str">
        <f t="shared" si="19"/>
        <v/>
      </c>
      <c r="AF109" s="107" t="str">
        <f t="shared" si="20"/>
        <v/>
      </c>
      <c r="AG109" s="108" t="str">
        <f t="shared" si="21"/>
        <v/>
      </c>
      <c r="AH109" s="109" t="str">
        <f t="shared" si="22"/>
        <v/>
      </c>
      <c r="AI109" s="110" t="str">
        <f t="shared" si="23"/>
        <v/>
      </c>
      <c r="AJ109" s="111" t="str">
        <f t="shared" si="24"/>
        <v/>
      </c>
      <c r="AK109" s="112" t="str">
        <f t="shared" si="25"/>
        <v/>
      </c>
      <c r="AM109" s="104"/>
      <c r="AN109" s="104"/>
      <c r="AO109" s="105" t="str">
        <f t="shared" si="26"/>
        <v/>
      </c>
      <c r="AP109" s="106" t="str">
        <f t="shared" si="27"/>
        <v/>
      </c>
      <c r="AQ109" s="107" t="str">
        <f t="shared" si="28"/>
        <v/>
      </c>
      <c r="AR109" s="107" t="str">
        <f t="shared" si="29"/>
        <v/>
      </c>
      <c r="AS109" s="108" t="str">
        <f t="shared" si="30"/>
        <v/>
      </c>
      <c r="AT109" s="109" t="str">
        <f t="shared" si="31"/>
        <v/>
      </c>
      <c r="AU109" s="110" t="str">
        <f t="shared" si="32"/>
        <v/>
      </c>
      <c r="AV109" s="111" t="str">
        <f t="shared" si="33"/>
        <v/>
      </c>
      <c r="AW109" s="112" t="str">
        <f t="shared" si="34"/>
        <v/>
      </c>
      <c r="AY109" s="104"/>
      <c r="AZ109" s="104"/>
      <c r="BA109" s="105" t="str">
        <f t="shared" si="35"/>
        <v/>
      </c>
      <c r="BB109" s="106" t="str">
        <f t="shared" si="36"/>
        <v/>
      </c>
      <c r="BC109" s="107" t="str">
        <f t="shared" si="37"/>
        <v/>
      </c>
      <c r="BD109" s="107" t="str">
        <f t="shared" si="38"/>
        <v/>
      </c>
      <c r="BE109" s="108" t="str">
        <f t="shared" si="39"/>
        <v/>
      </c>
      <c r="BF109" s="109" t="str">
        <f t="shared" si="40"/>
        <v/>
      </c>
      <c r="BG109" s="110" t="str">
        <f t="shared" si="41"/>
        <v/>
      </c>
      <c r="BH109" s="111" t="str">
        <f t="shared" si="42"/>
        <v/>
      </c>
      <c r="BI109" s="112" t="str">
        <f t="shared" si="43"/>
        <v/>
      </c>
      <c r="BK109" s="104"/>
      <c r="BL109" s="104"/>
      <c r="BM109" s="105" t="str">
        <f t="shared" si="44"/>
        <v/>
      </c>
      <c r="BN109" s="106" t="str">
        <f t="shared" si="45"/>
        <v/>
      </c>
      <c r="BO109" s="107" t="str">
        <f t="shared" si="46"/>
        <v/>
      </c>
      <c r="BP109" s="107" t="str">
        <f t="shared" si="47"/>
        <v/>
      </c>
      <c r="BQ109" s="108" t="str">
        <f t="shared" si="48"/>
        <v/>
      </c>
      <c r="BR109" s="109" t="str">
        <f t="shared" si="49"/>
        <v/>
      </c>
      <c r="BS109" s="110" t="str">
        <f t="shared" si="50"/>
        <v/>
      </c>
      <c r="BT109" s="111" t="str">
        <f t="shared" si="51"/>
        <v/>
      </c>
      <c r="BU109" s="112" t="str">
        <f t="shared" si="52"/>
        <v/>
      </c>
      <c r="BW109" s="104"/>
      <c r="BX109" s="104"/>
      <c r="BY109" s="105" t="str">
        <f t="shared" si="53"/>
        <v/>
      </c>
      <c r="BZ109" s="106" t="str">
        <f t="shared" si="54"/>
        <v/>
      </c>
      <c r="CA109" s="107" t="str">
        <f t="shared" si="55"/>
        <v/>
      </c>
      <c r="CB109" s="107" t="str">
        <f t="shared" si="56"/>
        <v/>
      </c>
      <c r="CC109" s="108" t="str">
        <f t="shared" si="57"/>
        <v/>
      </c>
      <c r="CD109" s="109" t="str">
        <f t="shared" si="58"/>
        <v/>
      </c>
      <c r="CE109" s="110" t="str">
        <f t="shared" si="59"/>
        <v/>
      </c>
      <c r="CF109" s="111" t="str">
        <f t="shared" si="60"/>
        <v/>
      </c>
      <c r="CG109" s="112" t="str">
        <f t="shared" si="61"/>
        <v/>
      </c>
      <c r="CI109" s="104"/>
      <c r="CJ109" s="104"/>
      <c r="CK109" s="105" t="str">
        <f t="shared" si="62"/>
        <v/>
      </c>
      <c r="CL109" s="106" t="str">
        <f t="shared" si="63"/>
        <v/>
      </c>
      <c r="CM109" s="107" t="str">
        <f t="shared" si="64"/>
        <v/>
      </c>
      <c r="CN109" s="107" t="str">
        <f t="shared" si="65"/>
        <v/>
      </c>
      <c r="CO109" s="108" t="str">
        <f t="shared" si="66"/>
        <v/>
      </c>
      <c r="CP109" s="109" t="str">
        <f t="shared" si="67"/>
        <v/>
      </c>
      <c r="CQ109" s="110" t="str">
        <f t="shared" si="68"/>
        <v/>
      </c>
      <c r="CR109" s="111" t="str">
        <f t="shared" si="69"/>
        <v/>
      </c>
      <c r="CS109" s="112" t="str">
        <f t="shared" si="70"/>
        <v/>
      </c>
      <c r="CU109" s="104"/>
      <c r="CV109" s="104"/>
      <c r="CW109" s="105" t="str">
        <f t="shared" si="71"/>
        <v/>
      </c>
      <c r="CX109" s="106" t="str">
        <f t="shared" si="72"/>
        <v/>
      </c>
      <c r="CY109" s="107" t="str">
        <f t="shared" si="73"/>
        <v/>
      </c>
      <c r="CZ109" s="107" t="str">
        <f t="shared" si="74"/>
        <v/>
      </c>
      <c r="DA109" s="108" t="str">
        <f t="shared" si="75"/>
        <v/>
      </c>
      <c r="DB109" s="109" t="str">
        <f t="shared" si="76"/>
        <v/>
      </c>
      <c r="DC109" s="110" t="str">
        <f t="shared" si="77"/>
        <v/>
      </c>
      <c r="DD109" s="111" t="str">
        <f t="shared" si="78"/>
        <v/>
      </c>
      <c r="DE109" s="112" t="str">
        <f t="shared" si="79"/>
        <v/>
      </c>
      <c r="DG109" s="104"/>
      <c r="DH109" s="104"/>
      <c r="DI109" s="105" t="str">
        <f t="shared" si="80"/>
        <v/>
      </c>
      <c r="DJ109" s="106" t="str">
        <f t="shared" si="81"/>
        <v/>
      </c>
      <c r="DK109" s="107" t="str">
        <f t="shared" si="82"/>
        <v/>
      </c>
      <c r="DL109" s="107" t="str">
        <f t="shared" si="83"/>
        <v/>
      </c>
      <c r="DM109" s="108" t="str">
        <f t="shared" si="84"/>
        <v/>
      </c>
      <c r="DN109" s="109" t="str">
        <f t="shared" si="85"/>
        <v/>
      </c>
      <c r="DO109" s="110" t="str">
        <f t="shared" si="86"/>
        <v/>
      </c>
      <c r="DP109" s="111" t="str">
        <f t="shared" si="87"/>
        <v/>
      </c>
      <c r="DQ109" s="112" t="str">
        <f t="shared" si="88"/>
        <v/>
      </c>
      <c r="DS109" s="104"/>
      <c r="DT109" s="104"/>
      <c r="DU109" s="105" t="str">
        <f t="shared" si="89"/>
        <v/>
      </c>
      <c r="DV109" s="106" t="str">
        <f t="shared" si="90"/>
        <v/>
      </c>
      <c r="DW109" s="107" t="str">
        <f t="shared" si="91"/>
        <v/>
      </c>
      <c r="DX109" s="107" t="str">
        <f t="shared" si="92"/>
        <v/>
      </c>
      <c r="DY109" s="108" t="str">
        <f t="shared" si="93"/>
        <v/>
      </c>
      <c r="DZ109" s="109" t="str">
        <f t="shared" si="94"/>
        <v/>
      </c>
      <c r="EA109" s="110" t="str">
        <f t="shared" si="95"/>
        <v/>
      </c>
      <c r="EB109" s="111" t="str">
        <f t="shared" si="96"/>
        <v/>
      </c>
      <c r="EC109" s="112" t="str">
        <f t="shared" si="97"/>
        <v/>
      </c>
      <c r="EE109" s="104"/>
      <c r="EF109" s="104"/>
      <c r="EG109" s="105" t="str">
        <f t="shared" si="98"/>
        <v/>
      </c>
      <c r="EH109" s="106" t="str">
        <f t="shared" si="99"/>
        <v/>
      </c>
      <c r="EI109" s="107" t="str">
        <f t="shared" si="100"/>
        <v/>
      </c>
      <c r="EJ109" s="107" t="str">
        <f t="shared" si="101"/>
        <v/>
      </c>
      <c r="EK109" s="108" t="str">
        <f t="shared" si="102"/>
        <v/>
      </c>
      <c r="EL109" s="109" t="str">
        <f t="shared" si="103"/>
        <v/>
      </c>
      <c r="EM109" s="110" t="str">
        <f t="shared" si="104"/>
        <v/>
      </c>
      <c r="EN109" s="111" t="str">
        <f t="shared" si="105"/>
        <v/>
      </c>
      <c r="EO109" s="112" t="str">
        <f t="shared" si="106"/>
        <v/>
      </c>
      <c r="EQ109" s="104"/>
      <c r="ER109" s="104"/>
      <c r="ES109" s="105" t="str">
        <f t="shared" si="107"/>
        <v/>
      </c>
      <c r="ET109" s="106" t="str">
        <f t="shared" si="108"/>
        <v/>
      </c>
      <c r="EU109" s="107" t="str">
        <f t="shared" si="109"/>
        <v/>
      </c>
      <c r="EV109" s="107" t="str">
        <f t="shared" si="110"/>
        <v/>
      </c>
      <c r="EW109" s="108" t="str">
        <f t="shared" si="111"/>
        <v/>
      </c>
      <c r="EX109" s="109" t="str">
        <f t="shared" si="112"/>
        <v/>
      </c>
      <c r="EY109" s="110" t="str">
        <f t="shared" si="113"/>
        <v/>
      </c>
      <c r="EZ109" s="111" t="str">
        <f t="shared" si="114"/>
        <v/>
      </c>
      <c r="FA109" s="112" t="str">
        <f t="shared" si="115"/>
        <v/>
      </c>
      <c r="FC109" s="104"/>
      <c r="FD109" s="104"/>
      <c r="FE109" s="105" t="str">
        <f t="shared" si="116"/>
        <v/>
      </c>
      <c r="FF109" s="106" t="str">
        <f t="shared" si="117"/>
        <v/>
      </c>
      <c r="FG109" s="107" t="str">
        <f t="shared" si="118"/>
        <v/>
      </c>
      <c r="FH109" s="107" t="str">
        <f t="shared" si="119"/>
        <v/>
      </c>
      <c r="FI109" s="108" t="str">
        <f t="shared" si="120"/>
        <v/>
      </c>
      <c r="FJ109" s="109" t="str">
        <f t="shared" si="121"/>
        <v/>
      </c>
      <c r="FK109" s="110" t="str">
        <f t="shared" si="122"/>
        <v/>
      </c>
      <c r="FL109" s="111" t="str">
        <f t="shared" si="123"/>
        <v/>
      </c>
      <c r="FM109" s="112" t="str">
        <f t="shared" si="124"/>
        <v/>
      </c>
      <c r="FO109" s="104"/>
      <c r="FP109" s="104"/>
      <c r="FQ109" s="105" t="str">
        <f>IF(FU109="","",#REF!)</f>
        <v/>
      </c>
      <c r="FR109" s="106" t="str">
        <f t="shared" si="125"/>
        <v/>
      </c>
      <c r="FS109" s="107" t="str">
        <f t="shared" si="126"/>
        <v/>
      </c>
      <c r="FT109" s="107" t="str">
        <f t="shared" si="127"/>
        <v/>
      </c>
      <c r="FU109" s="108" t="str">
        <f t="shared" si="128"/>
        <v/>
      </c>
      <c r="FV109" s="109" t="str">
        <f t="shared" si="129"/>
        <v/>
      </c>
      <c r="FW109" s="110" t="str">
        <f t="shared" si="130"/>
        <v/>
      </c>
      <c r="FX109" s="111" t="str">
        <f t="shared" si="131"/>
        <v/>
      </c>
      <c r="FY109" s="112" t="str">
        <f t="shared" si="132"/>
        <v/>
      </c>
      <c r="GA109" s="104"/>
      <c r="GB109" s="104"/>
      <c r="GC109" s="105" t="str">
        <f t="shared" si="133"/>
        <v/>
      </c>
      <c r="GD109" s="106" t="str">
        <f t="shared" si="134"/>
        <v/>
      </c>
      <c r="GE109" s="107" t="str">
        <f t="shared" si="135"/>
        <v/>
      </c>
      <c r="GF109" s="107" t="str">
        <f t="shared" si="136"/>
        <v/>
      </c>
      <c r="GG109" s="108" t="str">
        <f t="shared" si="137"/>
        <v/>
      </c>
      <c r="GH109" s="109" t="str">
        <f t="shared" si="138"/>
        <v/>
      </c>
      <c r="GI109" s="110" t="str">
        <f t="shared" si="139"/>
        <v/>
      </c>
      <c r="GJ109" s="111" t="str">
        <f t="shared" si="140"/>
        <v/>
      </c>
      <c r="GK109" s="112" t="str">
        <f t="shared" si="141"/>
        <v/>
      </c>
      <c r="GM109" s="104"/>
      <c r="GN109" s="104"/>
      <c r="GO109" s="105" t="str">
        <f t="shared" si="142"/>
        <v/>
      </c>
      <c r="GP109" s="106" t="str">
        <f t="shared" si="143"/>
        <v/>
      </c>
      <c r="GQ109" s="107" t="str">
        <f t="shared" si="144"/>
        <v/>
      </c>
      <c r="GR109" s="107" t="str">
        <f t="shared" si="145"/>
        <v/>
      </c>
      <c r="GS109" s="108" t="str">
        <f t="shared" si="146"/>
        <v/>
      </c>
      <c r="GT109" s="109" t="str">
        <f t="shared" si="147"/>
        <v/>
      </c>
      <c r="GU109" s="110" t="str">
        <f t="shared" si="148"/>
        <v/>
      </c>
      <c r="GV109" s="111" t="str">
        <f t="shared" si="149"/>
        <v/>
      </c>
      <c r="GW109" s="112" t="str">
        <f t="shared" si="150"/>
        <v/>
      </c>
      <c r="GY109" s="104"/>
      <c r="GZ109" s="104"/>
      <c r="HA109" s="105" t="str">
        <f t="shared" si="151"/>
        <v/>
      </c>
      <c r="HB109" s="106" t="str">
        <f t="shared" si="152"/>
        <v/>
      </c>
      <c r="HC109" s="107" t="str">
        <f t="shared" si="153"/>
        <v/>
      </c>
      <c r="HD109" s="107" t="str">
        <f t="shared" si="154"/>
        <v/>
      </c>
      <c r="HE109" s="108" t="str">
        <f t="shared" si="155"/>
        <v/>
      </c>
      <c r="HF109" s="109" t="str">
        <f t="shared" si="156"/>
        <v/>
      </c>
      <c r="HG109" s="110" t="str">
        <f t="shared" si="157"/>
        <v/>
      </c>
      <c r="HH109" s="111" t="str">
        <f t="shared" si="158"/>
        <v/>
      </c>
      <c r="HI109" s="112" t="str">
        <f t="shared" si="159"/>
        <v/>
      </c>
      <c r="HK109" s="104"/>
      <c r="HL109" s="104"/>
      <c r="HM109" s="105" t="str">
        <f t="shared" si="160"/>
        <v/>
      </c>
      <c r="HN109" s="106" t="str">
        <f t="shared" si="161"/>
        <v/>
      </c>
      <c r="HO109" s="107" t="str">
        <f t="shared" si="162"/>
        <v/>
      </c>
      <c r="HP109" s="107" t="str">
        <f t="shared" si="163"/>
        <v/>
      </c>
      <c r="HQ109" s="108" t="str">
        <f t="shared" si="164"/>
        <v/>
      </c>
      <c r="HR109" s="109" t="str">
        <f t="shared" si="165"/>
        <v/>
      </c>
      <c r="HS109" s="110" t="str">
        <f t="shared" si="166"/>
        <v/>
      </c>
      <c r="HT109" s="111" t="str">
        <f t="shared" si="167"/>
        <v/>
      </c>
      <c r="HU109" s="112" t="str">
        <f t="shared" si="168"/>
        <v/>
      </c>
      <c r="HW109" s="104"/>
      <c r="HX109" s="104"/>
      <c r="HY109" s="105" t="str">
        <f t="shared" si="169"/>
        <v/>
      </c>
      <c r="HZ109" s="106" t="str">
        <f t="shared" si="170"/>
        <v/>
      </c>
      <c r="IA109" s="107" t="str">
        <f t="shared" si="171"/>
        <v/>
      </c>
      <c r="IB109" s="107" t="str">
        <f t="shared" si="172"/>
        <v/>
      </c>
      <c r="IC109" s="108" t="str">
        <f t="shared" si="173"/>
        <v/>
      </c>
      <c r="ID109" s="109" t="str">
        <f t="shared" si="174"/>
        <v/>
      </c>
      <c r="IE109" s="110" t="str">
        <f t="shared" si="175"/>
        <v/>
      </c>
      <c r="IF109" s="111" t="str">
        <f t="shared" si="176"/>
        <v/>
      </c>
      <c r="IG109" s="112" t="str">
        <f t="shared" si="177"/>
        <v/>
      </c>
      <c r="II109" s="104"/>
      <c r="IJ109" s="104"/>
      <c r="IK109" s="105" t="str">
        <f t="shared" si="178"/>
        <v/>
      </c>
      <c r="IL109" s="106" t="str">
        <f t="shared" si="179"/>
        <v/>
      </c>
      <c r="IM109" s="107" t="str">
        <f t="shared" si="180"/>
        <v/>
      </c>
      <c r="IN109" s="107" t="str">
        <f t="shared" si="181"/>
        <v/>
      </c>
      <c r="IO109" s="108" t="str">
        <f t="shared" si="182"/>
        <v/>
      </c>
      <c r="IP109" s="109" t="str">
        <f t="shared" si="183"/>
        <v/>
      </c>
      <c r="IQ109" s="110" t="str">
        <f t="shared" si="184"/>
        <v/>
      </c>
      <c r="IR109" s="111" t="str">
        <f t="shared" si="185"/>
        <v/>
      </c>
      <c r="IS109" s="112" t="str">
        <f t="shared" si="186"/>
        <v/>
      </c>
      <c r="IU109" s="104"/>
      <c r="IV109" s="104"/>
      <c r="IW109" s="105" t="str">
        <f t="shared" si="187"/>
        <v/>
      </c>
      <c r="IX109" s="106" t="str">
        <f t="shared" si="188"/>
        <v/>
      </c>
      <c r="IY109" s="107" t="str">
        <f t="shared" si="189"/>
        <v/>
      </c>
      <c r="IZ109" s="107" t="str">
        <f t="shared" si="190"/>
        <v/>
      </c>
      <c r="JA109" s="108" t="str">
        <f t="shared" si="191"/>
        <v/>
      </c>
      <c r="JB109" s="109" t="str">
        <f t="shared" si="192"/>
        <v/>
      </c>
      <c r="JC109" s="110" t="str">
        <f t="shared" si="193"/>
        <v/>
      </c>
      <c r="JD109" s="111" t="str">
        <f t="shared" si="194"/>
        <v/>
      </c>
      <c r="JE109" s="112" t="str">
        <f t="shared" si="195"/>
        <v/>
      </c>
      <c r="JG109" s="104"/>
      <c r="JH109" s="104"/>
      <c r="JI109" s="105" t="str">
        <f t="shared" si="196"/>
        <v/>
      </c>
      <c r="JJ109" s="106" t="str">
        <f t="shared" si="197"/>
        <v/>
      </c>
      <c r="JK109" s="107" t="str">
        <f t="shared" si="198"/>
        <v/>
      </c>
      <c r="JL109" s="107" t="str">
        <f t="shared" si="199"/>
        <v/>
      </c>
      <c r="JM109" s="108" t="str">
        <f t="shared" si="200"/>
        <v/>
      </c>
      <c r="JN109" s="109" t="str">
        <f t="shared" si="201"/>
        <v/>
      </c>
      <c r="JO109" s="110" t="str">
        <f t="shared" si="202"/>
        <v/>
      </c>
      <c r="JP109" s="111" t="str">
        <f t="shared" si="203"/>
        <v/>
      </c>
      <c r="JQ109" s="112" t="str">
        <f t="shared" si="204"/>
        <v/>
      </c>
      <c r="JS109" s="104"/>
      <c r="JT109" s="104"/>
      <c r="JU109" s="105" t="str">
        <f t="shared" si="205"/>
        <v/>
      </c>
      <c r="JV109" s="106" t="str">
        <f t="shared" si="206"/>
        <v/>
      </c>
      <c r="JW109" s="107" t="str">
        <f t="shared" si="207"/>
        <v/>
      </c>
      <c r="JX109" s="107" t="str">
        <f t="shared" si="208"/>
        <v/>
      </c>
      <c r="JY109" s="108" t="str">
        <f t="shared" si="209"/>
        <v/>
      </c>
      <c r="JZ109" s="109" t="str">
        <f t="shared" si="210"/>
        <v/>
      </c>
      <c r="KA109" s="110" t="str">
        <f t="shared" si="211"/>
        <v/>
      </c>
      <c r="KB109" s="111" t="str">
        <f t="shared" si="212"/>
        <v/>
      </c>
      <c r="KC109" s="112" t="str">
        <f t="shared" si="213"/>
        <v/>
      </c>
      <c r="KE109" s="104"/>
      <c r="KF109" s="104"/>
    </row>
    <row r="110" spans="1:292" ht="13.5" customHeight="1">
      <c r="A110" s="20"/>
      <c r="E110" s="105" t="str">
        <f t="shared" si="0"/>
        <v/>
      </c>
      <c r="F110" s="106" t="str">
        <f t="shared" si="1"/>
        <v/>
      </c>
      <c r="G110" s="107" t="str">
        <f t="shared" si="2"/>
        <v/>
      </c>
      <c r="H110" s="107" t="str">
        <f t="shared" si="3"/>
        <v/>
      </c>
      <c r="I110" s="108" t="str">
        <f t="shared" si="4"/>
        <v/>
      </c>
      <c r="J110" s="109" t="str">
        <f t="shared" si="5"/>
        <v/>
      </c>
      <c r="K110" s="110" t="str">
        <f t="shared" si="6"/>
        <v/>
      </c>
      <c r="L110" s="111" t="str">
        <f t="shared" si="7"/>
        <v/>
      </c>
      <c r="M110" s="112" t="str">
        <f t="shared" si="8"/>
        <v/>
      </c>
      <c r="O110" s="104"/>
      <c r="P110" s="165"/>
      <c r="Q110" s="105" t="str">
        <f t="shared" si="9"/>
        <v/>
      </c>
      <c r="R110" s="106" t="str">
        <f t="shared" si="10"/>
        <v/>
      </c>
      <c r="S110" s="107" t="str">
        <f t="shared" si="11"/>
        <v/>
      </c>
      <c r="T110" s="107" t="str">
        <f t="shared" si="12"/>
        <v/>
      </c>
      <c r="U110" s="108" t="str">
        <f t="shared" si="13"/>
        <v/>
      </c>
      <c r="V110" s="109" t="str">
        <f t="shared" si="14"/>
        <v/>
      </c>
      <c r="W110" s="110" t="str">
        <f t="shared" si="15"/>
        <v/>
      </c>
      <c r="X110" s="111" t="s">
        <v>287</v>
      </c>
      <c r="Y110" s="112" t="str">
        <f t="shared" si="16"/>
        <v/>
      </c>
      <c r="AA110" s="104"/>
      <c r="AB110" s="104"/>
      <c r="AC110" s="105" t="str">
        <f t="shared" si="17"/>
        <v/>
      </c>
      <c r="AD110" s="106" t="str">
        <f t="shared" si="18"/>
        <v/>
      </c>
      <c r="AE110" s="107" t="str">
        <f t="shared" si="19"/>
        <v/>
      </c>
      <c r="AF110" s="107" t="str">
        <f t="shared" si="20"/>
        <v/>
      </c>
      <c r="AG110" s="108" t="str">
        <f t="shared" si="21"/>
        <v/>
      </c>
      <c r="AH110" s="109" t="str">
        <f t="shared" si="22"/>
        <v/>
      </c>
      <c r="AI110" s="110" t="str">
        <f t="shared" si="23"/>
        <v/>
      </c>
      <c r="AJ110" s="111" t="str">
        <f t="shared" si="24"/>
        <v/>
      </c>
      <c r="AK110" s="112" t="str">
        <f t="shared" si="25"/>
        <v/>
      </c>
      <c r="AM110" s="104"/>
      <c r="AN110" s="104"/>
      <c r="AO110" s="105" t="str">
        <f t="shared" si="26"/>
        <v/>
      </c>
      <c r="AP110" s="106" t="str">
        <f t="shared" si="27"/>
        <v/>
      </c>
      <c r="AQ110" s="107" t="str">
        <f t="shared" si="28"/>
        <v/>
      </c>
      <c r="AR110" s="107" t="str">
        <f t="shared" si="29"/>
        <v/>
      </c>
      <c r="AS110" s="108" t="str">
        <f t="shared" si="30"/>
        <v/>
      </c>
      <c r="AT110" s="109" t="str">
        <f t="shared" si="31"/>
        <v/>
      </c>
      <c r="AU110" s="110" t="str">
        <f t="shared" si="32"/>
        <v/>
      </c>
      <c r="AV110" s="111" t="str">
        <f t="shared" si="33"/>
        <v/>
      </c>
      <c r="AW110" s="112" t="str">
        <f t="shared" si="34"/>
        <v/>
      </c>
      <c r="AY110" s="104"/>
      <c r="AZ110" s="104"/>
      <c r="BA110" s="105" t="str">
        <f t="shared" si="35"/>
        <v/>
      </c>
      <c r="BB110" s="106" t="str">
        <f t="shared" si="36"/>
        <v/>
      </c>
      <c r="BC110" s="107" t="str">
        <f t="shared" si="37"/>
        <v/>
      </c>
      <c r="BD110" s="107" t="str">
        <f t="shared" si="38"/>
        <v/>
      </c>
      <c r="BE110" s="108" t="str">
        <f t="shared" si="39"/>
        <v/>
      </c>
      <c r="BF110" s="109" t="str">
        <f t="shared" si="40"/>
        <v/>
      </c>
      <c r="BG110" s="110" t="str">
        <f t="shared" si="41"/>
        <v/>
      </c>
      <c r="BH110" s="111" t="str">
        <f t="shared" si="42"/>
        <v/>
      </c>
      <c r="BI110" s="112" t="str">
        <f t="shared" si="43"/>
        <v/>
      </c>
      <c r="BK110" s="104"/>
      <c r="BL110" s="104"/>
      <c r="BM110" s="105" t="str">
        <f t="shared" si="44"/>
        <v/>
      </c>
      <c r="BN110" s="106" t="str">
        <f t="shared" si="45"/>
        <v/>
      </c>
      <c r="BO110" s="107" t="str">
        <f t="shared" si="46"/>
        <v/>
      </c>
      <c r="BP110" s="107" t="str">
        <f t="shared" si="47"/>
        <v/>
      </c>
      <c r="BQ110" s="108" t="str">
        <f t="shared" si="48"/>
        <v/>
      </c>
      <c r="BR110" s="109" t="str">
        <f t="shared" si="49"/>
        <v/>
      </c>
      <c r="BS110" s="110" t="str">
        <f t="shared" si="50"/>
        <v/>
      </c>
      <c r="BT110" s="111" t="str">
        <f t="shared" si="51"/>
        <v/>
      </c>
      <c r="BU110" s="112" t="str">
        <f t="shared" si="52"/>
        <v/>
      </c>
      <c r="BW110" s="104"/>
      <c r="BX110" s="104"/>
      <c r="BY110" s="105" t="str">
        <f t="shared" si="53"/>
        <v/>
      </c>
      <c r="BZ110" s="106" t="str">
        <f t="shared" si="54"/>
        <v/>
      </c>
      <c r="CA110" s="107" t="str">
        <f t="shared" si="55"/>
        <v/>
      </c>
      <c r="CB110" s="107" t="str">
        <f t="shared" si="56"/>
        <v/>
      </c>
      <c r="CC110" s="108" t="str">
        <f t="shared" si="57"/>
        <v/>
      </c>
      <c r="CD110" s="109" t="str">
        <f t="shared" si="58"/>
        <v/>
      </c>
      <c r="CE110" s="110" t="str">
        <f t="shared" si="59"/>
        <v/>
      </c>
      <c r="CF110" s="111" t="str">
        <f t="shared" si="60"/>
        <v/>
      </c>
      <c r="CG110" s="112" t="str">
        <f t="shared" si="61"/>
        <v/>
      </c>
      <c r="CI110" s="104"/>
      <c r="CJ110" s="104"/>
      <c r="CK110" s="105" t="str">
        <f t="shared" si="62"/>
        <v/>
      </c>
      <c r="CL110" s="106" t="str">
        <f t="shared" si="63"/>
        <v/>
      </c>
      <c r="CM110" s="107" t="str">
        <f t="shared" si="64"/>
        <v/>
      </c>
      <c r="CN110" s="107" t="str">
        <f t="shared" si="65"/>
        <v/>
      </c>
      <c r="CO110" s="108" t="str">
        <f t="shared" si="66"/>
        <v/>
      </c>
      <c r="CP110" s="109" t="str">
        <f t="shared" si="67"/>
        <v/>
      </c>
      <c r="CQ110" s="110" t="str">
        <f t="shared" si="68"/>
        <v/>
      </c>
      <c r="CR110" s="111" t="str">
        <f t="shared" si="69"/>
        <v/>
      </c>
      <c r="CS110" s="112" t="str">
        <f t="shared" si="70"/>
        <v/>
      </c>
      <c r="CU110" s="104"/>
      <c r="CV110" s="104"/>
      <c r="CW110" s="105" t="str">
        <f t="shared" si="71"/>
        <v/>
      </c>
      <c r="CX110" s="106" t="str">
        <f t="shared" si="72"/>
        <v/>
      </c>
      <c r="CY110" s="107" t="str">
        <f t="shared" si="73"/>
        <v/>
      </c>
      <c r="CZ110" s="107" t="str">
        <f t="shared" si="74"/>
        <v/>
      </c>
      <c r="DA110" s="108" t="str">
        <f t="shared" si="75"/>
        <v/>
      </c>
      <c r="DB110" s="109" t="str">
        <f t="shared" si="76"/>
        <v/>
      </c>
      <c r="DC110" s="110" t="str">
        <f t="shared" si="77"/>
        <v/>
      </c>
      <c r="DD110" s="111" t="str">
        <f t="shared" si="78"/>
        <v/>
      </c>
      <c r="DE110" s="112" t="str">
        <f t="shared" si="79"/>
        <v/>
      </c>
      <c r="DG110" s="104"/>
      <c r="DH110" s="104"/>
      <c r="DI110" s="105" t="str">
        <f t="shared" si="80"/>
        <v/>
      </c>
      <c r="DJ110" s="106" t="str">
        <f t="shared" si="81"/>
        <v/>
      </c>
      <c r="DK110" s="107" t="str">
        <f t="shared" si="82"/>
        <v/>
      </c>
      <c r="DL110" s="107" t="str">
        <f t="shared" si="83"/>
        <v/>
      </c>
      <c r="DM110" s="108" t="str">
        <f t="shared" si="84"/>
        <v/>
      </c>
      <c r="DN110" s="109" t="str">
        <f t="shared" si="85"/>
        <v/>
      </c>
      <c r="DO110" s="110" t="str">
        <f t="shared" si="86"/>
        <v/>
      </c>
      <c r="DP110" s="111" t="str">
        <f t="shared" si="87"/>
        <v/>
      </c>
      <c r="DQ110" s="112" t="str">
        <f t="shared" si="88"/>
        <v/>
      </c>
      <c r="DS110" s="104"/>
      <c r="DT110" s="104"/>
      <c r="DU110" s="105" t="str">
        <f t="shared" si="89"/>
        <v/>
      </c>
      <c r="DV110" s="106" t="str">
        <f t="shared" si="90"/>
        <v/>
      </c>
      <c r="DW110" s="107" t="str">
        <f t="shared" si="91"/>
        <v/>
      </c>
      <c r="DX110" s="107" t="str">
        <f t="shared" si="92"/>
        <v/>
      </c>
      <c r="DY110" s="108" t="str">
        <f t="shared" si="93"/>
        <v/>
      </c>
      <c r="DZ110" s="109" t="str">
        <f t="shared" si="94"/>
        <v/>
      </c>
      <c r="EA110" s="110" t="str">
        <f t="shared" si="95"/>
        <v/>
      </c>
      <c r="EB110" s="111" t="str">
        <f t="shared" si="96"/>
        <v/>
      </c>
      <c r="EC110" s="112" t="str">
        <f t="shared" si="97"/>
        <v/>
      </c>
      <c r="EE110" s="104"/>
      <c r="EF110" s="104"/>
      <c r="EG110" s="105" t="str">
        <f t="shared" si="98"/>
        <v/>
      </c>
      <c r="EH110" s="106" t="str">
        <f t="shared" si="99"/>
        <v/>
      </c>
      <c r="EI110" s="107" t="str">
        <f t="shared" si="100"/>
        <v/>
      </c>
      <c r="EJ110" s="107" t="str">
        <f t="shared" si="101"/>
        <v/>
      </c>
      <c r="EK110" s="108" t="str">
        <f t="shared" si="102"/>
        <v/>
      </c>
      <c r="EL110" s="109" t="str">
        <f t="shared" si="103"/>
        <v/>
      </c>
      <c r="EM110" s="110" t="str">
        <f t="shared" si="104"/>
        <v/>
      </c>
      <c r="EN110" s="111" t="str">
        <f t="shared" si="105"/>
        <v/>
      </c>
      <c r="EO110" s="112" t="str">
        <f t="shared" si="106"/>
        <v/>
      </c>
      <c r="EQ110" s="104"/>
      <c r="ER110" s="104"/>
      <c r="ES110" s="105" t="str">
        <f t="shared" si="107"/>
        <v/>
      </c>
      <c r="ET110" s="106" t="str">
        <f t="shared" si="108"/>
        <v/>
      </c>
      <c r="EU110" s="107" t="str">
        <f t="shared" si="109"/>
        <v/>
      </c>
      <c r="EV110" s="107" t="str">
        <f t="shared" si="110"/>
        <v/>
      </c>
      <c r="EW110" s="108" t="str">
        <f t="shared" si="111"/>
        <v/>
      </c>
      <c r="EX110" s="109" t="str">
        <f t="shared" si="112"/>
        <v/>
      </c>
      <c r="EY110" s="110" t="str">
        <f t="shared" si="113"/>
        <v/>
      </c>
      <c r="EZ110" s="111" t="str">
        <f t="shared" si="114"/>
        <v/>
      </c>
      <c r="FA110" s="112" t="str">
        <f t="shared" si="115"/>
        <v/>
      </c>
      <c r="FC110" s="104"/>
      <c r="FD110" s="104"/>
      <c r="FE110" s="105" t="str">
        <f t="shared" si="116"/>
        <v/>
      </c>
      <c r="FF110" s="106" t="str">
        <f t="shared" si="117"/>
        <v/>
      </c>
      <c r="FG110" s="107" t="str">
        <f t="shared" si="118"/>
        <v/>
      </c>
      <c r="FH110" s="107" t="str">
        <f t="shared" si="119"/>
        <v/>
      </c>
      <c r="FI110" s="108" t="str">
        <f t="shared" si="120"/>
        <v/>
      </c>
      <c r="FJ110" s="109" t="str">
        <f t="shared" si="121"/>
        <v/>
      </c>
      <c r="FK110" s="110" t="str">
        <f t="shared" si="122"/>
        <v/>
      </c>
      <c r="FL110" s="111" t="str">
        <f t="shared" si="123"/>
        <v/>
      </c>
      <c r="FM110" s="112" t="str">
        <f t="shared" si="124"/>
        <v/>
      </c>
      <c r="FO110" s="104"/>
      <c r="FP110" s="104"/>
      <c r="FQ110" s="105" t="str">
        <f>IF(FU110="","",#REF!)</f>
        <v/>
      </c>
      <c r="FR110" s="106" t="str">
        <f t="shared" si="125"/>
        <v/>
      </c>
      <c r="FS110" s="107" t="str">
        <f t="shared" si="126"/>
        <v/>
      </c>
      <c r="FT110" s="107" t="str">
        <f t="shared" si="127"/>
        <v/>
      </c>
      <c r="FU110" s="108" t="str">
        <f t="shared" si="128"/>
        <v/>
      </c>
      <c r="FV110" s="109" t="str">
        <f t="shared" si="129"/>
        <v/>
      </c>
      <c r="FW110" s="110" t="str">
        <f t="shared" si="130"/>
        <v/>
      </c>
      <c r="FX110" s="111" t="str">
        <f t="shared" si="131"/>
        <v/>
      </c>
      <c r="FY110" s="112" t="str">
        <f t="shared" si="132"/>
        <v/>
      </c>
      <c r="GA110" s="104"/>
      <c r="GB110" s="104"/>
      <c r="GC110" s="105" t="str">
        <f t="shared" si="133"/>
        <v/>
      </c>
      <c r="GD110" s="106" t="str">
        <f t="shared" si="134"/>
        <v/>
      </c>
      <c r="GE110" s="107" t="str">
        <f t="shared" si="135"/>
        <v/>
      </c>
      <c r="GF110" s="107" t="str">
        <f t="shared" si="136"/>
        <v/>
      </c>
      <c r="GG110" s="108" t="str">
        <f t="shared" si="137"/>
        <v/>
      </c>
      <c r="GH110" s="109" t="str">
        <f t="shared" si="138"/>
        <v/>
      </c>
      <c r="GI110" s="110" t="str">
        <f t="shared" si="139"/>
        <v/>
      </c>
      <c r="GJ110" s="111" t="str">
        <f t="shared" si="140"/>
        <v/>
      </c>
      <c r="GK110" s="112" t="str">
        <f t="shared" si="141"/>
        <v/>
      </c>
      <c r="GM110" s="104"/>
      <c r="GN110" s="104"/>
      <c r="GO110" s="105" t="str">
        <f t="shared" si="142"/>
        <v/>
      </c>
      <c r="GP110" s="106" t="str">
        <f t="shared" si="143"/>
        <v/>
      </c>
      <c r="GQ110" s="107" t="str">
        <f t="shared" si="144"/>
        <v/>
      </c>
      <c r="GR110" s="107" t="str">
        <f t="shared" si="145"/>
        <v/>
      </c>
      <c r="GS110" s="108" t="str">
        <f t="shared" si="146"/>
        <v/>
      </c>
      <c r="GT110" s="109" t="str">
        <f t="shared" si="147"/>
        <v/>
      </c>
      <c r="GU110" s="110" t="str">
        <f t="shared" si="148"/>
        <v/>
      </c>
      <c r="GV110" s="111" t="str">
        <f t="shared" si="149"/>
        <v/>
      </c>
      <c r="GW110" s="112" t="str">
        <f t="shared" si="150"/>
        <v/>
      </c>
      <c r="GY110" s="104"/>
      <c r="GZ110" s="104"/>
      <c r="HA110" s="105" t="str">
        <f t="shared" si="151"/>
        <v/>
      </c>
      <c r="HB110" s="106" t="str">
        <f t="shared" si="152"/>
        <v/>
      </c>
      <c r="HC110" s="107" t="str">
        <f t="shared" si="153"/>
        <v/>
      </c>
      <c r="HD110" s="107" t="str">
        <f t="shared" si="154"/>
        <v/>
      </c>
      <c r="HE110" s="108" t="str">
        <f t="shared" si="155"/>
        <v/>
      </c>
      <c r="HF110" s="109" t="str">
        <f t="shared" si="156"/>
        <v/>
      </c>
      <c r="HG110" s="110" t="str">
        <f t="shared" si="157"/>
        <v/>
      </c>
      <c r="HH110" s="111" t="str">
        <f t="shared" si="158"/>
        <v/>
      </c>
      <c r="HI110" s="112" t="str">
        <f t="shared" si="159"/>
        <v/>
      </c>
      <c r="HK110" s="104"/>
      <c r="HL110" s="104"/>
      <c r="HM110" s="105" t="str">
        <f t="shared" si="160"/>
        <v/>
      </c>
      <c r="HN110" s="106" t="str">
        <f t="shared" si="161"/>
        <v/>
      </c>
      <c r="HO110" s="107" t="str">
        <f t="shared" si="162"/>
        <v/>
      </c>
      <c r="HP110" s="107" t="str">
        <f t="shared" si="163"/>
        <v/>
      </c>
      <c r="HQ110" s="108" t="str">
        <f t="shared" si="164"/>
        <v/>
      </c>
      <c r="HR110" s="109" t="str">
        <f t="shared" si="165"/>
        <v/>
      </c>
      <c r="HS110" s="110" t="str">
        <f t="shared" si="166"/>
        <v/>
      </c>
      <c r="HT110" s="111" t="str">
        <f t="shared" si="167"/>
        <v/>
      </c>
      <c r="HU110" s="112" t="str">
        <f t="shared" si="168"/>
        <v/>
      </c>
      <c r="HW110" s="104"/>
      <c r="HX110" s="104"/>
      <c r="HY110" s="105" t="str">
        <f t="shared" si="169"/>
        <v/>
      </c>
      <c r="HZ110" s="106" t="str">
        <f t="shared" si="170"/>
        <v/>
      </c>
      <c r="IA110" s="107" t="str">
        <f t="shared" si="171"/>
        <v/>
      </c>
      <c r="IB110" s="107" t="str">
        <f t="shared" si="172"/>
        <v/>
      </c>
      <c r="IC110" s="108" t="str">
        <f t="shared" si="173"/>
        <v/>
      </c>
      <c r="ID110" s="109" t="str">
        <f t="shared" si="174"/>
        <v/>
      </c>
      <c r="IE110" s="110" t="str">
        <f t="shared" si="175"/>
        <v/>
      </c>
      <c r="IF110" s="111" t="str">
        <f t="shared" si="176"/>
        <v/>
      </c>
      <c r="IG110" s="112" t="str">
        <f t="shared" si="177"/>
        <v/>
      </c>
      <c r="II110" s="104"/>
      <c r="IJ110" s="104"/>
      <c r="IK110" s="105" t="str">
        <f t="shared" si="178"/>
        <v/>
      </c>
      <c r="IL110" s="106" t="str">
        <f t="shared" si="179"/>
        <v/>
      </c>
      <c r="IM110" s="107" t="str">
        <f t="shared" si="180"/>
        <v/>
      </c>
      <c r="IN110" s="107" t="str">
        <f t="shared" si="181"/>
        <v/>
      </c>
      <c r="IO110" s="108" t="str">
        <f t="shared" si="182"/>
        <v/>
      </c>
      <c r="IP110" s="109" t="str">
        <f t="shared" si="183"/>
        <v/>
      </c>
      <c r="IQ110" s="110" t="str">
        <f t="shared" si="184"/>
        <v/>
      </c>
      <c r="IR110" s="111" t="str">
        <f t="shared" si="185"/>
        <v/>
      </c>
      <c r="IS110" s="112" t="str">
        <f t="shared" si="186"/>
        <v/>
      </c>
      <c r="IU110" s="104"/>
      <c r="IV110" s="104"/>
      <c r="IW110" s="105" t="str">
        <f t="shared" si="187"/>
        <v/>
      </c>
      <c r="IX110" s="106" t="str">
        <f t="shared" si="188"/>
        <v/>
      </c>
      <c r="IY110" s="107" t="str">
        <f t="shared" si="189"/>
        <v/>
      </c>
      <c r="IZ110" s="107" t="str">
        <f t="shared" si="190"/>
        <v/>
      </c>
      <c r="JA110" s="108" t="str">
        <f t="shared" si="191"/>
        <v/>
      </c>
      <c r="JB110" s="109" t="str">
        <f t="shared" si="192"/>
        <v/>
      </c>
      <c r="JC110" s="110" t="str">
        <f t="shared" si="193"/>
        <v/>
      </c>
      <c r="JD110" s="111" t="str">
        <f t="shared" si="194"/>
        <v/>
      </c>
      <c r="JE110" s="112" t="str">
        <f t="shared" si="195"/>
        <v/>
      </c>
      <c r="JG110" s="104"/>
      <c r="JH110" s="104"/>
      <c r="JI110" s="105" t="str">
        <f t="shared" si="196"/>
        <v/>
      </c>
      <c r="JJ110" s="106" t="str">
        <f t="shared" si="197"/>
        <v/>
      </c>
      <c r="JK110" s="107" t="str">
        <f t="shared" si="198"/>
        <v/>
      </c>
      <c r="JL110" s="107" t="str">
        <f t="shared" si="199"/>
        <v/>
      </c>
      <c r="JM110" s="108" t="str">
        <f t="shared" si="200"/>
        <v/>
      </c>
      <c r="JN110" s="109" t="str">
        <f t="shared" si="201"/>
        <v/>
      </c>
      <c r="JO110" s="110" t="str">
        <f t="shared" si="202"/>
        <v/>
      </c>
      <c r="JP110" s="111" t="str">
        <f t="shared" si="203"/>
        <v/>
      </c>
      <c r="JQ110" s="112" t="str">
        <f t="shared" si="204"/>
        <v/>
      </c>
      <c r="JS110" s="104"/>
      <c r="JT110" s="104"/>
      <c r="JU110" s="105" t="str">
        <f t="shared" si="205"/>
        <v/>
      </c>
      <c r="JV110" s="106" t="str">
        <f t="shared" si="206"/>
        <v/>
      </c>
      <c r="JW110" s="107" t="str">
        <f t="shared" si="207"/>
        <v/>
      </c>
      <c r="JX110" s="107" t="str">
        <f t="shared" si="208"/>
        <v/>
      </c>
      <c r="JY110" s="108" t="str">
        <f t="shared" si="209"/>
        <v/>
      </c>
      <c r="JZ110" s="109" t="str">
        <f t="shared" si="210"/>
        <v/>
      </c>
      <c r="KA110" s="110" t="str">
        <f t="shared" si="211"/>
        <v/>
      </c>
      <c r="KB110" s="111" t="str">
        <f t="shared" si="212"/>
        <v/>
      </c>
      <c r="KC110" s="112" t="str">
        <f t="shared" si="213"/>
        <v/>
      </c>
      <c r="KE110" s="104"/>
      <c r="KF110" s="104"/>
    </row>
    <row r="111" spans="1:292" ht="13.5" customHeight="1">
      <c r="A111" s="20"/>
      <c r="E111" s="105" t="str">
        <f t="shared" si="0"/>
        <v/>
      </c>
      <c r="F111" s="106" t="str">
        <f t="shared" si="1"/>
        <v/>
      </c>
      <c r="G111" s="107" t="str">
        <f t="shared" si="2"/>
        <v/>
      </c>
      <c r="H111" s="107" t="str">
        <f t="shared" si="3"/>
        <v/>
      </c>
      <c r="I111" s="108" t="str">
        <f t="shared" si="4"/>
        <v/>
      </c>
      <c r="J111" s="109" t="str">
        <f t="shared" si="5"/>
        <v/>
      </c>
      <c r="K111" s="110" t="str">
        <f t="shared" si="6"/>
        <v/>
      </c>
      <c r="L111" s="111" t="str">
        <f t="shared" si="7"/>
        <v/>
      </c>
      <c r="M111" s="112" t="str">
        <f t="shared" si="8"/>
        <v/>
      </c>
      <c r="O111" s="104"/>
      <c r="P111" s="165"/>
      <c r="Q111" s="105" t="str">
        <f t="shared" si="9"/>
        <v/>
      </c>
      <c r="R111" s="106" t="str">
        <f t="shared" si="10"/>
        <v/>
      </c>
      <c r="S111" s="107" t="str">
        <f t="shared" si="11"/>
        <v/>
      </c>
      <c r="T111" s="107" t="str">
        <f t="shared" si="12"/>
        <v/>
      </c>
      <c r="U111" s="108" t="str">
        <f t="shared" si="13"/>
        <v/>
      </c>
      <c r="V111" s="109" t="str">
        <f t="shared" si="14"/>
        <v/>
      </c>
      <c r="W111" s="110" t="str">
        <f t="shared" si="15"/>
        <v/>
      </c>
      <c r="X111" s="111" t="s">
        <v>287</v>
      </c>
      <c r="Y111" s="112" t="str">
        <f t="shared" si="16"/>
        <v/>
      </c>
      <c r="AA111" s="104"/>
      <c r="AB111" s="104"/>
      <c r="AC111" s="105" t="str">
        <f t="shared" si="17"/>
        <v/>
      </c>
      <c r="AD111" s="106" t="str">
        <f t="shared" si="18"/>
        <v/>
      </c>
      <c r="AE111" s="107" t="str">
        <f t="shared" si="19"/>
        <v/>
      </c>
      <c r="AF111" s="107" t="str">
        <f t="shared" si="20"/>
        <v/>
      </c>
      <c r="AG111" s="108" t="str">
        <f t="shared" si="21"/>
        <v/>
      </c>
      <c r="AH111" s="109" t="str">
        <f t="shared" si="22"/>
        <v/>
      </c>
      <c r="AI111" s="110" t="str">
        <f t="shared" si="23"/>
        <v/>
      </c>
      <c r="AJ111" s="111" t="str">
        <f t="shared" si="24"/>
        <v/>
      </c>
      <c r="AK111" s="112" t="str">
        <f t="shared" si="25"/>
        <v/>
      </c>
      <c r="AM111" s="104"/>
      <c r="AN111" s="104"/>
      <c r="AO111" s="105" t="str">
        <f t="shared" si="26"/>
        <v/>
      </c>
      <c r="AP111" s="106" t="str">
        <f t="shared" si="27"/>
        <v/>
      </c>
      <c r="AQ111" s="107" t="str">
        <f t="shared" si="28"/>
        <v/>
      </c>
      <c r="AR111" s="107" t="str">
        <f t="shared" si="29"/>
        <v/>
      </c>
      <c r="AS111" s="108" t="str">
        <f t="shared" si="30"/>
        <v/>
      </c>
      <c r="AT111" s="109" t="str">
        <f t="shared" si="31"/>
        <v/>
      </c>
      <c r="AU111" s="110" t="str">
        <f t="shared" si="32"/>
        <v/>
      </c>
      <c r="AV111" s="111" t="str">
        <f t="shared" si="33"/>
        <v/>
      </c>
      <c r="AW111" s="112" t="str">
        <f t="shared" si="34"/>
        <v/>
      </c>
      <c r="AY111" s="104"/>
      <c r="AZ111" s="104"/>
      <c r="BA111" s="105" t="str">
        <f t="shared" si="35"/>
        <v/>
      </c>
      <c r="BB111" s="106" t="str">
        <f t="shared" si="36"/>
        <v/>
      </c>
      <c r="BC111" s="107" t="str">
        <f t="shared" si="37"/>
        <v/>
      </c>
      <c r="BD111" s="107" t="str">
        <f t="shared" si="38"/>
        <v/>
      </c>
      <c r="BE111" s="108" t="str">
        <f t="shared" si="39"/>
        <v/>
      </c>
      <c r="BF111" s="109" t="str">
        <f t="shared" si="40"/>
        <v/>
      </c>
      <c r="BG111" s="110" t="str">
        <f t="shared" si="41"/>
        <v/>
      </c>
      <c r="BH111" s="111" t="str">
        <f t="shared" si="42"/>
        <v/>
      </c>
      <c r="BI111" s="112" t="str">
        <f t="shared" si="43"/>
        <v/>
      </c>
      <c r="BK111" s="104"/>
      <c r="BL111" s="104"/>
      <c r="BM111" s="105" t="str">
        <f t="shared" si="44"/>
        <v/>
      </c>
      <c r="BN111" s="106" t="str">
        <f t="shared" si="45"/>
        <v/>
      </c>
      <c r="BO111" s="107" t="str">
        <f t="shared" si="46"/>
        <v/>
      </c>
      <c r="BP111" s="107" t="str">
        <f t="shared" si="47"/>
        <v/>
      </c>
      <c r="BQ111" s="108" t="str">
        <f t="shared" si="48"/>
        <v/>
      </c>
      <c r="BR111" s="109" t="str">
        <f t="shared" si="49"/>
        <v/>
      </c>
      <c r="BS111" s="110" t="str">
        <f t="shared" si="50"/>
        <v/>
      </c>
      <c r="BT111" s="111" t="str">
        <f t="shared" si="51"/>
        <v/>
      </c>
      <c r="BU111" s="112" t="str">
        <f t="shared" si="52"/>
        <v/>
      </c>
      <c r="BW111" s="104"/>
      <c r="BX111" s="104"/>
      <c r="BY111" s="105" t="str">
        <f t="shared" si="53"/>
        <v/>
      </c>
      <c r="BZ111" s="106" t="str">
        <f t="shared" si="54"/>
        <v/>
      </c>
      <c r="CA111" s="107" t="str">
        <f t="shared" si="55"/>
        <v/>
      </c>
      <c r="CB111" s="107" t="str">
        <f t="shared" si="56"/>
        <v/>
      </c>
      <c r="CC111" s="108" t="str">
        <f t="shared" si="57"/>
        <v/>
      </c>
      <c r="CD111" s="109" t="str">
        <f t="shared" si="58"/>
        <v/>
      </c>
      <c r="CE111" s="110" t="str">
        <f t="shared" si="59"/>
        <v/>
      </c>
      <c r="CF111" s="111" t="str">
        <f t="shared" si="60"/>
        <v/>
      </c>
      <c r="CG111" s="112" t="str">
        <f t="shared" si="61"/>
        <v/>
      </c>
      <c r="CI111" s="104"/>
      <c r="CJ111" s="104"/>
      <c r="CK111" s="105" t="str">
        <f t="shared" si="62"/>
        <v/>
      </c>
      <c r="CL111" s="106" t="str">
        <f t="shared" si="63"/>
        <v/>
      </c>
      <c r="CM111" s="107" t="str">
        <f t="shared" si="64"/>
        <v/>
      </c>
      <c r="CN111" s="107" t="str">
        <f t="shared" si="65"/>
        <v/>
      </c>
      <c r="CO111" s="108" t="str">
        <f t="shared" si="66"/>
        <v/>
      </c>
      <c r="CP111" s="109" t="str">
        <f t="shared" si="67"/>
        <v/>
      </c>
      <c r="CQ111" s="110" t="str">
        <f t="shared" si="68"/>
        <v/>
      </c>
      <c r="CR111" s="111" t="str">
        <f t="shared" si="69"/>
        <v/>
      </c>
      <c r="CS111" s="112" t="str">
        <f t="shared" si="70"/>
        <v/>
      </c>
      <c r="CU111" s="104"/>
      <c r="CV111" s="104"/>
      <c r="CW111" s="105" t="str">
        <f t="shared" si="71"/>
        <v/>
      </c>
      <c r="CX111" s="106" t="str">
        <f t="shared" si="72"/>
        <v/>
      </c>
      <c r="CY111" s="107" t="str">
        <f t="shared" si="73"/>
        <v/>
      </c>
      <c r="CZ111" s="107" t="str">
        <f t="shared" si="74"/>
        <v/>
      </c>
      <c r="DA111" s="108" t="str">
        <f t="shared" si="75"/>
        <v/>
      </c>
      <c r="DB111" s="109" t="str">
        <f t="shared" si="76"/>
        <v/>
      </c>
      <c r="DC111" s="110" t="str">
        <f t="shared" si="77"/>
        <v/>
      </c>
      <c r="DD111" s="111" t="str">
        <f t="shared" si="78"/>
        <v/>
      </c>
      <c r="DE111" s="112" t="str">
        <f t="shared" si="79"/>
        <v/>
      </c>
      <c r="DG111" s="104"/>
      <c r="DH111" s="104"/>
      <c r="DI111" s="105" t="str">
        <f t="shared" si="80"/>
        <v/>
      </c>
      <c r="DJ111" s="106" t="str">
        <f t="shared" si="81"/>
        <v/>
      </c>
      <c r="DK111" s="107" t="str">
        <f t="shared" si="82"/>
        <v/>
      </c>
      <c r="DL111" s="107" t="str">
        <f t="shared" si="83"/>
        <v/>
      </c>
      <c r="DM111" s="108" t="str">
        <f t="shared" si="84"/>
        <v/>
      </c>
      <c r="DN111" s="109" t="str">
        <f t="shared" si="85"/>
        <v/>
      </c>
      <c r="DO111" s="110" t="str">
        <f t="shared" si="86"/>
        <v/>
      </c>
      <c r="DP111" s="111" t="str">
        <f t="shared" si="87"/>
        <v/>
      </c>
      <c r="DQ111" s="112" t="str">
        <f t="shared" si="88"/>
        <v/>
      </c>
      <c r="DS111" s="104"/>
      <c r="DT111" s="104"/>
      <c r="DU111" s="105" t="str">
        <f t="shared" si="89"/>
        <v/>
      </c>
      <c r="DV111" s="106" t="str">
        <f t="shared" si="90"/>
        <v/>
      </c>
      <c r="DW111" s="107" t="str">
        <f t="shared" si="91"/>
        <v/>
      </c>
      <c r="DX111" s="107" t="str">
        <f t="shared" si="92"/>
        <v/>
      </c>
      <c r="DY111" s="108" t="str">
        <f t="shared" si="93"/>
        <v/>
      </c>
      <c r="DZ111" s="109" t="str">
        <f t="shared" si="94"/>
        <v/>
      </c>
      <c r="EA111" s="110" t="str">
        <f t="shared" si="95"/>
        <v/>
      </c>
      <c r="EB111" s="111" t="str">
        <f t="shared" si="96"/>
        <v/>
      </c>
      <c r="EC111" s="112" t="str">
        <f t="shared" si="97"/>
        <v/>
      </c>
      <c r="EE111" s="104"/>
      <c r="EF111" s="104"/>
      <c r="EG111" s="105" t="str">
        <f t="shared" si="98"/>
        <v/>
      </c>
      <c r="EH111" s="106" t="str">
        <f t="shared" si="99"/>
        <v/>
      </c>
      <c r="EI111" s="107" t="str">
        <f t="shared" si="100"/>
        <v/>
      </c>
      <c r="EJ111" s="107" t="str">
        <f t="shared" si="101"/>
        <v/>
      </c>
      <c r="EK111" s="108" t="str">
        <f t="shared" si="102"/>
        <v/>
      </c>
      <c r="EL111" s="109" t="str">
        <f t="shared" si="103"/>
        <v/>
      </c>
      <c r="EM111" s="110" t="str">
        <f t="shared" si="104"/>
        <v/>
      </c>
      <c r="EN111" s="111" t="str">
        <f t="shared" si="105"/>
        <v/>
      </c>
      <c r="EO111" s="112" t="str">
        <f t="shared" si="106"/>
        <v/>
      </c>
      <c r="EQ111" s="104"/>
      <c r="ER111" s="104"/>
      <c r="ES111" s="105" t="str">
        <f t="shared" si="107"/>
        <v/>
      </c>
      <c r="ET111" s="106" t="str">
        <f t="shared" si="108"/>
        <v/>
      </c>
      <c r="EU111" s="107" t="str">
        <f t="shared" si="109"/>
        <v/>
      </c>
      <c r="EV111" s="107" t="str">
        <f t="shared" si="110"/>
        <v/>
      </c>
      <c r="EW111" s="108" t="str">
        <f t="shared" si="111"/>
        <v/>
      </c>
      <c r="EX111" s="109" t="str">
        <f t="shared" si="112"/>
        <v/>
      </c>
      <c r="EY111" s="110" t="str">
        <f t="shared" si="113"/>
        <v/>
      </c>
      <c r="EZ111" s="111" t="str">
        <f t="shared" si="114"/>
        <v/>
      </c>
      <c r="FA111" s="112" t="str">
        <f t="shared" si="115"/>
        <v/>
      </c>
      <c r="FC111" s="104"/>
      <c r="FD111" s="104"/>
      <c r="FE111" s="105" t="str">
        <f t="shared" si="116"/>
        <v/>
      </c>
      <c r="FF111" s="106" t="str">
        <f t="shared" si="117"/>
        <v/>
      </c>
      <c r="FG111" s="107" t="str">
        <f t="shared" si="118"/>
        <v/>
      </c>
      <c r="FH111" s="107" t="str">
        <f t="shared" si="119"/>
        <v/>
      </c>
      <c r="FI111" s="108" t="str">
        <f t="shared" si="120"/>
        <v/>
      </c>
      <c r="FJ111" s="109" t="str">
        <f t="shared" si="121"/>
        <v/>
      </c>
      <c r="FK111" s="110" t="str">
        <f t="shared" si="122"/>
        <v/>
      </c>
      <c r="FL111" s="111" t="str">
        <f t="shared" si="123"/>
        <v/>
      </c>
      <c r="FM111" s="112" t="str">
        <f t="shared" si="124"/>
        <v/>
      </c>
      <c r="FO111" s="104"/>
      <c r="FP111" s="104"/>
      <c r="FQ111" s="105" t="str">
        <f>IF(FU111="","",#REF!)</f>
        <v/>
      </c>
      <c r="FR111" s="106" t="str">
        <f t="shared" si="125"/>
        <v/>
      </c>
      <c r="FS111" s="107" t="str">
        <f t="shared" si="126"/>
        <v/>
      </c>
      <c r="FT111" s="107" t="str">
        <f t="shared" si="127"/>
        <v/>
      </c>
      <c r="FU111" s="108" t="str">
        <f t="shared" si="128"/>
        <v/>
      </c>
      <c r="FV111" s="109" t="str">
        <f t="shared" si="129"/>
        <v/>
      </c>
      <c r="FW111" s="110" t="str">
        <f t="shared" si="130"/>
        <v/>
      </c>
      <c r="FX111" s="111" t="str">
        <f t="shared" si="131"/>
        <v/>
      </c>
      <c r="FY111" s="112" t="str">
        <f t="shared" si="132"/>
        <v/>
      </c>
      <c r="GA111" s="104"/>
      <c r="GB111" s="104"/>
      <c r="GC111" s="105" t="str">
        <f t="shared" si="133"/>
        <v/>
      </c>
      <c r="GD111" s="106" t="str">
        <f t="shared" si="134"/>
        <v/>
      </c>
      <c r="GE111" s="107" t="str">
        <f t="shared" si="135"/>
        <v/>
      </c>
      <c r="GF111" s="107" t="str">
        <f t="shared" si="136"/>
        <v/>
      </c>
      <c r="GG111" s="108" t="str">
        <f t="shared" si="137"/>
        <v/>
      </c>
      <c r="GH111" s="109" t="str">
        <f t="shared" si="138"/>
        <v/>
      </c>
      <c r="GI111" s="110" t="str">
        <f t="shared" si="139"/>
        <v/>
      </c>
      <c r="GJ111" s="111" t="str">
        <f t="shared" si="140"/>
        <v/>
      </c>
      <c r="GK111" s="112" t="str">
        <f t="shared" si="141"/>
        <v/>
      </c>
      <c r="GM111" s="104"/>
      <c r="GN111" s="104"/>
      <c r="GO111" s="105" t="str">
        <f t="shared" si="142"/>
        <v/>
      </c>
      <c r="GP111" s="106" t="str">
        <f t="shared" si="143"/>
        <v/>
      </c>
      <c r="GQ111" s="107" t="str">
        <f t="shared" si="144"/>
        <v/>
      </c>
      <c r="GR111" s="107" t="str">
        <f t="shared" si="145"/>
        <v/>
      </c>
      <c r="GS111" s="108" t="str">
        <f t="shared" si="146"/>
        <v/>
      </c>
      <c r="GT111" s="109" t="str">
        <f t="shared" si="147"/>
        <v/>
      </c>
      <c r="GU111" s="110" t="str">
        <f t="shared" si="148"/>
        <v/>
      </c>
      <c r="GV111" s="111" t="str">
        <f t="shared" si="149"/>
        <v/>
      </c>
      <c r="GW111" s="112" t="str">
        <f t="shared" si="150"/>
        <v/>
      </c>
      <c r="GY111" s="104"/>
      <c r="GZ111" s="104"/>
      <c r="HA111" s="105" t="str">
        <f t="shared" si="151"/>
        <v/>
      </c>
      <c r="HB111" s="106" t="str">
        <f t="shared" si="152"/>
        <v/>
      </c>
      <c r="HC111" s="107" t="str">
        <f t="shared" si="153"/>
        <v/>
      </c>
      <c r="HD111" s="107" t="str">
        <f t="shared" si="154"/>
        <v/>
      </c>
      <c r="HE111" s="108" t="str">
        <f t="shared" si="155"/>
        <v/>
      </c>
      <c r="HF111" s="109" t="str">
        <f t="shared" si="156"/>
        <v/>
      </c>
      <c r="HG111" s="110" t="str">
        <f t="shared" si="157"/>
        <v/>
      </c>
      <c r="HH111" s="111" t="str">
        <f t="shared" si="158"/>
        <v/>
      </c>
      <c r="HI111" s="112" t="str">
        <f t="shared" si="159"/>
        <v/>
      </c>
      <c r="HK111" s="104"/>
      <c r="HL111" s="104"/>
      <c r="HM111" s="105" t="str">
        <f t="shared" si="160"/>
        <v/>
      </c>
      <c r="HN111" s="106" t="str">
        <f t="shared" si="161"/>
        <v/>
      </c>
      <c r="HO111" s="107" t="str">
        <f t="shared" si="162"/>
        <v/>
      </c>
      <c r="HP111" s="107" t="str">
        <f t="shared" si="163"/>
        <v/>
      </c>
      <c r="HQ111" s="108" t="str">
        <f t="shared" si="164"/>
        <v/>
      </c>
      <c r="HR111" s="109" t="str">
        <f t="shared" si="165"/>
        <v/>
      </c>
      <c r="HS111" s="110" t="str">
        <f t="shared" si="166"/>
        <v/>
      </c>
      <c r="HT111" s="111" t="str">
        <f t="shared" si="167"/>
        <v/>
      </c>
      <c r="HU111" s="112" t="str">
        <f t="shared" si="168"/>
        <v/>
      </c>
      <c r="HW111" s="104"/>
      <c r="HX111" s="104"/>
      <c r="HY111" s="105" t="str">
        <f t="shared" si="169"/>
        <v/>
      </c>
      <c r="HZ111" s="106" t="str">
        <f t="shared" si="170"/>
        <v/>
      </c>
      <c r="IA111" s="107" t="str">
        <f t="shared" si="171"/>
        <v/>
      </c>
      <c r="IB111" s="107" t="str">
        <f t="shared" si="172"/>
        <v/>
      </c>
      <c r="IC111" s="108" t="str">
        <f t="shared" si="173"/>
        <v/>
      </c>
      <c r="ID111" s="109" t="str">
        <f t="shared" si="174"/>
        <v/>
      </c>
      <c r="IE111" s="110" t="str">
        <f t="shared" si="175"/>
        <v/>
      </c>
      <c r="IF111" s="111" t="str">
        <f t="shared" si="176"/>
        <v/>
      </c>
      <c r="IG111" s="112" t="str">
        <f t="shared" si="177"/>
        <v/>
      </c>
      <c r="II111" s="104"/>
      <c r="IJ111" s="104"/>
      <c r="IK111" s="105" t="str">
        <f t="shared" si="178"/>
        <v/>
      </c>
      <c r="IL111" s="106" t="str">
        <f t="shared" si="179"/>
        <v/>
      </c>
      <c r="IM111" s="107" t="str">
        <f t="shared" si="180"/>
        <v/>
      </c>
      <c r="IN111" s="107" t="str">
        <f t="shared" si="181"/>
        <v/>
      </c>
      <c r="IO111" s="108" t="str">
        <f t="shared" si="182"/>
        <v/>
      </c>
      <c r="IP111" s="109" t="str">
        <f t="shared" si="183"/>
        <v/>
      </c>
      <c r="IQ111" s="110" t="str">
        <f t="shared" si="184"/>
        <v/>
      </c>
      <c r="IR111" s="111" t="str">
        <f t="shared" si="185"/>
        <v/>
      </c>
      <c r="IS111" s="112" t="str">
        <f t="shared" si="186"/>
        <v/>
      </c>
      <c r="IU111" s="104"/>
      <c r="IV111" s="104"/>
      <c r="IW111" s="105" t="str">
        <f t="shared" si="187"/>
        <v/>
      </c>
      <c r="IX111" s="106" t="str">
        <f t="shared" si="188"/>
        <v/>
      </c>
      <c r="IY111" s="107" t="str">
        <f t="shared" si="189"/>
        <v/>
      </c>
      <c r="IZ111" s="107" t="str">
        <f t="shared" si="190"/>
        <v/>
      </c>
      <c r="JA111" s="108" t="str">
        <f t="shared" si="191"/>
        <v/>
      </c>
      <c r="JB111" s="109" t="str">
        <f t="shared" si="192"/>
        <v/>
      </c>
      <c r="JC111" s="110" t="str">
        <f t="shared" si="193"/>
        <v/>
      </c>
      <c r="JD111" s="111" t="str">
        <f t="shared" si="194"/>
        <v/>
      </c>
      <c r="JE111" s="112" t="str">
        <f t="shared" si="195"/>
        <v/>
      </c>
      <c r="JG111" s="104"/>
      <c r="JH111" s="104"/>
      <c r="JI111" s="105" t="str">
        <f t="shared" si="196"/>
        <v/>
      </c>
      <c r="JJ111" s="106" t="str">
        <f t="shared" si="197"/>
        <v/>
      </c>
      <c r="JK111" s="107" t="str">
        <f t="shared" si="198"/>
        <v/>
      </c>
      <c r="JL111" s="107" t="str">
        <f t="shared" si="199"/>
        <v/>
      </c>
      <c r="JM111" s="108" t="str">
        <f t="shared" si="200"/>
        <v/>
      </c>
      <c r="JN111" s="109" t="str">
        <f t="shared" si="201"/>
        <v/>
      </c>
      <c r="JO111" s="110" t="str">
        <f t="shared" si="202"/>
        <v/>
      </c>
      <c r="JP111" s="111" t="str">
        <f t="shared" si="203"/>
        <v/>
      </c>
      <c r="JQ111" s="112" t="str">
        <f t="shared" si="204"/>
        <v/>
      </c>
      <c r="JS111" s="104"/>
      <c r="JT111" s="104"/>
      <c r="JU111" s="105" t="str">
        <f t="shared" si="205"/>
        <v/>
      </c>
      <c r="JV111" s="106" t="str">
        <f t="shared" si="206"/>
        <v/>
      </c>
      <c r="JW111" s="107" t="str">
        <f t="shared" si="207"/>
        <v/>
      </c>
      <c r="JX111" s="107" t="str">
        <f t="shared" si="208"/>
        <v/>
      </c>
      <c r="JY111" s="108" t="str">
        <f t="shared" si="209"/>
        <v/>
      </c>
      <c r="JZ111" s="109" t="str">
        <f t="shared" si="210"/>
        <v/>
      </c>
      <c r="KA111" s="110" t="str">
        <f t="shared" si="211"/>
        <v/>
      </c>
      <c r="KB111" s="111" t="str">
        <f t="shared" si="212"/>
        <v/>
      </c>
      <c r="KC111" s="112" t="str">
        <f t="shared" si="213"/>
        <v/>
      </c>
      <c r="KE111" s="104"/>
      <c r="KF111" s="104"/>
    </row>
    <row r="112" spans="1:292" ht="13.5" customHeight="1">
      <c r="A112" s="20"/>
      <c r="B112" s="104"/>
      <c r="C112" s="104"/>
      <c r="E112" s="105" t="str">
        <f t="shared" si="0"/>
        <v/>
      </c>
      <c r="F112" s="106" t="str">
        <f t="shared" si="1"/>
        <v/>
      </c>
      <c r="G112" s="107" t="str">
        <f t="shared" si="2"/>
        <v/>
      </c>
      <c r="H112" s="107" t="str">
        <f t="shared" si="3"/>
        <v/>
      </c>
      <c r="I112" s="108" t="str">
        <f t="shared" si="4"/>
        <v/>
      </c>
      <c r="J112" s="109" t="str">
        <f t="shared" si="5"/>
        <v/>
      </c>
      <c r="K112" s="110" t="str">
        <f t="shared" si="6"/>
        <v/>
      </c>
      <c r="L112" s="111" t="str">
        <f t="shared" si="7"/>
        <v/>
      </c>
      <c r="M112" s="112" t="str">
        <f t="shared" si="8"/>
        <v/>
      </c>
      <c r="N112" s="116"/>
      <c r="O112" s="116"/>
      <c r="P112" s="165"/>
      <c r="Q112" s="105" t="str">
        <f t="shared" si="9"/>
        <v/>
      </c>
      <c r="R112" s="106" t="str">
        <f t="shared" si="10"/>
        <v/>
      </c>
      <c r="S112" s="107" t="str">
        <f t="shared" si="11"/>
        <v/>
      </c>
      <c r="T112" s="107" t="str">
        <f t="shared" si="12"/>
        <v/>
      </c>
      <c r="U112" s="108" t="str">
        <f t="shared" si="13"/>
        <v/>
      </c>
      <c r="V112" s="109" t="str">
        <f t="shared" si="14"/>
        <v/>
      </c>
      <c r="W112" s="110" t="str">
        <f t="shared" si="15"/>
        <v/>
      </c>
      <c r="X112" s="111" t="s">
        <v>287</v>
      </c>
      <c r="Y112" s="112" t="str">
        <f t="shared" si="16"/>
        <v/>
      </c>
      <c r="Z112" s="116"/>
      <c r="AA112" s="116"/>
      <c r="AB112" s="104"/>
      <c r="AC112" s="105" t="str">
        <f t="shared" si="17"/>
        <v/>
      </c>
      <c r="AD112" s="106" t="str">
        <f t="shared" si="18"/>
        <v/>
      </c>
      <c r="AE112" s="107" t="str">
        <f t="shared" si="19"/>
        <v/>
      </c>
      <c r="AF112" s="107" t="str">
        <f t="shared" si="20"/>
        <v/>
      </c>
      <c r="AG112" s="108" t="str">
        <f t="shared" si="21"/>
        <v/>
      </c>
      <c r="AH112" s="109" t="str">
        <f t="shared" si="22"/>
        <v/>
      </c>
      <c r="AI112" s="110" t="str">
        <f t="shared" si="23"/>
        <v/>
      </c>
      <c r="AJ112" s="111" t="str">
        <f t="shared" si="24"/>
        <v/>
      </c>
      <c r="AK112" s="112" t="str">
        <f t="shared" si="25"/>
        <v/>
      </c>
      <c r="AL112" s="116"/>
      <c r="AM112" s="116"/>
      <c r="AN112" s="104"/>
      <c r="AO112" s="105" t="str">
        <f t="shared" si="26"/>
        <v/>
      </c>
      <c r="AP112" s="106" t="str">
        <f t="shared" si="27"/>
        <v/>
      </c>
      <c r="AQ112" s="107" t="str">
        <f t="shared" si="28"/>
        <v/>
      </c>
      <c r="AR112" s="107" t="str">
        <f t="shared" si="29"/>
        <v/>
      </c>
      <c r="AS112" s="108" t="str">
        <f t="shared" si="30"/>
        <v/>
      </c>
      <c r="AT112" s="109" t="str">
        <f t="shared" si="31"/>
        <v/>
      </c>
      <c r="AU112" s="110" t="str">
        <f t="shared" si="32"/>
        <v/>
      </c>
      <c r="AV112" s="111" t="str">
        <f t="shared" si="33"/>
        <v/>
      </c>
      <c r="AW112" s="112" t="str">
        <f t="shared" si="34"/>
        <v/>
      </c>
      <c r="AX112" s="116"/>
      <c r="AY112" s="116"/>
      <c r="AZ112" s="104"/>
      <c r="BA112" s="105" t="str">
        <f t="shared" si="35"/>
        <v/>
      </c>
      <c r="BB112" s="106" t="str">
        <f t="shared" si="36"/>
        <v/>
      </c>
      <c r="BC112" s="107" t="str">
        <f t="shared" si="37"/>
        <v/>
      </c>
      <c r="BD112" s="107" t="str">
        <f t="shared" si="38"/>
        <v/>
      </c>
      <c r="BE112" s="108" t="str">
        <f t="shared" si="39"/>
        <v/>
      </c>
      <c r="BF112" s="109" t="str">
        <f t="shared" si="40"/>
        <v/>
      </c>
      <c r="BG112" s="110" t="str">
        <f t="shared" si="41"/>
        <v/>
      </c>
      <c r="BH112" s="111" t="str">
        <f t="shared" si="42"/>
        <v/>
      </c>
      <c r="BI112" s="112" t="str">
        <f t="shared" si="43"/>
        <v/>
      </c>
      <c r="BJ112" s="116"/>
      <c r="BK112" s="116"/>
      <c r="BL112" s="104"/>
      <c r="BM112" s="105" t="str">
        <f t="shared" si="44"/>
        <v/>
      </c>
      <c r="BN112" s="106" t="str">
        <f t="shared" si="45"/>
        <v/>
      </c>
      <c r="BO112" s="107" t="str">
        <f t="shared" si="46"/>
        <v/>
      </c>
      <c r="BP112" s="107" t="str">
        <f t="shared" si="47"/>
        <v/>
      </c>
      <c r="BQ112" s="108" t="str">
        <f t="shared" si="48"/>
        <v/>
      </c>
      <c r="BR112" s="109" t="str">
        <f t="shared" si="49"/>
        <v/>
      </c>
      <c r="BS112" s="110" t="str">
        <f t="shared" si="50"/>
        <v/>
      </c>
      <c r="BT112" s="111" t="str">
        <f t="shared" si="51"/>
        <v/>
      </c>
      <c r="BU112" s="112" t="str">
        <f t="shared" si="52"/>
        <v/>
      </c>
      <c r="BV112" s="116"/>
      <c r="BW112" s="116"/>
      <c r="BX112" s="104"/>
      <c r="BY112" s="105" t="str">
        <f t="shared" si="53"/>
        <v/>
      </c>
      <c r="BZ112" s="106" t="str">
        <f t="shared" si="54"/>
        <v/>
      </c>
      <c r="CA112" s="107" t="str">
        <f t="shared" si="55"/>
        <v/>
      </c>
      <c r="CB112" s="107" t="str">
        <f t="shared" si="56"/>
        <v/>
      </c>
      <c r="CC112" s="108" t="str">
        <f t="shared" si="57"/>
        <v/>
      </c>
      <c r="CD112" s="109" t="str">
        <f t="shared" si="58"/>
        <v/>
      </c>
      <c r="CE112" s="110" t="str">
        <f t="shared" si="59"/>
        <v/>
      </c>
      <c r="CF112" s="111" t="str">
        <f t="shared" si="60"/>
        <v/>
      </c>
      <c r="CG112" s="112" t="str">
        <f t="shared" si="61"/>
        <v/>
      </c>
      <c r="CH112" s="116"/>
      <c r="CI112" s="116"/>
      <c r="CJ112" s="104"/>
      <c r="CK112" s="105" t="str">
        <f t="shared" si="62"/>
        <v/>
      </c>
      <c r="CL112" s="106" t="str">
        <f t="shared" si="63"/>
        <v/>
      </c>
      <c r="CM112" s="107" t="str">
        <f t="shared" si="64"/>
        <v/>
      </c>
      <c r="CN112" s="107" t="str">
        <f t="shared" si="65"/>
        <v/>
      </c>
      <c r="CO112" s="108" t="str">
        <f t="shared" si="66"/>
        <v/>
      </c>
      <c r="CP112" s="109" t="str">
        <f t="shared" si="67"/>
        <v/>
      </c>
      <c r="CQ112" s="110" t="str">
        <f t="shared" si="68"/>
        <v/>
      </c>
      <c r="CR112" s="111" t="str">
        <f t="shared" si="69"/>
        <v/>
      </c>
      <c r="CS112" s="112" t="str">
        <f t="shared" si="70"/>
        <v/>
      </c>
      <c r="CT112" s="116"/>
      <c r="CU112" s="116"/>
      <c r="CV112" s="104"/>
      <c r="CW112" s="105" t="str">
        <f t="shared" si="71"/>
        <v/>
      </c>
      <c r="CX112" s="106" t="str">
        <f t="shared" si="72"/>
        <v/>
      </c>
      <c r="CY112" s="107" t="str">
        <f t="shared" si="73"/>
        <v/>
      </c>
      <c r="CZ112" s="107" t="str">
        <f t="shared" si="74"/>
        <v/>
      </c>
      <c r="DA112" s="108" t="str">
        <f t="shared" si="75"/>
        <v/>
      </c>
      <c r="DB112" s="109" t="str">
        <f t="shared" si="76"/>
        <v/>
      </c>
      <c r="DC112" s="110" t="str">
        <f t="shared" si="77"/>
        <v/>
      </c>
      <c r="DD112" s="111" t="str">
        <f t="shared" si="78"/>
        <v/>
      </c>
      <c r="DE112" s="112" t="str">
        <f t="shared" si="79"/>
        <v/>
      </c>
      <c r="DF112" s="116"/>
      <c r="DG112" s="116"/>
      <c r="DH112" s="104"/>
      <c r="DI112" s="105" t="str">
        <f t="shared" si="80"/>
        <v/>
      </c>
      <c r="DJ112" s="106" t="str">
        <f t="shared" si="81"/>
        <v/>
      </c>
      <c r="DK112" s="107" t="str">
        <f t="shared" si="82"/>
        <v/>
      </c>
      <c r="DL112" s="107" t="str">
        <f t="shared" si="83"/>
        <v/>
      </c>
      <c r="DM112" s="108" t="str">
        <f t="shared" si="84"/>
        <v/>
      </c>
      <c r="DN112" s="109" t="str">
        <f t="shared" si="85"/>
        <v/>
      </c>
      <c r="DO112" s="110" t="str">
        <f t="shared" si="86"/>
        <v/>
      </c>
      <c r="DP112" s="111" t="str">
        <f t="shared" si="87"/>
        <v/>
      </c>
      <c r="DQ112" s="112" t="str">
        <f t="shared" si="88"/>
        <v/>
      </c>
      <c r="DR112" s="116"/>
      <c r="DS112" s="116"/>
      <c r="DT112" s="104"/>
      <c r="DU112" s="105" t="str">
        <f t="shared" si="89"/>
        <v/>
      </c>
      <c r="DV112" s="106" t="str">
        <f t="shared" si="90"/>
        <v/>
      </c>
      <c r="DW112" s="107" t="str">
        <f t="shared" si="91"/>
        <v/>
      </c>
      <c r="DX112" s="107" t="str">
        <f t="shared" si="92"/>
        <v/>
      </c>
      <c r="DY112" s="108" t="str">
        <f t="shared" si="93"/>
        <v/>
      </c>
      <c r="DZ112" s="109" t="str">
        <f t="shared" si="94"/>
        <v/>
      </c>
      <c r="EA112" s="110" t="str">
        <f t="shared" si="95"/>
        <v/>
      </c>
      <c r="EB112" s="111" t="str">
        <f t="shared" si="96"/>
        <v/>
      </c>
      <c r="EC112" s="112" t="str">
        <f t="shared" si="97"/>
        <v/>
      </c>
      <c r="ED112" s="116"/>
      <c r="EE112" s="116"/>
      <c r="EF112" s="104"/>
      <c r="EG112" s="105" t="str">
        <f t="shared" si="98"/>
        <v/>
      </c>
      <c r="EH112" s="106" t="str">
        <f t="shared" si="99"/>
        <v/>
      </c>
      <c r="EI112" s="107" t="str">
        <f t="shared" si="100"/>
        <v/>
      </c>
      <c r="EJ112" s="107" t="str">
        <f t="shared" si="101"/>
        <v/>
      </c>
      <c r="EK112" s="108" t="str">
        <f t="shared" si="102"/>
        <v/>
      </c>
      <c r="EL112" s="109" t="str">
        <f t="shared" si="103"/>
        <v/>
      </c>
      <c r="EM112" s="110" t="str">
        <f t="shared" si="104"/>
        <v/>
      </c>
      <c r="EN112" s="111" t="str">
        <f t="shared" si="105"/>
        <v/>
      </c>
      <c r="EO112" s="112" t="str">
        <f t="shared" si="106"/>
        <v/>
      </c>
      <c r="EP112" s="116"/>
      <c r="EQ112" s="116"/>
      <c r="ER112" s="104"/>
      <c r="ES112" s="105" t="str">
        <f t="shared" si="107"/>
        <v/>
      </c>
      <c r="ET112" s="106" t="str">
        <f t="shared" si="108"/>
        <v/>
      </c>
      <c r="EU112" s="107" t="str">
        <f t="shared" si="109"/>
        <v/>
      </c>
      <c r="EV112" s="107" t="str">
        <f t="shared" si="110"/>
        <v/>
      </c>
      <c r="EW112" s="108" t="str">
        <f t="shared" si="111"/>
        <v/>
      </c>
      <c r="EX112" s="109" t="str">
        <f t="shared" si="112"/>
        <v/>
      </c>
      <c r="EY112" s="110" t="str">
        <f t="shared" si="113"/>
        <v/>
      </c>
      <c r="EZ112" s="111" t="str">
        <f t="shared" si="114"/>
        <v/>
      </c>
      <c r="FA112" s="112" t="str">
        <f t="shared" si="115"/>
        <v/>
      </c>
      <c r="FB112" s="116"/>
      <c r="FC112" s="116"/>
      <c r="FD112" s="104"/>
      <c r="FE112" s="105" t="str">
        <f t="shared" si="116"/>
        <v/>
      </c>
      <c r="FF112" s="106" t="str">
        <f t="shared" si="117"/>
        <v/>
      </c>
      <c r="FG112" s="107" t="str">
        <f t="shared" si="118"/>
        <v/>
      </c>
      <c r="FH112" s="107" t="str">
        <f t="shared" si="119"/>
        <v/>
      </c>
      <c r="FI112" s="108" t="str">
        <f t="shared" si="120"/>
        <v/>
      </c>
      <c r="FJ112" s="109" t="str">
        <f t="shared" si="121"/>
        <v/>
      </c>
      <c r="FK112" s="110" t="str">
        <f t="shared" si="122"/>
        <v/>
      </c>
      <c r="FL112" s="111" t="str">
        <f t="shared" si="123"/>
        <v/>
      </c>
      <c r="FM112" s="112" t="str">
        <f t="shared" si="124"/>
        <v/>
      </c>
      <c r="FN112" s="116"/>
      <c r="FO112" s="116"/>
      <c r="FP112" s="104"/>
      <c r="FQ112" s="105" t="str">
        <f>IF(FU112="","",#REF!)</f>
        <v/>
      </c>
      <c r="FR112" s="106" t="str">
        <f t="shared" si="125"/>
        <v/>
      </c>
      <c r="FS112" s="107" t="str">
        <f t="shared" si="126"/>
        <v/>
      </c>
      <c r="FT112" s="107" t="str">
        <f t="shared" si="127"/>
        <v/>
      </c>
      <c r="FU112" s="108" t="str">
        <f t="shared" si="128"/>
        <v/>
      </c>
      <c r="FV112" s="109" t="str">
        <f t="shared" si="129"/>
        <v/>
      </c>
      <c r="FW112" s="110" t="str">
        <f t="shared" si="130"/>
        <v/>
      </c>
      <c r="FX112" s="111" t="str">
        <f t="shared" si="131"/>
        <v/>
      </c>
      <c r="FY112" s="112" t="str">
        <f t="shared" si="132"/>
        <v/>
      </c>
      <c r="FZ112" s="116"/>
      <c r="GA112" s="116"/>
      <c r="GB112" s="104"/>
      <c r="GC112" s="105" t="str">
        <f t="shared" si="133"/>
        <v/>
      </c>
      <c r="GD112" s="106" t="str">
        <f t="shared" si="134"/>
        <v/>
      </c>
      <c r="GE112" s="107" t="str">
        <f t="shared" si="135"/>
        <v/>
      </c>
      <c r="GF112" s="107" t="str">
        <f t="shared" si="136"/>
        <v/>
      </c>
      <c r="GG112" s="108" t="str">
        <f t="shared" si="137"/>
        <v/>
      </c>
      <c r="GH112" s="109" t="str">
        <f t="shared" si="138"/>
        <v/>
      </c>
      <c r="GI112" s="110" t="str">
        <f t="shared" si="139"/>
        <v/>
      </c>
      <c r="GJ112" s="111" t="str">
        <f t="shared" si="140"/>
        <v/>
      </c>
      <c r="GK112" s="112" t="str">
        <f t="shared" si="141"/>
        <v/>
      </c>
      <c r="GL112" s="116"/>
      <c r="GM112" s="116"/>
      <c r="GN112" s="104"/>
      <c r="GO112" s="105" t="str">
        <f t="shared" si="142"/>
        <v/>
      </c>
      <c r="GP112" s="106" t="str">
        <f t="shared" si="143"/>
        <v/>
      </c>
      <c r="GQ112" s="107" t="str">
        <f t="shared" si="144"/>
        <v/>
      </c>
      <c r="GR112" s="107" t="str">
        <f t="shared" si="145"/>
        <v/>
      </c>
      <c r="GS112" s="108" t="str">
        <f t="shared" si="146"/>
        <v/>
      </c>
      <c r="GT112" s="109" t="str">
        <f t="shared" si="147"/>
        <v/>
      </c>
      <c r="GU112" s="110" t="str">
        <f t="shared" si="148"/>
        <v/>
      </c>
      <c r="GV112" s="111" t="str">
        <f t="shared" si="149"/>
        <v/>
      </c>
      <c r="GW112" s="112" t="str">
        <f t="shared" si="150"/>
        <v/>
      </c>
      <c r="GX112" s="116"/>
      <c r="GY112" s="116"/>
      <c r="GZ112" s="104"/>
      <c r="HA112" s="105" t="str">
        <f t="shared" si="151"/>
        <v/>
      </c>
      <c r="HB112" s="106" t="str">
        <f t="shared" si="152"/>
        <v/>
      </c>
      <c r="HC112" s="107" t="str">
        <f t="shared" si="153"/>
        <v/>
      </c>
      <c r="HD112" s="107" t="str">
        <f t="shared" si="154"/>
        <v/>
      </c>
      <c r="HE112" s="108" t="str">
        <f t="shared" si="155"/>
        <v/>
      </c>
      <c r="HF112" s="109" t="str">
        <f t="shared" si="156"/>
        <v/>
      </c>
      <c r="HG112" s="110" t="str">
        <f t="shared" si="157"/>
        <v/>
      </c>
      <c r="HH112" s="111" t="str">
        <f t="shared" si="158"/>
        <v/>
      </c>
      <c r="HI112" s="112" t="str">
        <f t="shared" si="159"/>
        <v/>
      </c>
      <c r="HJ112" s="116"/>
      <c r="HK112" s="116"/>
      <c r="HL112" s="104"/>
      <c r="HM112" s="105" t="str">
        <f t="shared" si="160"/>
        <v/>
      </c>
      <c r="HN112" s="106" t="str">
        <f t="shared" si="161"/>
        <v/>
      </c>
      <c r="HO112" s="107" t="str">
        <f t="shared" si="162"/>
        <v/>
      </c>
      <c r="HP112" s="107" t="str">
        <f t="shared" si="163"/>
        <v/>
      </c>
      <c r="HQ112" s="108" t="str">
        <f t="shared" si="164"/>
        <v/>
      </c>
      <c r="HR112" s="109" t="str">
        <f t="shared" si="165"/>
        <v/>
      </c>
      <c r="HS112" s="110" t="str">
        <f t="shared" si="166"/>
        <v/>
      </c>
      <c r="HT112" s="111" t="str">
        <f t="shared" si="167"/>
        <v/>
      </c>
      <c r="HU112" s="112" t="str">
        <f t="shared" si="168"/>
        <v/>
      </c>
      <c r="HV112" s="116"/>
      <c r="HW112" s="116"/>
      <c r="HX112" s="104"/>
      <c r="HY112" s="105" t="str">
        <f t="shared" si="169"/>
        <v/>
      </c>
      <c r="HZ112" s="106" t="str">
        <f t="shared" si="170"/>
        <v/>
      </c>
      <c r="IA112" s="107" t="str">
        <f t="shared" si="171"/>
        <v/>
      </c>
      <c r="IB112" s="107" t="str">
        <f t="shared" si="172"/>
        <v/>
      </c>
      <c r="IC112" s="108" t="str">
        <f t="shared" si="173"/>
        <v/>
      </c>
      <c r="ID112" s="109" t="str">
        <f t="shared" si="174"/>
        <v/>
      </c>
      <c r="IE112" s="110" t="str">
        <f t="shared" si="175"/>
        <v/>
      </c>
      <c r="IF112" s="111" t="str">
        <f t="shared" si="176"/>
        <v/>
      </c>
      <c r="IG112" s="112" t="str">
        <f t="shared" si="177"/>
        <v/>
      </c>
      <c r="IH112" s="116"/>
      <c r="II112" s="116"/>
      <c r="IJ112" s="104"/>
      <c r="IK112" s="105" t="str">
        <f t="shared" si="178"/>
        <v/>
      </c>
      <c r="IL112" s="106" t="str">
        <f t="shared" si="179"/>
        <v/>
      </c>
      <c r="IM112" s="107" t="str">
        <f t="shared" si="180"/>
        <v/>
      </c>
      <c r="IN112" s="107" t="str">
        <f t="shared" si="181"/>
        <v/>
      </c>
      <c r="IO112" s="108" t="str">
        <f t="shared" si="182"/>
        <v/>
      </c>
      <c r="IP112" s="109" t="str">
        <f t="shared" si="183"/>
        <v/>
      </c>
      <c r="IQ112" s="110" t="str">
        <f t="shared" si="184"/>
        <v/>
      </c>
      <c r="IR112" s="111" t="str">
        <f t="shared" si="185"/>
        <v/>
      </c>
      <c r="IS112" s="112" t="str">
        <f t="shared" si="186"/>
        <v/>
      </c>
      <c r="IT112" s="116"/>
      <c r="IU112" s="116"/>
      <c r="IV112" s="104"/>
      <c r="IW112" s="105" t="str">
        <f t="shared" si="187"/>
        <v/>
      </c>
      <c r="IX112" s="106" t="str">
        <f t="shared" si="188"/>
        <v/>
      </c>
      <c r="IY112" s="107" t="str">
        <f t="shared" si="189"/>
        <v/>
      </c>
      <c r="IZ112" s="107" t="str">
        <f t="shared" si="190"/>
        <v/>
      </c>
      <c r="JA112" s="108" t="str">
        <f t="shared" si="191"/>
        <v/>
      </c>
      <c r="JB112" s="109" t="str">
        <f t="shared" si="192"/>
        <v/>
      </c>
      <c r="JC112" s="110" t="str">
        <f t="shared" si="193"/>
        <v/>
      </c>
      <c r="JD112" s="111" t="str">
        <f t="shared" si="194"/>
        <v/>
      </c>
      <c r="JE112" s="112" t="str">
        <f t="shared" si="195"/>
        <v/>
      </c>
      <c r="JF112" s="116"/>
      <c r="JG112" s="116"/>
      <c r="JH112" s="104"/>
      <c r="JI112" s="105" t="str">
        <f t="shared" si="196"/>
        <v/>
      </c>
      <c r="JJ112" s="106" t="str">
        <f t="shared" si="197"/>
        <v/>
      </c>
      <c r="JK112" s="107" t="str">
        <f t="shared" si="198"/>
        <v/>
      </c>
      <c r="JL112" s="107" t="str">
        <f t="shared" si="199"/>
        <v/>
      </c>
      <c r="JM112" s="108" t="str">
        <f t="shared" si="200"/>
        <v/>
      </c>
      <c r="JN112" s="109" t="str">
        <f t="shared" si="201"/>
        <v/>
      </c>
      <c r="JO112" s="110" t="str">
        <f t="shared" si="202"/>
        <v/>
      </c>
      <c r="JP112" s="111" t="str">
        <f t="shared" si="203"/>
        <v/>
      </c>
      <c r="JQ112" s="112" t="str">
        <f t="shared" si="204"/>
        <v/>
      </c>
      <c r="JR112" s="116"/>
      <c r="JS112" s="116"/>
      <c r="JT112" s="104"/>
      <c r="JU112" s="105" t="str">
        <f t="shared" si="205"/>
        <v/>
      </c>
      <c r="JV112" s="106" t="str">
        <f t="shared" si="206"/>
        <v/>
      </c>
      <c r="JW112" s="107" t="str">
        <f t="shared" si="207"/>
        <v/>
      </c>
      <c r="JX112" s="107" t="str">
        <f t="shared" si="208"/>
        <v/>
      </c>
      <c r="JY112" s="108" t="str">
        <f t="shared" si="209"/>
        <v/>
      </c>
      <c r="JZ112" s="109" t="str">
        <f t="shared" si="210"/>
        <v/>
      </c>
      <c r="KA112" s="110" t="str">
        <f t="shared" si="211"/>
        <v/>
      </c>
      <c r="KB112" s="111" t="str">
        <f t="shared" si="212"/>
        <v/>
      </c>
      <c r="KC112" s="112" t="str">
        <f t="shared" si="213"/>
        <v/>
      </c>
      <c r="KD112" s="116"/>
      <c r="KE112" s="116"/>
      <c r="KF112" s="104"/>
    </row>
    <row r="113" spans="1:292" ht="13.5" customHeight="1">
      <c r="A113" s="20"/>
      <c r="B113" s="104"/>
      <c r="C113" s="104"/>
      <c r="E113" s="105" t="str">
        <f t="shared" si="0"/>
        <v/>
      </c>
      <c r="F113" s="106" t="str">
        <f t="shared" si="1"/>
        <v/>
      </c>
      <c r="G113" s="107" t="str">
        <f t="shared" si="2"/>
        <v/>
      </c>
      <c r="H113" s="107" t="str">
        <f t="shared" si="3"/>
        <v/>
      </c>
      <c r="I113" s="108" t="str">
        <f t="shared" si="4"/>
        <v/>
      </c>
      <c r="J113" s="109" t="str">
        <f t="shared" si="5"/>
        <v/>
      </c>
      <c r="K113" s="110" t="str">
        <f t="shared" si="6"/>
        <v/>
      </c>
      <c r="L113" s="111" t="str">
        <f t="shared" si="7"/>
        <v/>
      </c>
      <c r="M113" s="112" t="str">
        <f t="shared" si="8"/>
        <v/>
      </c>
      <c r="O113" s="104"/>
      <c r="P113" s="104"/>
      <c r="Q113" s="105" t="str">
        <f t="shared" si="9"/>
        <v/>
      </c>
      <c r="R113" s="106" t="str">
        <f t="shared" si="10"/>
        <v/>
      </c>
      <c r="S113" s="107" t="str">
        <f t="shared" si="11"/>
        <v/>
      </c>
      <c r="T113" s="107" t="str">
        <f t="shared" si="12"/>
        <v/>
      </c>
      <c r="U113" s="108" t="str">
        <f t="shared" si="13"/>
        <v/>
      </c>
      <c r="V113" s="109" t="str">
        <f t="shared" si="14"/>
        <v/>
      </c>
      <c r="W113" s="110" t="str">
        <f t="shared" si="15"/>
        <v/>
      </c>
      <c r="X113" s="111" t="s">
        <v>287</v>
      </c>
      <c r="Y113" s="112" t="str">
        <f t="shared" si="16"/>
        <v/>
      </c>
      <c r="AA113" s="104"/>
      <c r="AB113" s="104"/>
      <c r="AC113" s="105" t="str">
        <f t="shared" si="17"/>
        <v/>
      </c>
      <c r="AD113" s="106" t="str">
        <f t="shared" si="18"/>
        <v/>
      </c>
      <c r="AE113" s="107" t="str">
        <f t="shared" si="19"/>
        <v/>
      </c>
      <c r="AF113" s="107" t="str">
        <f t="shared" si="20"/>
        <v/>
      </c>
      <c r="AG113" s="108" t="str">
        <f t="shared" si="21"/>
        <v/>
      </c>
      <c r="AH113" s="109" t="str">
        <f t="shared" si="22"/>
        <v/>
      </c>
      <c r="AI113" s="110" t="str">
        <f t="shared" si="23"/>
        <v/>
      </c>
      <c r="AJ113" s="111" t="str">
        <f t="shared" si="24"/>
        <v/>
      </c>
      <c r="AK113" s="112" t="str">
        <f t="shared" si="25"/>
        <v/>
      </c>
      <c r="AM113" s="104"/>
      <c r="AN113" s="104"/>
      <c r="AO113" s="105" t="str">
        <f t="shared" si="26"/>
        <v/>
      </c>
      <c r="AP113" s="106" t="str">
        <f t="shared" si="27"/>
        <v/>
      </c>
      <c r="AQ113" s="107" t="str">
        <f t="shared" si="28"/>
        <v/>
      </c>
      <c r="AR113" s="107" t="str">
        <f t="shared" si="29"/>
        <v/>
      </c>
      <c r="AS113" s="108" t="str">
        <f t="shared" si="30"/>
        <v/>
      </c>
      <c r="AT113" s="109" t="str">
        <f t="shared" si="31"/>
        <v/>
      </c>
      <c r="AU113" s="110" t="str">
        <f t="shared" si="32"/>
        <v/>
      </c>
      <c r="AV113" s="111" t="str">
        <f t="shared" si="33"/>
        <v/>
      </c>
      <c r="AW113" s="112" t="str">
        <f t="shared" si="34"/>
        <v/>
      </c>
      <c r="AY113" s="104"/>
      <c r="AZ113" s="104"/>
      <c r="BA113" s="105" t="str">
        <f t="shared" si="35"/>
        <v/>
      </c>
      <c r="BB113" s="106" t="str">
        <f t="shared" si="36"/>
        <v/>
      </c>
      <c r="BC113" s="107" t="str">
        <f t="shared" si="37"/>
        <v/>
      </c>
      <c r="BD113" s="107" t="str">
        <f t="shared" si="38"/>
        <v/>
      </c>
      <c r="BE113" s="108" t="str">
        <f t="shared" si="39"/>
        <v/>
      </c>
      <c r="BF113" s="109" t="str">
        <f t="shared" si="40"/>
        <v/>
      </c>
      <c r="BG113" s="110" t="str">
        <f t="shared" si="41"/>
        <v/>
      </c>
      <c r="BH113" s="111" t="str">
        <f t="shared" si="42"/>
        <v/>
      </c>
      <c r="BI113" s="112" t="str">
        <f t="shared" si="43"/>
        <v/>
      </c>
      <c r="BK113" s="104"/>
      <c r="BL113" s="104"/>
      <c r="BM113" s="105" t="str">
        <f t="shared" si="44"/>
        <v/>
      </c>
      <c r="BN113" s="106" t="str">
        <f t="shared" si="45"/>
        <v/>
      </c>
      <c r="BO113" s="107" t="str">
        <f t="shared" si="46"/>
        <v/>
      </c>
      <c r="BP113" s="107" t="str">
        <f t="shared" si="47"/>
        <v/>
      </c>
      <c r="BQ113" s="108" t="str">
        <f t="shared" si="48"/>
        <v/>
      </c>
      <c r="BR113" s="109" t="str">
        <f t="shared" si="49"/>
        <v/>
      </c>
      <c r="BS113" s="110" t="str">
        <f t="shared" si="50"/>
        <v/>
      </c>
      <c r="BT113" s="111" t="str">
        <f t="shared" si="51"/>
        <v/>
      </c>
      <c r="BU113" s="112" t="str">
        <f t="shared" si="52"/>
        <v/>
      </c>
      <c r="BW113" s="104"/>
      <c r="BX113" s="104"/>
      <c r="BY113" s="105" t="str">
        <f t="shared" si="53"/>
        <v/>
      </c>
      <c r="BZ113" s="106" t="str">
        <f t="shared" si="54"/>
        <v/>
      </c>
      <c r="CA113" s="107" t="str">
        <f t="shared" si="55"/>
        <v/>
      </c>
      <c r="CB113" s="107" t="str">
        <f t="shared" si="56"/>
        <v/>
      </c>
      <c r="CC113" s="108" t="str">
        <f t="shared" si="57"/>
        <v/>
      </c>
      <c r="CD113" s="109" t="str">
        <f t="shared" si="58"/>
        <v/>
      </c>
      <c r="CE113" s="110" t="str">
        <f t="shared" si="59"/>
        <v/>
      </c>
      <c r="CF113" s="111" t="str">
        <f t="shared" si="60"/>
        <v/>
      </c>
      <c r="CG113" s="112" t="str">
        <f t="shared" si="61"/>
        <v/>
      </c>
      <c r="CI113" s="104"/>
      <c r="CJ113" s="104"/>
      <c r="CK113" s="105" t="str">
        <f t="shared" si="62"/>
        <v/>
      </c>
      <c r="CL113" s="106" t="str">
        <f t="shared" si="63"/>
        <v/>
      </c>
      <c r="CM113" s="107" t="str">
        <f t="shared" si="64"/>
        <v/>
      </c>
      <c r="CN113" s="107" t="str">
        <f t="shared" si="65"/>
        <v/>
      </c>
      <c r="CO113" s="108" t="str">
        <f t="shared" si="66"/>
        <v/>
      </c>
      <c r="CP113" s="109" t="str">
        <f t="shared" si="67"/>
        <v/>
      </c>
      <c r="CQ113" s="110" t="str">
        <f t="shared" si="68"/>
        <v/>
      </c>
      <c r="CR113" s="111" t="str">
        <f t="shared" si="69"/>
        <v/>
      </c>
      <c r="CS113" s="112" t="str">
        <f t="shared" si="70"/>
        <v/>
      </c>
      <c r="CU113" s="104"/>
      <c r="CV113" s="104"/>
      <c r="CW113" s="105" t="str">
        <f t="shared" si="71"/>
        <v/>
      </c>
      <c r="CX113" s="106" t="str">
        <f t="shared" si="72"/>
        <v/>
      </c>
      <c r="CY113" s="107" t="str">
        <f t="shared" si="73"/>
        <v/>
      </c>
      <c r="CZ113" s="107" t="str">
        <f t="shared" si="74"/>
        <v/>
      </c>
      <c r="DA113" s="108" t="str">
        <f t="shared" si="75"/>
        <v/>
      </c>
      <c r="DB113" s="109" t="str">
        <f t="shared" si="76"/>
        <v/>
      </c>
      <c r="DC113" s="110" t="str">
        <f t="shared" si="77"/>
        <v/>
      </c>
      <c r="DD113" s="111" t="str">
        <f t="shared" si="78"/>
        <v/>
      </c>
      <c r="DE113" s="112" t="str">
        <f t="shared" si="79"/>
        <v/>
      </c>
      <c r="DG113" s="104"/>
      <c r="DH113" s="104"/>
      <c r="DI113" s="105" t="str">
        <f t="shared" si="80"/>
        <v/>
      </c>
      <c r="DJ113" s="106" t="str">
        <f t="shared" si="81"/>
        <v/>
      </c>
      <c r="DK113" s="107" t="str">
        <f t="shared" si="82"/>
        <v/>
      </c>
      <c r="DL113" s="107" t="str">
        <f t="shared" si="83"/>
        <v/>
      </c>
      <c r="DM113" s="108" t="str">
        <f t="shared" si="84"/>
        <v/>
      </c>
      <c r="DN113" s="109" t="str">
        <f t="shared" si="85"/>
        <v/>
      </c>
      <c r="DO113" s="110" t="str">
        <f t="shared" si="86"/>
        <v/>
      </c>
      <c r="DP113" s="111" t="str">
        <f t="shared" si="87"/>
        <v/>
      </c>
      <c r="DQ113" s="112" t="str">
        <f t="shared" si="88"/>
        <v/>
      </c>
      <c r="DS113" s="104"/>
      <c r="DT113" s="104"/>
      <c r="DU113" s="105" t="str">
        <f t="shared" si="89"/>
        <v/>
      </c>
      <c r="DV113" s="106" t="str">
        <f t="shared" si="90"/>
        <v/>
      </c>
      <c r="DW113" s="107" t="str">
        <f t="shared" si="91"/>
        <v/>
      </c>
      <c r="DX113" s="107" t="str">
        <f t="shared" si="92"/>
        <v/>
      </c>
      <c r="DY113" s="108" t="str">
        <f t="shared" si="93"/>
        <v/>
      </c>
      <c r="DZ113" s="109" t="str">
        <f t="shared" si="94"/>
        <v/>
      </c>
      <c r="EA113" s="110" t="str">
        <f t="shared" si="95"/>
        <v/>
      </c>
      <c r="EB113" s="111" t="str">
        <f t="shared" si="96"/>
        <v/>
      </c>
      <c r="EC113" s="112" t="str">
        <f t="shared" si="97"/>
        <v/>
      </c>
      <c r="EE113" s="104"/>
      <c r="EF113" s="104"/>
      <c r="EG113" s="105" t="str">
        <f t="shared" si="98"/>
        <v/>
      </c>
      <c r="EH113" s="106" t="str">
        <f t="shared" si="99"/>
        <v/>
      </c>
      <c r="EI113" s="107" t="str">
        <f t="shared" si="100"/>
        <v/>
      </c>
      <c r="EJ113" s="107" t="str">
        <f t="shared" si="101"/>
        <v/>
      </c>
      <c r="EK113" s="108" t="str">
        <f t="shared" si="102"/>
        <v/>
      </c>
      <c r="EL113" s="109" t="str">
        <f t="shared" si="103"/>
        <v/>
      </c>
      <c r="EM113" s="110" t="str">
        <f t="shared" si="104"/>
        <v/>
      </c>
      <c r="EN113" s="111" t="str">
        <f t="shared" si="105"/>
        <v/>
      </c>
      <c r="EO113" s="112" t="str">
        <f t="shared" si="106"/>
        <v/>
      </c>
      <c r="EQ113" s="104"/>
      <c r="ER113" s="104"/>
      <c r="ES113" s="105" t="str">
        <f t="shared" si="107"/>
        <v/>
      </c>
      <c r="ET113" s="106" t="str">
        <f t="shared" si="108"/>
        <v/>
      </c>
      <c r="EU113" s="107" t="str">
        <f t="shared" si="109"/>
        <v/>
      </c>
      <c r="EV113" s="107" t="str">
        <f t="shared" si="110"/>
        <v/>
      </c>
      <c r="EW113" s="108" t="str">
        <f t="shared" si="111"/>
        <v/>
      </c>
      <c r="EX113" s="109" t="str">
        <f t="shared" si="112"/>
        <v/>
      </c>
      <c r="EY113" s="110" t="str">
        <f t="shared" si="113"/>
        <v/>
      </c>
      <c r="EZ113" s="111" t="str">
        <f t="shared" si="114"/>
        <v/>
      </c>
      <c r="FA113" s="112" t="str">
        <f t="shared" si="115"/>
        <v/>
      </c>
      <c r="FC113" s="104"/>
      <c r="FD113" s="104"/>
      <c r="FE113" s="105" t="str">
        <f t="shared" si="116"/>
        <v/>
      </c>
      <c r="FF113" s="106" t="str">
        <f t="shared" si="117"/>
        <v/>
      </c>
      <c r="FG113" s="107" t="str">
        <f t="shared" si="118"/>
        <v/>
      </c>
      <c r="FH113" s="107" t="str">
        <f t="shared" si="119"/>
        <v/>
      </c>
      <c r="FI113" s="108" t="str">
        <f t="shared" si="120"/>
        <v/>
      </c>
      <c r="FJ113" s="109" t="str">
        <f t="shared" si="121"/>
        <v/>
      </c>
      <c r="FK113" s="110" t="str">
        <f t="shared" si="122"/>
        <v/>
      </c>
      <c r="FL113" s="111" t="str">
        <f t="shared" si="123"/>
        <v/>
      </c>
      <c r="FM113" s="112" t="str">
        <f t="shared" si="124"/>
        <v/>
      </c>
      <c r="FO113" s="104"/>
      <c r="FP113" s="104"/>
      <c r="FQ113" s="105" t="str">
        <f>IF(FU113="","",#REF!)</f>
        <v/>
      </c>
      <c r="FR113" s="106" t="str">
        <f t="shared" si="125"/>
        <v/>
      </c>
      <c r="FS113" s="107" t="str">
        <f t="shared" si="126"/>
        <v/>
      </c>
      <c r="FT113" s="107" t="str">
        <f t="shared" si="127"/>
        <v/>
      </c>
      <c r="FU113" s="108" t="str">
        <f t="shared" si="128"/>
        <v/>
      </c>
      <c r="FV113" s="109" t="str">
        <f t="shared" si="129"/>
        <v/>
      </c>
      <c r="FW113" s="110" t="str">
        <f t="shared" si="130"/>
        <v/>
      </c>
      <c r="FX113" s="111" t="str">
        <f t="shared" si="131"/>
        <v/>
      </c>
      <c r="FY113" s="112" t="str">
        <f t="shared" si="132"/>
        <v/>
      </c>
      <c r="GA113" s="104"/>
      <c r="GB113" s="104"/>
      <c r="GC113" s="105" t="str">
        <f t="shared" si="133"/>
        <v/>
      </c>
      <c r="GD113" s="106" t="str">
        <f t="shared" si="134"/>
        <v/>
      </c>
      <c r="GE113" s="107" t="str">
        <f t="shared" si="135"/>
        <v/>
      </c>
      <c r="GF113" s="107" t="str">
        <f t="shared" si="136"/>
        <v/>
      </c>
      <c r="GG113" s="108" t="str">
        <f t="shared" si="137"/>
        <v/>
      </c>
      <c r="GH113" s="109" t="str">
        <f t="shared" si="138"/>
        <v/>
      </c>
      <c r="GI113" s="110" t="str">
        <f t="shared" si="139"/>
        <v/>
      </c>
      <c r="GJ113" s="111" t="str">
        <f t="shared" si="140"/>
        <v/>
      </c>
      <c r="GK113" s="112" t="str">
        <f t="shared" si="141"/>
        <v/>
      </c>
      <c r="GM113" s="104"/>
      <c r="GN113" s="104"/>
      <c r="GO113" s="105" t="str">
        <f t="shared" si="142"/>
        <v/>
      </c>
      <c r="GP113" s="106" t="str">
        <f t="shared" si="143"/>
        <v/>
      </c>
      <c r="GQ113" s="107" t="str">
        <f t="shared" si="144"/>
        <v/>
      </c>
      <c r="GR113" s="107" t="str">
        <f t="shared" si="145"/>
        <v/>
      </c>
      <c r="GS113" s="108" t="str">
        <f t="shared" si="146"/>
        <v/>
      </c>
      <c r="GT113" s="109" t="str">
        <f t="shared" si="147"/>
        <v/>
      </c>
      <c r="GU113" s="110" t="str">
        <f t="shared" si="148"/>
        <v/>
      </c>
      <c r="GV113" s="111" t="str">
        <f t="shared" si="149"/>
        <v/>
      </c>
      <c r="GW113" s="112" t="str">
        <f t="shared" si="150"/>
        <v/>
      </c>
      <c r="GY113" s="104"/>
      <c r="GZ113" s="104"/>
      <c r="HA113" s="105" t="str">
        <f t="shared" si="151"/>
        <v/>
      </c>
      <c r="HB113" s="106" t="str">
        <f t="shared" si="152"/>
        <v/>
      </c>
      <c r="HC113" s="107" t="str">
        <f t="shared" si="153"/>
        <v/>
      </c>
      <c r="HD113" s="107" t="str">
        <f t="shared" si="154"/>
        <v/>
      </c>
      <c r="HE113" s="108" t="str">
        <f t="shared" si="155"/>
        <v/>
      </c>
      <c r="HF113" s="109" t="str">
        <f t="shared" si="156"/>
        <v/>
      </c>
      <c r="HG113" s="110" t="str">
        <f t="shared" si="157"/>
        <v/>
      </c>
      <c r="HH113" s="111" t="str">
        <f t="shared" si="158"/>
        <v/>
      </c>
      <c r="HI113" s="112" t="str">
        <f t="shared" si="159"/>
        <v/>
      </c>
      <c r="HK113" s="104"/>
      <c r="HL113" s="104"/>
      <c r="HM113" s="105" t="str">
        <f t="shared" si="160"/>
        <v/>
      </c>
      <c r="HN113" s="106" t="str">
        <f t="shared" si="161"/>
        <v/>
      </c>
      <c r="HO113" s="107" t="str">
        <f t="shared" si="162"/>
        <v/>
      </c>
      <c r="HP113" s="107" t="str">
        <f t="shared" si="163"/>
        <v/>
      </c>
      <c r="HQ113" s="108" t="str">
        <f t="shared" si="164"/>
        <v/>
      </c>
      <c r="HR113" s="109" t="str">
        <f t="shared" si="165"/>
        <v/>
      </c>
      <c r="HS113" s="110" t="str">
        <f t="shared" si="166"/>
        <v/>
      </c>
      <c r="HT113" s="111" t="str">
        <f t="shared" si="167"/>
        <v/>
      </c>
      <c r="HU113" s="112" t="str">
        <f t="shared" si="168"/>
        <v/>
      </c>
      <c r="HW113" s="104"/>
      <c r="HX113" s="104"/>
      <c r="HY113" s="105" t="str">
        <f t="shared" si="169"/>
        <v/>
      </c>
      <c r="HZ113" s="106" t="str">
        <f t="shared" si="170"/>
        <v/>
      </c>
      <c r="IA113" s="107" t="str">
        <f t="shared" si="171"/>
        <v/>
      </c>
      <c r="IB113" s="107" t="str">
        <f t="shared" si="172"/>
        <v/>
      </c>
      <c r="IC113" s="108" t="str">
        <f t="shared" si="173"/>
        <v/>
      </c>
      <c r="ID113" s="109" t="str">
        <f t="shared" si="174"/>
        <v/>
      </c>
      <c r="IE113" s="110" t="str">
        <f t="shared" si="175"/>
        <v/>
      </c>
      <c r="IF113" s="111" t="str">
        <f t="shared" si="176"/>
        <v/>
      </c>
      <c r="IG113" s="112" t="str">
        <f t="shared" si="177"/>
        <v/>
      </c>
      <c r="II113" s="104"/>
      <c r="IJ113" s="104"/>
      <c r="IK113" s="105" t="str">
        <f t="shared" si="178"/>
        <v/>
      </c>
      <c r="IL113" s="106" t="str">
        <f t="shared" si="179"/>
        <v/>
      </c>
      <c r="IM113" s="107" t="str">
        <f t="shared" si="180"/>
        <v/>
      </c>
      <c r="IN113" s="107" t="str">
        <f t="shared" si="181"/>
        <v/>
      </c>
      <c r="IO113" s="108" t="str">
        <f t="shared" si="182"/>
        <v/>
      </c>
      <c r="IP113" s="109" t="str">
        <f t="shared" si="183"/>
        <v/>
      </c>
      <c r="IQ113" s="110" t="str">
        <f t="shared" si="184"/>
        <v/>
      </c>
      <c r="IR113" s="111" t="str">
        <f t="shared" si="185"/>
        <v/>
      </c>
      <c r="IS113" s="112" t="str">
        <f t="shared" si="186"/>
        <v/>
      </c>
      <c r="IU113" s="104"/>
      <c r="IV113" s="104"/>
      <c r="IW113" s="105" t="str">
        <f t="shared" si="187"/>
        <v/>
      </c>
      <c r="IX113" s="106" t="str">
        <f t="shared" si="188"/>
        <v/>
      </c>
      <c r="IY113" s="107" t="str">
        <f t="shared" si="189"/>
        <v/>
      </c>
      <c r="IZ113" s="107" t="str">
        <f t="shared" si="190"/>
        <v/>
      </c>
      <c r="JA113" s="108" t="str">
        <f t="shared" si="191"/>
        <v/>
      </c>
      <c r="JB113" s="109" t="str">
        <f t="shared" si="192"/>
        <v/>
      </c>
      <c r="JC113" s="110" t="str">
        <f t="shared" si="193"/>
        <v/>
      </c>
      <c r="JD113" s="111" t="str">
        <f t="shared" si="194"/>
        <v/>
      </c>
      <c r="JE113" s="112" t="str">
        <f t="shared" si="195"/>
        <v/>
      </c>
      <c r="JG113" s="104"/>
      <c r="JH113" s="104"/>
      <c r="JI113" s="105" t="str">
        <f t="shared" si="196"/>
        <v/>
      </c>
      <c r="JJ113" s="106" t="str">
        <f t="shared" si="197"/>
        <v/>
      </c>
      <c r="JK113" s="107" t="str">
        <f t="shared" si="198"/>
        <v/>
      </c>
      <c r="JL113" s="107" t="str">
        <f t="shared" si="199"/>
        <v/>
      </c>
      <c r="JM113" s="108" t="str">
        <f t="shared" si="200"/>
        <v/>
      </c>
      <c r="JN113" s="109" t="str">
        <f t="shared" si="201"/>
        <v/>
      </c>
      <c r="JO113" s="110" t="str">
        <f t="shared" si="202"/>
        <v/>
      </c>
      <c r="JP113" s="111" t="str">
        <f t="shared" si="203"/>
        <v/>
      </c>
      <c r="JQ113" s="112" t="str">
        <f t="shared" si="204"/>
        <v/>
      </c>
      <c r="JS113" s="104"/>
      <c r="JT113" s="104"/>
      <c r="JU113" s="105" t="str">
        <f t="shared" si="205"/>
        <v/>
      </c>
      <c r="JV113" s="106" t="str">
        <f t="shared" si="206"/>
        <v/>
      </c>
      <c r="JW113" s="107" t="str">
        <f t="shared" si="207"/>
        <v/>
      </c>
      <c r="JX113" s="107" t="str">
        <f t="shared" si="208"/>
        <v/>
      </c>
      <c r="JY113" s="108" t="str">
        <f t="shared" si="209"/>
        <v/>
      </c>
      <c r="JZ113" s="109" t="str">
        <f t="shared" si="210"/>
        <v/>
      </c>
      <c r="KA113" s="110" t="str">
        <f t="shared" si="211"/>
        <v/>
      </c>
      <c r="KB113" s="111" t="str">
        <f t="shared" si="212"/>
        <v/>
      </c>
      <c r="KC113" s="112" t="str">
        <f t="shared" si="213"/>
        <v/>
      </c>
      <c r="KE113" s="104"/>
      <c r="KF113" s="104"/>
    </row>
    <row r="114" spans="1:292" ht="13.5" customHeight="1">
      <c r="A114" s="20"/>
      <c r="B114" s="104"/>
      <c r="C114" s="104"/>
      <c r="E114" s="105" t="str">
        <f t="shared" si="0"/>
        <v/>
      </c>
      <c r="F114" s="106" t="str">
        <f t="shared" si="1"/>
        <v/>
      </c>
      <c r="G114" s="107" t="str">
        <f t="shared" si="2"/>
        <v/>
      </c>
      <c r="H114" s="107" t="str">
        <f t="shared" si="3"/>
        <v/>
      </c>
      <c r="I114" s="108" t="str">
        <f t="shared" si="4"/>
        <v/>
      </c>
      <c r="J114" s="109" t="str">
        <f t="shared" si="5"/>
        <v/>
      </c>
      <c r="K114" s="110" t="str">
        <f t="shared" si="6"/>
        <v/>
      </c>
      <c r="L114" s="111" t="str">
        <f t="shared" si="7"/>
        <v/>
      </c>
      <c r="M114" s="112" t="str">
        <f t="shared" si="8"/>
        <v/>
      </c>
      <c r="O114" s="104"/>
      <c r="P114" s="104"/>
      <c r="Q114" s="105" t="str">
        <f t="shared" si="9"/>
        <v/>
      </c>
      <c r="R114" s="106" t="str">
        <f t="shared" si="10"/>
        <v/>
      </c>
      <c r="S114" s="107" t="str">
        <f t="shared" si="11"/>
        <v/>
      </c>
      <c r="T114" s="107" t="str">
        <f t="shared" si="12"/>
        <v/>
      </c>
      <c r="U114" s="108" t="str">
        <f t="shared" si="13"/>
        <v/>
      </c>
      <c r="V114" s="109" t="str">
        <f t="shared" si="14"/>
        <v/>
      </c>
      <c r="W114" s="110" t="str">
        <f t="shared" si="15"/>
        <v/>
      </c>
      <c r="X114" s="111" t="s">
        <v>287</v>
      </c>
      <c r="Y114" s="112" t="str">
        <f t="shared" si="16"/>
        <v/>
      </c>
      <c r="AA114" s="104"/>
      <c r="AB114" s="104"/>
      <c r="AC114" s="105" t="str">
        <f t="shared" si="17"/>
        <v/>
      </c>
      <c r="AD114" s="106" t="str">
        <f t="shared" si="18"/>
        <v/>
      </c>
      <c r="AE114" s="107" t="str">
        <f t="shared" si="19"/>
        <v/>
      </c>
      <c r="AF114" s="107" t="str">
        <f t="shared" si="20"/>
        <v/>
      </c>
      <c r="AG114" s="108" t="str">
        <f t="shared" si="21"/>
        <v/>
      </c>
      <c r="AH114" s="109" t="str">
        <f t="shared" si="22"/>
        <v/>
      </c>
      <c r="AI114" s="110" t="str">
        <f t="shared" si="23"/>
        <v/>
      </c>
      <c r="AJ114" s="111" t="str">
        <f t="shared" si="24"/>
        <v/>
      </c>
      <c r="AK114" s="112" t="str">
        <f t="shared" si="25"/>
        <v/>
      </c>
      <c r="AM114" s="104"/>
      <c r="AN114" s="104"/>
      <c r="AO114" s="105" t="str">
        <f t="shared" si="26"/>
        <v/>
      </c>
      <c r="AP114" s="106" t="str">
        <f t="shared" si="27"/>
        <v/>
      </c>
      <c r="AQ114" s="107" t="str">
        <f t="shared" si="28"/>
        <v/>
      </c>
      <c r="AR114" s="107" t="str">
        <f t="shared" si="29"/>
        <v/>
      </c>
      <c r="AS114" s="108" t="str">
        <f t="shared" si="30"/>
        <v/>
      </c>
      <c r="AT114" s="109" t="str">
        <f t="shared" si="31"/>
        <v/>
      </c>
      <c r="AU114" s="110" t="str">
        <f t="shared" si="32"/>
        <v/>
      </c>
      <c r="AV114" s="111" t="str">
        <f t="shared" si="33"/>
        <v/>
      </c>
      <c r="AW114" s="112" t="str">
        <f t="shared" si="34"/>
        <v/>
      </c>
      <c r="AY114" s="104"/>
      <c r="AZ114" s="104"/>
      <c r="BA114" s="105" t="str">
        <f t="shared" si="35"/>
        <v/>
      </c>
      <c r="BB114" s="106" t="str">
        <f t="shared" si="36"/>
        <v/>
      </c>
      <c r="BC114" s="107" t="str">
        <f t="shared" si="37"/>
        <v/>
      </c>
      <c r="BD114" s="107" t="str">
        <f t="shared" si="38"/>
        <v/>
      </c>
      <c r="BE114" s="108" t="str">
        <f t="shared" si="39"/>
        <v/>
      </c>
      <c r="BF114" s="109" t="str">
        <f t="shared" si="40"/>
        <v/>
      </c>
      <c r="BG114" s="110" t="str">
        <f t="shared" si="41"/>
        <v/>
      </c>
      <c r="BH114" s="111" t="str">
        <f t="shared" si="42"/>
        <v/>
      </c>
      <c r="BI114" s="112" t="str">
        <f t="shared" si="43"/>
        <v/>
      </c>
      <c r="BK114" s="104"/>
      <c r="BL114" s="104"/>
      <c r="BM114" s="105" t="str">
        <f t="shared" si="44"/>
        <v/>
      </c>
      <c r="BN114" s="106" t="str">
        <f t="shared" si="45"/>
        <v/>
      </c>
      <c r="BO114" s="107" t="str">
        <f t="shared" si="46"/>
        <v/>
      </c>
      <c r="BP114" s="107" t="str">
        <f t="shared" si="47"/>
        <v/>
      </c>
      <c r="BQ114" s="108" t="str">
        <f t="shared" si="48"/>
        <v/>
      </c>
      <c r="BR114" s="109" t="str">
        <f t="shared" si="49"/>
        <v/>
      </c>
      <c r="BS114" s="110" t="str">
        <f t="shared" si="50"/>
        <v/>
      </c>
      <c r="BT114" s="111" t="str">
        <f t="shared" si="51"/>
        <v/>
      </c>
      <c r="BU114" s="112" t="str">
        <f t="shared" si="52"/>
        <v/>
      </c>
      <c r="BW114" s="104"/>
      <c r="BX114" s="104"/>
      <c r="BY114" s="105" t="str">
        <f t="shared" si="53"/>
        <v/>
      </c>
      <c r="BZ114" s="106" t="str">
        <f t="shared" si="54"/>
        <v/>
      </c>
      <c r="CA114" s="107" t="str">
        <f t="shared" si="55"/>
        <v/>
      </c>
      <c r="CB114" s="107" t="str">
        <f t="shared" si="56"/>
        <v/>
      </c>
      <c r="CC114" s="108" t="str">
        <f t="shared" si="57"/>
        <v/>
      </c>
      <c r="CD114" s="109" t="str">
        <f t="shared" si="58"/>
        <v/>
      </c>
      <c r="CE114" s="110" t="str">
        <f t="shared" si="59"/>
        <v/>
      </c>
      <c r="CF114" s="111" t="str">
        <f t="shared" si="60"/>
        <v/>
      </c>
      <c r="CG114" s="112" t="str">
        <f t="shared" si="61"/>
        <v/>
      </c>
      <c r="CI114" s="104"/>
      <c r="CJ114" s="104"/>
      <c r="CK114" s="105" t="str">
        <f t="shared" si="62"/>
        <v/>
      </c>
      <c r="CL114" s="106" t="str">
        <f t="shared" si="63"/>
        <v/>
      </c>
      <c r="CM114" s="107" t="str">
        <f t="shared" si="64"/>
        <v/>
      </c>
      <c r="CN114" s="107" t="str">
        <f t="shared" si="65"/>
        <v/>
      </c>
      <c r="CO114" s="108" t="str">
        <f t="shared" si="66"/>
        <v/>
      </c>
      <c r="CP114" s="109" t="str">
        <f t="shared" si="67"/>
        <v/>
      </c>
      <c r="CQ114" s="110" t="str">
        <f t="shared" si="68"/>
        <v/>
      </c>
      <c r="CR114" s="111" t="str">
        <f t="shared" si="69"/>
        <v/>
      </c>
      <c r="CS114" s="112" t="str">
        <f t="shared" si="70"/>
        <v/>
      </c>
      <c r="CU114" s="104"/>
      <c r="CV114" s="104"/>
      <c r="CW114" s="105" t="str">
        <f t="shared" si="71"/>
        <v/>
      </c>
      <c r="CX114" s="106" t="str">
        <f t="shared" si="72"/>
        <v/>
      </c>
      <c r="CY114" s="107" t="str">
        <f t="shared" si="73"/>
        <v/>
      </c>
      <c r="CZ114" s="107" t="str">
        <f t="shared" si="74"/>
        <v/>
      </c>
      <c r="DA114" s="108" t="str">
        <f t="shared" si="75"/>
        <v/>
      </c>
      <c r="DB114" s="109" t="str">
        <f t="shared" si="76"/>
        <v/>
      </c>
      <c r="DC114" s="110" t="str">
        <f t="shared" si="77"/>
        <v/>
      </c>
      <c r="DD114" s="111" t="str">
        <f t="shared" si="78"/>
        <v/>
      </c>
      <c r="DE114" s="112" t="str">
        <f t="shared" si="79"/>
        <v/>
      </c>
      <c r="DG114" s="104"/>
      <c r="DH114" s="104"/>
      <c r="DI114" s="105" t="str">
        <f t="shared" si="80"/>
        <v/>
      </c>
      <c r="DJ114" s="106" t="str">
        <f t="shared" si="81"/>
        <v/>
      </c>
      <c r="DK114" s="107" t="str">
        <f t="shared" si="82"/>
        <v/>
      </c>
      <c r="DL114" s="107" t="str">
        <f t="shared" si="83"/>
        <v/>
      </c>
      <c r="DM114" s="108" t="str">
        <f t="shared" si="84"/>
        <v/>
      </c>
      <c r="DN114" s="109" t="str">
        <f t="shared" si="85"/>
        <v/>
      </c>
      <c r="DO114" s="110" t="str">
        <f t="shared" si="86"/>
        <v/>
      </c>
      <c r="DP114" s="111" t="str">
        <f t="shared" si="87"/>
        <v/>
      </c>
      <c r="DQ114" s="112" t="str">
        <f t="shared" si="88"/>
        <v/>
      </c>
      <c r="DS114" s="104"/>
      <c r="DT114" s="104"/>
      <c r="DU114" s="105" t="str">
        <f t="shared" si="89"/>
        <v/>
      </c>
      <c r="DV114" s="106" t="str">
        <f t="shared" si="90"/>
        <v/>
      </c>
      <c r="DW114" s="107" t="str">
        <f t="shared" si="91"/>
        <v/>
      </c>
      <c r="DX114" s="107" t="str">
        <f t="shared" si="92"/>
        <v/>
      </c>
      <c r="DY114" s="108" t="str">
        <f t="shared" si="93"/>
        <v/>
      </c>
      <c r="DZ114" s="109" t="str">
        <f t="shared" si="94"/>
        <v/>
      </c>
      <c r="EA114" s="110" t="str">
        <f t="shared" si="95"/>
        <v/>
      </c>
      <c r="EB114" s="111" t="str">
        <f t="shared" si="96"/>
        <v/>
      </c>
      <c r="EC114" s="112" t="str">
        <f t="shared" si="97"/>
        <v/>
      </c>
      <c r="EE114" s="104"/>
      <c r="EF114" s="104"/>
      <c r="EG114" s="105" t="str">
        <f t="shared" si="98"/>
        <v/>
      </c>
      <c r="EH114" s="106" t="str">
        <f t="shared" si="99"/>
        <v/>
      </c>
      <c r="EI114" s="107" t="str">
        <f t="shared" si="100"/>
        <v/>
      </c>
      <c r="EJ114" s="107" t="str">
        <f t="shared" si="101"/>
        <v/>
      </c>
      <c r="EK114" s="108" t="str">
        <f t="shared" si="102"/>
        <v/>
      </c>
      <c r="EL114" s="109" t="str">
        <f t="shared" si="103"/>
        <v/>
      </c>
      <c r="EM114" s="110" t="str">
        <f t="shared" si="104"/>
        <v/>
      </c>
      <c r="EN114" s="111" t="str">
        <f t="shared" si="105"/>
        <v/>
      </c>
      <c r="EO114" s="112" t="str">
        <f t="shared" si="106"/>
        <v/>
      </c>
      <c r="EQ114" s="104"/>
      <c r="ER114" s="104"/>
      <c r="ES114" s="105" t="str">
        <f t="shared" si="107"/>
        <v/>
      </c>
      <c r="ET114" s="106" t="str">
        <f t="shared" si="108"/>
        <v/>
      </c>
      <c r="EU114" s="107" t="str">
        <f t="shared" si="109"/>
        <v/>
      </c>
      <c r="EV114" s="107" t="str">
        <f t="shared" si="110"/>
        <v/>
      </c>
      <c r="EW114" s="108" t="str">
        <f t="shared" si="111"/>
        <v/>
      </c>
      <c r="EX114" s="109" t="str">
        <f t="shared" si="112"/>
        <v/>
      </c>
      <c r="EY114" s="110" t="str">
        <f t="shared" si="113"/>
        <v/>
      </c>
      <c r="EZ114" s="111" t="str">
        <f t="shared" si="114"/>
        <v/>
      </c>
      <c r="FA114" s="112" t="str">
        <f t="shared" si="115"/>
        <v/>
      </c>
      <c r="FC114" s="104"/>
      <c r="FD114" s="104"/>
      <c r="FE114" s="105" t="str">
        <f t="shared" si="116"/>
        <v/>
      </c>
      <c r="FF114" s="106" t="str">
        <f t="shared" si="117"/>
        <v/>
      </c>
      <c r="FG114" s="107" t="str">
        <f t="shared" si="118"/>
        <v/>
      </c>
      <c r="FH114" s="107" t="str">
        <f t="shared" si="119"/>
        <v/>
      </c>
      <c r="FI114" s="108" t="str">
        <f t="shared" si="120"/>
        <v/>
      </c>
      <c r="FJ114" s="109" t="str">
        <f t="shared" si="121"/>
        <v/>
      </c>
      <c r="FK114" s="110" t="str">
        <f t="shared" si="122"/>
        <v/>
      </c>
      <c r="FL114" s="111" t="str">
        <f t="shared" si="123"/>
        <v/>
      </c>
      <c r="FM114" s="112" t="str">
        <f t="shared" si="124"/>
        <v/>
      </c>
      <c r="FO114" s="104"/>
      <c r="FP114" s="104"/>
      <c r="FQ114" s="105" t="str">
        <f>IF(FU114="","",#REF!)</f>
        <v/>
      </c>
      <c r="FR114" s="106" t="str">
        <f t="shared" si="125"/>
        <v/>
      </c>
      <c r="FS114" s="107" t="str">
        <f t="shared" si="126"/>
        <v/>
      </c>
      <c r="FT114" s="107" t="str">
        <f t="shared" si="127"/>
        <v/>
      </c>
      <c r="FU114" s="108" t="str">
        <f t="shared" si="128"/>
        <v/>
      </c>
      <c r="FV114" s="109" t="str">
        <f t="shared" si="129"/>
        <v/>
      </c>
      <c r="FW114" s="110" t="str">
        <f t="shared" si="130"/>
        <v/>
      </c>
      <c r="FX114" s="111" t="str">
        <f t="shared" si="131"/>
        <v/>
      </c>
      <c r="FY114" s="112" t="str">
        <f t="shared" si="132"/>
        <v/>
      </c>
      <c r="GA114" s="104"/>
      <c r="GB114" s="104"/>
      <c r="GC114" s="105" t="str">
        <f t="shared" si="133"/>
        <v/>
      </c>
      <c r="GD114" s="106" t="str">
        <f t="shared" si="134"/>
        <v/>
      </c>
      <c r="GE114" s="107" t="str">
        <f t="shared" si="135"/>
        <v/>
      </c>
      <c r="GF114" s="107" t="str">
        <f t="shared" si="136"/>
        <v/>
      </c>
      <c r="GG114" s="108" t="str">
        <f t="shared" si="137"/>
        <v/>
      </c>
      <c r="GH114" s="109" t="str">
        <f t="shared" si="138"/>
        <v/>
      </c>
      <c r="GI114" s="110" t="str">
        <f t="shared" si="139"/>
        <v/>
      </c>
      <c r="GJ114" s="111" t="str">
        <f t="shared" si="140"/>
        <v/>
      </c>
      <c r="GK114" s="112" t="str">
        <f t="shared" si="141"/>
        <v/>
      </c>
      <c r="GM114" s="104"/>
      <c r="GN114" s="104"/>
      <c r="GO114" s="105" t="str">
        <f t="shared" si="142"/>
        <v/>
      </c>
      <c r="GP114" s="106" t="str">
        <f t="shared" si="143"/>
        <v/>
      </c>
      <c r="GQ114" s="107" t="str">
        <f t="shared" si="144"/>
        <v/>
      </c>
      <c r="GR114" s="107" t="str">
        <f t="shared" si="145"/>
        <v/>
      </c>
      <c r="GS114" s="108" t="str">
        <f t="shared" si="146"/>
        <v/>
      </c>
      <c r="GT114" s="109" t="str">
        <f t="shared" si="147"/>
        <v/>
      </c>
      <c r="GU114" s="110" t="str">
        <f t="shared" si="148"/>
        <v/>
      </c>
      <c r="GV114" s="111" t="str">
        <f t="shared" si="149"/>
        <v/>
      </c>
      <c r="GW114" s="112" t="str">
        <f t="shared" si="150"/>
        <v/>
      </c>
      <c r="GY114" s="104"/>
      <c r="GZ114" s="104"/>
      <c r="HA114" s="105" t="str">
        <f t="shared" si="151"/>
        <v/>
      </c>
      <c r="HB114" s="106" t="str">
        <f t="shared" si="152"/>
        <v/>
      </c>
      <c r="HC114" s="107" t="str">
        <f t="shared" si="153"/>
        <v/>
      </c>
      <c r="HD114" s="107" t="str">
        <f t="shared" si="154"/>
        <v/>
      </c>
      <c r="HE114" s="108" t="str">
        <f t="shared" si="155"/>
        <v/>
      </c>
      <c r="HF114" s="109" t="str">
        <f t="shared" si="156"/>
        <v/>
      </c>
      <c r="HG114" s="110" t="str">
        <f t="shared" si="157"/>
        <v/>
      </c>
      <c r="HH114" s="111" t="str">
        <f t="shared" si="158"/>
        <v/>
      </c>
      <c r="HI114" s="112" t="str">
        <f t="shared" si="159"/>
        <v/>
      </c>
      <c r="HK114" s="104"/>
      <c r="HL114" s="104"/>
      <c r="HM114" s="105" t="str">
        <f t="shared" si="160"/>
        <v/>
      </c>
      <c r="HN114" s="106" t="str">
        <f t="shared" si="161"/>
        <v/>
      </c>
      <c r="HO114" s="107" t="str">
        <f t="shared" si="162"/>
        <v/>
      </c>
      <c r="HP114" s="107" t="str">
        <f t="shared" si="163"/>
        <v/>
      </c>
      <c r="HQ114" s="108" t="str">
        <f t="shared" si="164"/>
        <v/>
      </c>
      <c r="HR114" s="109" t="str">
        <f t="shared" si="165"/>
        <v/>
      </c>
      <c r="HS114" s="110" t="str">
        <f t="shared" si="166"/>
        <v/>
      </c>
      <c r="HT114" s="111" t="str">
        <f t="shared" si="167"/>
        <v/>
      </c>
      <c r="HU114" s="112" t="str">
        <f t="shared" si="168"/>
        <v/>
      </c>
      <c r="HW114" s="104"/>
      <c r="HX114" s="104"/>
      <c r="HY114" s="105" t="str">
        <f t="shared" si="169"/>
        <v/>
      </c>
      <c r="HZ114" s="106" t="str">
        <f t="shared" si="170"/>
        <v/>
      </c>
      <c r="IA114" s="107" t="str">
        <f t="shared" si="171"/>
        <v/>
      </c>
      <c r="IB114" s="107" t="str">
        <f t="shared" si="172"/>
        <v/>
      </c>
      <c r="IC114" s="108" t="str">
        <f t="shared" si="173"/>
        <v/>
      </c>
      <c r="ID114" s="109" t="str">
        <f t="shared" si="174"/>
        <v/>
      </c>
      <c r="IE114" s="110" t="str">
        <f t="shared" si="175"/>
        <v/>
      </c>
      <c r="IF114" s="111" t="str">
        <f t="shared" si="176"/>
        <v/>
      </c>
      <c r="IG114" s="112" t="str">
        <f t="shared" si="177"/>
        <v/>
      </c>
      <c r="II114" s="104"/>
      <c r="IJ114" s="104"/>
      <c r="IK114" s="105" t="str">
        <f t="shared" si="178"/>
        <v/>
      </c>
      <c r="IL114" s="106" t="str">
        <f t="shared" si="179"/>
        <v/>
      </c>
      <c r="IM114" s="107" t="str">
        <f t="shared" si="180"/>
        <v/>
      </c>
      <c r="IN114" s="107" t="str">
        <f t="shared" si="181"/>
        <v/>
      </c>
      <c r="IO114" s="108" t="str">
        <f t="shared" si="182"/>
        <v/>
      </c>
      <c r="IP114" s="109" t="str">
        <f t="shared" si="183"/>
        <v/>
      </c>
      <c r="IQ114" s="110" t="str">
        <f t="shared" si="184"/>
        <v/>
      </c>
      <c r="IR114" s="111" t="str">
        <f t="shared" si="185"/>
        <v/>
      </c>
      <c r="IS114" s="112" t="str">
        <f t="shared" si="186"/>
        <v/>
      </c>
      <c r="IU114" s="104"/>
      <c r="IV114" s="104"/>
      <c r="IW114" s="105" t="str">
        <f t="shared" si="187"/>
        <v/>
      </c>
      <c r="IX114" s="106" t="str">
        <f t="shared" si="188"/>
        <v/>
      </c>
      <c r="IY114" s="107" t="str">
        <f t="shared" si="189"/>
        <v/>
      </c>
      <c r="IZ114" s="107" t="str">
        <f t="shared" si="190"/>
        <v/>
      </c>
      <c r="JA114" s="108" t="str">
        <f t="shared" si="191"/>
        <v/>
      </c>
      <c r="JB114" s="109" t="str">
        <f t="shared" si="192"/>
        <v/>
      </c>
      <c r="JC114" s="110" t="str">
        <f t="shared" si="193"/>
        <v/>
      </c>
      <c r="JD114" s="111" t="str">
        <f t="shared" si="194"/>
        <v/>
      </c>
      <c r="JE114" s="112" t="str">
        <f t="shared" si="195"/>
        <v/>
      </c>
      <c r="JG114" s="104"/>
      <c r="JH114" s="104"/>
      <c r="JI114" s="105" t="str">
        <f t="shared" si="196"/>
        <v/>
      </c>
      <c r="JJ114" s="106" t="str">
        <f t="shared" si="197"/>
        <v/>
      </c>
      <c r="JK114" s="107" t="str">
        <f t="shared" si="198"/>
        <v/>
      </c>
      <c r="JL114" s="107" t="str">
        <f t="shared" si="199"/>
        <v/>
      </c>
      <c r="JM114" s="108" t="str">
        <f t="shared" si="200"/>
        <v/>
      </c>
      <c r="JN114" s="109" t="str">
        <f t="shared" si="201"/>
        <v/>
      </c>
      <c r="JO114" s="110" t="str">
        <f t="shared" si="202"/>
        <v/>
      </c>
      <c r="JP114" s="111" t="str">
        <f t="shared" si="203"/>
        <v/>
      </c>
      <c r="JQ114" s="112" t="str">
        <f t="shared" si="204"/>
        <v/>
      </c>
      <c r="JS114" s="104"/>
      <c r="JT114" s="104"/>
      <c r="JU114" s="105" t="str">
        <f t="shared" si="205"/>
        <v/>
      </c>
      <c r="JV114" s="106" t="str">
        <f t="shared" si="206"/>
        <v/>
      </c>
      <c r="JW114" s="107" t="str">
        <f t="shared" si="207"/>
        <v/>
      </c>
      <c r="JX114" s="107" t="str">
        <f t="shared" si="208"/>
        <v/>
      </c>
      <c r="JY114" s="108" t="str">
        <f t="shared" si="209"/>
        <v/>
      </c>
      <c r="JZ114" s="109" t="str">
        <f t="shared" si="210"/>
        <v/>
      </c>
      <c r="KA114" s="110" t="str">
        <f t="shared" si="211"/>
        <v/>
      </c>
      <c r="KB114" s="111" t="str">
        <f t="shared" si="212"/>
        <v/>
      </c>
      <c r="KC114" s="112" t="str">
        <f t="shared" si="213"/>
        <v/>
      </c>
      <c r="KE114" s="104"/>
      <c r="KF114" s="104"/>
    </row>
    <row r="115" spans="1:292" ht="13.5" customHeight="1">
      <c r="A115" s="20"/>
      <c r="B115" s="104"/>
      <c r="E115" s="105" t="str">
        <f t="shared" si="0"/>
        <v/>
      </c>
      <c r="F115" s="106" t="str">
        <f t="shared" si="1"/>
        <v/>
      </c>
      <c r="G115" s="107" t="str">
        <f t="shared" si="2"/>
        <v/>
      </c>
      <c r="H115" s="107" t="str">
        <f t="shared" si="3"/>
        <v/>
      </c>
      <c r="I115" s="108" t="str">
        <f t="shared" si="4"/>
        <v/>
      </c>
      <c r="J115" s="109" t="str">
        <f t="shared" si="5"/>
        <v/>
      </c>
      <c r="K115" s="110" t="str">
        <f t="shared" si="6"/>
        <v/>
      </c>
      <c r="L115" s="111" t="str">
        <f t="shared" si="7"/>
        <v/>
      </c>
      <c r="M115" s="112" t="str">
        <f t="shared" si="8"/>
        <v/>
      </c>
      <c r="O115" s="104"/>
      <c r="P115" s="104"/>
      <c r="Q115" s="105" t="str">
        <f t="shared" si="9"/>
        <v/>
      </c>
      <c r="R115" s="106" t="str">
        <f t="shared" si="10"/>
        <v/>
      </c>
      <c r="S115" s="107" t="str">
        <f t="shared" si="11"/>
        <v/>
      </c>
      <c r="T115" s="107" t="str">
        <f t="shared" si="12"/>
        <v/>
      </c>
      <c r="U115" s="108" t="str">
        <f t="shared" si="13"/>
        <v/>
      </c>
      <c r="V115" s="109" t="str">
        <f t="shared" si="14"/>
        <v/>
      </c>
      <c r="W115" s="110" t="str">
        <f t="shared" si="15"/>
        <v/>
      </c>
      <c r="X115" s="111" t="s">
        <v>287</v>
      </c>
      <c r="Y115" s="112" t="str">
        <f t="shared" si="16"/>
        <v/>
      </c>
      <c r="AA115" s="104"/>
      <c r="AB115" s="104"/>
      <c r="AC115" s="105" t="str">
        <f t="shared" si="17"/>
        <v/>
      </c>
      <c r="AD115" s="106" t="str">
        <f t="shared" si="18"/>
        <v/>
      </c>
      <c r="AE115" s="107" t="str">
        <f t="shared" si="19"/>
        <v/>
      </c>
      <c r="AF115" s="107" t="str">
        <f t="shared" si="20"/>
        <v/>
      </c>
      <c r="AG115" s="108" t="str">
        <f t="shared" si="21"/>
        <v/>
      </c>
      <c r="AH115" s="109" t="str">
        <f t="shared" si="22"/>
        <v/>
      </c>
      <c r="AI115" s="110" t="str">
        <f t="shared" si="23"/>
        <v/>
      </c>
      <c r="AJ115" s="111" t="str">
        <f t="shared" si="24"/>
        <v/>
      </c>
      <c r="AK115" s="112" t="str">
        <f t="shared" si="25"/>
        <v/>
      </c>
      <c r="AM115" s="104"/>
      <c r="AN115" s="104"/>
      <c r="AO115" s="105" t="str">
        <f t="shared" si="26"/>
        <v/>
      </c>
      <c r="AP115" s="106" t="str">
        <f t="shared" si="27"/>
        <v/>
      </c>
      <c r="AQ115" s="107" t="str">
        <f t="shared" si="28"/>
        <v/>
      </c>
      <c r="AR115" s="107" t="str">
        <f t="shared" si="29"/>
        <v/>
      </c>
      <c r="AS115" s="108" t="str">
        <f t="shared" si="30"/>
        <v/>
      </c>
      <c r="AT115" s="109" t="str">
        <f t="shared" si="31"/>
        <v/>
      </c>
      <c r="AU115" s="110" t="str">
        <f t="shared" si="32"/>
        <v/>
      </c>
      <c r="AV115" s="111" t="str">
        <f t="shared" si="33"/>
        <v/>
      </c>
      <c r="AW115" s="112" t="str">
        <f t="shared" si="34"/>
        <v/>
      </c>
      <c r="AY115" s="104"/>
      <c r="AZ115" s="104"/>
      <c r="BA115" s="105" t="str">
        <f t="shared" si="35"/>
        <v/>
      </c>
      <c r="BB115" s="106" t="str">
        <f t="shared" si="36"/>
        <v/>
      </c>
      <c r="BC115" s="107" t="str">
        <f t="shared" si="37"/>
        <v/>
      </c>
      <c r="BD115" s="107" t="str">
        <f t="shared" si="38"/>
        <v/>
      </c>
      <c r="BE115" s="108" t="str">
        <f t="shared" si="39"/>
        <v/>
      </c>
      <c r="BF115" s="109" t="str">
        <f t="shared" si="40"/>
        <v/>
      </c>
      <c r="BG115" s="110" t="str">
        <f t="shared" si="41"/>
        <v/>
      </c>
      <c r="BH115" s="111" t="str">
        <f t="shared" si="42"/>
        <v/>
      </c>
      <c r="BI115" s="112" t="str">
        <f t="shared" si="43"/>
        <v/>
      </c>
      <c r="BK115" s="104"/>
      <c r="BL115" s="104"/>
      <c r="BM115" s="105" t="str">
        <f t="shared" si="44"/>
        <v/>
      </c>
      <c r="BN115" s="106" t="str">
        <f t="shared" si="45"/>
        <v/>
      </c>
      <c r="BO115" s="107" t="str">
        <f t="shared" si="46"/>
        <v/>
      </c>
      <c r="BP115" s="107" t="str">
        <f t="shared" si="47"/>
        <v/>
      </c>
      <c r="BQ115" s="108" t="str">
        <f t="shared" si="48"/>
        <v/>
      </c>
      <c r="BR115" s="109" t="str">
        <f t="shared" si="49"/>
        <v/>
      </c>
      <c r="BS115" s="110" t="str">
        <f t="shared" si="50"/>
        <v/>
      </c>
      <c r="BT115" s="111" t="str">
        <f t="shared" si="51"/>
        <v/>
      </c>
      <c r="BU115" s="112" t="str">
        <f t="shared" si="52"/>
        <v/>
      </c>
      <c r="BW115" s="104"/>
      <c r="BX115" s="104"/>
      <c r="BY115" s="105" t="str">
        <f t="shared" si="53"/>
        <v/>
      </c>
      <c r="BZ115" s="106" t="str">
        <f t="shared" si="54"/>
        <v/>
      </c>
      <c r="CA115" s="107" t="str">
        <f t="shared" si="55"/>
        <v/>
      </c>
      <c r="CB115" s="107" t="str">
        <f t="shared" si="56"/>
        <v/>
      </c>
      <c r="CC115" s="108" t="str">
        <f t="shared" si="57"/>
        <v/>
      </c>
      <c r="CD115" s="109" t="str">
        <f t="shared" si="58"/>
        <v/>
      </c>
      <c r="CE115" s="110" t="str">
        <f t="shared" si="59"/>
        <v/>
      </c>
      <c r="CF115" s="111" t="str">
        <f t="shared" si="60"/>
        <v/>
      </c>
      <c r="CG115" s="112" t="str">
        <f t="shared" si="61"/>
        <v/>
      </c>
      <c r="CI115" s="104"/>
      <c r="CJ115" s="104"/>
      <c r="CK115" s="105" t="str">
        <f t="shared" si="62"/>
        <v/>
      </c>
      <c r="CL115" s="106" t="str">
        <f t="shared" si="63"/>
        <v/>
      </c>
      <c r="CM115" s="107" t="str">
        <f t="shared" si="64"/>
        <v/>
      </c>
      <c r="CN115" s="107" t="str">
        <f t="shared" si="65"/>
        <v/>
      </c>
      <c r="CO115" s="108" t="str">
        <f t="shared" si="66"/>
        <v/>
      </c>
      <c r="CP115" s="109" t="str">
        <f t="shared" si="67"/>
        <v/>
      </c>
      <c r="CQ115" s="110" t="str">
        <f t="shared" si="68"/>
        <v/>
      </c>
      <c r="CR115" s="111" t="str">
        <f t="shared" si="69"/>
        <v/>
      </c>
      <c r="CS115" s="112" t="str">
        <f t="shared" si="70"/>
        <v/>
      </c>
      <c r="CU115" s="104"/>
      <c r="CV115" s="104"/>
      <c r="CW115" s="105" t="str">
        <f t="shared" si="71"/>
        <v/>
      </c>
      <c r="CX115" s="106" t="str">
        <f t="shared" si="72"/>
        <v/>
      </c>
      <c r="CY115" s="107" t="str">
        <f t="shared" si="73"/>
        <v/>
      </c>
      <c r="CZ115" s="107" t="str">
        <f t="shared" si="74"/>
        <v/>
      </c>
      <c r="DA115" s="108" t="str">
        <f t="shared" si="75"/>
        <v/>
      </c>
      <c r="DB115" s="109" t="str">
        <f t="shared" si="76"/>
        <v/>
      </c>
      <c r="DC115" s="110" t="str">
        <f t="shared" si="77"/>
        <v/>
      </c>
      <c r="DD115" s="111" t="str">
        <f t="shared" si="78"/>
        <v/>
      </c>
      <c r="DE115" s="112" t="str">
        <f t="shared" si="79"/>
        <v/>
      </c>
      <c r="DG115" s="104"/>
      <c r="DH115" s="104"/>
      <c r="DI115" s="105" t="str">
        <f t="shared" si="80"/>
        <v/>
      </c>
      <c r="DJ115" s="106" t="str">
        <f t="shared" si="81"/>
        <v/>
      </c>
      <c r="DK115" s="107" t="str">
        <f t="shared" si="82"/>
        <v/>
      </c>
      <c r="DL115" s="107" t="str">
        <f t="shared" si="83"/>
        <v/>
      </c>
      <c r="DM115" s="108" t="str">
        <f t="shared" si="84"/>
        <v/>
      </c>
      <c r="DN115" s="109" t="str">
        <f t="shared" si="85"/>
        <v/>
      </c>
      <c r="DO115" s="110" t="str">
        <f t="shared" si="86"/>
        <v/>
      </c>
      <c r="DP115" s="111" t="str">
        <f t="shared" si="87"/>
        <v/>
      </c>
      <c r="DQ115" s="112" t="str">
        <f t="shared" si="88"/>
        <v/>
      </c>
      <c r="DS115" s="104"/>
      <c r="DT115" s="104"/>
      <c r="DU115" s="105" t="str">
        <f t="shared" si="89"/>
        <v/>
      </c>
      <c r="DV115" s="106" t="str">
        <f t="shared" si="90"/>
        <v/>
      </c>
      <c r="DW115" s="107" t="str">
        <f t="shared" si="91"/>
        <v/>
      </c>
      <c r="DX115" s="107" t="str">
        <f t="shared" si="92"/>
        <v/>
      </c>
      <c r="DY115" s="108" t="str">
        <f t="shared" si="93"/>
        <v/>
      </c>
      <c r="DZ115" s="109" t="str">
        <f t="shared" si="94"/>
        <v/>
      </c>
      <c r="EA115" s="110" t="str">
        <f t="shared" si="95"/>
        <v/>
      </c>
      <c r="EB115" s="111" t="str">
        <f t="shared" si="96"/>
        <v/>
      </c>
      <c r="EC115" s="112" t="str">
        <f t="shared" si="97"/>
        <v/>
      </c>
      <c r="EE115" s="104"/>
      <c r="EF115" s="104"/>
      <c r="EG115" s="105" t="str">
        <f t="shared" si="98"/>
        <v/>
      </c>
      <c r="EH115" s="106" t="str">
        <f t="shared" si="99"/>
        <v/>
      </c>
      <c r="EI115" s="107" t="str">
        <f t="shared" si="100"/>
        <v/>
      </c>
      <c r="EJ115" s="107" t="str">
        <f t="shared" si="101"/>
        <v/>
      </c>
      <c r="EK115" s="108" t="str">
        <f t="shared" si="102"/>
        <v/>
      </c>
      <c r="EL115" s="109" t="str">
        <f t="shared" si="103"/>
        <v/>
      </c>
      <c r="EM115" s="110" t="str">
        <f t="shared" si="104"/>
        <v/>
      </c>
      <c r="EN115" s="111" t="str">
        <f t="shared" si="105"/>
        <v/>
      </c>
      <c r="EO115" s="112" t="str">
        <f t="shared" si="106"/>
        <v/>
      </c>
      <c r="EQ115" s="104"/>
      <c r="ER115" s="104"/>
      <c r="ES115" s="105" t="str">
        <f t="shared" si="107"/>
        <v/>
      </c>
      <c r="ET115" s="106" t="str">
        <f t="shared" si="108"/>
        <v/>
      </c>
      <c r="EU115" s="107" t="str">
        <f t="shared" si="109"/>
        <v/>
      </c>
      <c r="EV115" s="107" t="str">
        <f t="shared" si="110"/>
        <v/>
      </c>
      <c r="EW115" s="108" t="str">
        <f t="shared" si="111"/>
        <v/>
      </c>
      <c r="EX115" s="109" t="str">
        <f t="shared" si="112"/>
        <v/>
      </c>
      <c r="EY115" s="110" t="str">
        <f t="shared" si="113"/>
        <v/>
      </c>
      <c r="EZ115" s="111" t="str">
        <f t="shared" si="114"/>
        <v/>
      </c>
      <c r="FA115" s="112" t="str">
        <f t="shared" si="115"/>
        <v/>
      </c>
      <c r="FC115" s="104"/>
      <c r="FD115" s="104"/>
      <c r="FE115" s="105" t="str">
        <f t="shared" si="116"/>
        <v/>
      </c>
      <c r="FF115" s="106" t="str">
        <f t="shared" si="117"/>
        <v/>
      </c>
      <c r="FG115" s="107" t="str">
        <f t="shared" si="118"/>
        <v/>
      </c>
      <c r="FH115" s="107" t="str">
        <f t="shared" si="119"/>
        <v/>
      </c>
      <c r="FI115" s="108" t="str">
        <f t="shared" si="120"/>
        <v/>
      </c>
      <c r="FJ115" s="109" t="str">
        <f t="shared" si="121"/>
        <v/>
      </c>
      <c r="FK115" s="110" t="str">
        <f t="shared" si="122"/>
        <v/>
      </c>
      <c r="FL115" s="111" t="str">
        <f t="shared" si="123"/>
        <v/>
      </c>
      <c r="FM115" s="112" t="str">
        <f t="shared" si="124"/>
        <v/>
      </c>
      <c r="FO115" s="104"/>
      <c r="FP115" s="104"/>
      <c r="FQ115" s="105" t="str">
        <f>IF(FU115="","",#REF!)</f>
        <v/>
      </c>
      <c r="FR115" s="106" t="str">
        <f t="shared" si="125"/>
        <v/>
      </c>
      <c r="FS115" s="107" t="str">
        <f t="shared" si="126"/>
        <v/>
      </c>
      <c r="FT115" s="107" t="str">
        <f t="shared" si="127"/>
        <v/>
      </c>
      <c r="FU115" s="108" t="str">
        <f t="shared" si="128"/>
        <v/>
      </c>
      <c r="FV115" s="109" t="str">
        <f t="shared" si="129"/>
        <v/>
      </c>
      <c r="FW115" s="110" t="str">
        <f t="shared" si="130"/>
        <v/>
      </c>
      <c r="FX115" s="111" t="str">
        <f t="shared" si="131"/>
        <v/>
      </c>
      <c r="FY115" s="112" t="str">
        <f t="shared" si="132"/>
        <v/>
      </c>
      <c r="GA115" s="104"/>
      <c r="GB115" s="104"/>
      <c r="GC115" s="105" t="str">
        <f t="shared" si="133"/>
        <v/>
      </c>
      <c r="GD115" s="106" t="str">
        <f t="shared" si="134"/>
        <v/>
      </c>
      <c r="GE115" s="107" t="str">
        <f t="shared" si="135"/>
        <v/>
      </c>
      <c r="GF115" s="107" t="str">
        <f t="shared" si="136"/>
        <v/>
      </c>
      <c r="GG115" s="108" t="str">
        <f t="shared" si="137"/>
        <v/>
      </c>
      <c r="GH115" s="109" t="str">
        <f t="shared" si="138"/>
        <v/>
      </c>
      <c r="GI115" s="110" t="str">
        <f t="shared" si="139"/>
        <v/>
      </c>
      <c r="GJ115" s="111" t="str">
        <f t="shared" si="140"/>
        <v/>
      </c>
      <c r="GK115" s="112" t="str">
        <f t="shared" si="141"/>
        <v/>
      </c>
      <c r="GM115" s="104"/>
      <c r="GN115" s="104"/>
      <c r="GO115" s="105" t="str">
        <f t="shared" si="142"/>
        <v/>
      </c>
      <c r="GP115" s="106" t="str">
        <f t="shared" si="143"/>
        <v/>
      </c>
      <c r="GQ115" s="107" t="str">
        <f t="shared" si="144"/>
        <v/>
      </c>
      <c r="GR115" s="107" t="str">
        <f t="shared" si="145"/>
        <v/>
      </c>
      <c r="GS115" s="108" t="str">
        <f t="shared" si="146"/>
        <v/>
      </c>
      <c r="GT115" s="109" t="str">
        <f t="shared" si="147"/>
        <v/>
      </c>
      <c r="GU115" s="110" t="str">
        <f t="shared" si="148"/>
        <v/>
      </c>
      <c r="GV115" s="111" t="str">
        <f t="shared" si="149"/>
        <v/>
      </c>
      <c r="GW115" s="112" t="str">
        <f t="shared" si="150"/>
        <v/>
      </c>
      <c r="GY115" s="104"/>
      <c r="GZ115" s="104"/>
      <c r="HA115" s="105" t="str">
        <f t="shared" si="151"/>
        <v/>
      </c>
      <c r="HB115" s="106" t="str">
        <f t="shared" si="152"/>
        <v/>
      </c>
      <c r="HC115" s="107" t="str">
        <f t="shared" si="153"/>
        <v/>
      </c>
      <c r="HD115" s="107" t="str">
        <f t="shared" si="154"/>
        <v/>
      </c>
      <c r="HE115" s="108" t="str">
        <f t="shared" si="155"/>
        <v/>
      </c>
      <c r="HF115" s="109" t="str">
        <f t="shared" si="156"/>
        <v/>
      </c>
      <c r="HG115" s="110" t="str">
        <f t="shared" si="157"/>
        <v/>
      </c>
      <c r="HH115" s="111" t="str">
        <f t="shared" si="158"/>
        <v/>
      </c>
      <c r="HI115" s="112" t="str">
        <f t="shared" si="159"/>
        <v/>
      </c>
      <c r="HK115" s="104"/>
      <c r="HL115" s="104"/>
      <c r="HM115" s="105" t="str">
        <f t="shared" si="160"/>
        <v/>
      </c>
      <c r="HN115" s="106" t="str">
        <f t="shared" si="161"/>
        <v/>
      </c>
      <c r="HO115" s="107" t="str">
        <f t="shared" si="162"/>
        <v/>
      </c>
      <c r="HP115" s="107" t="str">
        <f t="shared" si="163"/>
        <v/>
      </c>
      <c r="HQ115" s="108" t="str">
        <f t="shared" si="164"/>
        <v/>
      </c>
      <c r="HR115" s="109" t="str">
        <f t="shared" si="165"/>
        <v/>
      </c>
      <c r="HS115" s="110" t="str">
        <f t="shared" si="166"/>
        <v/>
      </c>
      <c r="HT115" s="111" t="str">
        <f t="shared" si="167"/>
        <v/>
      </c>
      <c r="HU115" s="112" t="str">
        <f t="shared" si="168"/>
        <v/>
      </c>
      <c r="HW115" s="104"/>
      <c r="HX115" s="104"/>
      <c r="HY115" s="105" t="str">
        <f t="shared" si="169"/>
        <v/>
      </c>
      <c r="HZ115" s="106" t="str">
        <f t="shared" si="170"/>
        <v/>
      </c>
      <c r="IA115" s="107" t="str">
        <f t="shared" si="171"/>
        <v/>
      </c>
      <c r="IB115" s="107" t="str">
        <f t="shared" si="172"/>
        <v/>
      </c>
      <c r="IC115" s="108" t="str">
        <f t="shared" si="173"/>
        <v/>
      </c>
      <c r="ID115" s="109" t="str">
        <f t="shared" si="174"/>
        <v/>
      </c>
      <c r="IE115" s="110" t="str">
        <f t="shared" si="175"/>
        <v/>
      </c>
      <c r="IF115" s="111" t="str">
        <f t="shared" si="176"/>
        <v/>
      </c>
      <c r="IG115" s="112" t="str">
        <f t="shared" si="177"/>
        <v/>
      </c>
      <c r="II115" s="104"/>
      <c r="IJ115" s="104"/>
      <c r="IK115" s="105" t="str">
        <f t="shared" si="178"/>
        <v/>
      </c>
      <c r="IL115" s="106" t="str">
        <f t="shared" si="179"/>
        <v/>
      </c>
      <c r="IM115" s="107" t="str">
        <f t="shared" si="180"/>
        <v/>
      </c>
      <c r="IN115" s="107" t="str">
        <f t="shared" si="181"/>
        <v/>
      </c>
      <c r="IO115" s="108" t="str">
        <f t="shared" si="182"/>
        <v/>
      </c>
      <c r="IP115" s="109" t="str">
        <f t="shared" si="183"/>
        <v/>
      </c>
      <c r="IQ115" s="110" t="str">
        <f t="shared" si="184"/>
        <v/>
      </c>
      <c r="IR115" s="111" t="str">
        <f t="shared" si="185"/>
        <v/>
      </c>
      <c r="IS115" s="112" t="str">
        <f t="shared" si="186"/>
        <v/>
      </c>
      <c r="IU115" s="104"/>
      <c r="IV115" s="104"/>
      <c r="IW115" s="105" t="str">
        <f t="shared" si="187"/>
        <v/>
      </c>
      <c r="IX115" s="106" t="str">
        <f t="shared" si="188"/>
        <v/>
      </c>
      <c r="IY115" s="107" t="str">
        <f t="shared" si="189"/>
        <v/>
      </c>
      <c r="IZ115" s="107" t="str">
        <f t="shared" si="190"/>
        <v/>
      </c>
      <c r="JA115" s="108" t="str">
        <f t="shared" si="191"/>
        <v/>
      </c>
      <c r="JB115" s="109" t="str">
        <f t="shared" si="192"/>
        <v/>
      </c>
      <c r="JC115" s="110" t="str">
        <f t="shared" si="193"/>
        <v/>
      </c>
      <c r="JD115" s="111" t="str">
        <f t="shared" si="194"/>
        <v/>
      </c>
      <c r="JE115" s="112" t="str">
        <f t="shared" si="195"/>
        <v/>
      </c>
      <c r="JG115" s="104"/>
      <c r="JH115" s="104"/>
      <c r="JI115" s="105" t="str">
        <f t="shared" si="196"/>
        <v/>
      </c>
      <c r="JJ115" s="106" t="str">
        <f t="shared" si="197"/>
        <v/>
      </c>
      <c r="JK115" s="107" t="str">
        <f t="shared" si="198"/>
        <v/>
      </c>
      <c r="JL115" s="107" t="str">
        <f t="shared" si="199"/>
        <v/>
      </c>
      <c r="JM115" s="108" t="str">
        <f t="shared" si="200"/>
        <v/>
      </c>
      <c r="JN115" s="109" t="str">
        <f t="shared" si="201"/>
        <v/>
      </c>
      <c r="JO115" s="110" t="str">
        <f t="shared" si="202"/>
        <v/>
      </c>
      <c r="JP115" s="111" t="str">
        <f t="shared" si="203"/>
        <v/>
      </c>
      <c r="JQ115" s="112" t="str">
        <f t="shared" si="204"/>
        <v/>
      </c>
      <c r="JS115" s="104"/>
      <c r="JT115" s="104"/>
      <c r="JU115" s="105" t="str">
        <f t="shared" si="205"/>
        <v/>
      </c>
      <c r="JV115" s="106" t="str">
        <f t="shared" si="206"/>
        <v/>
      </c>
      <c r="JW115" s="107" t="str">
        <f t="shared" si="207"/>
        <v/>
      </c>
      <c r="JX115" s="107" t="str">
        <f t="shared" si="208"/>
        <v/>
      </c>
      <c r="JY115" s="108" t="str">
        <f t="shared" si="209"/>
        <v/>
      </c>
      <c r="JZ115" s="109" t="str">
        <f t="shared" si="210"/>
        <v/>
      </c>
      <c r="KA115" s="110" t="str">
        <f t="shared" si="211"/>
        <v/>
      </c>
      <c r="KB115" s="111" t="str">
        <f t="shared" si="212"/>
        <v/>
      </c>
      <c r="KC115" s="112" t="str">
        <f t="shared" si="213"/>
        <v/>
      </c>
      <c r="KE115" s="104"/>
      <c r="KF115" s="104"/>
    </row>
    <row r="116" spans="1:292" ht="13.5" customHeight="1">
      <c r="A116" s="20"/>
      <c r="B116" s="104"/>
      <c r="E116" s="105" t="str">
        <f t="shared" si="0"/>
        <v/>
      </c>
      <c r="F116" s="106" t="str">
        <f t="shared" si="1"/>
        <v/>
      </c>
      <c r="G116" s="107" t="str">
        <f t="shared" si="2"/>
        <v/>
      </c>
      <c r="H116" s="107" t="str">
        <f t="shared" si="3"/>
        <v/>
      </c>
      <c r="I116" s="108" t="str">
        <f t="shared" si="4"/>
        <v/>
      </c>
      <c r="J116" s="109" t="str">
        <f t="shared" si="5"/>
        <v/>
      </c>
      <c r="K116" s="110" t="str">
        <f t="shared" si="6"/>
        <v/>
      </c>
      <c r="L116" s="111" t="str">
        <f t="shared" si="7"/>
        <v/>
      </c>
      <c r="M116" s="112" t="str">
        <f t="shared" si="8"/>
        <v/>
      </c>
      <c r="O116" s="3"/>
      <c r="P116" s="104"/>
      <c r="Q116" s="105" t="str">
        <f t="shared" si="9"/>
        <v/>
      </c>
      <c r="R116" s="106" t="str">
        <f t="shared" si="10"/>
        <v/>
      </c>
      <c r="S116" s="107" t="str">
        <f t="shared" si="11"/>
        <v/>
      </c>
      <c r="T116" s="107" t="str">
        <f t="shared" si="12"/>
        <v/>
      </c>
      <c r="U116" s="108" t="str">
        <f t="shared" si="13"/>
        <v/>
      </c>
      <c r="V116" s="109" t="str">
        <f t="shared" si="14"/>
        <v/>
      </c>
      <c r="W116" s="110" t="str">
        <f t="shared" si="15"/>
        <v/>
      </c>
      <c r="X116" s="111" t="s">
        <v>287</v>
      </c>
      <c r="Y116" s="112" t="str">
        <f t="shared" si="16"/>
        <v/>
      </c>
      <c r="AA116" s="3"/>
      <c r="AB116" s="104"/>
      <c r="AC116" s="105" t="str">
        <f t="shared" si="17"/>
        <v/>
      </c>
      <c r="AD116" s="106" t="str">
        <f t="shared" si="18"/>
        <v/>
      </c>
      <c r="AE116" s="107" t="str">
        <f t="shared" si="19"/>
        <v/>
      </c>
      <c r="AF116" s="107" t="str">
        <f t="shared" si="20"/>
        <v/>
      </c>
      <c r="AG116" s="108" t="str">
        <f t="shared" si="21"/>
        <v/>
      </c>
      <c r="AH116" s="109" t="str">
        <f t="shared" si="22"/>
        <v/>
      </c>
      <c r="AI116" s="110" t="str">
        <f t="shared" si="23"/>
        <v/>
      </c>
      <c r="AJ116" s="111" t="str">
        <f t="shared" si="24"/>
        <v/>
      </c>
      <c r="AK116" s="112" t="str">
        <f t="shared" si="25"/>
        <v/>
      </c>
      <c r="AM116" s="3"/>
      <c r="AN116" s="104"/>
      <c r="AO116" s="105" t="str">
        <f t="shared" si="26"/>
        <v/>
      </c>
      <c r="AP116" s="106" t="str">
        <f t="shared" si="27"/>
        <v/>
      </c>
      <c r="AQ116" s="107" t="str">
        <f t="shared" si="28"/>
        <v/>
      </c>
      <c r="AR116" s="107" t="str">
        <f t="shared" si="29"/>
        <v/>
      </c>
      <c r="AS116" s="108" t="str">
        <f t="shared" si="30"/>
        <v/>
      </c>
      <c r="AT116" s="109" t="str">
        <f t="shared" si="31"/>
        <v/>
      </c>
      <c r="AU116" s="110" t="str">
        <f t="shared" si="32"/>
        <v/>
      </c>
      <c r="AV116" s="111" t="str">
        <f t="shared" si="33"/>
        <v/>
      </c>
      <c r="AW116" s="112" t="str">
        <f t="shared" si="34"/>
        <v/>
      </c>
      <c r="AY116" s="3"/>
      <c r="AZ116" s="104"/>
      <c r="BA116" s="105" t="str">
        <f t="shared" si="35"/>
        <v/>
      </c>
      <c r="BB116" s="106" t="str">
        <f t="shared" si="36"/>
        <v/>
      </c>
      <c r="BC116" s="107" t="str">
        <f t="shared" si="37"/>
        <v/>
      </c>
      <c r="BD116" s="107" t="str">
        <f t="shared" si="38"/>
        <v/>
      </c>
      <c r="BE116" s="108" t="str">
        <f t="shared" si="39"/>
        <v/>
      </c>
      <c r="BF116" s="109" t="str">
        <f t="shared" si="40"/>
        <v/>
      </c>
      <c r="BG116" s="110" t="str">
        <f t="shared" si="41"/>
        <v/>
      </c>
      <c r="BH116" s="111" t="str">
        <f t="shared" si="42"/>
        <v/>
      </c>
      <c r="BI116" s="112" t="str">
        <f t="shared" si="43"/>
        <v/>
      </c>
      <c r="BK116" s="3"/>
      <c r="BL116" s="104"/>
      <c r="BM116" s="105" t="str">
        <f t="shared" si="44"/>
        <v/>
      </c>
      <c r="BN116" s="106" t="str">
        <f t="shared" si="45"/>
        <v/>
      </c>
      <c r="BO116" s="107" t="str">
        <f t="shared" si="46"/>
        <v/>
      </c>
      <c r="BP116" s="107" t="str">
        <f t="shared" si="47"/>
        <v/>
      </c>
      <c r="BQ116" s="108" t="str">
        <f t="shared" si="48"/>
        <v/>
      </c>
      <c r="BR116" s="109" t="str">
        <f t="shared" si="49"/>
        <v/>
      </c>
      <c r="BS116" s="110" t="str">
        <f t="shared" si="50"/>
        <v/>
      </c>
      <c r="BT116" s="111" t="str">
        <f t="shared" si="51"/>
        <v/>
      </c>
      <c r="BU116" s="112" t="str">
        <f t="shared" si="52"/>
        <v/>
      </c>
      <c r="BW116" s="3"/>
      <c r="BX116" s="104"/>
      <c r="BY116" s="105" t="str">
        <f t="shared" si="53"/>
        <v/>
      </c>
      <c r="BZ116" s="106" t="str">
        <f t="shared" si="54"/>
        <v/>
      </c>
      <c r="CA116" s="107" t="str">
        <f t="shared" si="55"/>
        <v/>
      </c>
      <c r="CB116" s="107" t="str">
        <f t="shared" si="56"/>
        <v/>
      </c>
      <c r="CC116" s="108" t="str">
        <f t="shared" si="57"/>
        <v/>
      </c>
      <c r="CD116" s="109" t="str">
        <f t="shared" si="58"/>
        <v/>
      </c>
      <c r="CE116" s="110" t="str">
        <f t="shared" si="59"/>
        <v/>
      </c>
      <c r="CF116" s="111" t="str">
        <f t="shared" si="60"/>
        <v/>
      </c>
      <c r="CG116" s="112" t="str">
        <f t="shared" si="61"/>
        <v/>
      </c>
      <c r="CI116" s="3"/>
      <c r="CJ116" s="104"/>
      <c r="CK116" s="105" t="str">
        <f t="shared" si="62"/>
        <v/>
      </c>
      <c r="CL116" s="106" t="str">
        <f t="shared" si="63"/>
        <v/>
      </c>
      <c r="CM116" s="107" t="str">
        <f t="shared" si="64"/>
        <v/>
      </c>
      <c r="CN116" s="107" t="str">
        <f t="shared" si="65"/>
        <v/>
      </c>
      <c r="CO116" s="108" t="str">
        <f t="shared" si="66"/>
        <v/>
      </c>
      <c r="CP116" s="109" t="str">
        <f t="shared" si="67"/>
        <v/>
      </c>
      <c r="CQ116" s="110" t="str">
        <f t="shared" si="68"/>
        <v/>
      </c>
      <c r="CR116" s="111" t="str">
        <f t="shared" si="69"/>
        <v/>
      </c>
      <c r="CS116" s="112" t="str">
        <f t="shared" si="70"/>
        <v/>
      </c>
      <c r="CU116" s="3"/>
      <c r="CV116" s="104"/>
      <c r="CW116" s="105" t="str">
        <f t="shared" si="71"/>
        <v/>
      </c>
      <c r="CX116" s="106" t="str">
        <f t="shared" si="72"/>
        <v/>
      </c>
      <c r="CY116" s="107" t="str">
        <f t="shared" si="73"/>
        <v/>
      </c>
      <c r="CZ116" s="107" t="str">
        <f t="shared" si="74"/>
        <v/>
      </c>
      <c r="DA116" s="108" t="str">
        <f t="shared" si="75"/>
        <v/>
      </c>
      <c r="DB116" s="109" t="str">
        <f t="shared" si="76"/>
        <v/>
      </c>
      <c r="DC116" s="110" t="str">
        <f t="shared" si="77"/>
        <v/>
      </c>
      <c r="DD116" s="111" t="str">
        <f t="shared" si="78"/>
        <v/>
      </c>
      <c r="DE116" s="112" t="str">
        <f t="shared" si="79"/>
        <v/>
      </c>
      <c r="DG116" s="3"/>
      <c r="DH116" s="104"/>
      <c r="DI116" s="105" t="str">
        <f t="shared" si="80"/>
        <v/>
      </c>
      <c r="DJ116" s="106" t="str">
        <f t="shared" si="81"/>
        <v/>
      </c>
      <c r="DK116" s="107" t="str">
        <f t="shared" si="82"/>
        <v/>
      </c>
      <c r="DL116" s="107" t="str">
        <f t="shared" si="83"/>
        <v/>
      </c>
      <c r="DM116" s="108" t="str">
        <f t="shared" si="84"/>
        <v/>
      </c>
      <c r="DN116" s="109" t="str">
        <f t="shared" si="85"/>
        <v/>
      </c>
      <c r="DO116" s="110" t="str">
        <f t="shared" si="86"/>
        <v/>
      </c>
      <c r="DP116" s="111" t="str">
        <f t="shared" si="87"/>
        <v/>
      </c>
      <c r="DQ116" s="112" t="str">
        <f t="shared" si="88"/>
        <v/>
      </c>
      <c r="DS116" s="3"/>
      <c r="DT116" s="104"/>
      <c r="DU116" s="105" t="str">
        <f t="shared" si="89"/>
        <v/>
      </c>
      <c r="DV116" s="106" t="str">
        <f t="shared" si="90"/>
        <v/>
      </c>
      <c r="DW116" s="107" t="str">
        <f t="shared" si="91"/>
        <v/>
      </c>
      <c r="DX116" s="107" t="str">
        <f t="shared" si="92"/>
        <v/>
      </c>
      <c r="DY116" s="108" t="str">
        <f t="shared" si="93"/>
        <v/>
      </c>
      <c r="DZ116" s="109" t="str">
        <f t="shared" si="94"/>
        <v/>
      </c>
      <c r="EA116" s="110" t="str">
        <f t="shared" si="95"/>
        <v/>
      </c>
      <c r="EB116" s="111" t="str">
        <f t="shared" si="96"/>
        <v/>
      </c>
      <c r="EC116" s="112" t="str">
        <f t="shared" si="97"/>
        <v/>
      </c>
      <c r="EE116" s="3"/>
      <c r="EF116" s="104"/>
      <c r="EG116" s="105" t="str">
        <f t="shared" si="98"/>
        <v/>
      </c>
      <c r="EH116" s="106" t="str">
        <f t="shared" si="99"/>
        <v/>
      </c>
      <c r="EI116" s="107" t="str">
        <f t="shared" si="100"/>
        <v/>
      </c>
      <c r="EJ116" s="107" t="str">
        <f t="shared" si="101"/>
        <v/>
      </c>
      <c r="EK116" s="108" t="str">
        <f t="shared" si="102"/>
        <v/>
      </c>
      <c r="EL116" s="109" t="str">
        <f t="shared" si="103"/>
        <v/>
      </c>
      <c r="EM116" s="110" t="str">
        <f t="shared" si="104"/>
        <v/>
      </c>
      <c r="EN116" s="111" t="str">
        <f t="shared" si="105"/>
        <v/>
      </c>
      <c r="EO116" s="112" t="str">
        <f t="shared" si="106"/>
        <v/>
      </c>
      <c r="EQ116" s="3"/>
      <c r="ER116" s="104"/>
      <c r="ES116" s="105" t="str">
        <f t="shared" si="107"/>
        <v/>
      </c>
      <c r="ET116" s="106" t="str">
        <f t="shared" si="108"/>
        <v/>
      </c>
      <c r="EU116" s="107" t="str">
        <f t="shared" si="109"/>
        <v/>
      </c>
      <c r="EV116" s="107" t="str">
        <f t="shared" si="110"/>
        <v/>
      </c>
      <c r="EW116" s="108" t="str">
        <f t="shared" si="111"/>
        <v/>
      </c>
      <c r="EX116" s="109" t="str">
        <f t="shared" si="112"/>
        <v/>
      </c>
      <c r="EY116" s="110" t="str">
        <f t="shared" si="113"/>
        <v/>
      </c>
      <c r="EZ116" s="111" t="str">
        <f t="shared" si="114"/>
        <v/>
      </c>
      <c r="FA116" s="112" t="str">
        <f t="shared" si="115"/>
        <v/>
      </c>
      <c r="FC116" s="3"/>
      <c r="FD116" s="104"/>
      <c r="FE116" s="105" t="str">
        <f t="shared" si="116"/>
        <v/>
      </c>
      <c r="FF116" s="106" t="str">
        <f t="shared" si="117"/>
        <v/>
      </c>
      <c r="FG116" s="107" t="str">
        <f t="shared" si="118"/>
        <v/>
      </c>
      <c r="FH116" s="107" t="str">
        <f t="shared" si="119"/>
        <v/>
      </c>
      <c r="FI116" s="108" t="str">
        <f t="shared" si="120"/>
        <v/>
      </c>
      <c r="FJ116" s="109" t="str">
        <f t="shared" si="121"/>
        <v/>
      </c>
      <c r="FK116" s="110" t="str">
        <f t="shared" si="122"/>
        <v/>
      </c>
      <c r="FL116" s="111" t="str">
        <f t="shared" si="123"/>
        <v/>
      </c>
      <c r="FM116" s="112" t="str">
        <f t="shared" si="124"/>
        <v/>
      </c>
      <c r="FO116" s="3"/>
      <c r="FP116" s="104"/>
      <c r="FQ116" s="105" t="str">
        <f>IF(FU116="","",#REF!)</f>
        <v/>
      </c>
      <c r="FR116" s="106" t="str">
        <f t="shared" si="125"/>
        <v/>
      </c>
      <c r="FS116" s="107" t="str">
        <f t="shared" si="126"/>
        <v/>
      </c>
      <c r="FT116" s="107" t="str">
        <f t="shared" si="127"/>
        <v/>
      </c>
      <c r="FU116" s="108" t="str">
        <f t="shared" si="128"/>
        <v/>
      </c>
      <c r="FV116" s="109" t="str">
        <f t="shared" si="129"/>
        <v/>
      </c>
      <c r="FW116" s="110" t="str">
        <f t="shared" si="130"/>
        <v/>
      </c>
      <c r="FX116" s="111" t="str">
        <f t="shared" si="131"/>
        <v/>
      </c>
      <c r="FY116" s="112" t="str">
        <f t="shared" si="132"/>
        <v/>
      </c>
      <c r="GA116" s="3"/>
      <c r="GB116" s="104"/>
      <c r="GC116" s="105" t="str">
        <f t="shared" si="133"/>
        <v/>
      </c>
      <c r="GD116" s="106" t="str">
        <f t="shared" si="134"/>
        <v/>
      </c>
      <c r="GE116" s="107" t="str">
        <f t="shared" si="135"/>
        <v/>
      </c>
      <c r="GF116" s="107" t="str">
        <f t="shared" si="136"/>
        <v/>
      </c>
      <c r="GG116" s="108" t="str">
        <f t="shared" si="137"/>
        <v/>
      </c>
      <c r="GH116" s="109" t="str">
        <f t="shared" si="138"/>
        <v/>
      </c>
      <c r="GI116" s="110" t="str">
        <f t="shared" si="139"/>
        <v/>
      </c>
      <c r="GJ116" s="111" t="str">
        <f t="shared" si="140"/>
        <v/>
      </c>
      <c r="GK116" s="112" t="str">
        <f t="shared" si="141"/>
        <v/>
      </c>
      <c r="GM116" s="3"/>
      <c r="GN116" s="104"/>
      <c r="GO116" s="105" t="str">
        <f t="shared" si="142"/>
        <v/>
      </c>
      <c r="GP116" s="106" t="str">
        <f t="shared" si="143"/>
        <v/>
      </c>
      <c r="GQ116" s="107" t="str">
        <f t="shared" si="144"/>
        <v/>
      </c>
      <c r="GR116" s="107" t="str">
        <f t="shared" si="145"/>
        <v/>
      </c>
      <c r="GS116" s="108" t="str">
        <f t="shared" si="146"/>
        <v/>
      </c>
      <c r="GT116" s="109" t="str">
        <f t="shared" si="147"/>
        <v/>
      </c>
      <c r="GU116" s="110" t="str">
        <f t="shared" si="148"/>
        <v/>
      </c>
      <c r="GV116" s="111" t="str">
        <f t="shared" si="149"/>
        <v/>
      </c>
      <c r="GW116" s="112" t="str">
        <f t="shared" si="150"/>
        <v/>
      </c>
      <c r="GY116" s="3"/>
      <c r="GZ116" s="104"/>
      <c r="HA116" s="105" t="str">
        <f t="shared" si="151"/>
        <v/>
      </c>
      <c r="HB116" s="106" t="str">
        <f t="shared" si="152"/>
        <v/>
      </c>
      <c r="HC116" s="107" t="str">
        <f t="shared" si="153"/>
        <v/>
      </c>
      <c r="HD116" s="107" t="str">
        <f t="shared" si="154"/>
        <v/>
      </c>
      <c r="HE116" s="108" t="str">
        <f t="shared" si="155"/>
        <v/>
      </c>
      <c r="HF116" s="109" t="str">
        <f t="shared" si="156"/>
        <v/>
      </c>
      <c r="HG116" s="110" t="str">
        <f t="shared" si="157"/>
        <v/>
      </c>
      <c r="HH116" s="111" t="str">
        <f t="shared" si="158"/>
        <v/>
      </c>
      <c r="HI116" s="112" t="str">
        <f t="shared" si="159"/>
        <v/>
      </c>
      <c r="HK116" s="3"/>
      <c r="HL116" s="104"/>
      <c r="HM116" s="105" t="str">
        <f t="shared" si="160"/>
        <v/>
      </c>
      <c r="HN116" s="106" t="str">
        <f t="shared" si="161"/>
        <v/>
      </c>
      <c r="HO116" s="107" t="str">
        <f t="shared" si="162"/>
        <v/>
      </c>
      <c r="HP116" s="107" t="str">
        <f t="shared" si="163"/>
        <v/>
      </c>
      <c r="HQ116" s="108" t="str">
        <f t="shared" si="164"/>
        <v/>
      </c>
      <c r="HR116" s="109" t="str">
        <f t="shared" si="165"/>
        <v/>
      </c>
      <c r="HS116" s="110" t="str">
        <f t="shared" si="166"/>
        <v/>
      </c>
      <c r="HT116" s="111" t="str">
        <f t="shared" si="167"/>
        <v/>
      </c>
      <c r="HU116" s="112" t="str">
        <f t="shared" si="168"/>
        <v/>
      </c>
      <c r="HW116" s="3"/>
      <c r="HX116" s="104"/>
      <c r="HY116" s="105" t="str">
        <f t="shared" si="169"/>
        <v/>
      </c>
      <c r="HZ116" s="106" t="str">
        <f t="shared" si="170"/>
        <v/>
      </c>
      <c r="IA116" s="107" t="str">
        <f t="shared" si="171"/>
        <v/>
      </c>
      <c r="IB116" s="107" t="str">
        <f t="shared" si="172"/>
        <v/>
      </c>
      <c r="IC116" s="108" t="str">
        <f t="shared" si="173"/>
        <v/>
      </c>
      <c r="ID116" s="109" t="str">
        <f t="shared" si="174"/>
        <v/>
      </c>
      <c r="IE116" s="110" t="str">
        <f t="shared" si="175"/>
        <v/>
      </c>
      <c r="IF116" s="111" t="str">
        <f t="shared" si="176"/>
        <v/>
      </c>
      <c r="IG116" s="112" t="str">
        <f t="shared" si="177"/>
        <v/>
      </c>
      <c r="II116" s="3"/>
      <c r="IJ116" s="104"/>
      <c r="IK116" s="105" t="str">
        <f t="shared" si="178"/>
        <v/>
      </c>
      <c r="IL116" s="106" t="str">
        <f t="shared" si="179"/>
        <v/>
      </c>
      <c r="IM116" s="107" t="str">
        <f t="shared" si="180"/>
        <v/>
      </c>
      <c r="IN116" s="107" t="str">
        <f t="shared" si="181"/>
        <v/>
      </c>
      <c r="IO116" s="108" t="str">
        <f t="shared" si="182"/>
        <v/>
      </c>
      <c r="IP116" s="109" t="str">
        <f t="shared" si="183"/>
        <v/>
      </c>
      <c r="IQ116" s="110" t="str">
        <f t="shared" si="184"/>
        <v/>
      </c>
      <c r="IR116" s="111" t="str">
        <f t="shared" si="185"/>
        <v/>
      </c>
      <c r="IS116" s="112" t="str">
        <f t="shared" si="186"/>
        <v/>
      </c>
      <c r="IU116" s="3"/>
      <c r="IV116" s="104"/>
      <c r="IW116" s="105" t="str">
        <f t="shared" si="187"/>
        <v/>
      </c>
      <c r="IX116" s="106" t="str">
        <f t="shared" si="188"/>
        <v/>
      </c>
      <c r="IY116" s="107" t="str">
        <f t="shared" si="189"/>
        <v/>
      </c>
      <c r="IZ116" s="107" t="str">
        <f t="shared" si="190"/>
        <v/>
      </c>
      <c r="JA116" s="108" t="str">
        <f t="shared" si="191"/>
        <v/>
      </c>
      <c r="JB116" s="109" t="str">
        <f t="shared" si="192"/>
        <v/>
      </c>
      <c r="JC116" s="110" t="str">
        <f t="shared" si="193"/>
        <v/>
      </c>
      <c r="JD116" s="111" t="str">
        <f t="shared" si="194"/>
        <v/>
      </c>
      <c r="JE116" s="112" t="str">
        <f t="shared" si="195"/>
        <v/>
      </c>
      <c r="JG116" s="3"/>
      <c r="JH116" s="104"/>
      <c r="JI116" s="105" t="str">
        <f t="shared" si="196"/>
        <v/>
      </c>
      <c r="JJ116" s="106" t="str">
        <f t="shared" si="197"/>
        <v/>
      </c>
      <c r="JK116" s="107" t="str">
        <f t="shared" si="198"/>
        <v/>
      </c>
      <c r="JL116" s="107" t="str">
        <f t="shared" si="199"/>
        <v/>
      </c>
      <c r="JM116" s="108" t="str">
        <f t="shared" si="200"/>
        <v/>
      </c>
      <c r="JN116" s="109" t="str">
        <f t="shared" si="201"/>
        <v/>
      </c>
      <c r="JO116" s="110" t="str">
        <f t="shared" si="202"/>
        <v/>
      </c>
      <c r="JP116" s="111" t="str">
        <f t="shared" si="203"/>
        <v/>
      </c>
      <c r="JQ116" s="112" t="str">
        <f t="shared" si="204"/>
        <v/>
      </c>
      <c r="JS116" s="3"/>
      <c r="JT116" s="104"/>
      <c r="JU116" s="105" t="str">
        <f t="shared" si="205"/>
        <v/>
      </c>
      <c r="JV116" s="106" t="str">
        <f t="shared" si="206"/>
        <v/>
      </c>
      <c r="JW116" s="107" t="str">
        <f t="shared" si="207"/>
        <v/>
      </c>
      <c r="JX116" s="107" t="str">
        <f t="shared" si="208"/>
        <v/>
      </c>
      <c r="JY116" s="108" t="str">
        <f t="shared" si="209"/>
        <v/>
      </c>
      <c r="JZ116" s="109" t="str">
        <f t="shared" si="210"/>
        <v/>
      </c>
      <c r="KA116" s="110" t="str">
        <f t="shared" si="211"/>
        <v/>
      </c>
      <c r="KB116" s="111" t="str">
        <f t="shared" si="212"/>
        <v/>
      </c>
      <c r="KC116" s="112" t="str">
        <f t="shared" si="213"/>
        <v/>
      </c>
      <c r="KE116" s="3"/>
      <c r="KF116" s="104"/>
    </row>
    <row r="117" spans="1:292" ht="13.5" customHeight="1">
      <c r="A117" s="20"/>
      <c r="B117" s="104"/>
      <c r="E117" s="105" t="str">
        <f t="shared" si="0"/>
        <v/>
      </c>
      <c r="F117" s="106" t="str">
        <f t="shared" si="1"/>
        <v/>
      </c>
      <c r="G117" s="107" t="str">
        <f t="shared" si="2"/>
        <v/>
      </c>
      <c r="H117" s="107" t="str">
        <f t="shared" si="3"/>
        <v/>
      </c>
      <c r="I117" s="108" t="str">
        <f t="shared" si="4"/>
        <v/>
      </c>
      <c r="J117" s="109" t="str">
        <f t="shared" si="5"/>
        <v/>
      </c>
      <c r="K117" s="110" t="str">
        <f t="shared" si="6"/>
        <v/>
      </c>
      <c r="L117" s="111" t="str">
        <f t="shared" si="7"/>
        <v/>
      </c>
      <c r="M117" s="112" t="str">
        <f t="shared" si="8"/>
        <v/>
      </c>
      <c r="O117" s="3"/>
      <c r="P117" s="104"/>
      <c r="Q117" s="105" t="str">
        <f t="shared" si="9"/>
        <v/>
      </c>
      <c r="R117" s="106" t="str">
        <f t="shared" si="10"/>
        <v/>
      </c>
      <c r="S117" s="107" t="str">
        <f t="shared" si="11"/>
        <v/>
      </c>
      <c r="T117" s="107" t="str">
        <f t="shared" si="12"/>
        <v/>
      </c>
      <c r="U117" s="108" t="str">
        <f t="shared" si="13"/>
        <v/>
      </c>
      <c r="V117" s="109" t="str">
        <f t="shared" si="14"/>
        <v/>
      </c>
      <c r="W117" s="110" t="str">
        <f t="shared" si="15"/>
        <v/>
      </c>
      <c r="X117" s="111" t="s">
        <v>287</v>
      </c>
      <c r="Y117" s="112" t="str">
        <f t="shared" si="16"/>
        <v/>
      </c>
      <c r="AA117" s="3"/>
      <c r="AB117" s="104"/>
      <c r="AC117" s="105" t="str">
        <f t="shared" si="17"/>
        <v/>
      </c>
      <c r="AD117" s="106" t="str">
        <f t="shared" si="18"/>
        <v/>
      </c>
      <c r="AE117" s="107" t="str">
        <f t="shared" si="19"/>
        <v/>
      </c>
      <c r="AF117" s="107" t="str">
        <f t="shared" si="20"/>
        <v/>
      </c>
      <c r="AG117" s="108" t="str">
        <f t="shared" si="21"/>
        <v/>
      </c>
      <c r="AH117" s="109" t="str">
        <f t="shared" si="22"/>
        <v/>
      </c>
      <c r="AI117" s="110" t="str">
        <f t="shared" si="23"/>
        <v/>
      </c>
      <c r="AJ117" s="111" t="str">
        <f t="shared" si="24"/>
        <v/>
      </c>
      <c r="AK117" s="112" t="str">
        <f t="shared" si="25"/>
        <v/>
      </c>
      <c r="AM117" s="3"/>
      <c r="AN117" s="104"/>
      <c r="AO117" s="105" t="str">
        <f t="shared" si="26"/>
        <v/>
      </c>
      <c r="AP117" s="106" t="str">
        <f t="shared" si="27"/>
        <v/>
      </c>
      <c r="AQ117" s="107" t="str">
        <f t="shared" si="28"/>
        <v/>
      </c>
      <c r="AR117" s="107" t="str">
        <f t="shared" si="29"/>
        <v/>
      </c>
      <c r="AS117" s="108" t="str">
        <f t="shared" si="30"/>
        <v/>
      </c>
      <c r="AT117" s="109" t="str">
        <f t="shared" si="31"/>
        <v/>
      </c>
      <c r="AU117" s="110" t="str">
        <f t="shared" si="32"/>
        <v/>
      </c>
      <c r="AV117" s="111" t="str">
        <f t="shared" si="33"/>
        <v/>
      </c>
      <c r="AW117" s="112" t="str">
        <f t="shared" si="34"/>
        <v/>
      </c>
      <c r="AY117" s="3"/>
      <c r="AZ117" s="104"/>
      <c r="BA117" s="105" t="str">
        <f t="shared" si="35"/>
        <v/>
      </c>
      <c r="BB117" s="106" t="str">
        <f t="shared" si="36"/>
        <v/>
      </c>
      <c r="BC117" s="107" t="str">
        <f t="shared" si="37"/>
        <v/>
      </c>
      <c r="BD117" s="107" t="str">
        <f t="shared" si="38"/>
        <v/>
      </c>
      <c r="BE117" s="108" t="str">
        <f t="shared" si="39"/>
        <v/>
      </c>
      <c r="BF117" s="109" t="str">
        <f t="shared" si="40"/>
        <v/>
      </c>
      <c r="BG117" s="110" t="str">
        <f t="shared" si="41"/>
        <v/>
      </c>
      <c r="BH117" s="111" t="str">
        <f t="shared" si="42"/>
        <v/>
      </c>
      <c r="BI117" s="112" t="str">
        <f t="shared" si="43"/>
        <v/>
      </c>
      <c r="BK117" s="3"/>
      <c r="BL117" s="104"/>
      <c r="BM117" s="105" t="str">
        <f t="shared" si="44"/>
        <v/>
      </c>
      <c r="BN117" s="106" t="str">
        <f t="shared" si="45"/>
        <v/>
      </c>
      <c r="BO117" s="107" t="str">
        <f t="shared" si="46"/>
        <v/>
      </c>
      <c r="BP117" s="107" t="str">
        <f t="shared" si="47"/>
        <v/>
      </c>
      <c r="BQ117" s="108" t="str">
        <f t="shared" si="48"/>
        <v/>
      </c>
      <c r="BR117" s="109" t="str">
        <f t="shared" si="49"/>
        <v/>
      </c>
      <c r="BS117" s="110" t="str">
        <f t="shared" si="50"/>
        <v/>
      </c>
      <c r="BT117" s="111" t="str">
        <f t="shared" si="51"/>
        <v/>
      </c>
      <c r="BU117" s="112" t="str">
        <f t="shared" si="52"/>
        <v/>
      </c>
      <c r="BW117" s="3"/>
      <c r="BX117" s="104"/>
      <c r="BY117" s="105" t="str">
        <f t="shared" si="53"/>
        <v/>
      </c>
      <c r="BZ117" s="106" t="str">
        <f t="shared" si="54"/>
        <v/>
      </c>
      <c r="CA117" s="107" t="str">
        <f t="shared" si="55"/>
        <v/>
      </c>
      <c r="CB117" s="107" t="str">
        <f t="shared" si="56"/>
        <v/>
      </c>
      <c r="CC117" s="108" t="str">
        <f t="shared" si="57"/>
        <v/>
      </c>
      <c r="CD117" s="109" t="str">
        <f t="shared" si="58"/>
        <v/>
      </c>
      <c r="CE117" s="110" t="str">
        <f t="shared" si="59"/>
        <v/>
      </c>
      <c r="CF117" s="111" t="str">
        <f t="shared" si="60"/>
        <v/>
      </c>
      <c r="CG117" s="112" t="str">
        <f t="shared" si="61"/>
        <v/>
      </c>
      <c r="CI117" s="3"/>
      <c r="CJ117" s="104"/>
      <c r="CK117" s="105" t="str">
        <f t="shared" si="62"/>
        <v/>
      </c>
      <c r="CL117" s="106" t="str">
        <f t="shared" si="63"/>
        <v/>
      </c>
      <c r="CM117" s="107" t="str">
        <f t="shared" si="64"/>
        <v/>
      </c>
      <c r="CN117" s="107" t="str">
        <f t="shared" si="65"/>
        <v/>
      </c>
      <c r="CO117" s="108" t="str">
        <f t="shared" si="66"/>
        <v/>
      </c>
      <c r="CP117" s="109" t="str">
        <f t="shared" si="67"/>
        <v/>
      </c>
      <c r="CQ117" s="110" t="str">
        <f t="shared" si="68"/>
        <v/>
      </c>
      <c r="CR117" s="111" t="str">
        <f t="shared" si="69"/>
        <v/>
      </c>
      <c r="CS117" s="112" t="str">
        <f t="shared" si="70"/>
        <v/>
      </c>
      <c r="CU117" s="3"/>
      <c r="CV117" s="104"/>
      <c r="CW117" s="105" t="str">
        <f t="shared" si="71"/>
        <v/>
      </c>
      <c r="CX117" s="106" t="str">
        <f t="shared" si="72"/>
        <v/>
      </c>
      <c r="CY117" s="107" t="str">
        <f t="shared" si="73"/>
        <v/>
      </c>
      <c r="CZ117" s="107" t="str">
        <f t="shared" si="74"/>
        <v/>
      </c>
      <c r="DA117" s="108" t="str">
        <f t="shared" si="75"/>
        <v/>
      </c>
      <c r="DB117" s="109" t="str">
        <f t="shared" si="76"/>
        <v/>
      </c>
      <c r="DC117" s="110" t="str">
        <f t="shared" si="77"/>
        <v/>
      </c>
      <c r="DD117" s="111" t="str">
        <f t="shared" si="78"/>
        <v/>
      </c>
      <c r="DE117" s="112" t="str">
        <f t="shared" si="79"/>
        <v/>
      </c>
      <c r="DG117" s="3"/>
      <c r="DH117" s="104"/>
      <c r="DI117" s="105" t="str">
        <f t="shared" si="80"/>
        <v/>
      </c>
      <c r="DJ117" s="106" t="str">
        <f t="shared" si="81"/>
        <v/>
      </c>
      <c r="DK117" s="107" t="str">
        <f t="shared" si="82"/>
        <v/>
      </c>
      <c r="DL117" s="107" t="str">
        <f t="shared" si="83"/>
        <v/>
      </c>
      <c r="DM117" s="108" t="str">
        <f t="shared" si="84"/>
        <v/>
      </c>
      <c r="DN117" s="109" t="str">
        <f t="shared" si="85"/>
        <v/>
      </c>
      <c r="DO117" s="110" t="str">
        <f t="shared" si="86"/>
        <v/>
      </c>
      <c r="DP117" s="111" t="str">
        <f t="shared" si="87"/>
        <v/>
      </c>
      <c r="DQ117" s="112" t="str">
        <f t="shared" si="88"/>
        <v/>
      </c>
      <c r="DS117" s="3"/>
      <c r="DT117" s="104"/>
      <c r="DU117" s="105" t="str">
        <f t="shared" si="89"/>
        <v/>
      </c>
      <c r="DV117" s="106" t="str">
        <f t="shared" si="90"/>
        <v/>
      </c>
      <c r="DW117" s="107" t="str">
        <f t="shared" si="91"/>
        <v/>
      </c>
      <c r="DX117" s="107" t="str">
        <f t="shared" si="92"/>
        <v/>
      </c>
      <c r="DY117" s="108" t="str">
        <f t="shared" si="93"/>
        <v/>
      </c>
      <c r="DZ117" s="109" t="str">
        <f t="shared" si="94"/>
        <v/>
      </c>
      <c r="EA117" s="110" t="str">
        <f t="shared" si="95"/>
        <v/>
      </c>
      <c r="EB117" s="111" t="str">
        <f t="shared" si="96"/>
        <v/>
      </c>
      <c r="EC117" s="112" t="str">
        <f t="shared" si="97"/>
        <v/>
      </c>
      <c r="EE117" s="3"/>
      <c r="EF117" s="104"/>
      <c r="EG117" s="105" t="str">
        <f t="shared" si="98"/>
        <v/>
      </c>
      <c r="EH117" s="106" t="str">
        <f t="shared" si="99"/>
        <v/>
      </c>
      <c r="EI117" s="107" t="str">
        <f t="shared" si="100"/>
        <v/>
      </c>
      <c r="EJ117" s="107" t="str">
        <f t="shared" si="101"/>
        <v/>
      </c>
      <c r="EK117" s="108" t="str">
        <f t="shared" si="102"/>
        <v/>
      </c>
      <c r="EL117" s="109" t="str">
        <f t="shared" si="103"/>
        <v/>
      </c>
      <c r="EM117" s="110" t="str">
        <f t="shared" si="104"/>
        <v/>
      </c>
      <c r="EN117" s="111" t="str">
        <f t="shared" si="105"/>
        <v/>
      </c>
      <c r="EO117" s="112" t="str">
        <f t="shared" si="106"/>
        <v/>
      </c>
      <c r="EQ117" s="3"/>
      <c r="ER117" s="104"/>
      <c r="ES117" s="105" t="str">
        <f t="shared" si="107"/>
        <v/>
      </c>
      <c r="ET117" s="106" t="str">
        <f t="shared" si="108"/>
        <v/>
      </c>
      <c r="EU117" s="107" t="str">
        <f t="shared" si="109"/>
        <v/>
      </c>
      <c r="EV117" s="107" t="str">
        <f t="shared" si="110"/>
        <v/>
      </c>
      <c r="EW117" s="108" t="str">
        <f t="shared" si="111"/>
        <v/>
      </c>
      <c r="EX117" s="109" t="str">
        <f t="shared" si="112"/>
        <v/>
      </c>
      <c r="EY117" s="110" t="str">
        <f t="shared" si="113"/>
        <v/>
      </c>
      <c r="EZ117" s="111" t="str">
        <f t="shared" si="114"/>
        <v/>
      </c>
      <c r="FA117" s="112" t="str">
        <f t="shared" si="115"/>
        <v/>
      </c>
      <c r="FC117" s="3"/>
      <c r="FD117" s="104"/>
      <c r="FE117" s="105" t="str">
        <f t="shared" si="116"/>
        <v/>
      </c>
      <c r="FF117" s="106" t="str">
        <f t="shared" si="117"/>
        <v/>
      </c>
      <c r="FG117" s="107" t="str">
        <f t="shared" si="118"/>
        <v/>
      </c>
      <c r="FH117" s="107" t="str">
        <f t="shared" si="119"/>
        <v/>
      </c>
      <c r="FI117" s="108" t="str">
        <f t="shared" si="120"/>
        <v/>
      </c>
      <c r="FJ117" s="109" t="str">
        <f t="shared" si="121"/>
        <v/>
      </c>
      <c r="FK117" s="110" t="str">
        <f t="shared" si="122"/>
        <v/>
      </c>
      <c r="FL117" s="111" t="str">
        <f t="shared" si="123"/>
        <v/>
      </c>
      <c r="FM117" s="112" t="str">
        <f t="shared" si="124"/>
        <v/>
      </c>
      <c r="FO117" s="3"/>
      <c r="FP117" s="104"/>
      <c r="FQ117" s="105" t="str">
        <f>IF(FU117="","",#REF!)</f>
        <v/>
      </c>
      <c r="FR117" s="106" t="str">
        <f t="shared" si="125"/>
        <v/>
      </c>
      <c r="FS117" s="107" t="str">
        <f t="shared" si="126"/>
        <v/>
      </c>
      <c r="FT117" s="107" t="str">
        <f t="shared" si="127"/>
        <v/>
      </c>
      <c r="FU117" s="108" t="str">
        <f t="shared" si="128"/>
        <v/>
      </c>
      <c r="FV117" s="109" t="str">
        <f t="shared" si="129"/>
        <v/>
      </c>
      <c r="FW117" s="110" t="str">
        <f t="shared" si="130"/>
        <v/>
      </c>
      <c r="FX117" s="111" t="str">
        <f t="shared" si="131"/>
        <v/>
      </c>
      <c r="FY117" s="112" t="str">
        <f t="shared" si="132"/>
        <v/>
      </c>
      <c r="GA117" s="3"/>
      <c r="GB117" s="104"/>
      <c r="GC117" s="105" t="str">
        <f t="shared" si="133"/>
        <v/>
      </c>
      <c r="GD117" s="106" t="str">
        <f t="shared" si="134"/>
        <v/>
      </c>
      <c r="GE117" s="107" t="str">
        <f t="shared" si="135"/>
        <v/>
      </c>
      <c r="GF117" s="107" t="str">
        <f t="shared" si="136"/>
        <v/>
      </c>
      <c r="GG117" s="108" t="str">
        <f t="shared" si="137"/>
        <v/>
      </c>
      <c r="GH117" s="109" t="str">
        <f t="shared" si="138"/>
        <v/>
      </c>
      <c r="GI117" s="110" t="str">
        <f t="shared" si="139"/>
        <v/>
      </c>
      <c r="GJ117" s="111" t="str">
        <f t="shared" si="140"/>
        <v/>
      </c>
      <c r="GK117" s="112" t="str">
        <f t="shared" si="141"/>
        <v/>
      </c>
      <c r="GM117" s="3"/>
      <c r="GN117" s="104"/>
      <c r="GO117" s="105" t="str">
        <f t="shared" si="142"/>
        <v/>
      </c>
      <c r="GP117" s="106" t="str">
        <f t="shared" si="143"/>
        <v/>
      </c>
      <c r="GQ117" s="107" t="str">
        <f t="shared" si="144"/>
        <v/>
      </c>
      <c r="GR117" s="107" t="str">
        <f t="shared" si="145"/>
        <v/>
      </c>
      <c r="GS117" s="108" t="str">
        <f t="shared" si="146"/>
        <v/>
      </c>
      <c r="GT117" s="109" t="str">
        <f t="shared" si="147"/>
        <v/>
      </c>
      <c r="GU117" s="110" t="str">
        <f t="shared" si="148"/>
        <v/>
      </c>
      <c r="GV117" s="111" t="str">
        <f t="shared" si="149"/>
        <v/>
      </c>
      <c r="GW117" s="112" t="str">
        <f t="shared" si="150"/>
        <v/>
      </c>
      <c r="GY117" s="3"/>
      <c r="GZ117" s="104"/>
      <c r="HA117" s="105" t="str">
        <f t="shared" si="151"/>
        <v/>
      </c>
      <c r="HB117" s="106" t="str">
        <f t="shared" si="152"/>
        <v/>
      </c>
      <c r="HC117" s="107" t="str">
        <f t="shared" si="153"/>
        <v/>
      </c>
      <c r="HD117" s="107" t="str">
        <f t="shared" si="154"/>
        <v/>
      </c>
      <c r="HE117" s="108" t="str">
        <f t="shared" si="155"/>
        <v/>
      </c>
      <c r="HF117" s="109" t="str">
        <f t="shared" si="156"/>
        <v/>
      </c>
      <c r="HG117" s="110" t="str">
        <f t="shared" si="157"/>
        <v/>
      </c>
      <c r="HH117" s="111" t="str">
        <f t="shared" si="158"/>
        <v/>
      </c>
      <c r="HI117" s="112" t="str">
        <f t="shared" si="159"/>
        <v/>
      </c>
      <c r="HK117" s="3"/>
      <c r="HL117" s="104"/>
      <c r="HM117" s="105" t="str">
        <f t="shared" si="160"/>
        <v/>
      </c>
      <c r="HN117" s="106" t="str">
        <f t="shared" si="161"/>
        <v/>
      </c>
      <c r="HO117" s="107" t="str">
        <f t="shared" si="162"/>
        <v/>
      </c>
      <c r="HP117" s="107" t="str">
        <f t="shared" si="163"/>
        <v/>
      </c>
      <c r="HQ117" s="108" t="str">
        <f t="shared" si="164"/>
        <v/>
      </c>
      <c r="HR117" s="109" t="str">
        <f t="shared" si="165"/>
        <v/>
      </c>
      <c r="HS117" s="110" t="str">
        <f t="shared" si="166"/>
        <v/>
      </c>
      <c r="HT117" s="111" t="str">
        <f t="shared" si="167"/>
        <v/>
      </c>
      <c r="HU117" s="112" t="str">
        <f t="shared" si="168"/>
        <v/>
      </c>
      <c r="HW117" s="3"/>
      <c r="HX117" s="104"/>
      <c r="HY117" s="105" t="str">
        <f t="shared" si="169"/>
        <v/>
      </c>
      <c r="HZ117" s="106" t="str">
        <f t="shared" si="170"/>
        <v/>
      </c>
      <c r="IA117" s="107" t="str">
        <f t="shared" si="171"/>
        <v/>
      </c>
      <c r="IB117" s="107" t="str">
        <f t="shared" si="172"/>
        <v/>
      </c>
      <c r="IC117" s="108" t="str">
        <f t="shared" si="173"/>
        <v/>
      </c>
      <c r="ID117" s="109" t="str">
        <f t="shared" si="174"/>
        <v/>
      </c>
      <c r="IE117" s="110" t="str">
        <f t="shared" si="175"/>
        <v/>
      </c>
      <c r="IF117" s="111" t="str">
        <f t="shared" si="176"/>
        <v/>
      </c>
      <c r="IG117" s="112" t="str">
        <f t="shared" si="177"/>
        <v/>
      </c>
      <c r="II117" s="3"/>
      <c r="IJ117" s="104"/>
      <c r="IK117" s="105" t="str">
        <f t="shared" si="178"/>
        <v/>
      </c>
      <c r="IL117" s="106" t="str">
        <f t="shared" si="179"/>
        <v/>
      </c>
      <c r="IM117" s="107" t="str">
        <f t="shared" si="180"/>
        <v/>
      </c>
      <c r="IN117" s="107" t="str">
        <f t="shared" si="181"/>
        <v/>
      </c>
      <c r="IO117" s="108" t="str">
        <f t="shared" si="182"/>
        <v/>
      </c>
      <c r="IP117" s="109" t="str">
        <f t="shared" si="183"/>
        <v/>
      </c>
      <c r="IQ117" s="110" t="str">
        <f t="shared" si="184"/>
        <v/>
      </c>
      <c r="IR117" s="111" t="str">
        <f t="shared" si="185"/>
        <v/>
      </c>
      <c r="IS117" s="112" t="str">
        <f t="shared" si="186"/>
        <v/>
      </c>
      <c r="IU117" s="3"/>
      <c r="IV117" s="104"/>
      <c r="IW117" s="105" t="str">
        <f t="shared" si="187"/>
        <v/>
      </c>
      <c r="IX117" s="106" t="str">
        <f t="shared" si="188"/>
        <v/>
      </c>
      <c r="IY117" s="107" t="str">
        <f t="shared" si="189"/>
        <v/>
      </c>
      <c r="IZ117" s="107" t="str">
        <f t="shared" si="190"/>
        <v/>
      </c>
      <c r="JA117" s="108" t="str">
        <f t="shared" si="191"/>
        <v/>
      </c>
      <c r="JB117" s="109" t="str">
        <f t="shared" si="192"/>
        <v/>
      </c>
      <c r="JC117" s="110" t="str">
        <f t="shared" si="193"/>
        <v/>
      </c>
      <c r="JD117" s="111" t="str">
        <f t="shared" si="194"/>
        <v/>
      </c>
      <c r="JE117" s="112" t="str">
        <f t="shared" si="195"/>
        <v/>
      </c>
      <c r="JG117" s="3"/>
      <c r="JH117" s="104"/>
      <c r="JI117" s="105" t="str">
        <f t="shared" si="196"/>
        <v/>
      </c>
      <c r="JJ117" s="106" t="str">
        <f t="shared" si="197"/>
        <v/>
      </c>
      <c r="JK117" s="107" t="str">
        <f t="shared" si="198"/>
        <v/>
      </c>
      <c r="JL117" s="107" t="str">
        <f t="shared" si="199"/>
        <v/>
      </c>
      <c r="JM117" s="108" t="str">
        <f t="shared" si="200"/>
        <v/>
      </c>
      <c r="JN117" s="109" t="str">
        <f t="shared" si="201"/>
        <v/>
      </c>
      <c r="JO117" s="110" t="str">
        <f t="shared" si="202"/>
        <v/>
      </c>
      <c r="JP117" s="111" t="str">
        <f t="shared" si="203"/>
        <v/>
      </c>
      <c r="JQ117" s="112" t="str">
        <f t="shared" si="204"/>
        <v/>
      </c>
      <c r="JS117" s="3"/>
      <c r="JT117" s="104"/>
      <c r="JU117" s="105" t="str">
        <f t="shared" si="205"/>
        <v/>
      </c>
      <c r="JV117" s="106" t="str">
        <f t="shared" si="206"/>
        <v/>
      </c>
      <c r="JW117" s="107" t="str">
        <f t="shared" si="207"/>
        <v/>
      </c>
      <c r="JX117" s="107" t="str">
        <f t="shared" si="208"/>
        <v/>
      </c>
      <c r="JY117" s="108" t="str">
        <f t="shared" si="209"/>
        <v/>
      </c>
      <c r="JZ117" s="109" t="str">
        <f t="shared" si="210"/>
        <v/>
      </c>
      <c r="KA117" s="110" t="str">
        <f t="shared" si="211"/>
        <v/>
      </c>
      <c r="KB117" s="111" t="str">
        <f t="shared" si="212"/>
        <v/>
      </c>
      <c r="KC117" s="112" t="str">
        <f t="shared" si="213"/>
        <v/>
      </c>
      <c r="KE117" s="3"/>
      <c r="KF117" s="104"/>
    </row>
    <row r="118" spans="1:292" ht="13.5" customHeight="1">
      <c r="A118" s="20"/>
      <c r="B118" s="104"/>
      <c r="C118" s="104"/>
      <c r="E118" s="105" t="str">
        <f t="shared" si="0"/>
        <v/>
      </c>
      <c r="F118" s="106" t="str">
        <f t="shared" si="1"/>
        <v/>
      </c>
      <c r="G118" s="107" t="str">
        <f t="shared" si="2"/>
        <v/>
      </c>
      <c r="H118" s="107" t="str">
        <f t="shared" si="3"/>
        <v/>
      </c>
      <c r="I118" s="108" t="str">
        <f t="shared" si="4"/>
        <v/>
      </c>
      <c r="J118" s="109" t="str">
        <f t="shared" si="5"/>
        <v/>
      </c>
      <c r="K118" s="110" t="str">
        <f t="shared" si="6"/>
        <v/>
      </c>
      <c r="L118" s="111" t="str">
        <f t="shared" si="7"/>
        <v/>
      </c>
      <c r="M118" s="112" t="str">
        <f t="shared" si="8"/>
        <v/>
      </c>
      <c r="O118" s="3"/>
      <c r="P118" s="104"/>
      <c r="Q118" s="105" t="str">
        <f t="shared" si="9"/>
        <v/>
      </c>
      <c r="R118" s="106" t="str">
        <f t="shared" si="10"/>
        <v/>
      </c>
      <c r="S118" s="107" t="str">
        <f t="shared" si="11"/>
        <v/>
      </c>
      <c r="T118" s="107" t="str">
        <f t="shared" si="12"/>
        <v/>
      </c>
      <c r="U118" s="108" t="str">
        <f t="shared" si="13"/>
        <v/>
      </c>
      <c r="V118" s="109" t="str">
        <f t="shared" si="14"/>
        <v/>
      </c>
      <c r="W118" s="110" t="str">
        <f t="shared" si="15"/>
        <v/>
      </c>
      <c r="X118" s="111" t="s">
        <v>287</v>
      </c>
      <c r="Y118" s="112" t="str">
        <f t="shared" si="16"/>
        <v/>
      </c>
      <c r="AA118" s="3"/>
      <c r="AB118" s="104"/>
      <c r="AC118" s="105" t="str">
        <f t="shared" si="17"/>
        <v/>
      </c>
      <c r="AD118" s="106" t="str">
        <f t="shared" si="18"/>
        <v/>
      </c>
      <c r="AE118" s="107" t="str">
        <f t="shared" si="19"/>
        <v/>
      </c>
      <c r="AF118" s="107" t="str">
        <f t="shared" si="20"/>
        <v/>
      </c>
      <c r="AG118" s="108" t="str">
        <f t="shared" si="21"/>
        <v/>
      </c>
      <c r="AH118" s="109" t="str">
        <f t="shared" si="22"/>
        <v/>
      </c>
      <c r="AI118" s="110" t="str">
        <f t="shared" si="23"/>
        <v/>
      </c>
      <c r="AJ118" s="111" t="str">
        <f t="shared" si="24"/>
        <v/>
      </c>
      <c r="AK118" s="112" t="str">
        <f t="shared" si="25"/>
        <v/>
      </c>
      <c r="AM118" s="3"/>
      <c r="AN118" s="104"/>
      <c r="AO118" s="105" t="str">
        <f t="shared" si="26"/>
        <v/>
      </c>
      <c r="AP118" s="106" t="str">
        <f t="shared" si="27"/>
        <v/>
      </c>
      <c r="AQ118" s="107" t="str">
        <f t="shared" si="28"/>
        <v/>
      </c>
      <c r="AR118" s="107" t="str">
        <f t="shared" si="29"/>
        <v/>
      </c>
      <c r="AS118" s="108" t="str">
        <f t="shared" si="30"/>
        <v/>
      </c>
      <c r="AT118" s="109" t="str">
        <f t="shared" si="31"/>
        <v/>
      </c>
      <c r="AU118" s="110" t="str">
        <f t="shared" si="32"/>
        <v/>
      </c>
      <c r="AV118" s="111" t="str">
        <f t="shared" si="33"/>
        <v/>
      </c>
      <c r="AW118" s="112" t="str">
        <f t="shared" si="34"/>
        <v/>
      </c>
      <c r="AY118" s="3"/>
      <c r="AZ118" s="104"/>
      <c r="BA118" s="105" t="str">
        <f t="shared" si="35"/>
        <v/>
      </c>
      <c r="BB118" s="106" t="str">
        <f t="shared" si="36"/>
        <v/>
      </c>
      <c r="BC118" s="107" t="str">
        <f t="shared" si="37"/>
        <v/>
      </c>
      <c r="BD118" s="107" t="str">
        <f t="shared" si="38"/>
        <v/>
      </c>
      <c r="BE118" s="108" t="str">
        <f t="shared" si="39"/>
        <v/>
      </c>
      <c r="BF118" s="109" t="str">
        <f t="shared" si="40"/>
        <v/>
      </c>
      <c r="BG118" s="110" t="str">
        <f t="shared" si="41"/>
        <v/>
      </c>
      <c r="BH118" s="111" t="str">
        <f t="shared" si="42"/>
        <v/>
      </c>
      <c r="BI118" s="112" t="str">
        <f t="shared" si="43"/>
        <v/>
      </c>
      <c r="BK118" s="3"/>
      <c r="BL118" s="104"/>
      <c r="BM118" s="105" t="str">
        <f t="shared" si="44"/>
        <v/>
      </c>
      <c r="BN118" s="106" t="str">
        <f t="shared" si="45"/>
        <v/>
      </c>
      <c r="BO118" s="107" t="str">
        <f t="shared" si="46"/>
        <v/>
      </c>
      <c r="BP118" s="107" t="str">
        <f t="shared" si="47"/>
        <v/>
      </c>
      <c r="BQ118" s="108" t="str">
        <f t="shared" si="48"/>
        <v/>
      </c>
      <c r="BR118" s="109" t="str">
        <f t="shared" si="49"/>
        <v/>
      </c>
      <c r="BS118" s="110" t="str">
        <f t="shared" si="50"/>
        <v/>
      </c>
      <c r="BT118" s="111" t="str">
        <f t="shared" si="51"/>
        <v/>
      </c>
      <c r="BU118" s="112" t="str">
        <f t="shared" si="52"/>
        <v/>
      </c>
      <c r="BW118" s="3"/>
      <c r="BX118" s="104"/>
      <c r="BY118" s="105" t="str">
        <f t="shared" si="53"/>
        <v/>
      </c>
      <c r="BZ118" s="106" t="str">
        <f t="shared" si="54"/>
        <v/>
      </c>
      <c r="CA118" s="107" t="str">
        <f t="shared" si="55"/>
        <v/>
      </c>
      <c r="CB118" s="107" t="str">
        <f t="shared" si="56"/>
        <v/>
      </c>
      <c r="CC118" s="108" t="str">
        <f t="shared" si="57"/>
        <v/>
      </c>
      <c r="CD118" s="109" t="str">
        <f t="shared" si="58"/>
        <v/>
      </c>
      <c r="CE118" s="110" t="str">
        <f t="shared" si="59"/>
        <v/>
      </c>
      <c r="CF118" s="111" t="str">
        <f t="shared" si="60"/>
        <v/>
      </c>
      <c r="CG118" s="112" t="str">
        <f t="shared" si="61"/>
        <v/>
      </c>
      <c r="CI118" s="3"/>
      <c r="CJ118" s="104"/>
      <c r="CK118" s="105" t="str">
        <f t="shared" si="62"/>
        <v/>
      </c>
      <c r="CL118" s="106" t="str">
        <f t="shared" si="63"/>
        <v/>
      </c>
      <c r="CM118" s="107" t="str">
        <f t="shared" si="64"/>
        <v/>
      </c>
      <c r="CN118" s="107" t="str">
        <f t="shared" si="65"/>
        <v/>
      </c>
      <c r="CO118" s="108" t="str">
        <f t="shared" si="66"/>
        <v/>
      </c>
      <c r="CP118" s="109" t="str">
        <f t="shared" si="67"/>
        <v/>
      </c>
      <c r="CQ118" s="110" t="str">
        <f t="shared" si="68"/>
        <v/>
      </c>
      <c r="CR118" s="111" t="str">
        <f t="shared" si="69"/>
        <v/>
      </c>
      <c r="CS118" s="112" t="str">
        <f t="shared" si="70"/>
        <v/>
      </c>
      <c r="CU118" s="3"/>
      <c r="CV118" s="104"/>
      <c r="CW118" s="105" t="str">
        <f t="shared" si="71"/>
        <v/>
      </c>
      <c r="CX118" s="106" t="str">
        <f t="shared" si="72"/>
        <v/>
      </c>
      <c r="CY118" s="107" t="str">
        <f t="shared" si="73"/>
        <v/>
      </c>
      <c r="CZ118" s="107" t="str">
        <f t="shared" si="74"/>
        <v/>
      </c>
      <c r="DA118" s="108" t="str">
        <f t="shared" si="75"/>
        <v/>
      </c>
      <c r="DB118" s="109" t="str">
        <f t="shared" si="76"/>
        <v/>
      </c>
      <c r="DC118" s="110" t="str">
        <f t="shared" si="77"/>
        <v/>
      </c>
      <c r="DD118" s="111" t="str">
        <f t="shared" si="78"/>
        <v/>
      </c>
      <c r="DE118" s="112" t="str">
        <f t="shared" si="79"/>
        <v/>
      </c>
      <c r="DG118" s="3"/>
      <c r="DH118" s="104"/>
      <c r="DI118" s="105" t="str">
        <f t="shared" si="80"/>
        <v/>
      </c>
      <c r="DJ118" s="106" t="str">
        <f t="shared" si="81"/>
        <v/>
      </c>
      <c r="DK118" s="107" t="str">
        <f t="shared" si="82"/>
        <v/>
      </c>
      <c r="DL118" s="107" t="str">
        <f t="shared" si="83"/>
        <v/>
      </c>
      <c r="DM118" s="108" t="str">
        <f t="shared" si="84"/>
        <v/>
      </c>
      <c r="DN118" s="109" t="str">
        <f t="shared" si="85"/>
        <v/>
      </c>
      <c r="DO118" s="110" t="str">
        <f t="shared" si="86"/>
        <v/>
      </c>
      <c r="DP118" s="111" t="str">
        <f t="shared" si="87"/>
        <v/>
      </c>
      <c r="DQ118" s="112" t="str">
        <f t="shared" si="88"/>
        <v/>
      </c>
      <c r="DS118" s="3"/>
      <c r="DT118" s="104"/>
      <c r="DU118" s="105" t="str">
        <f t="shared" si="89"/>
        <v/>
      </c>
      <c r="DV118" s="106" t="str">
        <f t="shared" si="90"/>
        <v/>
      </c>
      <c r="DW118" s="107" t="str">
        <f t="shared" si="91"/>
        <v/>
      </c>
      <c r="DX118" s="107" t="str">
        <f t="shared" si="92"/>
        <v/>
      </c>
      <c r="DY118" s="108" t="str">
        <f t="shared" si="93"/>
        <v/>
      </c>
      <c r="DZ118" s="109" t="str">
        <f t="shared" si="94"/>
        <v/>
      </c>
      <c r="EA118" s="110" t="str">
        <f t="shared" si="95"/>
        <v/>
      </c>
      <c r="EB118" s="111" t="str">
        <f t="shared" si="96"/>
        <v/>
      </c>
      <c r="EC118" s="112" t="str">
        <f t="shared" si="97"/>
        <v/>
      </c>
      <c r="EE118" s="3"/>
      <c r="EF118" s="104"/>
      <c r="EG118" s="105" t="str">
        <f t="shared" si="98"/>
        <v/>
      </c>
      <c r="EH118" s="106" t="str">
        <f t="shared" si="99"/>
        <v/>
      </c>
      <c r="EI118" s="107" t="str">
        <f t="shared" si="100"/>
        <v/>
      </c>
      <c r="EJ118" s="107" t="str">
        <f t="shared" si="101"/>
        <v/>
      </c>
      <c r="EK118" s="108" t="str">
        <f t="shared" si="102"/>
        <v/>
      </c>
      <c r="EL118" s="109" t="str">
        <f t="shared" si="103"/>
        <v/>
      </c>
      <c r="EM118" s="110" t="str">
        <f t="shared" si="104"/>
        <v/>
      </c>
      <c r="EN118" s="111" t="str">
        <f t="shared" si="105"/>
        <v/>
      </c>
      <c r="EO118" s="112" t="str">
        <f t="shared" si="106"/>
        <v/>
      </c>
      <c r="EQ118" s="3"/>
      <c r="ER118" s="104"/>
      <c r="ES118" s="105" t="str">
        <f t="shared" si="107"/>
        <v/>
      </c>
      <c r="ET118" s="106" t="str">
        <f t="shared" si="108"/>
        <v/>
      </c>
      <c r="EU118" s="107" t="str">
        <f t="shared" si="109"/>
        <v/>
      </c>
      <c r="EV118" s="107" t="str">
        <f t="shared" si="110"/>
        <v/>
      </c>
      <c r="EW118" s="108" t="str">
        <f t="shared" si="111"/>
        <v/>
      </c>
      <c r="EX118" s="109" t="str">
        <f t="shared" si="112"/>
        <v/>
      </c>
      <c r="EY118" s="110" t="str">
        <f t="shared" si="113"/>
        <v/>
      </c>
      <c r="EZ118" s="111" t="str">
        <f t="shared" si="114"/>
        <v/>
      </c>
      <c r="FA118" s="112" t="str">
        <f t="shared" si="115"/>
        <v/>
      </c>
      <c r="FC118" s="3"/>
      <c r="FD118" s="104"/>
      <c r="FE118" s="105" t="str">
        <f t="shared" si="116"/>
        <v/>
      </c>
      <c r="FF118" s="106" t="str">
        <f t="shared" si="117"/>
        <v/>
      </c>
      <c r="FG118" s="107" t="str">
        <f t="shared" si="118"/>
        <v/>
      </c>
      <c r="FH118" s="107" t="str">
        <f t="shared" si="119"/>
        <v/>
      </c>
      <c r="FI118" s="108" t="str">
        <f t="shared" si="120"/>
        <v/>
      </c>
      <c r="FJ118" s="109" t="str">
        <f t="shared" si="121"/>
        <v/>
      </c>
      <c r="FK118" s="110" t="str">
        <f t="shared" si="122"/>
        <v/>
      </c>
      <c r="FL118" s="111" t="str">
        <f t="shared" si="123"/>
        <v/>
      </c>
      <c r="FM118" s="112" t="str">
        <f t="shared" si="124"/>
        <v/>
      </c>
      <c r="FO118" s="3"/>
      <c r="FP118" s="104"/>
      <c r="FQ118" s="105" t="str">
        <f>IF(FU118="","",#REF!)</f>
        <v/>
      </c>
      <c r="FR118" s="106" t="str">
        <f t="shared" si="125"/>
        <v/>
      </c>
      <c r="FS118" s="107" t="str">
        <f t="shared" si="126"/>
        <v/>
      </c>
      <c r="FT118" s="107" t="str">
        <f t="shared" si="127"/>
        <v/>
      </c>
      <c r="FU118" s="108" t="str">
        <f t="shared" si="128"/>
        <v/>
      </c>
      <c r="FV118" s="109" t="str">
        <f t="shared" si="129"/>
        <v/>
      </c>
      <c r="FW118" s="110" t="str">
        <f t="shared" si="130"/>
        <v/>
      </c>
      <c r="FX118" s="111" t="str">
        <f t="shared" si="131"/>
        <v/>
      </c>
      <c r="FY118" s="112" t="str">
        <f t="shared" si="132"/>
        <v/>
      </c>
      <c r="GA118" s="3"/>
      <c r="GB118" s="104"/>
      <c r="GC118" s="105" t="str">
        <f t="shared" si="133"/>
        <v/>
      </c>
      <c r="GD118" s="106" t="str">
        <f t="shared" si="134"/>
        <v/>
      </c>
      <c r="GE118" s="107" t="str">
        <f t="shared" si="135"/>
        <v/>
      </c>
      <c r="GF118" s="107" t="str">
        <f t="shared" si="136"/>
        <v/>
      </c>
      <c r="GG118" s="108" t="str">
        <f t="shared" si="137"/>
        <v/>
      </c>
      <c r="GH118" s="109" t="str">
        <f t="shared" si="138"/>
        <v/>
      </c>
      <c r="GI118" s="110" t="str">
        <f t="shared" si="139"/>
        <v/>
      </c>
      <c r="GJ118" s="111" t="str">
        <f t="shared" si="140"/>
        <v/>
      </c>
      <c r="GK118" s="112" t="str">
        <f t="shared" si="141"/>
        <v/>
      </c>
      <c r="GM118" s="3"/>
      <c r="GN118" s="104"/>
      <c r="GO118" s="105" t="str">
        <f t="shared" si="142"/>
        <v/>
      </c>
      <c r="GP118" s="106" t="str">
        <f t="shared" si="143"/>
        <v/>
      </c>
      <c r="GQ118" s="107" t="str">
        <f t="shared" si="144"/>
        <v/>
      </c>
      <c r="GR118" s="107" t="str">
        <f t="shared" si="145"/>
        <v/>
      </c>
      <c r="GS118" s="108" t="str">
        <f t="shared" si="146"/>
        <v/>
      </c>
      <c r="GT118" s="109" t="str">
        <f t="shared" si="147"/>
        <v/>
      </c>
      <c r="GU118" s="110" t="str">
        <f t="shared" si="148"/>
        <v/>
      </c>
      <c r="GV118" s="111" t="str">
        <f t="shared" si="149"/>
        <v/>
      </c>
      <c r="GW118" s="112" t="str">
        <f t="shared" si="150"/>
        <v/>
      </c>
      <c r="GY118" s="3"/>
      <c r="GZ118" s="104"/>
      <c r="HA118" s="105" t="str">
        <f t="shared" si="151"/>
        <v/>
      </c>
      <c r="HB118" s="106" t="str">
        <f t="shared" si="152"/>
        <v/>
      </c>
      <c r="HC118" s="107" t="str">
        <f t="shared" si="153"/>
        <v/>
      </c>
      <c r="HD118" s="107" t="str">
        <f t="shared" si="154"/>
        <v/>
      </c>
      <c r="HE118" s="108" t="str">
        <f t="shared" si="155"/>
        <v/>
      </c>
      <c r="HF118" s="109" t="str">
        <f t="shared" si="156"/>
        <v/>
      </c>
      <c r="HG118" s="110" t="str">
        <f t="shared" si="157"/>
        <v/>
      </c>
      <c r="HH118" s="111" t="str">
        <f t="shared" si="158"/>
        <v/>
      </c>
      <c r="HI118" s="112" t="str">
        <f t="shared" si="159"/>
        <v/>
      </c>
      <c r="HK118" s="3"/>
      <c r="HL118" s="104"/>
      <c r="HM118" s="105" t="str">
        <f t="shared" si="160"/>
        <v/>
      </c>
      <c r="HN118" s="106" t="str">
        <f t="shared" si="161"/>
        <v/>
      </c>
      <c r="HO118" s="107" t="str">
        <f t="shared" si="162"/>
        <v/>
      </c>
      <c r="HP118" s="107" t="str">
        <f t="shared" si="163"/>
        <v/>
      </c>
      <c r="HQ118" s="108" t="str">
        <f t="shared" si="164"/>
        <v/>
      </c>
      <c r="HR118" s="109" t="str">
        <f t="shared" si="165"/>
        <v/>
      </c>
      <c r="HS118" s="110" t="str">
        <f t="shared" si="166"/>
        <v/>
      </c>
      <c r="HT118" s="111" t="str">
        <f t="shared" si="167"/>
        <v/>
      </c>
      <c r="HU118" s="112" t="str">
        <f t="shared" si="168"/>
        <v/>
      </c>
      <c r="HW118" s="3"/>
      <c r="HX118" s="104"/>
      <c r="HY118" s="105" t="str">
        <f t="shared" si="169"/>
        <v/>
      </c>
      <c r="HZ118" s="106" t="str">
        <f t="shared" si="170"/>
        <v/>
      </c>
      <c r="IA118" s="107" t="str">
        <f t="shared" si="171"/>
        <v/>
      </c>
      <c r="IB118" s="107" t="str">
        <f t="shared" si="172"/>
        <v/>
      </c>
      <c r="IC118" s="108" t="str">
        <f t="shared" si="173"/>
        <v/>
      </c>
      <c r="ID118" s="109" t="str">
        <f t="shared" si="174"/>
        <v/>
      </c>
      <c r="IE118" s="110" t="str">
        <f t="shared" si="175"/>
        <v/>
      </c>
      <c r="IF118" s="111" t="str">
        <f t="shared" si="176"/>
        <v/>
      </c>
      <c r="IG118" s="112" t="str">
        <f t="shared" si="177"/>
        <v/>
      </c>
      <c r="II118" s="3"/>
      <c r="IJ118" s="104"/>
      <c r="IK118" s="105" t="str">
        <f t="shared" si="178"/>
        <v/>
      </c>
      <c r="IL118" s="106" t="str">
        <f t="shared" si="179"/>
        <v/>
      </c>
      <c r="IM118" s="107" t="str">
        <f t="shared" si="180"/>
        <v/>
      </c>
      <c r="IN118" s="107" t="str">
        <f t="shared" si="181"/>
        <v/>
      </c>
      <c r="IO118" s="108" t="str">
        <f t="shared" si="182"/>
        <v/>
      </c>
      <c r="IP118" s="109" t="str">
        <f t="shared" si="183"/>
        <v/>
      </c>
      <c r="IQ118" s="110" t="str">
        <f t="shared" si="184"/>
        <v/>
      </c>
      <c r="IR118" s="111" t="str">
        <f t="shared" si="185"/>
        <v/>
      </c>
      <c r="IS118" s="112" t="str">
        <f t="shared" si="186"/>
        <v/>
      </c>
      <c r="IU118" s="3"/>
      <c r="IV118" s="104"/>
      <c r="IW118" s="105" t="str">
        <f t="shared" si="187"/>
        <v/>
      </c>
      <c r="IX118" s="106" t="str">
        <f t="shared" si="188"/>
        <v/>
      </c>
      <c r="IY118" s="107" t="str">
        <f t="shared" si="189"/>
        <v/>
      </c>
      <c r="IZ118" s="107" t="str">
        <f t="shared" si="190"/>
        <v/>
      </c>
      <c r="JA118" s="108" t="str">
        <f t="shared" si="191"/>
        <v/>
      </c>
      <c r="JB118" s="109" t="str">
        <f t="shared" si="192"/>
        <v/>
      </c>
      <c r="JC118" s="110" t="str">
        <f t="shared" si="193"/>
        <v/>
      </c>
      <c r="JD118" s="111" t="str">
        <f t="shared" si="194"/>
        <v/>
      </c>
      <c r="JE118" s="112" t="str">
        <f t="shared" si="195"/>
        <v/>
      </c>
      <c r="JG118" s="3"/>
      <c r="JH118" s="104"/>
      <c r="JI118" s="105" t="str">
        <f t="shared" si="196"/>
        <v/>
      </c>
      <c r="JJ118" s="106" t="str">
        <f t="shared" si="197"/>
        <v/>
      </c>
      <c r="JK118" s="107" t="str">
        <f t="shared" si="198"/>
        <v/>
      </c>
      <c r="JL118" s="107" t="str">
        <f t="shared" si="199"/>
        <v/>
      </c>
      <c r="JM118" s="108" t="str">
        <f t="shared" si="200"/>
        <v/>
      </c>
      <c r="JN118" s="109" t="str">
        <f t="shared" si="201"/>
        <v/>
      </c>
      <c r="JO118" s="110" t="str">
        <f t="shared" si="202"/>
        <v/>
      </c>
      <c r="JP118" s="111" t="str">
        <f t="shared" si="203"/>
        <v/>
      </c>
      <c r="JQ118" s="112" t="str">
        <f t="shared" si="204"/>
        <v/>
      </c>
      <c r="JS118" s="3"/>
      <c r="JT118" s="104"/>
      <c r="JU118" s="105" t="str">
        <f t="shared" si="205"/>
        <v/>
      </c>
      <c r="JV118" s="106" t="str">
        <f t="shared" si="206"/>
        <v/>
      </c>
      <c r="JW118" s="107" t="str">
        <f t="shared" si="207"/>
        <v/>
      </c>
      <c r="JX118" s="107" t="str">
        <f t="shared" si="208"/>
        <v/>
      </c>
      <c r="JY118" s="108" t="str">
        <f t="shared" si="209"/>
        <v/>
      </c>
      <c r="JZ118" s="109" t="str">
        <f t="shared" si="210"/>
        <v/>
      </c>
      <c r="KA118" s="110" t="str">
        <f t="shared" si="211"/>
        <v/>
      </c>
      <c r="KB118" s="111" t="str">
        <f t="shared" si="212"/>
        <v/>
      </c>
      <c r="KC118" s="112" t="str">
        <f t="shared" si="213"/>
        <v/>
      </c>
      <c r="KE118" s="3"/>
      <c r="KF118" s="104"/>
    </row>
    <row r="119" spans="1:292" ht="13.5" customHeight="1">
      <c r="A119" s="20"/>
      <c r="B119" s="104"/>
      <c r="C119" s="104"/>
      <c r="E119" s="105" t="str">
        <f t="shared" si="0"/>
        <v/>
      </c>
      <c r="F119" s="106" t="str">
        <f t="shared" si="1"/>
        <v/>
      </c>
      <c r="G119" s="107" t="str">
        <f t="shared" si="2"/>
        <v/>
      </c>
      <c r="H119" s="107" t="str">
        <f t="shared" si="3"/>
        <v/>
      </c>
      <c r="I119" s="108" t="str">
        <f t="shared" si="4"/>
        <v/>
      </c>
      <c r="J119" s="109" t="str">
        <f t="shared" si="5"/>
        <v/>
      </c>
      <c r="K119" s="110" t="str">
        <f t="shared" si="6"/>
        <v/>
      </c>
      <c r="L119" s="111" t="str">
        <f t="shared" si="7"/>
        <v/>
      </c>
      <c r="M119" s="112" t="str">
        <f t="shared" si="8"/>
        <v/>
      </c>
      <c r="O119" s="3"/>
      <c r="P119" s="104"/>
      <c r="Q119" s="105" t="str">
        <f t="shared" si="9"/>
        <v/>
      </c>
      <c r="R119" s="106" t="str">
        <f t="shared" si="10"/>
        <v/>
      </c>
      <c r="S119" s="107" t="str">
        <f t="shared" si="11"/>
        <v/>
      </c>
      <c r="T119" s="107" t="str">
        <f t="shared" si="12"/>
        <v/>
      </c>
      <c r="U119" s="108" t="str">
        <f t="shared" si="13"/>
        <v/>
      </c>
      <c r="V119" s="109" t="str">
        <f t="shared" si="14"/>
        <v/>
      </c>
      <c r="W119" s="110" t="str">
        <f t="shared" si="15"/>
        <v/>
      </c>
      <c r="X119" s="111" t="s">
        <v>287</v>
      </c>
      <c r="Y119" s="112" t="str">
        <f t="shared" si="16"/>
        <v/>
      </c>
      <c r="AA119" s="3"/>
      <c r="AB119" s="104"/>
      <c r="AC119" s="105" t="str">
        <f t="shared" si="17"/>
        <v/>
      </c>
      <c r="AD119" s="106" t="str">
        <f t="shared" si="18"/>
        <v/>
      </c>
      <c r="AE119" s="107" t="str">
        <f t="shared" si="19"/>
        <v/>
      </c>
      <c r="AF119" s="107" t="str">
        <f t="shared" si="20"/>
        <v/>
      </c>
      <c r="AG119" s="108" t="str">
        <f t="shared" si="21"/>
        <v/>
      </c>
      <c r="AH119" s="109" t="str">
        <f t="shared" si="22"/>
        <v/>
      </c>
      <c r="AI119" s="110" t="str">
        <f t="shared" si="23"/>
        <v/>
      </c>
      <c r="AJ119" s="111" t="str">
        <f t="shared" si="24"/>
        <v/>
      </c>
      <c r="AK119" s="112" t="str">
        <f t="shared" si="25"/>
        <v/>
      </c>
      <c r="AM119" s="3"/>
      <c r="AN119" s="104"/>
      <c r="AO119" s="105" t="str">
        <f t="shared" si="26"/>
        <v/>
      </c>
      <c r="AP119" s="106" t="str">
        <f t="shared" si="27"/>
        <v/>
      </c>
      <c r="AQ119" s="107" t="str">
        <f t="shared" si="28"/>
        <v/>
      </c>
      <c r="AR119" s="107" t="str">
        <f t="shared" si="29"/>
        <v/>
      </c>
      <c r="AS119" s="108" t="str">
        <f t="shared" si="30"/>
        <v/>
      </c>
      <c r="AT119" s="109" t="str">
        <f t="shared" si="31"/>
        <v/>
      </c>
      <c r="AU119" s="110" t="str">
        <f t="shared" si="32"/>
        <v/>
      </c>
      <c r="AV119" s="111" t="str">
        <f t="shared" si="33"/>
        <v/>
      </c>
      <c r="AW119" s="112" t="str">
        <f t="shared" si="34"/>
        <v/>
      </c>
      <c r="AY119" s="3"/>
      <c r="AZ119" s="104"/>
      <c r="BA119" s="105" t="str">
        <f t="shared" si="35"/>
        <v/>
      </c>
      <c r="BB119" s="106" t="str">
        <f t="shared" si="36"/>
        <v/>
      </c>
      <c r="BC119" s="107" t="str">
        <f t="shared" si="37"/>
        <v/>
      </c>
      <c r="BD119" s="107" t="str">
        <f t="shared" si="38"/>
        <v/>
      </c>
      <c r="BE119" s="108" t="str">
        <f t="shared" si="39"/>
        <v/>
      </c>
      <c r="BF119" s="109" t="str">
        <f t="shared" si="40"/>
        <v/>
      </c>
      <c r="BG119" s="110" t="str">
        <f t="shared" si="41"/>
        <v/>
      </c>
      <c r="BH119" s="111" t="str">
        <f t="shared" si="42"/>
        <v/>
      </c>
      <c r="BI119" s="112" t="str">
        <f t="shared" si="43"/>
        <v/>
      </c>
      <c r="BK119" s="3"/>
      <c r="BL119" s="104"/>
      <c r="BM119" s="105" t="str">
        <f t="shared" si="44"/>
        <v/>
      </c>
      <c r="BN119" s="106" t="str">
        <f t="shared" si="45"/>
        <v/>
      </c>
      <c r="BO119" s="107" t="str">
        <f t="shared" si="46"/>
        <v/>
      </c>
      <c r="BP119" s="107" t="str">
        <f t="shared" si="47"/>
        <v/>
      </c>
      <c r="BQ119" s="108" t="str">
        <f t="shared" si="48"/>
        <v/>
      </c>
      <c r="BR119" s="109" t="str">
        <f t="shared" si="49"/>
        <v/>
      </c>
      <c r="BS119" s="110" t="str">
        <f t="shared" si="50"/>
        <v/>
      </c>
      <c r="BT119" s="111" t="str">
        <f t="shared" si="51"/>
        <v/>
      </c>
      <c r="BU119" s="112" t="str">
        <f t="shared" si="52"/>
        <v/>
      </c>
      <c r="BW119" s="3"/>
      <c r="BX119" s="104"/>
      <c r="BY119" s="105" t="str">
        <f t="shared" si="53"/>
        <v/>
      </c>
      <c r="BZ119" s="106" t="str">
        <f t="shared" si="54"/>
        <v/>
      </c>
      <c r="CA119" s="107" t="str">
        <f t="shared" si="55"/>
        <v/>
      </c>
      <c r="CB119" s="107" t="str">
        <f t="shared" si="56"/>
        <v/>
      </c>
      <c r="CC119" s="108" t="str">
        <f t="shared" si="57"/>
        <v/>
      </c>
      <c r="CD119" s="109" t="str">
        <f t="shared" si="58"/>
        <v/>
      </c>
      <c r="CE119" s="110" t="str">
        <f t="shared" si="59"/>
        <v/>
      </c>
      <c r="CF119" s="111" t="str">
        <f t="shared" si="60"/>
        <v/>
      </c>
      <c r="CG119" s="112" t="str">
        <f t="shared" si="61"/>
        <v/>
      </c>
      <c r="CI119" s="3"/>
      <c r="CJ119" s="104"/>
      <c r="CK119" s="105" t="str">
        <f t="shared" si="62"/>
        <v/>
      </c>
      <c r="CL119" s="106" t="str">
        <f t="shared" si="63"/>
        <v/>
      </c>
      <c r="CM119" s="107" t="str">
        <f t="shared" si="64"/>
        <v/>
      </c>
      <c r="CN119" s="107" t="str">
        <f t="shared" si="65"/>
        <v/>
      </c>
      <c r="CO119" s="108" t="str">
        <f t="shared" si="66"/>
        <v/>
      </c>
      <c r="CP119" s="109" t="str">
        <f t="shared" si="67"/>
        <v/>
      </c>
      <c r="CQ119" s="110" t="str">
        <f t="shared" si="68"/>
        <v/>
      </c>
      <c r="CR119" s="111" t="str">
        <f t="shared" si="69"/>
        <v/>
      </c>
      <c r="CS119" s="112" t="str">
        <f t="shared" si="70"/>
        <v/>
      </c>
      <c r="CU119" s="3"/>
      <c r="CV119" s="104"/>
      <c r="CW119" s="105" t="str">
        <f t="shared" si="71"/>
        <v/>
      </c>
      <c r="CX119" s="106" t="str">
        <f t="shared" si="72"/>
        <v/>
      </c>
      <c r="CY119" s="107" t="str">
        <f t="shared" si="73"/>
        <v/>
      </c>
      <c r="CZ119" s="107" t="str">
        <f t="shared" si="74"/>
        <v/>
      </c>
      <c r="DA119" s="108" t="str">
        <f t="shared" si="75"/>
        <v/>
      </c>
      <c r="DB119" s="109" t="str">
        <f t="shared" si="76"/>
        <v/>
      </c>
      <c r="DC119" s="110" t="str">
        <f t="shared" si="77"/>
        <v/>
      </c>
      <c r="DD119" s="111" t="str">
        <f t="shared" si="78"/>
        <v/>
      </c>
      <c r="DE119" s="112" t="str">
        <f t="shared" si="79"/>
        <v/>
      </c>
      <c r="DG119" s="3"/>
      <c r="DH119" s="104"/>
      <c r="DI119" s="105" t="str">
        <f t="shared" si="80"/>
        <v/>
      </c>
      <c r="DJ119" s="106" t="str">
        <f t="shared" si="81"/>
        <v/>
      </c>
      <c r="DK119" s="107" t="str">
        <f t="shared" si="82"/>
        <v/>
      </c>
      <c r="DL119" s="107" t="str">
        <f t="shared" si="83"/>
        <v/>
      </c>
      <c r="DM119" s="108" t="str">
        <f t="shared" si="84"/>
        <v/>
      </c>
      <c r="DN119" s="109" t="str">
        <f t="shared" si="85"/>
        <v/>
      </c>
      <c r="DO119" s="110" t="str">
        <f t="shared" si="86"/>
        <v/>
      </c>
      <c r="DP119" s="111" t="str">
        <f t="shared" si="87"/>
        <v/>
      </c>
      <c r="DQ119" s="112" t="str">
        <f t="shared" si="88"/>
        <v/>
      </c>
      <c r="DS119" s="3"/>
      <c r="DT119" s="104"/>
      <c r="DU119" s="105" t="str">
        <f t="shared" si="89"/>
        <v/>
      </c>
      <c r="DV119" s="106" t="str">
        <f t="shared" si="90"/>
        <v/>
      </c>
      <c r="DW119" s="107" t="str">
        <f t="shared" si="91"/>
        <v/>
      </c>
      <c r="DX119" s="107" t="str">
        <f t="shared" si="92"/>
        <v/>
      </c>
      <c r="DY119" s="108" t="str">
        <f t="shared" si="93"/>
        <v/>
      </c>
      <c r="DZ119" s="109" t="str">
        <f t="shared" si="94"/>
        <v/>
      </c>
      <c r="EA119" s="110" t="str">
        <f t="shared" si="95"/>
        <v/>
      </c>
      <c r="EB119" s="111" t="str">
        <f t="shared" si="96"/>
        <v/>
      </c>
      <c r="EC119" s="112" t="str">
        <f t="shared" si="97"/>
        <v/>
      </c>
      <c r="EE119" s="3"/>
      <c r="EF119" s="104"/>
      <c r="EG119" s="105" t="str">
        <f t="shared" si="98"/>
        <v/>
      </c>
      <c r="EH119" s="106" t="str">
        <f t="shared" si="99"/>
        <v/>
      </c>
      <c r="EI119" s="107" t="str">
        <f t="shared" si="100"/>
        <v/>
      </c>
      <c r="EJ119" s="107" t="str">
        <f t="shared" si="101"/>
        <v/>
      </c>
      <c r="EK119" s="108" t="str">
        <f t="shared" si="102"/>
        <v/>
      </c>
      <c r="EL119" s="109" t="str">
        <f t="shared" si="103"/>
        <v/>
      </c>
      <c r="EM119" s="110" t="str">
        <f t="shared" si="104"/>
        <v/>
      </c>
      <c r="EN119" s="111" t="str">
        <f t="shared" si="105"/>
        <v/>
      </c>
      <c r="EO119" s="112" t="str">
        <f t="shared" si="106"/>
        <v/>
      </c>
      <c r="EQ119" s="3"/>
      <c r="ER119" s="104"/>
      <c r="ES119" s="105" t="str">
        <f t="shared" si="107"/>
        <v/>
      </c>
      <c r="ET119" s="106" t="str">
        <f t="shared" si="108"/>
        <v/>
      </c>
      <c r="EU119" s="107" t="str">
        <f t="shared" si="109"/>
        <v/>
      </c>
      <c r="EV119" s="107" t="str">
        <f t="shared" si="110"/>
        <v/>
      </c>
      <c r="EW119" s="108" t="str">
        <f t="shared" si="111"/>
        <v/>
      </c>
      <c r="EX119" s="109" t="str">
        <f t="shared" si="112"/>
        <v/>
      </c>
      <c r="EY119" s="110" t="str">
        <f t="shared" si="113"/>
        <v/>
      </c>
      <c r="EZ119" s="111" t="str">
        <f t="shared" si="114"/>
        <v/>
      </c>
      <c r="FA119" s="112" t="str">
        <f t="shared" si="115"/>
        <v/>
      </c>
      <c r="FC119" s="3"/>
      <c r="FD119" s="104"/>
      <c r="FE119" s="105" t="str">
        <f t="shared" si="116"/>
        <v/>
      </c>
      <c r="FF119" s="106" t="str">
        <f t="shared" si="117"/>
        <v/>
      </c>
      <c r="FG119" s="107" t="str">
        <f t="shared" si="118"/>
        <v/>
      </c>
      <c r="FH119" s="107" t="str">
        <f t="shared" si="119"/>
        <v/>
      </c>
      <c r="FI119" s="108" t="str">
        <f t="shared" si="120"/>
        <v/>
      </c>
      <c r="FJ119" s="109" t="str">
        <f t="shared" si="121"/>
        <v/>
      </c>
      <c r="FK119" s="110" t="str">
        <f t="shared" si="122"/>
        <v/>
      </c>
      <c r="FL119" s="111" t="str">
        <f t="shared" si="123"/>
        <v/>
      </c>
      <c r="FM119" s="112" t="str">
        <f t="shared" si="124"/>
        <v/>
      </c>
      <c r="FO119" s="3"/>
      <c r="FP119" s="104"/>
      <c r="FQ119" s="105" t="str">
        <f>IF(FU119="","",#REF!)</f>
        <v/>
      </c>
      <c r="FR119" s="106" t="str">
        <f t="shared" si="125"/>
        <v/>
      </c>
      <c r="FS119" s="107" t="str">
        <f t="shared" si="126"/>
        <v/>
      </c>
      <c r="FT119" s="107" t="str">
        <f t="shared" si="127"/>
        <v/>
      </c>
      <c r="FU119" s="108" t="str">
        <f t="shared" si="128"/>
        <v/>
      </c>
      <c r="FV119" s="109" t="str">
        <f t="shared" si="129"/>
        <v/>
      </c>
      <c r="FW119" s="110" t="str">
        <f t="shared" si="130"/>
        <v/>
      </c>
      <c r="FX119" s="111" t="str">
        <f t="shared" si="131"/>
        <v/>
      </c>
      <c r="FY119" s="112" t="str">
        <f t="shared" si="132"/>
        <v/>
      </c>
      <c r="GA119" s="3"/>
      <c r="GB119" s="104"/>
      <c r="GC119" s="105" t="str">
        <f t="shared" si="133"/>
        <v/>
      </c>
      <c r="GD119" s="106" t="str">
        <f t="shared" si="134"/>
        <v/>
      </c>
      <c r="GE119" s="107" t="str">
        <f t="shared" si="135"/>
        <v/>
      </c>
      <c r="GF119" s="107" t="str">
        <f t="shared" si="136"/>
        <v/>
      </c>
      <c r="GG119" s="108" t="str">
        <f t="shared" si="137"/>
        <v/>
      </c>
      <c r="GH119" s="109" t="str">
        <f t="shared" si="138"/>
        <v/>
      </c>
      <c r="GI119" s="110" t="str">
        <f t="shared" si="139"/>
        <v/>
      </c>
      <c r="GJ119" s="111" t="str">
        <f t="shared" si="140"/>
        <v/>
      </c>
      <c r="GK119" s="112" t="str">
        <f t="shared" si="141"/>
        <v/>
      </c>
      <c r="GM119" s="3"/>
      <c r="GN119" s="104"/>
      <c r="GO119" s="105" t="str">
        <f t="shared" si="142"/>
        <v/>
      </c>
      <c r="GP119" s="106" t="str">
        <f t="shared" si="143"/>
        <v/>
      </c>
      <c r="GQ119" s="107" t="str">
        <f t="shared" si="144"/>
        <v/>
      </c>
      <c r="GR119" s="107" t="str">
        <f t="shared" si="145"/>
        <v/>
      </c>
      <c r="GS119" s="108" t="str">
        <f t="shared" si="146"/>
        <v/>
      </c>
      <c r="GT119" s="109" t="str">
        <f t="shared" si="147"/>
        <v/>
      </c>
      <c r="GU119" s="110" t="str">
        <f t="shared" si="148"/>
        <v/>
      </c>
      <c r="GV119" s="111" t="str">
        <f t="shared" si="149"/>
        <v/>
      </c>
      <c r="GW119" s="112" t="str">
        <f t="shared" si="150"/>
        <v/>
      </c>
      <c r="GY119" s="3"/>
      <c r="GZ119" s="104"/>
      <c r="HA119" s="105" t="str">
        <f t="shared" si="151"/>
        <v/>
      </c>
      <c r="HB119" s="106" t="str">
        <f t="shared" si="152"/>
        <v/>
      </c>
      <c r="HC119" s="107" t="str">
        <f t="shared" si="153"/>
        <v/>
      </c>
      <c r="HD119" s="107" t="str">
        <f t="shared" si="154"/>
        <v/>
      </c>
      <c r="HE119" s="108" t="str">
        <f t="shared" si="155"/>
        <v/>
      </c>
      <c r="HF119" s="109" t="str">
        <f t="shared" si="156"/>
        <v/>
      </c>
      <c r="HG119" s="110" t="str">
        <f t="shared" si="157"/>
        <v/>
      </c>
      <c r="HH119" s="111" t="str">
        <f t="shared" si="158"/>
        <v/>
      </c>
      <c r="HI119" s="112" t="str">
        <f t="shared" si="159"/>
        <v/>
      </c>
      <c r="HK119" s="3"/>
      <c r="HL119" s="104"/>
      <c r="HM119" s="105" t="str">
        <f t="shared" si="160"/>
        <v/>
      </c>
      <c r="HN119" s="106" t="str">
        <f t="shared" si="161"/>
        <v/>
      </c>
      <c r="HO119" s="107" t="str">
        <f t="shared" si="162"/>
        <v/>
      </c>
      <c r="HP119" s="107" t="str">
        <f t="shared" si="163"/>
        <v/>
      </c>
      <c r="HQ119" s="108" t="str">
        <f t="shared" si="164"/>
        <v/>
      </c>
      <c r="HR119" s="109" t="str">
        <f t="shared" si="165"/>
        <v/>
      </c>
      <c r="HS119" s="110" t="str">
        <f t="shared" si="166"/>
        <v/>
      </c>
      <c r="HT119" s="111" t="str">
        <f t="shared" si="167"/>
        <v/>
      </c>
      <c r="HU119" s="112" t="str">
        <f t="shared" si="168"/>
        <v/>
      </c>
      <c r="HW119" s="3"/>
      <c r="HX119" s="104"/>
      <c r="HY119" s="105" t="str">
        <f t="shared" si="169"/>
        <v/>
      </c>
      <c r="HZ119" s="106" t="str">
        <f t="shared" si="170"/>
        <v/>
      </c>
      <c r="IA119" s="107" t="str">
        <f t="shared" si="171"/>
        <v/>
      </c>
      <c r="IB119" s="107" t="str">
        <f t="shared" si="172"/>
        <v/>
      </c>
      <c r="IC119" s="108" t="str">
        <f t="shared" si="173"/>
        <v/>
      </c>
      <c r="ID119" s="109" t="str">
        <f t="shared" si="174"/>
        <v/>
      </c>
      <c r="IE119" s="110" t="str">
        <f t="shared" si="175"/>
        <v/>
      </c>
      <c r="IF119" s="111" t="str">
        <f t="shared" si="176"/>
        <v/>
      </c>
      <c r="IG119" s="112" t="str">
        <f t="shared" si="177"/>
        <v/>
      </c>
      <c r="II119" s="3"/>
      <c r="IJ119" s="104"/>
      <c r="IK119" s="105" t="str">
        <f t="shared" si="178"/>
        <v/>
      </c>
      <c r="IL119" s="106" t="str">
        <f t="shared" si="179"/>
        <v/>
      </c>
      <c r="IM119" s="107" t="str">
        <f t="shared" si="180"/>
        <v/>
      </c>
      <c r="IN119" s="107" t="str">
        <f t="shared" si="181"/>
        <v/>
      </c>
      <c r="IO119" s="108" t="str">
        <f t="shared" si="182"/>
        <v/>
      </c>
      <c r="IP119" s="109" t="str">
        <f t="shared" si="183"/>
        <v/>
      </c>
      <c r="IQ119" s="110" t="str">
        <f t="shared" si="184"/>
        <v/>
      </c>
      <c r="IR119" s="111" t="str">
        <f t="shared" si="185"/>
        <v/>
      </c>
      <c r="IS119" s="112" t="str">
        <f t="shared" si="186"/>
        <v/>
      </c>
      <c r="IU119" s="3"/>
      <c r="IV119" s="104"/>
      <c r="IW119" s="105" t="str">
        <f t="shared" si="187"/>
        <v/>
      </c>
      <c r="IX119" s="106" t="str">
        <f t="shared" si="188"/>
        <v/>
      </c>
      <c r="IY119" s="107" t="str">
        <f t="shared" si="189"/>
        <v/>
      </c>
      <c r="IZ119" s="107" t="str">
        <f t="shared" si="190"/>
        <v/>
      </c>
      <c r="JA119" s="108" t="str">
        <f t="shared" si="191"/>
        <v/>
      </c>
      <c r="JB119" s="109" t="str">
        <f t="shared" si="192"/>
        <v/>
      </c>
      <c r="JC119" s="110" t="str">
        <f t="shared" si="193"/>
        <v/>
      </c>
      <c r="JD119" s="111" t="str">
        <f t="shared" si="194"/>
        <v/>
      </c>
      <c r="JE119" s="112" t="str">
        <f t="shared" si="195"/>
        <v/>
      </c>
      <c r="JG119" s="3"/>
      <c r="JH119" s="104"/>
      <c r="JI119" s="105" t="str">
        <f t="shared" si="196"/>
        <v/>
      </c>
      <c r="JJ119" s="106" t="str">
        <f t="shared" si="197"/>
        <v/>
      </c>
      <c r="JK119" s="107" t="str">
        <f t="shared" si="198"/>
        <v/>
      </c>
      <c r="JL119" s="107" t="str">
        <f t="shared" si="199"/>
        <v/>
      </c>
      <c r="JM119" s="108" t="str">
        <f t="shared" si="200"/>
        <v/>
      </c>
      <c r="JN119" s="109" t="str">
        <f t="shared" si="201"/>
        <v/>
      </c>
      <c r="JO119" s="110" t="str">
        <f t="shared" si="202"/>
        <v/>
      </c>
      <c r="JP119" s="111" t="str">
        <f t="shared" si="203"/>
        <v/>
      </c>
      <c r="JQ119" s="112" t="str">
        <f t="shared" si="204"/>
        <v/>
      </c>
      <c r="JS119" s="3"/>
      <c r="JT119" s="104"/>
      <c r="JU119" s="105" t="str">
        <f t="shared" si="205"/>
        <v/>
      </c>
      <c r="JV119" s="106" t="str">
        <f t="shared" si="206"/>
        <v/>
      </c>
      <c r="JW119" s="107" t="str">
        <f t="shared" si="207"/>
        <v/>
      </c>
      <c r="JX119" s="107" t="str">
        <f t="shared" si="208"/>
        <v/>
      </c>
      <c r="JY119" s="108" t="str">
        <f t="shared" si="209"/>
        <v/>
      </c>
      <c r="JZ119" s="109" t="str">
        <f t="shared" si="210"/>
        <v/>
      </c>
      <c r="KA119" s="110" t="str">
        <f t="shared" si="211"/>
        <v/>
      </c>
      <c r="KB119" s="111" t="str">
        <f t="shared" si="212"/>
        <v/>
      </c>
      <c r="KC119" s="112" t="str">
        <f t="shared" si="213"/>
        <v/>
      </c>
      <c r="KE119" s="3"/>
      <c r="KF119" s="104"/>
    </row>
    <row r="120" spans="1:292" ht="13.5" customHeight="1">
      <c r="A120" s="20"/>
      <c r="B120" s="104"/>
      <c r="C120" s="104"/>
      <c r="E120" s="105" t="str">
        <f t="shared" si="0"/>
        <v/>
      </c>
      <c r="F120" s="106" t="str">
        <f t="shared" si="1"/>
        <v/>
      </c>
      <c r="G120" s="107" t="str">
        <f t="shared" si="2"/>
        <v/>
      </c>
      <c r="H120" s="107" t="str">
        <f t="shared" si="3"/>
        <v/>
      </c>
      <c r="I120" s="108" t="str">
        <f t="shared" si="4"/>
        <v/>
      </c>
      <c r="J120" s="109" t="str">
        <f t="shared" si="5"/>
        <v/>
      </c>
      <c r="K120" s="110" t="str">
        <f t="shared" si="6"/>
        <v/>
      </c>
      <c r="L120" s="111" t="str">
        <f t="shared" si="7"/>
        <v/>
      </c>
      <c r="M120" s="112" t="str">
        <f t="shared" si="8"/>
        <v/>
      </c>
      <c r="O120" s="3"/>
      <c r="P120" s="104"/>
      <c r="Q120" s="105" t="str">
        <f t="shared" si="9"/>
        <v/>
      </c>
      <c r="R120" s="106" t="str">
        <f t="shared" si="10"/>
        <v/>
      </c>
      <c r="S120" s="107" t="str">
        <f t="shared" si="11"/>
        <v/>
      </c>
      <c r="T120" s="107" t="str">
        <f t="shared" si="12"/>
        <v/>
      </c>
      <c r="U120" s="108" t="str">
        <f t="shared" si="13"/>
        <v/>
      </c>
      <c r="V120" s="109" t="str">
        <f t="shared" si="14"/>
        <v/>
      </c>
      <c r="W120" s="110" t="str">
        <f t="shared" si="15"/>
        <v/>
      </c>
      <c r="X120" s="111" t="s">
        <v>287</v>
      </c>
      <c r="Y120" s="112" t="str">
        <f t="shared" si="16"/>
        <v/>
      </c>
      <c r="AA120" s="3"/>
      <c r="AB120" s="104"/>
      <c r="AC120" s="105" t="str">
        <f t="shared" si="17"/>
        <v/>
      </c>
      <c r="AD120" s="106" t="str">
        <f t="shared" si="18"/>
        <v/>
      </c>
      <c r="AE120" s="107" t="str">
        <f t="shared" si="19"/>
        <v/>
      </c>
      <c r="AF120" s="107" t="str">
        <f t="shared" si="20"/>
        <v/>
      </c>
      <c r="AG120" s="108" t="str">
        <f t="shared" si="21"/>
        <v/>
      </c>
      <c r="AH120" s="109" t="str">
        <f t="shared" si="22"/>
        <v/>
      </c>
      <c r="AI120" s="110" t="str">
        <f t="shared" si="23"/>
        <v/>
      </c>
      <c r="AJ120" s="111" t="str">
        <f t="shared" si="24"/>
        <v/>
      </c>
      <c r="AK120" s="112" t="str">
        <f t="shared" si="25"/>
        <v/>
      </c>
      <c r="AM120" s="3"/>
      <c r="AN120" s="104"/>
      <c r="AO120" s="105" t="str">
        <f t="shared" si="26"/>
        <v/>
      </c>
      <c r="AP120" s="106" t="str">
        <f t="shared" si="27"/>
        <v/>
      </c>
      <c r="AQ120" s="107" t="str">
        <f t="shared" si="28"/>
        <v/>
      </c>
      <c r="AR120" s="107" t="str">
        <f t="shared" si="29"/>
        <v/>
      </c>
      <c r="AS120" s="108" t="str">
        <f t="shared" si="30"/>
        <v/>
      </c>
      <c r="AT120" s="109" t="str">
        <f t="shared" si="31"/>
        <v/>
      </c>
      <c r="AU120" s="110" t="str">
        <f t="shared" si="32"/>
        <v/>
      </c>
      <c r="AV120" s="111" t="str">
        <f t="shared" si="33"/>
        <v/>
      </c>
      <c r="AW120" s="112" t="str">
        <f t="shared" si="34"/>
        <v/>
      </c>
      <c r="AY120" s="3"/>
      <c r="AZ120" s="104"/>
      <c r="BA120" s="105" t="str">
        <f t="shared" si="35"/>
        <v/>
      </c>
      <c r="BB120" s="106" t="str">
        <f t="shared" si="36"/>
        <v/>
      </c>
      <c r="BC120" s="107" t="str">
        <f t="shared" si="37"/>
        <v/>
      </c>
      <c r="BD120" s="107" t="str">
        <f t="shared" si="38"/>
        <v/>
      </c>
      <c r="BE120" s="108" t="str">
        <f t="shared" si="39"/>
        <v/>
      </c>
      <c r="BF120" s="109" t="str">
        <f t="shared" si="40"/>
        <v/>
      </c>
      <c r="BG120" s="110" t="str">
        <f t="shared" si="41"/>
        <v/>
      </c>
      <c r="BH120" s="111" t="str">
        <f t="shared" si="42"/>
        <v/>
      </c>
      <c r="BI120" s="112" t="str">
        <f t="shared" si="43"/>
        <v/>
      </c>
      <c r="BK120" s="3"/>
      <c r="BL120" s="104"/>
      <c r="BM120" s="105" t="str">
        <f t="shared" si="44"/>
        <v/>
      </c>
      <c r="BN120" s="106" t="str">
        <f t="shared" si="45"/>
        <v/>
      </c>
      <c r="BO120" s="107" t="str">
        <f t="shared" si="46"/>
        <v/>
      </c>
      <c r="BP120" s="107" t="str">
        <f t="shared" si="47"/>
        <v/>
      </c>
      <c r="BQ120" s="108" t="str">
        <f t="shared" si="48"/>
        <v/>
      </c>
      <c r="BR120" s="109" t="str">
        <f t="shared" si="49"/>
        <v/>
      </c>
      <c r="BS120" s="110" t="str">
        <f t="shared" si="50"/>
        <v/>
      </c>
      <c r="BT120" s="111" t="str">
        <f t="shared" si="51"/>
        <v/>
      </c>
      <c r="BU120" s="112" t="str">
        <f t="shared" si="52"/>
        <v/>
      </c>
      <c r="BW120" s="3"/>
      <c r="BX120" s="104"/>
      <c r="BY120" s="105" t="str">
        <f t="shared" si="53"/>
        <v/>
      </c>
      <c r="BZ120" s="106" t="str">
        <f t="shared" si="54"/>
        <v/>
      </c>
      <c r="CA120" s="107" t="str">
        <f t="shared" si="55"/>
        <v/>
      </c>
      <c r="CB120" s="107" t="str">
        <f t="shared" si="56"/>
        <v/>
      </c>
      <c r="CC120" s="108" t="str">
        <f t="shared" si="57"/>
        <v/>
      </c>
      <c r="CD120" s="109" t="str">
        <f t="shared" si="58"/>
        <v/>
      </c>
      <c r="CE120" s="110" t="str">
        <f t="shared" si="59"/>
        <v/>
      </c>
      <c r="CF120" s="111" t="str">
        <f t="shared" si="60"/>
        <v/>
      </c>
      <c r="CG120" s="112" t="str">
        <f t="shared" si="61"/>
        <v/>
      </c>
      <c r="CI120" s="3"/>
      <c r="CJ120" s="104"/>
      <c r="CK120" s="105" t="str">
        <f t="shared" si="62"/>
        <v/>
      </c>
      <c r="CL120" s="106" t="str">
        <f t="shared" si="63"/>
        <v/>
      </c>
      <c r="CM120" s="107" t="str">
        <f t="shared" si="64"/>
        <v/>
      </c>
      <c r="CN120" s="107" t="str">
        <f t="shared" si="65"/>
        <v/>
      </c>
      <c r="CO120" s="108" t="str">
        <f t="shared" si="66"/>
        <v/>
      </c>
      <c r="CP120" s="109" t="str">
        <f t="shared" si="67"/>
        <v/>
      </c>
      <c r="CQ120" s="110" t="str">
        <f t="shared" si="68"/>
        <v/>
      </c>
      <c r="CR120" s="111" t="str">
        <f t="shared" si="69"/>
        <v/>
      </c>
      <c r="CS120" s="112" t="str">
        <f t="shared" si="70"/>
        <v/>
      </c>
      <c r="CU120" s="3"/>
      <c r="CV120" s="104"/>
      <c r="CW120" s="105" t="str">
        <f t="shared" si="71"/>
        <v/>
      </c>
      <c r="CX120" s="106" t="str">
        <f t="shared" si="72"/>
        <v/>
      </c>
      <c r="CY120" s="107" t="str">
        <f t="shared" si="73"/>
        <v/>
      </c>
      <c r="CZ120" s="107" t="str">
        <f t="shared" si="74"/>
        <v/>
      </c>
      <c r="DA120" s="108" t="str">
        <f t="shared" si="75"/>
        <v/>
      </c>
      <c r="DB120" s="109" t="str">
        <f t="shared" si="76"/>
        <v/>
      </c>
      <c r="DC120" s="110" t="str">
        <f t="shared" si="77"/>
        <v/>
      </c>
      <c r="DD120" s="111" t="str">
        <f t="shared" si="78"/>
        <v/>
      </c>
      <c r="DE120" s="112" t="str">
        <f t="shared" si="79"/>
        <v/>
      </c>
      <c r="DG120" s="3"/>
      <c r="DH120" s="104"/>
      <c r="DI120" s="105" t="str">
        <f t="shared" si="80"/>
        <v/>
      </c>
      <c r="DJ120" s="106" t="str">
        <f t="shared" si="81"/>
        <v/>
      </c>
      <c r="DK120" s="107" t="str">
        <f t="shared" si="82"/>
        <v/>
      </c>
      <c r="DL120" s="107" t="str">
        <f t="shared" si="83"/>
        <v/>
      </c>
      <c r="DM120" s="108" t="str">
        <f t="shared" si="84"/>
        <v/>
      </c>
      <c r="DN120" s="109" t="str">
        <f t="shared" si="85"/>
        <v/>
      </c>
      <c r="DO120" s="110" t="str">
        <f t="shared" si="86"/>
        <v/>
      </c>
      <c r="DP120" s="111" t="str">
        <f t="shared" si="87"/>
        <v/>
      </c>
      <c r="DQ120" s="112" t="str">
        <f t="shared" si="88"/>
        <v/>
      </c>
      <c r="DS120" s="3"/>
      <c r="DT120" s="104"/>
      <c r="DU120" s="105" t="str">
        <f t="shared" si="89"/>
        <v/>
      </c>
      <c r="DV120" s="106" t="str">
        <f t="shared" si="90"/>
        <v/>
      </c>
      <c r="DW120" s="107" t="str">
        <f t="shared" si="91"/>
        <v/>
      </c>
      <c r="DX120" s="107" t="str">
        <f t="shared" si="92"/>
        <v/>
      </c>
      <c r="DY120" s="108" t="str">
        <f t="shared" si="93"/>
        <v/>
      </c>
      <c r="DZ120" s="109" t="str">
        <f t="shared" si="94"/>
        <v/>
      </c>
      <c r="EA120" s="110" t="str">
        <f t="shared" si="95"/>
        <v/>
      </c>
      <c r="EB120" s="111" t="str">
        <f t="shared" si="96"/>
        <v/>
      </c>
      <c r="EC120" s="112" t="str">
        <f t="shared" si="97"/>
        <v/>
      </c>
      <c r="EE120" s="3"/>
      <c r="EF120" s="104"/>
      <c r="EG120" s="105" t="str">
        <f t="shared" si="98"/>
        <v/>
      </c>
      <c r="EH120" s="106" t="str">
        <f t="shared" si="99"/>
        <v/>
      </c>
      <c r="EI120" s="107" t="str">
        <f t="shared" si="100"/>
        <v/>
      </c>
      <c r="EJ120" s="107" t="str">
        <f t="shared" si="101"/>
        <v/>
      </c>
      <c r="EK120" s="108" t="str">
        <f t="shared" si="102"/>
        <v/>
      </c>
      <c r="EL120" s="109" t="str">
        <f t="shared" si="103"/>
        <v/>
      </c>
      <c r="EM120" s="110" t="str">
        <f t="shared" si="104"/>
        <v/>
      </c>
      <c r="EN120" s="111" t="str">
        <f t="shared" si="105"/>
        <v/>
      </c>
      <c r="EO120" s="112" t="str">
        <f t="shared" si="106"/>
        <v/>
      </c>
      <c r="EQ120" s="3"/>
      <c r="ER120" s="104"/>
      <c r="ES120" s="105" t="str">
        <f t="shared" si="107"/>
        <v/>
      </c>
      <c r="ET120" s="106" t="str">
        <f t="shared" si="108"/>
        <v/>
      </c>
      <c r="EU120" s="107" t="str">
        <f t="shared" si="109"/>
        <v/>
      </c>
      <c r="EV120" s="107" t="str">
        <f t="shared" si="110"/>
        <v/>
      </c>
      <c r="EW120" s="108" t="str">
        <f t="shared" si="111"/>
        <v/>
      </c>
      <c r="EX120" s="109" t="str">
        <f t="shared" si="112"/>
        <v/>
      </c>
      <c r="EY120" s="110" t="str">
        <f t="shared" si="113"/>
        <v/>
      </c>
      <c r="EZ120" s="111" t="str">
        <f t="shared" si="114"/>
        <v/>
      </c>
      <c r="FA120" s="112" t="str">
        <f t="shared" si="115"/>
        <v/>
      </c>
      <c r="FC120" s="3"/>
      <c r="FD120" s="104"/>
      <c r="FE120" s="105" t="str">
        <f t="shared" si="116"/>
        <v/>
      </c>
      <c r="FF120" s="106" t="str">
        <f t="shared" si="117"/>
        <v/>
      </c>
      <c r="FG120" s="107" t="str">
        <f t="shared" si="118"/>
        <v/>
      </c>
      <c r="FH120" s="107" t="str">
        <f t="shared" si="119"/>
        <v/>
      </c>
      <c r="FI120" s="108" t="str">
        <f t="shared" si="120"/>
        <v/>
      </c>
      <c r="FJ120" s="109" t="str">
        <f t="shared" si="121"/>
        <v/>
      </c>
      <c r="FK120" s="110" t="str">
        <f t="shared" si="122"/>
        <v/>
      </c>
      <c r="FL120" s="111" t="str">
        <f t="shared" si="123"/>
        <v/>
      </c>
      <c r="FM120" s="112" t="str">
        <f t="shared" si="124"/>
        <v/>
      </c>
      <c r="FO120" s="3"/>
      <c r="FP120" s="104"/>
      <c r="FQ120" s="105" t="str">
        <f>IF(FU120="","",#REF!)</f>
        <v/>
      </c>
      <c r="FR120" s="106" t="str">
        <f t="shared" si="125"/>
        <v/>
      </c>
      <c r="FS120" s="107" t="str">
        <f t="shared" si="126"/>
        <v/>
      </c>
      <c r="FT120" s="107" t="str">
        <f t="shared" si="127"/>
        <v/>
      </c>
      <c r="FU120" s="108" t="str">
        <f t="shared" si="128"/>
        <v/>
      </c>
      <c r="FV120" s="109" t="str">
        <f t="shared" si="129"/>
        <v/>
      </c>
      <c r="FW120" s="110" t="str">
        <f t="shared" si="130"/>
        <v/>
      </c>
      <c r="FX120" s="111" t="str">
        <f t="shared" si="131"/>
        <v/>
      </c>
      <c r="FY120" s="112" t="str">
        <f t="shared" si="132"/>
        <v/>
      </c>
      <c r="GA120" s="3"/>
      <c r="GB120" s="104"/>
      <c r="GC120" s="105" t="str">
        <f t="shared" si="133"/>
        <v/>
      </c>
      <c r="GD120" s="106" t="str">
        <f t="shared" si="134"/>
        <v/>
      </c>
      <c r="GE120" s="107" t="str">
        <f t="shared" si="135"/>
        <v/>
      </c>
      <c r="GF120" s="107" t="str">
        <f t="shared" si="136"/>
        <v/>
      </c>
      <c r="GG120" s="108" t="str">
        <f t="shared" si="137"/>
        <v/>
      </c>
      <c r="GH120" s="109" t="str">
        <f t="shared" si="138"/>
        <v/>
      </c>
      <c r="GI120" s="110" t="str">
        <f t="shared" si="139"/>
        <v/>
      </c>
      <c r="GJ120" s="111" t="str">
        <f t="shared" si="140"/>
        <v/>
      </c>
      <c r="GK120" s="112" t="str">
        <f t="shared" si="141"/>
        <v/>
      </c>
      <c r="GM120" s="3"/>
      <c r="GN120" s="104"/>
      <c r="GO120" s="105" t="str">
        <f t="shared" si="142"/>
        <v/>
      </c>
      <c r="GP120" s="106" t="str">
        <f t="shared" si="143"/>
        <v/>
      </c>
      <c r="GQ120" s="107" t="str">
        <f t="shared" si="144"/>
        <v/>
      </c>
      <c r="GR120" s="107" t="str">
        <f t="shared" si="145"/>
        <v/>
      </c>
      <c r="GS120" s="108" t="str">
        <f t="shared" si="146"/>
        <v/>
      </c>
      <c r="GT120" s="109" t="str">
        <f t="shared" si="147"/>
        <v/>
      </c>
      <c r="GU120" s="110" t="str">
        <f t="shared" si="148"/>
        <v/>
      </c>
      <c r="GV120" s="111" t="str">
        <f t="shared" si="149"/>
        <v/>
      </c>
      <c r="GW120" s="112" t="str">
        <f t="shared" si="150"/>
        <v/>
      </c>
      <c r="GY120" s="3"/>
      <c r="GZ120" s="104"/>
      <c r="HA120" s="105" t="str">
        <f t="shared" si="151"/>
        <v/>
      </c>
      <c r="HB120" s="106" t="str">
        <f t="shared" si="152"/>
        <v/>
      </c>
      <c r="HC120" s="107" t="str">
        <f t="shared" si="153"/>
        <v/>
      </c>
      <c r="HD120" s="107" t="str">
        <f t="shared" si="154"/>
        <v/>
      </c>
      <c r="HE120" s="108" t="str">
        <f t="shared" si="155"/>
        <v/>
      </c>
      <c r="HF120" s="109" t="str">
        <f t="shared" si="156"/>
        <v/>
      </c>
      <c r="HG120" s="110" t="str">
        <f t="shared" si="157"/>
        <v/>
      </c>
      <c r="HH120" s="111" t="str">
        <f t="shared" si="158"/>
        <v/>
      </c>
      <c r="HI120" s="112" t="str">
        <f t="shared" si="159"/>
        <v/>
      </c>
      <c r="HK120" s="3"/>
      <c r="HL120" s="104"/>
      <c r="HM120" s="105" t="str">
        <f t="shared" si="160"/>
        <v/>
      </c>
      <c r="HN120" s="106" t="str">
        <f t="shared" si="161"/>
        <v/>
      </c>
      <c r="HO120" s="107" t="str">
        <f t="shared" si="162"/>
        <v/>
      </c>
      <c r="HP120" s="107" t="str">
        <f t="shared" si="163"/>
        <v/>
      </c>
      <c r="HQ120" s="108" t="str">
        <f t="shared" si="164"/>
        <v/>
      </c>
      <c r="HR120" s="109" t="str">
        <f t="shared" si="165"/>
        <v/>
      </c>
      <c r="HS120" s="110" t="str">
        <f t="shared" si="166"/>
        <v/>
      </c>
      <c r="HT120" s="111" t="str">
        <f t="shared" si="167"/>
        <v/>
      </c>
      <c r="HU120" s="112" t="str">
        <f t="shared" si="168"/>
        <v/>
      </c>
      <c r="HW120" s="3"/>
      <c r="HX120" s="104"/>
      <c r="HY120" s="105" t="str">
        <f t="shared" si="169"/>
        <v/>
      </c>
      <c r="HZ120" s="106" t="str">
        <f t="shared" si="170"/>
        <v/>
      </c>
      <c r="IA120" s="107" t="str">
        <f t="shared" si="171"/>
        <v/>
      </c>
      <c r="IB120" s="107" t="str">
        <f t="shared" si="172"/>
        <v/>
      </c>
      <c r="IC120" s="108" t="str">
        <f t="shared" si="173"/>
        <v/>
      </c>
      <c r="ID120" s="109" t="str">
        <f t="shared" si="174"/>
        <v/>
      </c>
      <c r="IE120" s="110" t="str">
        <f t="shared" si="175"/>
        <v/>
      </c>
      <c r="IF120" s="111" t="str">
        <f t="shared" si="176"/>
        <v/>
      </c>
      <c r="IG120" s="112" t="str">
        <f t="shared" si="177"/>
        <v/>
      </c>
      <c r="II120" s="3"/>
      <c r="IJ120" s="104"/>
      <c r="IK120" s="105" t="str">
        <f t="shared" si="178"/>
        <v/>
      </c>
      <c r="IL120" s="106" t="str">
        <f t="shared" si="179"/>
        <v/>
      </c>
      <c r="IM120" s="107" t="str">
        <f t="shared" si="180"/>
        <v/>
      </c>
      <c r="IN120" s="107" t="str">
        <f t="shared" si="181"/>
        <v/>
      </c>
      <c r="IO120" s="108" t="str">
        <f t="shared" si="182"/>
        <v/>
      </c>
      <c r="IP120" s="109" t="str">
        <f t="shared" si="183"/>
        <v/>
      </c>
      <c r="IQ120" s="110" t="str">
        <f t="shared" si="184"/>
        <v/>
      </c>
      <c r="IR120" s="111" t="str">
        <f t="shared" si="185"/>
        <v/>
      </c>
      <c r="IS120" s="112" t="str">
        <f t="shared" si="186"/>
        <v/>
      </c>
      <c r="IU120" s="3"/>
      <c r="IV120" s="104"/>
      <c r="IW120" s="105" t="str">
        <f t="shared" si="187"/>
        <v/>
      </c>
      <c r="IX120" s="106" t="str">
        <f t="shared" si="188"/>
        <v/>
      </c>
      <c r="IY120" s="107" t="str">
        <f t="shared" si="189"/>
        <v/>
      </c>
      <c r="IZ120" s="107" t="str">
        <f t="shared" si="190"/>
        <v/>
      </c>
      <c r="JA120" s="108" t="str">
        <f t="shared" si="191"/>
        <v/>
      </c>
      <c r="JB120" s="109" t="str">
        <f t="shared" si="192"/>
        <v/>
      </c>
      <c r="JC120" s="110" t="str">
        <f t="shared" si="193"/>
        <v/>
      </c>
      <c r="JD120" s="111" t="str">
        <f t="shared" si="194"/>
        <v/>
      </c>
      <c r="JE120" s="112" t="str">
        <f t="shared" si="195"/>
        <v/>
      </c>
      <c r="JG120" s="3"/>
      <c r="JH120" s="104"/>
      <c r="JI120" s="105" t="str">
        <f t="shared" si="196"/>
        <v/>
      </c>
      <c r="JJ120" s="106" t="str">
        <f t="shared" si="197"/>
        <v/>
      </c>
      <c r="JK120" s="107" t="str">
        <f t="shared" si="198"/>
        <v/>
      </c>
      <c r="JL120" s="107" t="str">
        <f t="shared" si="199"/>
        <v/>
      </c>
      <c r="JM120" s="108" t="str">
        <f t="shared" si="200"/>
        <v/>
      </c>
      <c r="JN120" s="109" t="str">
        <f t="shared" si="201"/>
        <v/>
      </c>
      <c r="JO120" s="110" t="str">
        <f t="shared" si="202"/>
        <v/>
      </c>
      <c r="JP120" s="111" t="str">
        <f t="shared" si="203"/>
        <v/>
      </c>
      <c r="JQ120" s="112" t="str">
        <f t="shared" si="204"/>
        <v/>
      </c>
      <c r="JS120" s="3"/>
      <c r="JT120" s="104"/>
      <c r="JU120" s="105" t="str">
        <f t="shared" si="205"/>
        <v/>
      </c>
      <c r="JV120" s="106" t="str">
        <f t="shared" si="206"/>
        <v/>
      </c>
      <c r="JW120" s="107" t="str">
        <f t="shared" si="207"/>
        <v/>
      </c>
      <c r="JX120" s="107" t="str">
        <f t="shared" si="208"/>
        <v/>
      </c>
      <c r="JY120" s="108" t="str">
        <f t="shared" si="209"/>
        <v/>
      </c>
      <c r="JZ120" s="109" t="str">
        <f t="shared" si="210"/>
        <v/>
      </c>
      <c r="KA120" s="110" t="str">
        <f t="shared" si="211"/>
        <v/>
      </c>
      <c r="KB120" s="111" t="str">
        <f t="shared" si="212"/>
        <v/>
      </c>
      <c r="KC120" s="112" t="str">
        <f t="shared" si="213"/>
        <v/>
      </c>
      <c r="KE120" s="3"/>
      <c r="KF120" s="104"/>
    </row>
    <row r="121" spans="1:292" ht="13.5" customHeight="1">
      <c r="A121" s="20"/>
      <c r="E121" s="105" t="str">
        <f t="shared" si="0"/>
        <v/>
      </c>
      <c r="F121" s="106" t="str">
        <f t="shared" si="1"/>
        <v/>
      </c>
      <c r="G121" s="107" t="str">
        <f t="shared" si="2"/>
        <v/>
      </c>
      <c r="H121" s="107" t="str">
        <f t="shared" si="3"/>
        <v/>
      </c>
      <c r="I121" s="108" t="str">
        <f t="shared" si="4"/>
        <v/>
      </c>
      <c r="J121" s="109" t="str">
        <f t="shared" si="5"/>
        <v/>
      </c>
      <c r="K121" s="110" t="str">
        <f t="shared" si="6"/>
        <v/>
      </c>
      <c r="L121" s="111" t="str">
        <f t="shared" si="7"/>
        <v/>
      </c>
      <c r="M121" s="112" t="str">
        <f t="shared" si="8"/>
        <v/>
      </c>
      <c r="O121" s="3"/>
      <c r="Q121" s="105" t="str">
        <f t="shared" si="9"/>
        <v/>
      </c>
      <c r="R121" s="106" t="str">
        <f t="shared" si="10"/>
        <v/>
      </c>
      <c r="S121" s="107" t="str">
        <f t="shared" si="11"/>
        <v/>
      </c>
      <c r="T121" s="107" t="str">
        <f t="shared" si="12"/>
        <v/>
      </c>
      <c r="U121" s="108" t="str">
        <f t="shared" si="13"/>
        <v/>
      </c>
      <c r="V121" s="109" t="str">
        <f t="shared" si="14"/>
        <v/>
      </c>
      <c r="W121" s="110" t="str">
        <f t="shared" si="15"/>
        <v/>
      </c>
      <c r="X121" s="111" t="s">
        <v>287</v>
      </c>
      <c r="Y121" s="112" t="str">
        <f t="shared" si="16"/>
        <v/>
      </c>
      <c r="AA121" s="3"/>
      <c r="AC121" s="105" t="str">
        <f t="shared" si="17"/>
        <v/>
      </c>
      <c r="AD121" s="106" t="str">
        <f t="shared" si="18"/>
        <v/>
      </c>
      <c r="AE121" s="107" t="str">
        <f t="shared" si="19"/>
        <v/>
      </c>
      <c r="AF121" s="107" t="str">
        <f t="shared" si="20"/>
        <v/>
      </c>
      <c r="AG121" s="108" t="str">
        <f t="shared" si="21"/>
        <v/>
      </c>
      <c r="AH121" s="109" t="str">
        <f t="shared" si="22"/>
        <v/>
      </c>
      <c r="AI121" s="110" t="str">
        <f t="shared" si="23"/>
        <v/>
      </c>
      <c r="AJ121" s="111" t="str">
        <f t="shared" si="24"/>
        <v/>
      </c>
      <c r="AK121" s="112" t="str">
        <f t="shared" si="25"/>
        <v/>
      </c>
      <c r="AM121" s="3"/>
      <c r="AO121" s="105" t="str">
        <f t="shared" si="26"/>
        <v/>
      </c>
      <c r="AP121" s="106" t="str">
        <f t="shared" si="27"/>
        <v/>
      </c>
      <c r="AQ121" s="107" t="str">
        <f t="shared" si="28"/>
        <v/>
      </c>
      <c r="AR121" s="107" t="str">
        <f t="shared" si="29"/>
        <v/>
      </c>
      <c r="AS121" s="108" t="str">
        <f t="shared" si="30"/>
        <v/>
      </c>
      <c r="AT121" s="109" t="str">
        <f t="shared" si="31"/>
        <v/>
      </c>
      <c r="AU121" s="110" t="str">
        <f t="shared" si="32"/>
        <v/>
      </c>
      <c r="AV121" s="111" t="str">
        <f t="shared" si="33"/>
        <v/>
      </c>
      <c r="AW121" s="112" t="str">
        <f t="shared" si="34"/>
        <v/>
      </c>
      <c r="AY121" s="3"/>
      <c r="BA121" s="105" t="str">
        <f t="shared" si="35"/>
        <v/>
      </c>
      <c r="BB121" s="106" t="str">
        <f t="shared" si="36"/>
        <v/>
      </c>
      <c r="BC121" s="107" t="str">
        <f t="shared" si="37"/>
        <v/>
      </c>
      <c r="BD121" s="107" t="str">
        <f t="shared" si="38"/>
        <v/>
      </c>
      <c r="BE121" s="108" t="str">
        <f t="shared" si="39"/>
        <v/>
      </c>
      <c r="BF121" s="109" t="str">
        <f t="shared" si="40"/>
        <v/>
      </c>
      <c r="BG121" s="110" t="str">
        <f t="shared" si="41"/>
        <v/>
      </c>
      <c r="BH121" s="111" t="str">
        <f t="shared" si="42"/>
        <v/>
      </c>
      <c r="BI121" s="112" t="str">
        <f t="shared" si="43"/>
        <v/>
      </c>
      <c r="BK121" s="3"/>
      <c r="BM121" s="105" t="str">
        <f t="shared" si="44"/>
        <v/>
      </c>
      <c r="BN121" s="106" t="str">
        <f t="shared" si="45"/>
        <v/>
      </c>
      <c r="BO121" s="107" t="str">
        <f t="shared" si="46"/>
        <v/>
      </c>
      <c r="BP121" s="107" t="str">
        <f t="shared" si="47"/>
        <v/>
      </c>
      <c r="BQ121" s="108" t="str">
        <f t="shared" si="48"/>
        <v/>
      </c>
      <c r="BR121" s="109" t="str">
        <f t="shared" si="49"/>
        <v/>
      </c>
      <c r="BS121" s="110" t="str">
        <f t="shared" si="50"/>
        <v/>
      </c>
      <c r="BT121" s="111" t="str">
        <f t="shared" si="51"/>
        <v/>
      </c>
      <c r="BU121" s="112" t="str">
        <f t="shared" si="52"/>
        <v/>
      </c>
      <c r="BW121" s="3"/>
      <c r="BY121" s="105" t="str">
        <f t="shared" si="53"/>
        <v/>
      </c>
      <c r="BZ121" s="106" t="str">
        <f t="shared" si="54"/>
        <v/>
      </c>
      <c r="CA121" s="107" t="str">
        <f t="shared" si="55"/>
        <v/>
      </c>
      <c r="CB121" s="107" t="str">
        <f t="shared" si="56"/>
        <v/>
      </c>
      <c r="CC121" s="108" t="str">
        <f t="shared" si="57"/>
        <v/>
      </c>
      <c r="CD121" s="109" t="str">
        <f t="shared" si="58"/>
        <v/>
      </c>
      <c r="CE121" s="110" t="str">
        <f t="shared" si="59"/>
        <v/>
      </c>
      <c r="CF121" s="111" t="str">
        <f t="shared" si="60"/>
        <v/>
      </c>
      <c r="CG121" s="112" t="str">
        <f t="shared" si="61"/>
        <v/>
      </c>
      <c r="CI121" s="3"/>
      <c r="CK121" s="105" t="str">
        <f t="shared" si="62"/>
        <v/>
      </c>
      <c r="CL121" s="106" t="str">
        <f t="shared" si="63"/>
        <v/>
      </c>
      <c r="CM121" s="107" t="str">
        <f t="shared" si="64"/>
        <v/>
      </c>
      <c r="CN121" s="107" t="str">
        <f t="shared" si="65"/>
        <v/>
      </c>
      <c r="CO121" s="108" t="str">
        <f t="shared" si="66"/>
        <v/>
      </c>
      <c r="CP121" s="109" t="str">
        <f t="shared" si="67"/>
        <v/>
      </c>
      <c r="CQ121" s="110" t="str">
        <f t="shared" si="68"/>
        <v/>
      </c>
      <c r="CR121" s="111" t="str">
        <f t="shared" si="69"/>
        <v/>
      </c>
      <c r="CS121" s="112" t="str">
        <f t="shared" si="70"/>
        <v/>
      </c>
      <c r="CU121" s="3"/>
      <c r="CW121" s="105" t="str">
        <f t="shared" si="71"/>
        <v/>
      </c>
      <c r="CX121" s="106" t="str">
        <f t="shared" si="72"/>
        <v/>
      </c>
      <c r="CY121" s="107" t="str">
        <f t="shared" si="73"/>
        <v/>
      </c>
      <c r="CZ121" s="107" t="str">
        <f t="shared" si="74"/>
        <v/>
      </c>
      <c r="DA121" s="108" t="str">
        <f t="shared" si="75"/>
        <v/>
      </c>
      <c r="DB121" s="109" t="str">
        <f t="shared" si="76"/>
        <v/>
      </c>
      <c r="DC121" s="110" t="str">
        <f t="shared" si="77"/>
        <v/>
      </c>
      <c r="DD121" s="111" t="str">
        <f t="shared" si="78"/>
        <v/>
      </c>
      <c r="DE121" s="112" t="str">
        <f t="shared" si="79"/>
        <v/>
      </c>
      <c r="DG121" s="3"/>
      <c r="DI121" s="105" t="str">
        <f t="shared" si="80"/>
        <v/>
      </c>
      <c r="DJ121" s="106" t="str">
        <f t="shared" si="81"/>
        <v/>
      </c>
      <c r="DK121" s="107" t="str">
        <f t="shared" si="82"/>
        <v/>
      </c>
      <c r="DL121" s="107" t="str">
        <f t="shared" si="83"/>
        <v/>
      </c>
      <c r="DM121" s="108" t="str">
        <f t="shared" si="84"/>
        <v/>
      </c>
      <c r="DN121" s="109" t="str">
        <f t="shared" si="85"/>
        <v/>
      </c>
      <c r="DO121" s="110" t="str">
        <f t="shared" si="86"/>
        <v/>
      </c>
      <c r="DP121" s="111" t="str">
        <f t="shared" si="87"/>
        <v/>
      </c>
      <c r="DQ121" s="112" t="str">
        <f t="shared" si="88"/>
        <v/>
      </c>
      <c r="DS121" s="3"/>
      <c r="DU121" s="105" t="str">
        <f t="shared" si="89"/>
        <v/>
      </c>
      <c r="DV121" s="106" t="str">
        <f t="shared" si="90"/>
        <v/>
      </c>
      <c r="DW121" s="107" t="str">
        <f t="shared" si="91"/>
        <v/>
      </c>
      <c r="DX121" s="107" t="str">
        <f t="shared" si="92"/>
        <v/>
      </c>
      <c r="DY121" s="108" t="str">
        <f t="shared" si="93"/>
        <v/>
      </c>
      <c r="DZ121" s="109" t="str">
        <f t="shared" si="94"/>
        <v/>
      </c>
      <c r="EA121" s="110" t="str">
        <f t="shared" si="95"/>
        <v/>
      </c>
      <c r="EB121" s="111" t="str">
        <f t="shared" si="96"/>
        <v/>
      </c>
      <c r="EC121" s="112" t="str">
        <f t="shared" si="97"/>
        <v/>
      </c>
      <c r="EE121" s="3"/>
      <c r="EG121" s="105" t="str">
        <f t="shared" si="98"/>
        <v/>
      </c>
      <c r="EH121" s="106" t="str">
        <f t="shared" si="99"/>
        <v/>
      </c>
      <c r="EI121" s="107" t="str">
        <f t="shared" si="100"/>
        <v/>
      </c>
      <c r="EJ121" s="107" t="str">
        <f t="shared" si="101"/>
        <v/>
      </c>
      <c r="EK121" s="108" t="str">
        <f t="shared" si="102"/>
        <v/>
      </c>
      <c r="EL121" s="109" t="str">
        <f t="shared" si="103"/>
        <v/>
      </c>
      <c r="EM121" s="110" t="str">
        <f t="shared" si="104"/>
        <v/>
      </c>
      <c r="EN121" s="111" t="str">
        <f t="shared" si="105"/>
        <v/>
      </c>
      <c r="EO121" s="112" t="str">
        <f t="shared" si="106"/>
        <v/>
      </c>
      <c r="EQ121" s="3"/>
      <c r="ES121" s="105" t="str">
        <f t="shared" si="107"/>
        <v/>
      </c>
      <c r="ET121" s="106" t="str">
        <f t="shared" si="108"/>
        <v/>
      </c>
      <c r="EU121" s="107" t="str">
        <f t="shared" si="109"/>
        <v/>
      </c>
      <c r="EV121" s="107" t="str">
        <f t="shared" si="110"/>
        <v/>
      </c>
      <c r="EW121" s="108" t="str">
        <f t="shared" si="111"/>
        <v/>
      </c>
      <c r="EX121" s="109" t="str">
        <f t="shared" si="112"/>
        <v/>
      </c>
      <c r="EY121" s="110" t="str">
        <f t="shared" si="113"/>
        <v/>
      </c>
      <c r="EZ121" s="111" t="str">
        <f t="shared" si="114"/>
        <v/>
      </c>
      <c r="FA121" s="112" t="str">
        <f t="shared" si="115"/>
        <v/>
      </c>
      <c r="FC121" s="3"/>
      <c r="FE121" s="105" t="str">
        <f t="shared" si="116"/>
        <v/>
      </c>
      <c r="FF121" s="106" t="str">
        <f t="shared" si="117"/>
        <v/>
      </c>
      <c r="FG121" s="107" t="str">
        <f t="shared" si="118"/>
        <v/>
      </c>
      <c r="FH121" s="107" t="str">
        <f t="shared" si="119"/>
        <v/>
      </c>
      <c r="FI121" s="108" t="str">
        <f t="shared" si="120"/>
        <v/>
      </c>
      <c r="FJ121" s="109" t="str">
        <f t="shared" si="121"/>
        <v/>
      </c>
      <c r="FK121" s="110" t="str">
        <f t="shared" si="122"/>
        <v/>
      </c>
      <c r="FL121" s="111" t="str">
        <f t="shared" si="123"/>
        <v/>
      </c>
      <c r="FM121" s="112" t="str">
        <f t="shared" si="124"/>
        <v/>
      </c>
      <c r="FO121" s="3"/>
      <c r="FQ121" s="105" t="str">
        <f>IF(FU121="","",#REF!)</f>
        <v/>
      </c>
      <c r="FR121" s="106" t="str">
        <f t="shared" si="125"/>
        <v/>
      </c>
      <c r="FS121" s="107" t="str">
        <f t="shared" si="126"/>
        <v/>
      </c>
      <c r="FT121" s="107" t="str">
        <f t="shared" si="127"/>
        <v/>
      </c>
      <c r="FU121" s="108" t="str">
        <f t="shared" si="128"/>
        <v/>
      </c>
      <c r="FV121" s="109" t="str">
        <f t="shared" si="129"/>
        <v/>
      </c>
      <c r="FW121" s="110" t="str">
        <f t="shared" si="130"/>
        <v/>
      </c>
      <c r="FX121" s="111" t="str">
        <f t="shared" si="131"/>
        <v/>
      </c>
      <c r="FY121" s="112" t="str">
        <f t="shared" si="132"/>
        <v/>
      </c>
      <c r="GA121" s="3"/>
      <c r="GC121" s="105" t="str">
        <f t="shared" si="133"/>
        <v/>
      </c>
      <c r="GD121" s="106" t="str">
        <f t="shared" si="134"/>
        <v/>
      </c>
      <c r="GE121" s="107" t="str">
        <f t="shared" si="135"/>
        <v/>
      </c>
      <c r="GF121" s="107" t="str">
        <f t="shared" si="136"/>
        <v/>
      </c>
      <c r="GG121" s="108" t="str">
        <f t="shared" si="137"/>
        <v/>
      </c>
      <c r="GH121" s="109" t="str">
        <f t="shared" si="138"/>
        <v/>
      </c>
      <c r="GI121" s="110" t="str">
        <f t="shared" si="139"/>
        <v/>
      </c>
      <c r="GJ121" s="111" t="str">
        <f t="shared" si="140"/>
        <v/>
      </c>
      <c r="GK121" s="112" t="str">
        <f t="shared" si="141"/>
        <v/>
      </c>
      <c r="GM121" s="3"/>
      <c r="GO121" s="105" t="str">
        <f t="shared" si="142"/>
        <v/>
      </c>
      <c r="GP121" s="106" t="str">
        <f t="shared" si="143"/>
        <v/>
      </c>
      <c r="GQ121" s="107" t="str">
        <f t="shared" si="144"/>
        <v/>
      </c>
      <c r="GR121" s="107" t="str">
        <f t="shared" si="145"/>
        <v/>
      </c>
      <c r="GS121" s="108" t="str">
        <f t="shared" si="146"/>
        <v/>
      </c>
      <c r="GT121" s="109" t="str">
        <f t="shared" si="147"/>
        <v/>
      </c>
      <c r="GU121" s="110" t="str">
        <f t="shared" si="148"/>
        <v/>
      </c>
      <c r="GV121" s="111" t="str">
        <f t="shared" si="149"/>
        <v/>
      </c>
      <c r="GW121" s="112" t="str">
        <f t="shared" si="150"/>
        <v/>
      </c>
      <c r="GY121" s="3"/>
      <c r="HA121" s="105" t="str">
        <f t="shared" si="151"/>
        <v/>
      </c>
      <c r="HB121" s="106" t="str">
        <f t="shared" si="152"/>
        <v/>
      </c>
      <c r="HC121" s="107" t="str">
        <f t="shared" si="153"/>
        <v/>
      </c>
      <c r="HD121" s="107" t="str">
        <f t="shared" si="154"/>
        <v/>
      </c>
      <c r="HE121" s="108" t="str">
        <f t="shared" si="155"/>
        <v/>
      </c>
      <c r="HF121" s="109" t="str">
        <f t="shared" si="156"/>
        <v/>
      </c>
      <c r="HG121" s="110" t="str">
        <f t="shared" si="157"/>
        <v/>
      </c>
      <c r="HH121" s="111" t="str">
        <f t="shared" si="158"/>
        <v/>
      </c>
      <c r="HI121" s="112" t="str">
        <f t="shared" si="159"/>
        <v/>
      </c>
      <c r="HK121" s="3"/>
      <c r="HM121" s="105" t="str">
        <f t="shared" si="160"/>
        <v/>
      </c>
      <c r="HN121" s="106" t="str">
        <f t="shared" si="161"/>
        <v/>
      </c>
      <c r="HO121" s="107" t="str">
        <f t="shared" si="162"/>
        <v/>
      </c>
      <c r="HP121" s="107" t="str">
        <f t="shared" si="163"/>
        <v/>
      </c>
      <c r="HQ121" s="108" t="str">
        <f t="shared" si="164"/>
        <v/>
      </c>
      <c r="HR121" s="109" t="str">
        <f t="shared" si="165"/>
        <v/>
      </c>
      <c r="HS121" s="110" t="str">
        <f t="shared" si="166"/>
        <v/>
      </c>
      <c r="HT121" s="111" t="str">
        <f t="shared" si="167"/>
        <v/>
      </c>
      <c r="HU121" s="112" t="str">
        <f t="shared" si="168"/>
        <v/>
      </c>
      <c r="HW121" s="3"/>
      <c r="HY121" s="105" t="str">
        <f t="shared" si="169"/>
        <v/>
      </c>
      <c r="HZ121" s="106" t="str">
        <f t="shared" si="170"/>
        <v/>
      </c>
      <c r="IA121" s="107" t="str">
        <f t="shared" si="171"/>
        <v/>
      </c>
      <c r="IB121" s="107" t="str">
        <f t="shared" si="172"/>
        <v/>
      </c>
      <c r="IC121" s="108" t="str">
        <f t="shared" si="173"/>
        <v/>
      </c>
      <c r="ID121" s="109" t="str">
        <f t="shared" si="174"/>
        <v/>
      </c>
      <c r="IE121" s="110" t="str">
        <f t="shared" si="175"/>
        <v/>
      </c>
      <c r="IF121" s="111" t="str">
        <f t="shared" si="176"/>
        <v/>
      </c>
      <c r="IG121" s="112" t="str">
        <f t="shared" si="177"/>
        <v/>
      </c>
      <c r="II121" s="3"/>
      <c r="IK121" s="105" t="str">
        <f t="shared" si="178"/>
        <v/>
      </c>
      <c r="IL121" s="106" t="str">
        <f t="shared" si="179"/>
        <v/>
      </c>
      <c r="IM121" s="107" t="str">
        <f t="shared" si="180"/>
        <v/>
      </c>
      <c r="IN121" s="107" t="str">
        <f t="shared" si="181"/>
        <v/>
      </c>
      <c r="IO121" s="108" t="str">
        <f t="shared" si="182"/>
        <v/>
      </c>
      <c r="IP121" s="109" t="str">
        <f t="shared" si="183"/>
        <v/>
      </c>
      <c r="IQ121" s="110" t="str">
        <f t="shared" si="184"/>
        <v/>
      </c>
      <c r="IR121" s="111" t="str">
        <f t="shared" si="185"/>
        <v/>
      </c>
      <c r="IS121" s="112" t="str">
        <f t="shared" si="186"/>
        <v/>
      </c>
      <c r="IU121" s="3"/>
      <c r="IW121" s="105" t="str">
        <f t="shared" si="187"/>
        <v/>
      </c>
      <c r="IX121" s="106" t="str">
        <f t="shared" si="188"/>
        <v/>
      </c>
      <c r="IY121" s="107" t="str">
        <f t="shared" si="189"/>
        <v/>
      </c>
      <c r="IZ121" s="107" t="str">
        <f t="shared" si="190"/>
        <v/>
      </c>
      <c r="JA121" s="108" t="str">
        <f t="shared" si="191"/>
        <v/>
      </c>
      <c r="JB121" s="109" t="str">
        <f t="shared" si="192"/>
        <v/>
      </c>
      <c r="JC121" s="110" t="str">
        <f t="shared" si="193"/>
        <v/>
      </c>
      <c r="JD121" s="111" t="str">
        <f t="shared" si="194"/>
        <v/>
      </c>
      <c r="JE121" s="112" t="str">
        <f t="shared" si="195"/>
        <v/>
      </c>
      <c r="JG121" s="3"/>
      <c r="JI121" s="105" t="str">
        <f t="shared" si="196"/>
        <v/>
      </c>
      <c r="JJ121" s="106" t="str">
        <f t="shared" si="197"/>
        <v/>
      </c>
      <c r="JK121" s="107" t="str">
        <f t="shared" si="198"/>
        <v/>
      </c>
      <c r="JL121" s="107" t="str">
        <f t="shared" si="199"/>
        <v/>
      </c>
      <c r="JM121" s="108" t="str">
        <f t="shared" si="200"/>
        <v/>
      </c>
      <c r="JN121" s="109" t="str">
        <f t="shared" si="201"/>
        <v/>
      </c>
      <c r="JO121" s="110" t="str">
        <f t="shared" si="202"/>
        <v/>
      </c>
      <c r="JP121" s="111" t="str">
        <f t="shared" si="203"/>
        <v/>
      </c>
      <c r="JQ121" s="112" t="str">
        <f t="shared" si="204"/>
        <v/>
      </c>
      <c r="JS121" s="3"/>
      <c r="JU121" s="105" t="str">
        <f t="shared" si="205"/>
        <v/>
      </c>
      <c r="JV121" s="106" t="str">
        <f t="shared" si="206"/>
        <v/>
      </c>
      <c r="JW121" s="107" t="str">
        <f t="shared" si="207"/>
        <v/>
      </c>
      <c r="JX121" s="107" t="str">
        <f t="shared" si="208"/>
        <v/>
      </c>
      <c r="JY121" s="108" t="str">
        <f t="shared" si="209"/>
        <v/>
      </c>
      <c r="JZ121" s="109" t="str">
        <f t="shared" si="210"/>
        <v/>
      </c>
      <c r="KA121" s="110" t="str">
        <f t="shared" si="211"/>
        <v/>
      </c>
      <c r="KB121" s="111" t="str">
        <f t="shared" si="212"/>
        <v/>
      </c>
      <c r="KC121" s="112" t="str">
        <f t="shared" si="213"/>
        <v/>
      </c>
      <c r="KE121" s="3"/>
    </row>
    <row r="122" spans="1:292" ht="13.5" customHeight="1">
      <c r="A122" s="20"/>
      <c r="E122" s="105" t="str">
        <f t="shared" si="0"/>
        <v/>
      </c>
      <c r="F122" s="106" t="str">
        <f t="shared" si="1"/>
        <v/>
      </c>
      <c r="G122" s="107" t="str">
        <f t="shared" si="2"/>
        <v/>
      </c>
      <c r="H122" s="107" t="str">
        <f t="shared" si="3"/>
        <v/>
      </c>
      <c r="I122" s="108" t="str">
        <f t="shared" si="4"/>
        <v/>
      </c>
      <c r="J122" s="109" t="str">
        <f t="shared" si="5"/>
        <v/>
      </c>
      <c r="K122" s="110" t="str">
        <f t="shared" si="6"/>
        <v/>
      </c>
      <c r="L122" s="111" t="str">
        <f t="shared" si="7"/>
        <v/>
      </c>
      <c r="M122" s="112" t="str">
        <f t="shared" si="8"/>
        <v/>
      </c>
      <c r="O122" s="3"/>
      <c r="Q122" s="105" t="str">
        <f t="shared" si="9"/>
        <v/>
      </c>
      <c r="R122" s="106" t="str">
        <f t="shared" si="10"/>
        <v/>
      </c>
      <c r="S122" s="107" t="str">
        <f t="shared" si="11"/>
        <v/>
      </c>
      <c r="T122" s="107" t="str">
        <f t="shared" si="12"/>
        <v/>
      </c>
      <c r="U122" s="108" t="str">
        <f t="shared" si="13"/>
        <v/>
      </c>
      <c r="V122" s="109" t="str">
        <f t="shared" si="14"/>
        <v/>
      </c>
      <c r="W122" s="110" t="str">
        <f t="shared" si="15"/>
        <v/>
      </c>
      <c r="X122" s="111" t="s">
        <v>287</v>
      </c>
      <c r="Y122" s="112" t="str">
        <f t="shared" si="16"/>
        <v/>
      </c>
      <c r="AA122" s="3"/>
      <c r="AC122" s="105" t="str">
        <f t="shared" si="17"/>
        <v/>
      </c>
      <c r="AD122" s="106" t="str">
        <f t="shared" si="18"/>
        <v/>
      </c>
      <c r="AE122" s="107" t="str">
        <f t="shared" si="19"/>
        <v/>
      </c>
      <c r="AF122" s="107" t="str">
        <f t="shared" si="20"/>
        <v/>
      </c>
      <c r="AG122" s="108" t="str">
        <f t="shared" si="21"/>
        <v/>
      </c>
      <c r="AH122" s="109" t="str">
        <f t="shared" si="22"/>
        <v/>
      </c>
      <c r="AI122" s="110" t="str">
        <f t="shared" si="23"/>
        <v/>
      </c>
      <c r="AJ122" s="111" t="str">
        <f t="shared" si="24"/>
        <v/>
      </c>
      <c r="AK122" s="112" t="str">
        <f t="shared" si="25"/>
        <v/>
      </c>
      <c r="AM122" s="3"/>
      <c r="AO122" s="105" t="str">
        <f t="shared" si="26"/>
        <v/>
      </c>
      <c r="AP122" s="106" t="str">
        <f t="shared" si="27"/>
        <v/>
      </c>
      <c r="AQ122" s="107" t="str">
        <f t="shared" si="28"/>
        <v/>
      </c>
      <c r="AR122" s="107" t="str">
        <f t="shared" si="29"/>
        <v/>
      </c>
      <c r="AS122" s="108" t="str">
        <f t="shared" si="30"/>
        <v/>
      </c>
      <c r="AT122" s="109" t="str">
        <f t="shared" si="31"/>
        <v/>
      </c>
      <c r="AU122" s="110" t="str">
        <f t="shared" si="32"/>
        <v/>
      </c>
      <c r="AV122" s="111" t="str">
        <f t="shared" si="33"/>
        <v/>
      </c>
      <c r="AW122" s="112" t="str">
        <f t="shared" si="34"/>
        <v/>
      </c>
      <c r="AY122" s="3"/>
      <c r="BA122" s="105" t="str">
        <f t="shared" si="35"/>
        <v/>
      </c>
      <c r="BB122" s="106" t="str">
        <f t="shared" si="36"/>
        <v/>
      </c>
      <c r="BC122" s="107" t="str">
        <f t="shared" si="37"/>
        <v/>
      </c>
      <c r="BD122" s="107" t="str">
        <f t="shared" si="38"/>
        <v/>
      </c>
      <c r="BE122" s="108" t="str">
        <f t="shared" si="39"/>
        <v/>
      </c>
      <c r="BF122" s="109" t="str">
        <f t="shared" si="40"/>
        <v/>
      </c>
      <c r="BG122" s="110" t="str">
        <f t="shared" si="41"/>
        <v/>
      </c>
      <c r="BH122" s="111" t="str">
        <f t="shared" si="42"/>
        <v/>
      </c>
      <c r="BI122" s="112" t="str">
        <f t="shared" si="43"/>
        <v/>
      </c>
      <c r="BK122" s="3"/>
      <c r="BM122" s="105" t="str">
        <f t="shared" si="44"/>
        <v/>
      </c>
      <c r="BN122" s="106" t="str">
        <f t="shared" si="45"/>
        <v/>
      </c>
      <c r="BO122" s="107" t="str">
        <f t="shared" si="46"/>
        <v/>
      </c>
      <c r="BP122" s="107" t="str">
        <f t="shared" si="47"/>
        <v/>
      </c>
      <c r="BQ122" s="108" t="str">
        <f t="shared" si="48"/>
        <v/>
      </c>
      <c r="BR122" s="109" t="str">
        <f t="shared" si="49"/>
        <v/>
      </c>
      <c r="BS122" s="110" t="str">
        <f t="shared" si="50"/>
        <v/>
      </c>
      <c r="BT122" s="111" t="str">
        <f t="shared" si="51"/>
        <v/>
      </c>
      <c r="BU122" s="112" t="str">
        <f t="shared" si="52"/>
        <v/>
      </c>
      <c r="BW122" s="3"/>
      <c r="BY122" s="105" t="str">
        <f t="shared" si="53"/>
        <v/>
      </c>
      <c r="BZ122" s="106" t="str">
        <f t="shared" si="54"/>
        <v/>
      </c>
      <c r="CA122" s="107" t="str">
        <f t="shared" si="55"/>
        <v/>
      </c>
      <c r="CB122" s="107" t="str">
        <f t="shared" si="56"/>
        <v/>
      </c>
      <c r="CC122" s="108" t="str">
        <f t="shared" si="57"/>
        <v/>
      </c>
      <c r="CD122" s="109" t="str">
        <f t="shared" si="58"/>
        <v/>
      </c>
      <c r="CE122" s="110" t="str">
        <f t="shared" si="59"/>
        <v/>
      </c>
      <c r="CF122" s="111" t="str">
        <f t="shared" si="60"/>
        <v/>
      </c>
      <c r="CG122" s="112" t="str">
        <f t="shared" si="61"/>
        <v/>
      </c>
      <c r="CI122" s="3"/>
      <c r="CK122" s="105" t="str">
        <f t="shared" si="62"/>
        <v/>
      </c>
      <c r="CL122" s="106" t="str">
        <f t="shared" si="63"/>
        <v/>
      </c>
      <c r="CM122" s="107" t="str">
        <f t="shared" si="64"/>
        <v/>
      </c>
      <c r="CN122" s="107" t="str">
        <f t="shared" si="65"/>
        <v/>
      </c>
      <c r="CO122" s="108" t="str">
        <f t="shared" si="66"/>
        <v/>
      </c>
      <c r="CP122" s="109" t="str">
        <f t="shared" si="67"/>
        <v/>
      </c>
      <c r="CQ122" s="110" t="str">
        <f t="shared" si="68"/>
        <v/>
      </c>
      <c r="CR122" s="111" t="str">
        <f t="shared" si="69"/>
        <v/>
      </c>
      <c r="CS122" s="112" t="str">
        <f t="shared" si="70"/>
        <v/>
      </c>
      <c r="CU122" s="3"/>
      <c r="CW122" s="105" t="str">
        <f t="shared" si="71"/>
        <v/>
      </c>
      <c r="CX122" s="106" t="str">
        <f t="shared" si="72"/>
        <v/>
      </c>
      <c r="CY122" s="107" t="str">
        <f t="shared" si="73"/>
        <v/>
      </c>
      <c r="CZ122" s="107" t="str">
        <f t="shared" si="74"/>
        <v/>
      </c>
      <c r="DA122" s="108" t="str">
        <f t="shared" si="75"/>
        <v/>
      </c>
      <c r="DB122" s="109" t="str">
        <f t="shared" si="76"/>
        <v/>
      </c>
      <c r="DC122" s="110" t="str">
        <f t="shared" si="77"/>
        <v/>
      </c>
      <c r="DD122" s="111" t="str">
        <f t="shared" si="78"/>
        <v/>
      </c>
      <c r="DE122" s="112" t="str">
        <f t="shared" si="79"/>
        <v/>
      </c>
      <c r="DG122" s="3"/>
      <c r="DI122" s="105" t="str">
        <f t="shared" si="80"/>
        <v/>
      </c>
      <c r="DJ122" s="106" t="str">
        <f t="shared" si="81"/>
        <v/>
      </c>
      <c r="DK122" s="107" t="str">
        <f t="shared" si="82"/>
        <v/>
      </c>
      <c r="DL122" s="107" t="str">
        <f t="shared" si="83"/>
        <v/>
      </c>
      <c r="DM122" s="108" t="str">
        <f t="shared" si="84"/>
        <v/>
      </c>
      <c r="DN122" s="109" t="str">
        <f t="shared" si="85"/>
        <v/>
      </c>
      <c r="DO122" s="110" t="str">
        <f t="shared" si="86"/>
        <v/>
      </c>
      <c r="DP122" s="111" t="str">
        <f t="shared" si="87"/>
        <v/>
      </c>
      <c r="DQ122" s="112" t="str">
        <f t="shared" si="88"/>
        <v/>
      </c>
      <c r="DS122" s="3"/>
      <c r="DU122" s="105" t="str">
        <f t="shared" si="89"/>
        <v/>
      </c>
      <c r="DV122" s="106" t="str">
        <f t="shared" si="90"/>
        <v/>
      </c>
      <c r="DW122" s="107" t="str">
        <f t="shared" si="91"/>
        <v/>
      </c>
      <c r="DX122" s="107" t="str">
        <f t="shared" si="92"/>
        <v/>
      </c>
      <c r="DY122" s="108" t="str">
        <f t="shared" si="93"/>
        <v/>
      </c>
      <c r="DZ122" s="109" t="str">
        <f t="shared" si="94"/>
        <v/>
      </c>
      <c r="EA122" s="110" t="str">
        <f t="shared" si="95"/>
        <v/>
      </c>
      <c r="EB122" s="111" t="str">
        <f t="shared" si="96"/>
        <v/>
      </c>
      <c r="EC122" s="112" t="str">
        <f t="shared" si="97"/>
        <v/>
      </c>
      <c r="EE122" s="3"/>
      <c r="EG122" s="105" t="str">
        <f t="shared" si="98"/>
        <v/>
      </c>
      <c r="EH122" s="106" t="str">
        <f t="shared" si="99"/>
        <v/>
      </c>
      <c r="EI122" s="107" t="str">
        <f t="shared" si="100"/>
        <v/>
      </c>
      <c r="EJ122" s="107" t="str">
        <f t="shared" si="101"/>
        <v/>
      </c>
      <c r="EK122" s="108" t="str">
        <f t="shared" si="102"/>
        <v/>
      </c>
      <c r="EL122" s="109" t="str">
        <f t="shared" si="103"/>
        <v/>
      </c>
      <c r="EM122" s="110" t="str">
        <f t="shared" si="104"/>
        <v/>
      </c>
      <c r="EN122" s="111" t="str">
        <f t="shared" si="105"/>
        <v/>
      </c>
      <c r="EO122" s="112" t="str">
        <f t="shared" si="106"/>
        <v/>
      </c>
      <c r="EQ122" s="3"/>
      <c r="ES122" s="105" t="str">
        <f t="shared" si="107"/>
        <v/>
      </c>
      <c r="ET122" s="106" t="str">
        <f t="shared" si="108"/>
        <v/>
      </c>
      <c r="EU122" s="107" t="str">
        <f t="shared" si="109"/>
        <v/>
      </c>
      <c r="EV122" s="107" t="str">
        <f t="shared" si="110"/>
        <v/>
      </c>
      <c r="EW122" s="108" t="str">
        <f t="shared" si="111"/>
        <v/>
      </c>
      <c r="EX122" s="109" t="str">
        <f t="shared" si="112"/>
        <v/>
      </c>
      <c r="EY122" s="110" t="str">
        <f t="shared" si="113"/>
        <v/>
      </c>
      <c r="EZ122" s="111" t="str">
        <f t="shared" si="114"/>
        <v/>
      </c>
      <c r="FA122" s="112" t="str">
        <f t="shared" si="115"/>
        <v/>
      </c>
      <c r="FC122" s="3"/>
      <c r="FE122" s="105" t="str">
        <f t="shared" si="116"/>
        <v/>
      </c>
      <c r="FF122" s="106" t="str">
        <f t="shared" si="117"/>
        <v/>
      </c>
      <c r="FG122" s="107" t="str">
        <f t="shared" si="118"/>
        <v/>
      </c>
      <c r="FH122" s="107" t="str">
        <f t="shared" si="119"/>
        <v/>
      </c>
      <c r="FI122" s="108" t="str">
        <f t="shared" si="120"/>
        <v/>
      </c>
      <c r="FJ122" s="109" t="str">
        <f t="shared" si="121"/>
        <v/>
      </c>
      <c r="FK122" s="110" t="str">
        <f t="shared" si="122"/>
        <v/>
      </c>
      <c r="FL122" s="111" t="str">
        <f t="shared" si="123"/>
        <v/>
      </c>
      <c r="FM122" s="112" t="str">
        <f t="shared" si="124"/>
        <v/>
      </c>
      <c r="FO122" s="3"/>
      <c r="FQ122" s="105" t="str">
        <f>IF(FU122="","",#REF!)</f>
        <v/>
      </c>
      <c r="FR122" s="106" t="str">
        <f t="shared" si="125"/>
        <v/>
      </c>
      <c r="FS122" s="107" t="str">
        <f t="shared" si="126"/>
        <v/>
      </c>
      <c r="FT122" s="107" t="str">
        <f t="shared" si="127"/>
        <v/>
      </c>
      <c r="FU122" s="108" t="str">
        <f t="shared" si="128"/>
        <v/>
      </c>
      <c r="FV122" s="109" t="str">
        <f t="shared" si="129"/>
        <v/>
      </c>
      <c r="FW122" s="110" t="str">
        <f t="shared" si="130"/>
        <v/>
      </c>
      <c r="FX122" s="111" t="str">
        <f t="shared" si="131"/>
        <v/>
      </c>
      <c r="FY122" s="112" t="str">
        <f t="shared" si="132"/>
        <v/>
      </c>
      <c r="GA122" s="3"/>
      <c r="GC122" s="105" t="str">
        <f t="shared" si="133"/>
        <v/>
      </c>
      <c r="GD122" s="106" t="str">
        <f t="shared" si="134"/>
        <v/>
      </c>
      <c r="GE122" s="107" t="str">
        <f t="shared" si="135"/>
        <v/>
      </c>
      <c r="GF122" s="107" t="str">
        <f t="shared" si="136"/>
        <v/>
      </c>
      <c r="GG122" s="108" t="str">
        <f t="shared" si="137"/>
        <v/>
      </c>
      <c r="GH122" s="109" t="str">
        <f t="shared" si="138"/>
        <v/>
      </c>
      <c r="GI122" s="110" t="str">
        <f t="shared" si="139"/>
        <v/>
      </c>
      <c r="GJ122" s="111" t="str">
        <f t="shared" si="140"/>
        <v/>
      </c>
      <c r="GK122" s="112" t="str">
        <f t="shared" si="141"/>
        <v/>
      </c>
      <c r="GM122" s="3"/>
      <c r="GO122" s="105" t="str">
        <f t="shared" si="142"/>
        <v/>
      </c>
      <c r="GP122" s="106" t="str">
        <f t="shared" si="143"/>
        <v/>
      </c>
      <c r="GQ122" s="107" t="str">
        <f t="shared" si="144"/>
        <v/>
      </c>
      <c r="GR122" s="107" t="str">
        <f t="shared" si="145"/>
        <v/>
      </c>
      <c r="GS122" s="108" t="str">
        <f t="shared" si="146"/>
        <v/>
      </c>
      <c r="GT122" s="109" t="str">
        <f t="shared" si="147"/>
        <v/>
      </c>
      <c r="GU122" s="110" t="str">
        <f t="shared" si="148"/>
        <v/>
      </c>
      <c r="GV122" s="111" t="str">
        <f t="shared" si="149"/>
        <v/>
      </c>
      <c r="GW122" s="112" t="str">
        <f t="shared" si="150"/>
        <v/>
      </c>
      <c r="GY122" s="3"/>
      <c r="HA122" s="105" t="str">
        <f t="shared" si="151"/>
        <v/>
      </c>
      <c r="HB122" s="106" t="str">
        <f t="shared" si="152"/>
        <v/>
      </c>
      <c r="HC122" s="107" t="str">
        <f t="shared" si="153"/>
        <v/>
      </c>
      <c r="HD122" s="107" t="str">
        <f t="shared" si="154"/>
        <v/>
      </c>
      <c r="HE122" s="108" t="str">
        <f t="shared" si="155"/>
        <v/>
      </c>
      <c r="HF122" s="109" t="str">
        <f t="shared" si="156"/>
        <v/>
      </c>
      <c r="HG122" s="110" t="str">
        <f t="shared" si="157"/>
        <v/>
      </c>
      <c r="HH122" s="111" t="str">
        <f t="shared" si="158"/>
        <v/>
      </c>
      <c r="HI122" s="112" t="str">
        <f t="shared" si="159"/>
        <v/>
      </c>
      <c r="HK122" s="3"/>
      <c r="HM122" s="105" t="str">
        <f t="shared" si="160"/>
        <v/>
      </c>
      <c r="HN122" s="106" t="str">
        <f t="shared" si="161"/>
        <v/>
      </c>
      <c r="HO122" s="107" t="str">
        <f t="shared" si="162"/>
        <v/>
      </c>
      <c r="HP122" s="107" t="str">
        <f t="shared" si="163"/>
        <v/>
      </c>
      <c r="HQ122" s="108" t="str">
        <f t="shared" si="164"/>
        <v/>
      </c>
      <c r="HR122" s="109" t="str">
        <f t="shared" si="165"/>
        <v/>
      </c>
      <c r="HS122" s="110" t="str">
        <f t="shared" si="166"/>
        <v/>
      </c>
      <c r="HT122" s="111" t="str">
        <f t="shared" si="167"/>
        <v/>
      </c>
      <c r="HU122" s="112" t="str">
        <f t="shared" si="168"/>
        <v/>
      </c>
      <c r="HW122" s="3"/>
      <c r="HY122" s="105" t="str">
        <f t="shared" si="169"/>
        <v/>
      </c>
      <c r="HZ122" s="106" t="str">
        <f t="shared" si="170"/>
        <v/>
      </c>
      <c r="IA122" s="107" t="str">
        <f t="shared" si="171"/>
        <v/>
      </c>
      <c r="IB122" s="107" t="str">
        <f t="shared" si="172"/>
        <v/>
      </c>
      <c r="IC122" s="108" t="str">
        <f t="shared" si="173"/>
        <v/>
      </c>
      <c r="ID122" s="109" t="str">
        <f t="shared" si="174"/>
        <v/>
      </c>
      <c r="IE122" s="110" t="str">
        <f t="shared" si="175"/>
        <v/>
      </c>
      <c r="IF122" s="111" t="str">
        <f t="shared" si="176"/>
        <v/>
      </c>
      <c r="IG122" s="112" t="str">
        <f t="shared" si="177"/>
        <v/>
      </c>
      <c r="II122" s="3"/>
      <c r="IK122" s="105" t="str">
        <f t="shared" si="178"/>
        <v/>
      </c>
      <c r="IL122" s="106" t="str">
        <f t="shared" si="179"/>
        <v/>
      </c>
      <c r="IM122" s="107" t="str">
        <f t="shared" si="180"/>
        <v/>
      </c>
      <c r="IN122" s="107" t="str">
        <f t="shared" si="181"/>
        <v/>
      </c>
      <c r="IO122" s="108" t="str">
        <f t="shared" si="182"/>
        <v/>
      </c>
      <c r="IP122" s="109" t="str">
        <f t="shared" si="183"/>
        <v/>
      </c>
      <c r="IQ122" s="110" t="str">
        <f t="shared" si="184"/>
        <v/>
      </c>
      <c r="IR122" s="111" t="str">
        <f t="shared" si="185"/>
        <v/>
      </c>
      <c r="IS122" s="112" t="str">
        <f t="shared" si="186"/>
        <v/>
      </c>
      <c r="IU122" s="3"/>
      <c r="IW122" s="105" t="str">
        <f t="shared" si="187"/>
        <v/>
      </c>
      <c r="IX122" s="106" t="str">
        <f t="shared" si="188"/>
        <v/>
      </c>
      <c r="IY122" s="107" t="str">
        <f t="shared" si="189"/>
        <v/>
      </c>
      <c r="IZ122" s="107" t="str">
        <f t="shared" si="190"/>
        <v/>
      </c>
      <c r="JA122" s="108" t="str">
        <f t="shared" si="191"/>
        <v/>
      </c>
      <c r="JB122" s="109" t="str">
        <f t="shared" si="192"/>
        <v/>
      </c>
      <c r="JC122" s="110" t="str">
        <f t="shared" si="193"/>
        <v/>
      </c>
      <c r="JD122" s="111" t="str">
        <f t="shared" si="194"/>
        <v/>
      </c>
      <c r="JE122" s="112" t="str">
        <f t="shared" si="195"/>
        <v/>
      </c>
      <c r="JG122" s="3"/>
      <c r="JI122" s="105" t="str">
        <f t="shared" si="196"/>
        <v/>
      </c>
      <c r="JJ122" s="106" t="str">
        <f t="shared" si="197"/>
        <v/>
      </c>
      <c r="JK122" s="107" t="str">
        <f t="shared" si="198"/>
        <v/>
      </c>
      <c r="JL122" s="107" t="str">
        <f t="shared" si="199"/>
        <v/>
      </c>
      <c r="JM122" s="108" t="str">
        <f t="shared" si="200"/>
        <v/>
      </c>
      <c r="JN122" s="109" t="str">
        <f t="shared" si="201"/>
        <v/>
      </c>
      <c r="JO122" s="110" t="str">
        <f t="shared" si="202"/>
        <v/>
      </c>
      <c r="JP122" s="111" t="str">
        <f t="shared" si="203"/>
        <v/>
      </c>
      <c r="JQ122" s="112" t="str">
        <f t="shared" si="204"/>
        <v/>
      </c>
      <c r="JS122" s="3"/>
      <c r="JU122" s="105" t="str">
        <f t="shared" si="205"/>
        <v/>
      </c>
      <c r="JV122" s="106" t="str">
        <f t="shared" si="206"/>
        <v/>
      </c>
      <c r="JW122" s="107" t="str">
        <f t="shared" si="207"/>
        <v/>
      </c>
      <c r="JX122" s="107" t="str">
        <f t="shared" si="208"/>
        <v/>
      </c>
      <c r="JY122" s="108" t="str">
        <f t="shared" si="209"/>
        <v/>
      </c>
      <c r="JZ122" s="109" t="str">
        <f t="shared" si="210"/>
        <v/>
      </c>
      <c r="KA122" s="110" t="str">
        <f t="shared" si="211"/>
        <v/>
      </c>
      <c r="KB122" s="111" t="str">
        <f t="shared" si="212"/>
        <v/>
      </c>
      <c r="KC122" s="112" t="str">
        <f t="shared" si="213"/>
        <v/>
      </c>
      <c r="KE122" s="3"/>
    </row>
    <row r="123" spans="1:292" ht="13.5" customHeight="1">
      <c r="A123" s="20"/>
      <c r="E123" s="105" t="str">
        <f t="shared" si="0"/>
        <v/>
      </c>
      <c r="F123" s="106" t="str">
        <f t="shared" si="1"/>
        <v/>
      </c>
      <c r="G123" s="107" t="str">
        <f t="shared" si="2"/>
        <v/>
      </c>
      <c r="H123" s="107" t="str">
        <f t="shared" si="3"/>
        <v/>
      </c>
      <c r="I123" s="108" t="str">
        <f t="shared" si="4"/>
        <v/>
      </c>
      <c r="J123" s="109" t="str">
        <f t="shared" si="5"/>
        <v/>
      </c>
      <c r="K123" s="110" t="str">
        <f t="shared" si="6"/>
        <v/>
      </c>
      <c r="L123" s="111" t="str">
        <f t="shared" si="7"/>
        <v/>
      </c>
      <c r="M123" s="112" t="str">
        <f t="shared" si="8"/>
        <v/>
      </c>
      <c r="O123" s="3"/>
      <c r="Q123" s="105" t="str">
        <f t="shared" si="9"/>
        <v/>
      </c>
      <c r="R123" s="106" t="str">
        <f t="shared" si="10"/>
        <v/>
      </c>
      <c r="S123" s="107" t="str">
        <f t="shared" si="11"/>
        <v/>
      </c>
      <c r="T123" s="107" t="str">
        <f t="shared" si="12"/>
        <v/>
      </c>
      <c r="U123" s="108" t="str">
        <f t="shared" si="13"/>
        <v/>
      </c>
      <c r="V123" s="109" t="str">
        <f t="shared" si="14"/>
        <v/>
      </c>
      <c r="W123" s="110" t="str">
        <f t="shared" si="15"/>
        <v/>
      </c>
      <c r="X123" s="111" t="s">
        <v>287</v>
      </c>
      <c r="Y123" s="112" t="str">
        <f t="shared" si="16"/>
        <v/>
      </c>
      <c r="AA123" s="3"/>
      <c r="AC123" s="105" t="str">
        <f t="shared" si="17"/>
        <v/>
      </c>
      <c r="AD123" s="106" t="str">
        <f t="shared" si="18"/>
        <v/>
      </c>
      <c r="AE123" s="107" t="str">
        <f t="shared" si="19"/>
        <v/>
      </c>
      <c r="AF123" s="107" t="str">
        <f t="shared" si="20"/>
        <v/>
      </c>
      <c r="AG123" s="108" t="str">
        <f t="shared" si="21"/>
        <v/>
      </c>
      <c r="AH123" s="109" t="str">
        <f t="shared" si="22"/>
        <v/>
      </c>
      <c r="AI123" s="110" t="str">
        <f t="shared" si="23"/>
        <v/>
      </c>
      <c r="AJ123" s="111" t="str">
        <f t="shared" si="24"/>
        <v/>
      </c>
      <c r="AK123" s="112" t="str">
        <f t="shared" si="25"/>
        <v/>
      </c>
      <c r="AM123" s="3"/>
      <c r="AO123" s="105" t="str">
        <f t="shared" si="26"/>
        <v/>
      </c>
      <c r="AP123" s="106" t="str">
        <f t="shared" si="27"/>
        <v/>
      </c>
      <c r="AQ123" s="107" t="str">
        <f t="shared" si="28"/>
        <v/>
      </c>
      <c r="AR123" s="107" t="str">
        <f t="shared" si="29"/>
        <v/>
      </c>
      <c r="AS123" s="108" t="str">
        <f t="shared" si="30"/>
        <v/>
      </c>
      <c r="AT123" s="109" t="str">
        <f t="shared" si="31"/>
        <v/>
      </c>
      <c r="AU123" s="110" t="str">
        <f t="shared" si="32"/>
        <v/>
      </c>
      <c r="AV123" s="111" t="str">
        <f t="shared" si="33"/>
        <v/>
      </c>
      <c r="AW123" s="112" t="str">
        <f t="shared" si="34"/>
        <v/>
      </c>
      <c r="AY123" s="3"/>
      <c r="BA123" s="105" t="str">
        <f t="shared" si="35"/>
        <v/>
      </c>
      <c r="BB123" s="106" t="str">
        <f t="shared" si="36"/>
        <v/>
      </c>
      <c r="BC123" s="107" t="str">
        <f t="shared" si="37"/>
        <v/>
      </c>
      <c r="BD123" s="107" t="str">
        <f t="shared" si="38"/>
        <v/>
      </c>
      <c r="BE123" s="108" t="str">
        <f t="shared" si="39"/>
        <v/>
      </c>
      <c r="BF123" s="109" t="str">
        <f t="shared" si="40"/>
        <v/>
      </c>
      <c r="BG123" s="110" t="str">
        <f t="shared" si="41"/>
        <v/>
      </c>
      <c r="BH123" s="111" t="str">
        <f t="shared" si="42"/>
        <v/>
      </c>
      <c r="BI123" s="112" t="str">
        <f t="shared" si="43"/>
        <v/>
      </c>
      <c r="BK123" s="3"/>
      <c r="BM123" s="105" t="str">
        <f t="shared" si="44"/>
        <v/>
      </c>
      <c r="BN123" s="106" t="str">
        <f t="shared" si="45"/>
        <v/>
      </c>
      <c r="BO123" s="107" t="str">
        <f t="shared" si="46"/>
        <v/>
      </c>
      <c r="BP123" s="107" t="str">
        <f t="shared" si="47"/>
        <v/>
      </c>
      <c r="BQ123" s="108" t="str">
        <f t="shared" si="48"/>
        <v/>
      </c>
      <c r="BR123" s="109" t="str">
        <f t="shared" si="49"/>
        <v/>
      </c>
      <c r="BS123" s="110" t="str">
        <f t="shared" si="50"/>
        <v/>
      </c>
      <c r="BT123" s="111" t="str">
        <f t="shared" si="51"/>
        <v/>
      </c>
      <c r="BU123" s="112" t="str">
        <f t="shared" si="52"/>
        <v/>
      </c>
      <c r="BW123" s="3"/>
      <c r="BY123" s="105" t="str">
        <f t="shared" si="53"/>
        <v/>
      </c>
      <c r="BZ123" s="106" t="str">
        <f t="shared" si="54"/>
        <v/>
      </c>
      <c r="CA123" s="107" t="str">
        <f t="shared" si="55"/>
        <v/>
      </c>
      <c r="CB123" s="107" t="str">
        <f t="shared" si="56"/>
        <v/>
      </c>
      <c r="CC123" s="108" t="str">
        <f t="shared" si="57"/>
        <v/>
      </c>
      <c r="CD123" s="109" t="str">
        <f t="shared" si="58"/>
        <v/>
      </c>
      <c r="CE123" s="110" t="str">
        <f t="shared" si="59"/>
        <v/>
      </c>
      <c r="CF123" s="111" t="str">
        <f t="shared" si="60"/>
        <v/>
      </c>
      <c r="CG123" s="112" t="str">
        <f t="shared" si="61"/>
        <v/>
      </c>
      <c r="CI123" s="3"/>
      <c r="CK123" s="105" t="str">
        <f t="shared" si="62"/>
        <v/>
      </c>
      <c r="CL123" s="106" t="str">
        <f t="shared" si="63"/>
        <v/>
      </c>
      <c r="CM123" s="107" t="str">
        <f t="shared" si="64"/>
        <v/>
      </c>
      <c r="CN123" s="107" t="str">
        <f t="shared" si="65"/>
        <v/>
      </c>
      <c r="CO123" s="108" t="str">
        <f t="shared" si="66"/>
        <v/>
      </c>
      <c r="CP123" s="109" t="str">
        <f t="shared" si="67"/>
        <v/>
      </c>
      <c r="CQ123" s="110" t="str">
        <f t="shared" si="68"/>
        <v/>
      </c>
      <c r="CR123" s="111" t="str">
        <f t="shared" si="69"/>
        <v/>
      </c>
      <c r="CS123" s="112" t="str">
        <f t="shared" si="70"/>
        <v/>
      </c>
      <c r="CU123" s="3"/>
      <c r="CW123" s="105" t="str">
        <f t="shared" si="71"/>
        <v/>
      </c>
      <c r="CX123" s="106" t="str">
        <f t="shared" si="72"/>
        <v/>
      </c>
      <c r="CY123" s="107" t="str">
        <f t="shared" si="73"/>
        <v/>
      </c>
      <c r="CZ123" s="107" t="str">
        <f t="shared" si="74"/>
        <v/>
      </c>
      <c r="DA123" s="108" t="str">
        <f t="shared" si="75"/>
        <v/>
      </c>
      <c r="DB123" s="109" t="str">
        <f t="shared" si="76"/>
        <v/>
      </c>
      <c r="DC123" s="110" t="str">
        <f t="shared" si="77"/>
        <v/>
      </c>
      <c r="DD123" s="111" t="str">
        <f t="shared" si="78"/>
        <v/>
      </c>
      <c r="DE123" s="112" t="str">
        <f t="shared" si="79"/>
        <v/>
      </c>
      <c r="DG123" s="3"/>
      <c r="DI123" s="105" t="str">
        <f t="shared" si="80"/>
        <v/>
      </c>
      <c r="DJ123" s="106" t="str">
        <f t="shared" si="81"/>
        <v/>
      </c>
      <c r="DK123" s="107" t="str">
        <f t="shared" si="82"/>
        <v/>
      </c>
      <c r="DL123" s="107" t="str">
        <f t="shared" si="83"/>
        <v/>
      </c>
      <c r="DM123" s="108" t="str">
        <f t="shared" si="84"/>
        <v/>
      </c>
      <c r="DN123" s="109" t="str">
        <f t="shared" si="85"/>
        <v/>
      </c>
      <c r="DO123" s="110" t="str">
        <f t="shared" si="86"/>
        <v/>
      </c>
      <c r="DP123" s="111" t="str">
        <f t="shared" si="87"/>
        <v/>
      </c>
      <c r="DQ123" s="112" t="str">
        <f t="shared" si="88"/>
        <v/>
      </c>
      <c r="DS123" s="3"/>
      <c r="DU123" s="105" t="str">
        <f t="shared" si="89"/>
        <v/>
      </c>
      <c r="DV123" s="106" t="str">
        <f t="shared" si="90"/>
        <v/>
      </c>
      <c r="DW123" s="107" t="str">
        <f t="shared" si="91"/>
        <v/>
      </c>
      <c r="DX123" s="107" t="str">
        <f t="shared" si="92"/>
        <v/>
      </c>
      <c r="DY123" s="108" t="str">
        <f t="shared" si="93"/>
        <v/>
      </c>
      <c r="DZ123" s="109" t="str">
        <f t="shared" si="94"/>
        <v/>
      </c>
      <c r="EA123" s="110" t="str">
        <f t="shared" si="95"/>
        <v/>
      </c>
      <c r="EB123" s="111" t="str">
        <f t="shared" si="96"/>
        <v/>
      </c>
      <c r="EC123" s="112" t="str">
        <f t="shared" si="97"/>
        <v/>
      </c>
      <c r="EE123" s="3"/>
      <c r="EG123" s="105" t="str">
        <f t="shared" si="98"/>
        <v/>
      </c>
      <c r="EH123" s="106" t="str">
        <f t="shared" si="99"/>
        <v/>
      </c>
      <c r="EI123" s="107" t="str">
        <f t="shared" si="100"/>
        <v/>
      </c>
      <c r="EJ123" s="107" t="str">
        <f t="shared" si="101"/>
        <v/>
      </c>
      <c r="EK123" s="108" t="str">
        <f t="shared" si="102"/>
        <v/>
      </c>
      <c r="EL123" s="109" t="str">
        <f t="shared" si="103"/>
        <v/>
      </c>
      <c r="EM123" s="110" t="str">
        <f t="shared" si="104"/>
        <v/>
      </c>
      <c r="EN123" s="111" t="str">
        <f t="shared" si="105"/>
        <v/>
      </c>
      <c r="EO123" s="112" t="str">
        <f t="shared" si="106"/>
        <v/>
      </c>
      <c r="EQ123" s="3"/>
      <c r="ES123" s="105" t="str">
        <f t="shared" si="107"/>
        <v/>
      </c>
      <c r="ET123" s="106" t="str">
        <f t="shared" si="108"/>
        <v/>
      </c>
      <c r="EU123" s="107" t="str">
        <f t="shared" si="109"/>
        <v/>
      </c>
      <c r="EV123" s="107" t="str">
        <f t="shared" si="110"/>
        <v/>
      </c>
      <c r="EW123" s="108" t="str">
        <f t="shared" si="111"/>
        <v/>
      </c>
      <c r="EX123" s="109" t="str">
        <f t="shared" si="112"/>
        <v/>
      </c>
      <c r="EY123" s="110" t="str">
        <f t="shared" si="113"/>
        <v/>
      </c>
      <c r="EZ123" s="111" t="str">
        <f t="shared" si="114"/>
        <v/>
      </c>
      <c r="FA123" s="112" t="str">
        <f t="shared" si="115"/>
        <v/>
      </c>
      <c r="FC123" s="3"/>
      <c r="FE123" s="105" t="str">
        <f t="shared" si="116"/>
        <v/>
      </c>
      <c r="FF123" s="106" t="str">
        <f t="shared" si="117"/>
        <v/>
      </c>
      <c r="FG123" s="107" t="str">
        <f t="shared" si="118"/>
        <v/>
      </c>
      <c r="FH123" s="107" t="str">
        <f t="shared" si="119"/>
        <v/>
      </c>
      <c r="FI123" s="108" t="str">
        <f t="shared" si="120"/>
        <v/>
      </c>
      <c r="FJ123" s="109" t="str">
        <f t="shared" si="121"/>
        <v/>
      </c>
      <c r="FK123" s="110" t="str">
        <f t="shared" si="122"/>
        <v/>
      </c>
      <c r="FL123" s="111" t="str">
        <f t="shared" si="123"/>
        <v/>
      </c>
      <c r="FM123" s="112" t="str">
        <f t="shared" si="124"/>
        <v/>
      </c>
      <c r="FO123" s="3"/>
      <c r="FQ123" s="105" t="str">
        <f>IF(FU123="","",#REF!)</f>
        <v/>
      </c>
      <c r="FR123" s="106" t="str">
        <f t="shared" si="125"/>
        <v/>
      </c>
      <c r="FS123" s="107" t="str">
        <f t="shared" si="126"/>
        <v/>
      </c>
      <c r="FT123" s="107" t="str">
        <f t="shared" si="127"/>
        <v/>
      </c>
      <c r="FU123" s="108" t="str">
        <f t="shared" si="128"/>
        <v/>
      </c>
      <c r="FV123" s="109" t="str">
        <f t="shared" si="129"/>
        <v/>
      </c>
      <c r="FW123" s="110" t="str">
        <f t="shared" si="130"/>
        <v/>
      </c>
      <c r="FX123" s="111" t="str">
        <f t="shared" si="131"/>
        <v/>
      </c>
      <c r="FY123" s="112" t="str">
        <f t="shared" si="132"/>
        <v/>
      </c>
      <c r="GA123" s="3"/>
      <c r="GC123" s="105" t="str">
        <f t="shared" si="133"/>
        <v/>
      </c>
      <c r="GD123" s="106" t="str">
        <f t="shared" si="134"/>
        <v/>
      </c>
      <c r="GE123" s="107" t="str">
        <f t="shared" si="135"/>
        <v/>
      </c>
      <c r="GF123" s="107" t="str">
        <f t="shared" si="136"/>
        <v/>
      </c>
      <c r="GG123" s="108" t="str">
        <f t="shared" si="137"/>
        <v/>
      </c>
      <c r="GH123" s="109" t="str">
        <f t="shared" si="138"/>
        <v/>
      </c>
      <c r="GI123" s="110" t="str">
        <f t="shared" si="139"/>
        <v/>
      </c>
      <c r="GJ123" s="111" t="str">
        <f t="shared" si="140"/>
        <v/>
      </c>
      <c r="GK123" s="112" t="str">
        <f t="shared" si="141"/>
        <v/>
      </c>
      <c r="GM123" s="3"/>
      <c r="GO123" s="105" t="str">
        <f t="shared" si="142"/>
        <v/>
      </c>
      <c r="GP123" s="106" t="str">
        <f t="shared" si="143"/>
        <v/>
      </c>
      <c r="GQ123" s="107" t="str">
        <f t="shared" si="144"/>
        <v/>
      </c>
      <c r="GR123" s="107" t="str">
        <f t="shared" si="145"/>
        <v/>
      </c>
      <c r="GS123" s="108" t="str">
        <f t="shared" si="146"/>
        <v/>
      </c>
      <c r="GT123" s="109" t="str">
        <f t="shared" si="147"/>
        <v/>
      </c>
      <c r="GU123" s="110" t="str">
        <f t="shared" si="148"/>
        <v/>
      </c>
      <c r="GV123" s="111" t="str">
        <f t="shared" si="149"/>
        <v/>
      </c>
      <c r="GW123" s="112" t="str">
        <f t="shared" si="150"/>
        <v/>
      </c>
      <c r="GY123" s="3"/>
      <c r="HA123" s="105" t="str">
        <f t="shared" si="151"/>
        <v/>
      </c>
      <c r="HB123" s="106" t="str">
        <f t="shared" si="152"/>
        <v/>
      </c>
      <c r="HC123" s="107" t="str">
        <f t="shared" si="153"/>
        <v/>
      </c>
      <c r="HD123" s="107" t="str">
        <f t="shared" si="154"/>
        <v/>
      </c>
      <c r="HE123" s="108" t="str">
        <f t="shared" si="155"/>
        <v/>
      </c>
      <c r="HF123" s="109" t="str">
        <f t="shared" si="156"/>
        <v/>
      </c>
      <c r="HG123" s="110" t="str">
        <f t="shared" si="157"/>
        <v/>
      </c>
      <c r="HH123" s="111" t="str">
        <f t="shared" si="158"/>
        <v/>
      </c>
      <c r="HI123" s="112" t="str">
        <f t="shared" si="159"/>
        <v/>
      </c>
      <c r="HK123" s="3"/>
      <c r="HM123" s="105" t="str">
        <f t="shared" si="160"/>
        <v/>
      </c>
      <c r="HN123" s="106" t="str">
        <f t="shared" si="161"/>
        <v/>
      </c>
      <c r="HO123" s="107" t="str">
        <f t="shared" si="162"/>
        <v/>
      </c>
      <c r="HP123" s="107" t="str">
        <f t="shared" si="163"/>
        <v/>
      </c>
      <c r="HQ123" s="108" t="str">
        <f t="shared" si="164"/>
        <v/>
      </c>
      <c r="HR123" s="109" t="str">
        <f t="shared" si="165"/>
        <v/>
      </c>
      <c r="HS123" s="110" t="str">
        <f t="shared" si="166"/>
        <v/>
      </c>
      <c r="HT123" s="111" t="str">
        <f t="shared" si="167"/>
        <v/>
      </c>
      <c r="HU123" s="112" t="str">
        <f t="shared" si="168"/>
        <v/>
      </c>
      <c r="HW123" s="3"/>
      <c r="HY123" s="105" t="str">
        <f t="shared" si="169"/>
        <v/>
      </c>
      <c r="HZ123" s="106" t="str">
        <f t="shared" si="170"/>
        <v/>
      </c>
      <c r="IA123" s="107" t="str">
        <f t="shared" si="171"/>
        <v/>
      </c>
      <c r="IB123" s="107" t="str">
        <f t="shared" si="172"/>
        <v/>
      </c>
      <c r="IC123" s="108" t="str">
        <f t="shared" si="173"/>
        <v/>
      </c>
      <c r="ID123" s="109" t="str">
        <f t="shared" si="174"/>
        <v/>
      </c>
      <c r="IE123" s="110" t="str">
        <f t="shared" si="175"/>
        <v/>
      </c>
      <c r="IF123" s="111" t="str">
        <f t="shared" si="176"/>
        <v/>
      </c>
      <c r="IG123" s="112" t="str">
        <f t="shared" si="177"/>
        <v/>
      </c>
      <c r="II123" s="3"/>
      <c r="IK123" s="105" t="str">
        <f t="shared" si="178"/>
        <v/>
      </c>
      <c r="IL123" s="106" t="str">
        <f t="shared" si="179"/>
        <v/>
      </c>
      <c r="IM123" s="107" t="str">
        <f t="shared" si="180"/>
        <v/>
      </c>
      <c r="IN123" s="107" t="str">
        <f t="shared" si="181"/>
        <v/>
      </c>
      <c r="IO123" s="108" t="str">
        <f t="shared" si="182"/>
        <v/>
      </c>
      <c r="IP123" s="109" t="str">
        <f t="shared" si="183"/>
        <v/>
      </c>
      <c r="IQ123" s="110" t="str">
        <f t="shared" si="184"/>
        <v/>
      </c>
      <c r="IR123" s="111" t="str">
        <f t="shared" si="185"/>
        <v/>
      </c>
      <c r="IS123" s="112" t="str">
        <f t="shared" si="186"/>
        <v/>
      </c>
      <c r="IU123" s="3"/>
      <c r="IW123" s="105" t="str">
        <f t="shared" si="187"/>
        <v/>
      </c>
      <c r="IX123" s="106" t="str">
        <f t="shared" si="188"/>
        <v/>
      </c>
      <c r="IY123" s="107" t="str">
        <f t="shared" si="189"/>
        <v/>
      </c>
      <c r="IZ123" s="107" t="str">
        <f t="shared" si="190"/>
        <v/>
      </c>
      <c r="JA123" s="108" t="str">
        <f t="shared" si="191"/>
        <v/>
      </c>
      <c r="JB123" s="109" t="str">
        <f t="shared" si="192"/>
        <v/>
      </c>
      <c r="JC123" s="110" t="str">
        <f t="shared" si="193"/>
        <v/>
      </c>
      <c r="JD123" s="111" t="str">
        <f t="shared" si="194"/>
        <v/>
      </c>
      <c r="JE123" s="112" t="str">
        <f t="shared" si="195"/>
        <v/>
      </c>
      <c r="JG123" s="3"/>
      <c r="JI123" s="105" t="str">
        <f t="shared" si="196"/>
        <v/>
      </c>
      <c r="JJ123" s="106" t="str">
        <f t="shared" si="197"/>
        <v/>
      </c>
      <c r="JK123" s="107" t="str">
        <f t="shared" si="198"/>
        <v/>
      </c>
      <c r="JL123" s="107" t="str">
        <f t="shared" si="199"/>
        <v/>
      </c>
      <c r="JM123" s="108" t="str">
        <f t="shared" si="200"/>
        <v/>
      </c>
      <c r="JN123" s="109" t="str">
        <f t="shared" si="201"/>
        <v/>
      </c>
      <c r="JO123" s="110" t="str">
        <f t="shared" si="202"/>
        <v/>
      </c>
      <c r="JP123" s="111" t="str">
        <f t="shared" si="203"/>
        <v/>
      </c>
      <c r="JQ123" s="112" t="str">
        <f t="shared" si="204"/>
        <v/>
      </c>
      <c r="JS123" s="3"/>
      <c r="JU123" s="105" t="str">
        <f t="shared" si="205"/>
        <v/>
      </c>
      <c r="JV123" s="106" t="str">
        <f t="shared" si="206"/>
        <v/>
      </c>
      <c r="JW123" s="107" t="str">
        <f t="shared" si="207"/>
        <v/>
      </c>
      <c r="JX123" s="107" t="str">
        <f t="shared" si="208"/>
        <v/>
      </c>
      <c r="JY123" s="108" t="str">
        <f t="shared" si="209"/>
        <v/>
      </c>
      <c r="JZ123" s="109" t="str">
        <f t="shared" si="210"/>
        <v/>
      </c>
      <c r="KA123" s="110" t="str">
        <f t="shared" si="211"/>
        <v/>
      </c>
      <c r="KB123" s="111" t="str">
        <f t="shared" si="212"/>
        <v/>
      </c>
      <c r="KC123" s="112" t="str">
        <f t="shared" si="213"/>
        <v/>
      </c>
      <c r="KE123" s="3"/>
    </row>
    <row r="124" spans="1:292" ht="13.5" customHeight="1">
      <c r="A124" s="20"/>
      <c r="E124" s="105" t="str">
        <f t="shared" ref="E124:E147" si="337">IF(I124="","",E$3)</f>
        <v/>
      </c>
      <c r="F124" s="106" t="str">
        <f t="shared" ref="F124:F147" si="338">IF(I124="","",E$1)</f>
        <v/>
      </c>
      <c r="G124" s="107" t="str">
        <f t="shared" ref="G124:G147" si="339">IF(I124="","",E$2)</f>
        <v/>
      </c>
      <c r="H124" s="107" t="str">
        <f t="shared" ref="H124:H147" si="340">IF(I124="","",E$3)</f>
        <v/>
      </c>
      <c r="I124" s="108" t="str">
        <f t="shared" ref="I124:I147" si="341">IF(P124="","",IF(ISNUMBER(SEARCH(":",P124)),MID(P124,FIND(":",P124)+2,FIND("(",P124)-FIND(":",P124)-3),LEFT(P124,FIND("(",P124)-2)))</f>
        <v/>
      </c>
      <c r="J124" s="109" t="str">
        <f t="shared" ref="J124:J147" si="342">IF(P124="","",MID(P124,FIND("(",P124)+1,4))</f>
        <v/>
      </c>
      <c r="K124" s="110" t="str">
        <f t="shared" ref="K124:K147" si="343">IF(ISNUMBER(SEARCH("*female*",P124)),"female",IF(ISNUMBER(SEARCH("*male*",P124)),"male",""))</f>
        <v/>
      </c>
      <c r="L124" s="111" t="str">
        <f t="shared" ref="L124:L147" si="344">IF(P124="","",IF(ISERROR(MID(P124,FIND("male,",P124)+6,(FIND(")",P124)-(FIND("male,",P124)+6))))=TRUE,"missing/error",MID(P124,FIND("male,",P124)+6,(FIND(")",P124)-(FIND("male,",P124)+6)))))</f>
        <v/>
      </c>
      <c r="M124" s="112" t="str">
        <f t="shared" ref="M124:M147" si="345">IF(I124="","",(MID(I124,(SEARCH("^^",SUBSTITUTE(I124," ","^^",LEN(I124)-LEN(SUBSTITUTE(I124," ","")))))+1,99)&amp;"_"&amp;LEFT(I124,FIND(" ",I124)-1)&amp;"_"&amp;J124))</f>
        <v/>
      </c>
      <c r="O124" s="3"/>
      <c r="Q124" s="105" t="str">
        <f t="shared" ref="Q124:Q147" si="346">IF(U124="","",Q$3)</f>
        <v/>
      </c>
      <c r="R124" s="106" t="str">
        <f t="shared" ref="R124:R147" si="347">IF(U124="","",Q$1)</f>
        <v/>
      </c>
      <c r="S124" s="107" t="str">
        <f t="shared" ref="S124:S147" si="348">IF(U124="","",Q$2)</f>
        <v/>
      </c>
      <c r="T124" s="107" t="str">
        <f t="shared" ref="T124:T147" si="349">IF(U124="","",Q$3)</f>
        <v/>
      </c>
      <c r="U124" s="108" t="str">
        <f t="shared" ref="U124:U147" si="350">IF(AB124="","",IF(ISNUMBER(SEARCH(":",AB124)),MID(AB124,FIND(":",AB124)+2,FIND("(",AB124)-FIND(":",AB124)-3),LEFT(AB124,FIND("(",AB124)-2)))</f>
        <v/>
      </c>
      <c r="V124" s="109" t="str">
        <f t="shared" ref="V124:V147" si="351">IF(AB124="","",MID(AB124,FIND("(",AB124)+1,4))</f>
        <v/>
      </c>
      <c r="W124" s="110" t="str">
        <f t="shared" ref="W124:W147" si="352">IF(ISNUMBER(SEARCH("*female*",AB124)),"female",IF(ISNUMBER(SEARCH("*male*",AB124)),"male",""))</f>
        <v/>
      </c>
      <c r="X124" s="111" t="s">
        <v>287</v>
      </c>
      <c r="Y124" s="112" t="str">
        <f t="shared" ref="Y124:Y147" si="353">IF(U124="","",(MID(U124,(SEARCH("^^",SUBSTITUTE(U124," ","^^",LEN(U124)-LEN(SUBSTITUTE(U124," ","")))))+1,99)&amp;"_"&amp;LEFT(U124,FIND(" ",U124)-1)&amp;"_"&amp;V124))</f>
        <v/>
      </c>
      <c r="AA124" s="3"/>
      <c r="AC124" s="105" t="str">
        <f t="shared" ref="AC124:AC147" si="354">IF(AG124="","",AC$3)</f>
        <v/>
      </c>
      <c r="AD124" s="106" t="str">
        <f t="shared" ref="AD124:AD147" si="355">IF(AG124="","",AC$1)</f>
        <v/>
      </c>
      <c r="AE124" s="107" t="str">
        <f t="shared" ref="AE124:AE147" si="356">IF(AG124="","",AC$2)</f>
        <v/>
      </c>
      <c r="AF124" s="107" t="str">
        <f t="shared" ref="AF124:AF147" si="357">IF(AG124="","",AC$3)</f>
        <v/>
      </c>
      <c r="AG124" s="108" t="str">
        <f t="shared" ref="AG124:AG147" si="358">IF(AN124="","",IF(ISNUMBER(SEARCH(":",AN124)),MID(AN124,FIND(":",AN124)+2,FIND("(",AN124)-FIND(":",AN124)-3),LEFT(AN124,FIND("(",AN124)-2)))</f>
        <v/>
      </c>
      <c r="AH124" s="109" t="str">
        <f t="shared" ref="AH124:AH147" si="359">IF(AN124="","",MID(AN124,FIND("(",AN124)+1,4))</f>
        <v/>
      </c>
      <c r="AI124" s="110" t="str">
        <f t="shared" ref="AI124:AI147" si="360">IF(ISNUMBER(SEARCH("*female*",AN124)),"female",IF(ISNUMBER(SEARCH("*male*",AN124)),"male",""))</f>
        <v/>
      </c>
      <c r="AJ124" s="111" t="str">
        <f t="shared" ref="AJ124:AJ147" si="361">IF(AN124="","",IF(ISERROR(MID(AN124,FIND("male,",AN124)+6,(FIND(")",AN124)-(FIND("male,",AN124)+6))))=TRUE,"missing/error",MID(AN124,FIND("male,",AN124)+6,(FIND(")",AN124)-(FIND("male,",AN124)+6)))))</f>
        <v/>
      </c>
      <c r="AK124" s="112" t="str">
        <f t="shared" ref="AK124:AK147" si="362">IF(AG124="","",(MID(AG124,(SEARCH("^^",SUBSTITUTE(AG124," ","^^",LEN(AG124)-LEN(SUBSTITUTE(AG124," ","")))))+1,99)&amp;"_"&amp;LEFT(AG124,FIND(" ",AG124)-1)&amp;"_"&amp;AH124))</f>
        <v/>
      </c>
      <c r="AM124" s="3"/>
      <c r="AO124" s="105" t="str">
        <f t="shared" ref="AO124:AO147" si="363">IF(AS124="","",AO$3)</f>
        <v/>
      </c>
      <c r="AP124" s="106" t="str">
        <f t="shared" ref="AP124:AP147" si="364">IF(AS124="","",AO$1)</f>
        <v/>
      </c>
      <c r="AQ124" s="107" t="str">
        <f t="shared" ref="AQ124:AQ147" si="365">IF(AS124="","",AO$2)</f>
        <v/>
      </c>
      <c r="AR124" s="107" t="str">
        <f t="shared" ref="AR124:AR147" si="366">IF(AS124="","",AO$3)</f>
        <v/>
      </c>
      <c r="AS124" s="108" t="str">
        <f t="shared" ref="AS124:AS147" si="367">IF(AZ124="","",IF(ISNUMBER(SEARCH(":",AZ124)),MID(AZ124,FIND(":",AZ124)+2,FIND("(",AZ124)-FIND(":",AZ124)-3),LEFT(AZ124,FIND("(",AZ124)-2)))</f>
        <v/>
      </c>
      <c r="AT124" s="109" t="str">
        <f t="shared" ref="AT124:AT147" si="368">IF(AZ124="","",MID(AZ124,FIND("(",AZ124)+1,4))</f>
        <v/>
      </c>
      <c r="AU124" s="110" t="str">
        <f t="shared" ref="AU124:AU147" si="369">IF(ISNUMBER(SEARCH("*female*",AZ124)),"female",IF(ISNUMBER(SEARCH("*male*",AZ124)),"male",""))</f>
        <v/>
      </c>
      <c r="AV124" s="111" t="str">
        <f t="shared" ref="AV124:AV147" si="370">IF(AZ124="","",IF(ISERROR(MID(AZ124,FIND("male,",AZ124)+6,(FIND(")",AZ124)-(FIND("male,",AZ124)+6))))=TRUE,"missing/error",MID(AZ124,FIND("male,",AZ124)+6,(FIND(")",AZ124)-(FIND("male,",AZ124)+6)))))</f>
        <v/>
      </c>
      <c r="AW124" s="112" t="str">
        <f t="shared" ref="AW124:AW147" si="371">IF(AS124="","",(MID(AS124,(SEARCH("^^",SUBSTITUTE(AS124," ","^^",LEN(AS124)-LEN(SUBSTITUTE(AS124," ","")))))+1,99)&amp;"_"&amp;LEFT(AS124,FIND(" ",AS124)-1)&amp;"_"&amp;AT124))</f>
        <v/>
      </c>
      <c r="AY124" s="3"/>
      <c r="BA124" s="105" t="str">
        <f t="shared" ref="BA124:BA147" si="372">IF(BE124="","",BA$3)</f>
        <v/>
      </c>
      <c r="BB124" s="106" t="str">
        <f t="shared" ref="BB124:BB147" si="373">IF(BE124="","",BA$1)</f>
        <v/>
      </c>
      <c r="BC124" s="107" t="str">
        <f t="shared" ref="BC124:BC147" si="374">IF(BE124="","",BA$2)</f>
        <v/>
      </c>
      <c r="BD124" s="107" t="str">
        <f t="shared" ref="BD124:BD147" si="375">IF(BE124="","",BA$3)</f>
        <v/>
      </c>
      <c r="BE124" s="108" t="str">
        <f t="shared" ref="BE124:BE147" si="376">IF(BL124="","",IF(ISNUMBER(SEARCH(":",BL124)),MID(BL124,FIND(":",BL124)+2,FIND("(",BL124)-FIND(":",BL124)-3),LEFT(BL124,FIND("(",BL124)-2)))</f>
        <v/>
      </c>
      <c r="BF124" s="109" t="str">
        <f t="shared" ref="BF124:BF147" si="377">IF(BL124="","",MID(BL124,FIND("(",BL124)+1,4))</f>
        <v/>
      </c>
      <c r="BG124" s="110" t="str">
        <f t="shared" ref="BG124:BG147" si="378">IF(ISNUMBER(SEARCH("*female*",BL124)),"female",IF(ISNUMBER(SEARCH("*male*",BL124)),"male",""))</f>
        <v/>
      </c>
      <c r="BH124" s="111" t="str">
        <f t="shared" ref="BH124:BH147" si="379">IF(BL124="","",IF(ISERROR(MID(BL124,FIND("male,",BL124)+6,(FIND(")",BL124)-(FIND("male,",BL124)+6))))=TRUE,"missing/error",MID(BL124,FIND("male,",BL124)+6,(FIND(")",BL124)-(FIND("male,",BL124)+6)))))</f>
        <v/>
      </c>
      <c r="BI124" s="112" t="str">
        <f t="shared" ref="BI124:BI147" si="380">IF(BE124="","",(MID(BE124,(SEARCH("^^",SUBSTITUTE(BE124," ","^^",LEN(BE124)-LEN(SUBSTITUTE(BE124," ","")))))+1,99)&amp;"_"&amp;LEFT(BE124,FIND(" ",BE124)-1)&amp;"_"&amp;BF124))</f>
        <v/>
      </c>
      <c r="BK124" s="3"/>
      <c r="BM124" s="105" t="str">
        <f t="shared" ref="BM124:BM147" si="381">IF(BQ124="","",BM$3)</f>
        <v/>
      </c>
      <c r="BN124" s="106" t="str">
        <f t="shared" ref="BN124:BN147" si="382">IF(BQ124="","",BM$1)</f>
        <v/>
      </c>
      <c r="BO124" s="107" t="str">
        <f t="shared" ref="BO124:BO147" si="383">IF(BQ124="","",BM$2)</f>
        <v/>
      </c>
      <c r="BP124" s="107" t="str">
        <f t="shared" ref="BP124:BP147" si="384">IF(BQ124="","",BM$3)</f>
        <v/>
      </c>
      <c r="BQ124" s="108" t="str">
        <f t="shared" ref="BQ124:BQ147" si="385">IF(BX124="","",IF(ISNUMBER(SEARCH(":",BX124)),MID(BX124,FIND(":",BX124)+2,FIND("(",BX124)-FIND(":",BX124)-3),LEFT(BX124,FIND("(",BX124)-2)))</f>
        <v/>
      </c>
      <c r="BR124" s="109" t="str">
        <f t="shared" ref="BR124:BR147" si="386">IF(BX124="","",MID(BX124,FIND("(",BX124)+1,4))</f>
        <v/>
      </c>
      <c r="BS124" s="110" t="str">
        <f t="shared" ref="BS124:BS147" si="387">IF(ISNUMBER(SEARCH("*female*",BX124)),"female",IF(ISNUMBER(SEARCH("*male*",BX124)),"male",""))</f>
        <v/>
      </c>
      <c r="BT124" s="111" t="str">
        <f t="shared" ref="BT124:BT147" si="388">IF(BX124="","",IF(ISERROR(MID(BX124,FIND("male,",BX124)+6,(FIND(")",BX124)-(FIND("male,",BX124)+6))))=TRUE,"missing/error",MID(BX124,FIND("male,",BX124)+6,(FIND(")",BX124)-(FIND("male,",BX124)+6)))))</f>
        <v/>
      </c>
      <c r="BU124" s="112" t="str">
        <f t="shared" ref="BU124:BU147" si="389">IF(BQ124="","",(MID(BQ124,(SEARCH("^^",SUBSTITUTE(BQ124," ","^^",LEN(BQ124)-LEN(SUBSTITUTE(BQ124," ","")))))+1,99)&amp;"_"&amp;LEFT(BQ124,FIND(" ",BQ124)-1)&amp;"_"&amp;BR124))</f>
        <v/>
      </c>
      <c r="BW124" s="3"/>
      <c r="BY124" s="105" t="str">
        <f t="shared" ref="BY124:BY147" si="390">IF(CC124="","",BY$3)</f>
        <v/>
      </c>
      <c r="BZ124" s="106" t="str">
        <f t="shared" ref="BZ124:BZ147" si="391">IF(CC124="","",BY$1)</f>
        <v/>
      </c>
      <c r="CA124" s="107" t="str">
        <f t="shared" ref="CA124:CA147" si="392">IF(CC124="","",BY$2)</f>
        <v/>
      </c>
      <c r="CB124" s="107" t="str">
        <f t="shared" ref="CB124:CB147" si="393">IF(CC124="","",BY$3)</f>
        <v/>
      </c>
      <c r="CC124" s="108" t="str">
        <f t="shared" ref="CC124:CC147" si="394">IF(CJ124="","",IF(ISNUMBER(SEARCH(":",CJ124)),MID(CJ124,FIND(":",CJ124)+2,FIND("(",CJ124)-FIND(":",CJ124)-3),LEFT(CJ124,FIND("(",CJ124)-2)))</f>
        <v/>
      </c>
      <c r="CD124" s="109" t="str">
        <f t="shared" ref="CD124:CD147" si="395">IF(CJ124="","",MID(CJ124,FIND("(",CJ124)+1,4))</f>
        <v/>
      </c>
      <c r="CE124" s="110" t="str">
        <f t="shared" ref="CE124:CE147" si="396">IF(ISNUMBER(SEARCH("*female*",CJ124)),"female",IF(ISNUMBER(SEARCH("*male*",CJ124)),"male",""))</f>
        <v/>
      </c>
      <c r="CF124" s="111" t="str">
        <f t="shared" ref="CF124:CF147" si="397">IF(CJ124="","",IF(ISERROR(MID(CJ124,FIND("male,",CJ124)+6,(FIND(")",CJ124)-(FIND("male,",CJ124)+6))))=TRUE,"missing/error",MID(CJ124,FIND("male,",CJ124)+6,(FIND(")",CJ124)-(FIND("male,",CJ124)+6)))))</f>
        <v/>
      </c>
      <c r="CG124" s="112" t="str">
        <f t="shared" ref="CG124:CG147" si="398">IF(CC124="","",(MID(CC124,(SEARCH("^^",SUBSTITUTE(CC124," ","^^",LEN(CC124)-LEN(SUBSTITUTE(CC124," ","")))))+1,99)&amp;"_"&amp;LEFT(CC124,FIND(" ",CC124)-1)&amp;"_"&amp;CD124))</f>
        <v/>
      </c>
      <c r="CI124" s="3"/>
      <c r="CK124" s="105" t="str">
        <f t="shared" ref="CK124:CK147" si="399">IF(CO124="","",CK$3)</f>
        <v/>
      </c>
      <c r="CL124" s="106" t="str">
        <f t="shared" ref="CL124:CL147" si="400">IF(CO124="","",CK$1)</f>
        <v/>
      </c>
      <c r="CM124" s="107" t="str">
        <f t="shared" ref="CM124:CM147" si="401">IF(CO124="","",CK$2)</f>
        <v/>
      </c>
      <c r="CN124" s="107" t="str">
        <f t="shared" ref="CN124:CN147" si="402">IF(CO124="","",CK$3)</f>
        <v/>
      </c>
      <c r="CO124" s="108" t="str">
        <f t="shared" ref="CO124:CO147" si="403">IF(CV124="","",IF(ISNUMBER(SEARCH(":",CV124)),MID(CV124,FIND(":",CV124)+2,FIND("(",CV124)-FIND(":",CV124)-3),LEFT(CV124,FIND("(",CV124)-2)))</f>
        <v/>
      </c>
      <c r="CP124" s="109" t="str">
        <f t="shared" ref="CP124:CP147" si="404">IF(CV124="","",MID(CV124,FIND("(",CV124)+1,4))</f>
        <v/>
      </c>
      <c r="CQ124" s="110" t="str">
        <f t="shared" ref="CQ124:CQ147" si="405">IF(ISNUMBER(SEARCH("*female*",CV124)),"female",IF(ISNUMBER(SEARCH("*male*",CV124)),"male",""))</f>
        <v/>
      </c>
      <c r="CR124" s="111" t="str">
        <f t="shared" ref="CR124:CR147" si="406">IF(CV124="","",IF(ISERROR(MID(CV124,FIND("male,",CV124)+6,(FIND(")",CV124)-(FIND("male,",CV124)+6))))=TRUE,"missing/error",MID(CV124,FIND("male,",CV124)+6,(FIND(")",CV124)-(FIND("male,",CV124)+6)))))</f>
        <v/>
      </c>
      <c r="CS124" s="112" t="str">
        <f t="shared" ref="CS124:CS147" si="407">IF(CO124="","",(MID(CO124,(SEARCH("^^",SUBSTITUTE(CO124," ","^^",LEN(CO124)-LEN(SUBSTITUTE(CO124," ","")))))+1,99)&amp;"_"&amp;LEFT(CO124,FIND(" ",CO124)-1)&amp;"_"&amp;CP124))</f>
        <v/>
      </c>
      <c r="CU124" s="3"/>
      <c r="CW124" s="105" t="str">
        <f t="shared" ref="CW124:CW147" si="408">IF(DA124="","",CW$3)</f>
        <v/>
      </c>
      <c r="CX124" s="106" t="str">
        <f t="shared" ref="CX124:CX147" si="409">IF(DA124="","",CW$1)</f>
        <v/>
      </c>
      <c r="CY124" s="107" t="str">
        <f t="shared" ref="CY124:CY147" si="410">IF(DA124="","",CW$2)</f>
        <v/>
      </c>
      <c r="CZ124" s="107" t="str">
        <f t="shared" ref="CZ124:CZ147" si="411">IF(DA124="","",CW$3)</f>
        <v/>
      </c>
      <c r="DA124" s="108" t="str">
        <f t="shared" ref="DA124:DA147" si="412">IF(DH124="","",IF(ISNUMBER(SEARCH(":",DH124)),MID(DH124,FIND(":",DH124)+2,FIND("(",DH124)-FIND(":",DH124)-3),LEFT(DH124,FIND("(",DH124)-2)))</f>
        <v/>
      </c>
      <c r="DB124" s="109" t="str">
        <f t="shared" ref="DB124:DB147" si="413">IF(DH124="","",MID(DH124,FIND("(",DH124)+1,4))</f>
        <v/>
      </c>
      <c r="DC124" s="110" t="str">
        <f t="shared" ref="DC124:DC147" si="414">IF(ISNUMBER(SEARCH("*female*",DH124)),"female",IF(ISNUMBER(SEARCH("*male*",DH124)),"male",""))</f>
        <v/>
      </c>
      <c r="DD124" s="111" t="str">
        <f t="shared" ref="DD124:DD147" si="415">IF(DH124="","",IF(ISERROR(MID(DH124,FIND("male,",DH124)+6,(FIND(")",DH124)-(FIND("male,",DH124)+6))))=TRUE,"missing/error",MID(DH124,FIND("male,",DH124)+6,(FIND(")",DH124)-(FIND("male,",DH124)+6)))))</f>
        <v/>
      </c>
      <c r="DE124" s="112" t="str">
        <f t="shared" ref="DE124:DE147" si="416">IF(DA124="","",(MID(DA124,(SEARCH("^^",SUBSTITUTE(DA124," ","^^",LEN(DA124)-LEN(SUBSTITUTE(DA124," ","")))))+1,99)&amp;"_"&amp;LEFT(DA124,FIND(" ",DA124)-1)&amp;"_"&amp;DB124))</f>
        <v/>
      </c>
      <c r="DG124" s="3"/>
      <c r="DI124" s="105" t="str">
        <f t="shared" ref="DI124:DI147" si="417">IF(DM124="","",DI$3)</f>
        <v/>
      </c>
      <c r="DJ124" s="106" t="str">
        <f t="shared" ref="DJ124:DJ147" si="418">IF(DM124="","",DI$1)</f>
        <v/>
      </c>
      <c r="DK124" s="107" t="str">
        <f t="shared" ref="DK124:DK147" si="419">IF(DM124="","",DI$2)</f>
        <v/>
      </c>
      <c r="DL124" s="107" t="str">
        <f t="shared" ref="DL124:DL147" si="420">IF(DM124="","",DI$3)</f>
        <v/>
      </c>
      <c r="DM124" s="108" t="str">
        <f t="shared" ref="DM124:DM147" si="421">IF(DT124="","",IF(ISNUMBER(SEARCH(":",DT124)),MID(DT124,FIND(":",DT124)+2,FIND("(",DT124)-FIND(":",DT124)-3),LEFT(DT124,FIND("(",DT124)-2)))</f>
        <v/>
      </c>
      <c r="DN124" s="109" t="str">
        <f t="shared" ref="DN124:DN147" si="422">IF(DT124="","",MID(DT124,FIND("(",DT124)+1,4))</f>
        <v/>
      </c>
      <c r="DO124" s="110" t="str">
        <f t="shared" ref="DO124:DO147" si="423">IF(ISNUMBER(SEARCH("*female*",DT124)),"female",IF(ISNUMBER(SEARCH("*male*",DT124)),"male",""))</f>
        <v/>
      </c>
      <c r="DP124" s="111" t="str">
        <f t="shared" ref="DP124:DP147" si="424">IF(DT124="","",IF(ISERROR(MID(DT124,FIND("male,",DT124)+6,(FIND(")",DT124)-(FIND("male,",DT124)+6))))=TRUE,"missing/error",MID(DT124,FIND("male,",DT124)+6,(FIND(")",DT124)-(FIND("male,",DT124)+6)))))</f>
        <v/>
      </c>
      <c r="DQ124" s="112" t="str">
        <f t="shared" ref="DQ124:DQ147" si="425">IF(DM124="","",(MID(DM124,(SEARCH("^^",SUBSTITUTE(DM124," ","^^",LEN(DM124)-LEN(SUBSTITUTE(DM124," ","")))))+1,99)&amp;"_"&amp;LEFT(DM124,FIND(" ",DM124)-1)&amp;"_"&amp;DN124))</f>
        <v/>
      </c>
      <c r="DS124" s="3"/>
      <c r="DU124" s="105" t="str">
        <f t="shared" ref="DU124:DU147" si="426">IF(DY124="","",DU$3)</f>
        <v/>
      </c>
      <c r="DV124" s="106" t="str">
        <f t="shared" ref="DV124:DV147" si="427">IF(DY124="","",DU$1)</f>
        <v/>
      </c>
      <c r="DW124" s="107" t="str">
        <f t="shared" ref="DW124:DW147" si="428">IF(DY124="","",DU$2)</f>
        <v/>
      </c>
      <c r="DX124" s="107" t="str">
        <f t="shared" ref="DX124:DX147" si="429">IF(DY124="","",DU$3)</f>
        <v/>
      </c>
      <c r="DY124" s="108" t="str">
        <f t="shared" ref="DY124:DY147" si="430">IF(EF124="","",IF(ISNUMBER(SEARCH(":",EF124)),MID(EF124,FIND(":",EF124)+2,FIND("(",EF124)-FIND(":",EF124)-3),LEFT(EF124,FIND("(",EF124)-2)))</f>
        <v/>
      </c>
      <c r="DZ124" s="109" t="str">
        <f t="shared" ref="DZ124:DZ147" si="431">IF(EF124="","",MID(EF124,FIND("(",EF124)+1,4))</f>
        <v/>
      </c>
      <c r="EA124" s="110" t="str">
        <f t="shared" ref="EA124:EA147" si="432">IF(ISNUMBER(SEARCH("*female*",EF124)),"female",IF(ISNUMBER(SEARCH("*male*",EF124)),"male",""))</f>
        <v/>
      </c>
      <c r="EB124" s="111" t="str">
        <f t="shared" ref="EB124:EB147" si="433">IF(EF124="","",IF(ISERROR(MID(EF124,FIND("male,",EF124)+6,(FIND(")",EF124)-(FIND("male,",EF124)+6))))=TRUE,"missing/error",MID(EF124,FIND("male,",EF124)+6,(FIND(")",EF124)-(FIND("male,",EF124)+6)))))</f>
        <v/>
      </c>
      <c r="EC124" s="112" t="str">
        <f t="shared" ref="EC124:EC147" si="434">IF(DY124="","",(MID(DY124,(SEARCH("^^",SUBSTITUTE(DY124," ","^^",LEN(DY124)-LEN(SUBSTITUTE(DY124," ","")))))+1,99)&amp;"_"&amp;LEFT(DY124,FIND(" ",DY124)-1)&amp;"_"&amp;DZ124))</f>
        <v/>
      </c>
      <c r="EE124" s="3"/>
      <c r="EG124" s="105" t="str">
        <f t="shared" ref="EG124:EG147" si="435">IF(EK124="","",EG$3)</f>
        <v/>
      </c>
      <c r="EH124" s="106" t="str">
        <f t="shared" ref="EH124:EH147" si="436">IF(EK124="","",EG$1)</f>
        <v/>
      </c>
      <c r="EI124" s="107" t="str">
        <f t="shared" ref="EI124:EI147" si="437">IF(EK124="","",EG$2)</f>
        <v/>
      </c>
      <c r="EJ124" s="107" t="str">
        <f t="shared" ref="EJ124:EJ147" si="438">IF(EK124="","",EG$3)</f>
        <v/>
      </c>
      <c r="EK124" s="108" t="str">
        <f t="shared" ref="EK124:EK147" si="439">IF(ER124="","",IF(ISNUMBER(SEARCH(":",ER124)),MID(ER124,FIND(":",ER124)+2,FIND("(",ER124)-FIND(":",ER124)-3),LEFT(ER124,FIND("(",ER124)-2)))</f>
        <v/>
      </c>
      <c r="EL124" s="109" t="str">
        <f t="shared" ref="EL124:EL147" si="440">IF(ER124="","",MID(ER124,FIND("(",ER124)+1,4))</f>
        <v/>
      </c>
      <c r="EM124" s="110" t="str">
        <f t="shared" ref="EM124:EM147" si="441">IF(ISNUMBER(SEARCH("*female*",ER124)),"female",IF(ISNUMBER(SEARCH("*male*",ER124)),"male",""))</f>
        <v/>
      </c>
      <c r="EN124" s="111" t="str">
        <f t="shared" ref="EN124:EN147" si="442">IF(ER124="","",IF(ISERROR(MID(ER124,FIND("male,",ER124)+6,(FIND(")",ER124)-(FIND("male,",ER124)+6))))=TRUE,"missing/error",MID(ER124,FIND("male,",ER124)+6,(FIND(")",ER124)-(FIND("male,",ER124)+6)))))</f>
        <v/>
      </c>
      <c r="EO124" s="112" t="str">
        <f t="shared" ref="EO124:EO147" si="443">IF(EK124="","",(MID(EK124,(SEARCH("^^",SUBSTITUTE(EK124," ","^^",LEN(EK124)-LEN(SUBSTITUTE(EK124," ","")))))+1,99)&amp;"_"&amp;LEFT(EK124,FIND(" ",EK124)-1)&amp;"_"&amp;EL124))</f>
        <v/>
      </c>
      <c r="EQ124" s="3"/>
      <c r="ES124" s="105" t="str">
        <f t="shared" ref="ES124:ES147" si="444">IF(EW124="","",ES$3)</f>
        <v/>
      </c>
      <c r="ET124" s="106" t="str">
        <f t="shared" ref="ET124:ET147" si="445">IF(EW124="","",ES$1)</f>
        <v/>
      </c>
      <c r="EU124" s="107" t="str">
        <f t="shared" ref="EU124:EU147" si="446">IF(EW124="","",ES$2)</f>
        <v/>
      </c>
      <c r="EV124" s="107" t="str">
        <f t="shared" ref="EV124:EV147" si="447">IF(EW124="","",ES$3)</f>
        <v/>
      </c>
      <c r="EW124" s="108" t="str">
        <f t="shared" ref="EW124:EW147" si="448">IF(FD124="","",IF(ISNUMBER(SEARCH(":",FD124)),MID(FD124,FIND(":",FD124)+2,FIND("(",FD124)-FIND(":",FD124)-3),LEFT(FD124,FIND("(",FD124)-2)))</f>
        <v/>
      </c>
      <c r="EX124" s="109" t="str">
        <f t="shared" ref="EX124:EX147" si="449">IF(FD124="","",MID(FD124,FIND("(",FD124)+1,4))</f>
        <v/>
      </c>
      <c r="EY124" s="110" t="str">
        <f t="shared" ref="EY124:EY147" si="450">IF(ISNUMBER(SEARCH("*female*",FD124)),"female",IF(ISNUMBER(SEARCH("*male*",FD124)),"male",""))</f>
        <v/>
      </c>
      <c r="EZ124" s="111" t="str">
        <f t="shared" ref="EZ124:EZ147" si="451">IF(FD124="","",IF(ISERROR(MID(FD124,FIND("male,",FD124)+6,(FIND(")",FD124)-(FIND("male,",FD124)+6))))=TRUE,"missing/error",MID(FD124,FIND("male,",FD124)+6,(FIND(")",FD124)-(FIND("male,",FD124)+6)))))</f>
        <v/>
      </c>
      <c r="FA124" s="112" t="str">
        <f t="shared" ref="FA124:FA147" si="452">IF(EW124="","",(MID(EW124,(SEARCH("^^",SUBSTITUTE(EW124," ","^^",LEN(EW124)-LEN(SUBSTITUTE(EW124," ","")))))+1,99)&amp;"_"&amp;LEFT(EW124,FIND(" ",EW124)-1)&amp;"_"&amp;EX124))</f>
        <v/>
      </c>
      <c r="FC124" s="3"/>
      <c r="FE124" s="105" t="str">
        <f t="shared" ref="FE124:FE147" si="453">IF(FI124="","",FE$3)</f>
        <v/>
      </c>
      <c r="FF124" s="106" t="str">
        <f t="shared" ref="FF124:FF147" si="454">IF(FI124="","",FE$1)</f>
        <v/>
      </c>
      <c r="FG124" s="107" t="str">
        <f t="shared" ref="FG124:FG147" si="455">IF(FI124="","",FE$2)</f>
        <v/>
      </c>
      <c r="FH124" s="107" t="str">
        <f t="shared" ref="FH124:FH147" si="456">IF(FI124="","",FE$3)</f>
        <v/>
      </c>
      <c r="FI124" s="108" t="str">
        <f t="shared" ref="FI124:FI147" si="457">IF(FP124="","",IF(ISNUMBER(SEARCH(":",FP124)),MID(FP124,FIND(":",FP124)+2,FIND("(",FP124)-FIND(":",FP124)-3),LEFT(FP124,FIND("(",FP124)-2)))</f>
        <v/>
      </c>
      <c r="FJ124" s="109" t="str">
        <f t="shared" ref="FJ124:FJ147" si="458">IF(FP124="","",MID(FP124,FIND("(",FP124)+1,4))</f>
        <v/>
      </c>
      <c r="FK124" s="110" t="str">
        <f t="shared" ref="FK124:FK147" si="459">IF(ISNUMBER(SEARCH("*female*",FP124)),"female",IF(ISNUMBER(SEARCH("*male*",FP124)),"male",""))</f>
        <v/>
      </c>
      <c r="FL124" s="111" t="str">
        <f t="shared" ref="FL124:FL147" si="460">IF(FP124="","",IF(ISERROR(MID(FP124,FIND("male,",FP124)+6,(FIND(")",FP124)-(FIND("male,",FP124)+6))))=TRUE,"missing/error",MID(FP124,FIND("male,",FP124)+6,(FIND(")",FP124)-(FIND("male,",FP124)+6)))))</f>
        <v/>
      </c>
      <c r="FM124" s="112" t="str">
        <f t="shared" ref="FM124:FM147" si="461">IF(FI124="","",(MID(FI124,(SEARCH("^^",SUBSTITUTE(FI124," ","^^",LEN(FI124)-LEN(SUBSTITUTE(FI124," ","")))))+1,99)&amp;"_"&amp;LEFT(FI124,FIND(" ",FI124)-1)&amp;"_"&amp;FJ124))</f>
        <v/>
      </c>
      <c r="FO124" s="3"/>
      <c r="FQ124" s="105" t="str">
        <f>IF(FU124="","",#REF!)</f>
        <v/>
      </c>
      <c r="FR124" s="106" t="str">
        <f t="shared" ref="FR124:FR147" si="462">IF(FU124="","",FQ$1)</f>
        <v/>
      </c>
      <c r="FS124" s="107" t="str">
        <f t="shared" ref="FS124:FS147" si="463">IF(FU124="","",FQ$2)</f>
        <v/>
      </c>
      <c r="FT124" s="107" t="str">
        <f t="shared" ref="FT124:FT147" si="464">IF(FU124="","",FQ$3)</f>
        <v/>
      </c>
      <c r="FU124" s="108" t="str">
        <f t="shared" ref="FU124:FU147" si="465">IF(GB124="","",IF(ISNUMBER(SEARCH(":",GB124)),MID(GB124,FIND(":",GB124)+2,FIND("(",GB124)-FIND(":",GB124)-3),LEFT(GB124,FIND("(",GB124)-2)))</f>
        <v/>
      </c>
      <c r="FV124" s="109" t="str">
        <f t="shared" ref="FV124:FV147" si="466">IF(GB124="","",MID(GB124,FIND("(",GB124)+1,4))</f>
        <v/>
      </c>
      <c r="FW124" s="110" t="str">
        <f t="shared" ref="FW124:FW147" si="467">IF(ISNUMBER(SEARCH("*female*",GB124)),"female",IF(ISNUMBER(SEARCH("*male*",GB124)),"male",""))</f>
        <v/>
      </c>
      <c r="FX124" s="111" t="str">
        <f t="shared" ref="FX124:FX147" si="468">IF(GB124="","",IF(ISERROR(MID(GB124,FIND("male,",GB124)+6,(FIND(")",GB124)-(FIND("male,",GB124)+6))))=TRUE,"missing/error",MID(GB124,FIND("male,",GB124)+6,(FIND(")",GB124)-(FIND("male,",GB124)+6)))))</f>
        <v/>
      </c>
      <c r="FY124" s="112" t="str">
        <f t="shared" ref="FY124:FY147" si="469">IF(FU124="","",(MID(FU124,(SEARCH("^^",SUBSTITUTE(FU124," ","^^",LEN(FU124)-LEN(SUBSTITUTE(FU124," ","")))))+1,99)&amp;"_"&amp;LEFT(FU124,FIND(" ",FU124)-1)&amp;"_"&amp;FV124))</f>
        <v/>
      </c>
      <c r="GA124" s="3"/>
      <c r="GC124" s="105" t="str">
        <f t="shared" ref="GC124:GC147" si="470">IF(GG124="","",GC$3)</f>
        <v/>
      </c>
      <c r="GD124" s="106" t="str">
        <f t="shared" ref="GD124:GD147" si="471">IF(GG124="","",GC$1)</f>
        <v/>
      </c>
      <c r="GE124" s="107" t="str">
        <f t="shared" ref="GE124:GE147" si="472">IF(GG124="","",GC$2)</f>
        <v/>
      </c>
      <c r="GF124" s="107" t="str">
        <f t="shared" ref="GF124:GF147" si="473">IF(GG124="","",GC$3)</f>
        <v/>
      </c>
      <c r="GG124" s="108" t="str">
        <f t="shared" ref="GG124:GG147" si="474">IF(GN124="","",IF(ISNUMBER(SEARCH(":",GN124)),MID(GN124,FIND(":",GN124)+2,FIND("(",GN124)-FIND(":",GN124)-3),LEFT(GN124,FIND("(",GN124)-2)))</f>
        <v/>
      </c>
      <c r="GH124" s="109" t="str">
        <f t="shared" ref="GH124:GH147" si="475">IF(GN124="","",MID(GN124,FIND("(",GN124)+1,4))</f>
        <v/>
      </c>
      <c r="GI124" s="110" t="str">
        <f t="shared" ref="GI124:GI147" si="476">IF(ISNUMBER(SEARCH("*female*",GN124)),"female",IF(ISNUMBER(SEARCH("*male*",GN124)),"male",""))</f>
        <v/>
      </c>
      <c r="GJ124" s="111" t="str">
        <f t="shared" ref="GJ124:GJ147" si="477">IF(GN124="","",IF(ISERROR(MID(GN124,FIND("male,",GN124)+6,(FIND(")",GN124)-(FIND("male,",GN124)+6))))=TRUE,"missing/error",MID(GN124,FIND("male,",GN124)+6,(FIND(")",GN124)-(FIND("male,",GN124)+6)))))</f>
        <v/>
      </c>
      <c r="GK124" s="112" t="str">
        <f t="shared" ref="GK124:GK147" si="478">IF(GG124="","",(MID(GG124,(SEARCH("^^",SUBSTITUTE(GG124," ","^^",LEN(GG124)-LEN(SUBSTITUTE(GG124," ","")))))+1,99)&amp;"_"&amp;LEFT(GG124,FIND(" ",GG124)-1)&amp;"_"&amp;GH124))</f>
        <v/>
      </c>
      <c r="GM124" s="3"/>
      <c r="GO124" s="105" t="str">
        <f t="shared" ref="GO124:GO147" si="479">IF(GS124="","",GO$3)</f>
        <v/>
      </c>
      <c r="GP124" s="106" t="str">
        <f t="shared" ref="GP124:GP147" si="480">IF(GS124="","",GO$1)</f>
        <v/>
      </c>
      <c r="GQ124" s="107" t="str">
        <f t="shared" ref="GQ124:GQ147" si="481">IF(GS124="","",GO$2)</f>
        <v/>
      </c>
      <c r="GR124" s="107" t="str">
        <f t="shared" ref="GR124:GR147" si="482">IF(GS124="","",GO$3)</f>
        <v/>
      </c>
      <c r="GS124" s="108" t="str">
        <f t="shared" ref="GS124:GS147" si="483">IF(GZ124="","",IF(ISNUMBER(SEARCH(":",GZ124)),MID(GZ124,FIND(":",GZ124)+2,FIND("(",GZ124)-FIND(":",GZ124)-3),LEFT(GZ124,FIND("(",GZ124)-2)))</f>
        <v/>
      </c>
      <c r="GT124" s="109" t="str">
        <f t="shared" ref="GT124:GT147" si="484">IF(GZ124="","",MID(GZ124,FIND("(",GZ124)+1,4))</f>
        <v/>
      </c>
      <c r="GU124" s="110" t="str">
        <f t="shared" ref="GU124:GU147" si="485">IF(ISNUMBER(SEARCH("*female*",GZ124)),"female",IF(ISNUMBER(SEARCH("*male*",GZ124)),"male",""))</f>
        <v/>
      </c>
      <c r="GV124" s="111" t="str">
        <f t="shared" ref="GV124:GV147" si="486">IF(GZ124="","",IF(ISERROR(MID(GZ124,FIND("male,",GZ124)+6,(FIND(")",GZ124)-(FIND("male,",GZ124)+6))))=TRUE,"missing/error",MID(GZ124,FIND("male,",GZ124)+6,(FIND(")",GZ124)-(FIND("male,",GZ124)+6)))))</f>
        <v/>
      </c>
      <c r="GW124" s="112" t="str">
        <f t="shared" ref="GW124:GW147" si="487">IF(GS124="","",(MID(GS124,(SEARCH("^^",SUBSTITUTE(GS124," ","^^",LEN(GS124)-LEN(SUBSTITUTE(GS124," ","")))))+1,99)&amp;"_"&amp;LEFT(GS124,FIND(" ",GS124)-1)&amp;"_"&amp;GT124))</f>
        <v/>
      </c>
      <c r="GY124" s="3"/>
      <c r="HA124" s="105" t="str">
        <f t="shared" ref="HA124:HA147" si="488">IF(HE124="","",HA$3)</f>
        <v/>
      </c>
      <c r="HB124" s="106" t="str">
        <f t="shared" ref="HB124:HB147" si="489">IF(HE124="","",HA$1)</f>
        <v/>
      </c>
      <c r="HC124" s="107" t="str">
        <f t="shared" ref="HC124:HC147" si="490">IF(HE124="","",HA$2)</f>
        <v/>
      </c>
      <c r="HD124" s="107" t="str">
        <f t="shared" ref="HD124:HD147" si="491">IF(HE124="","",HA$3)</f>
        <v/>
      </c>
      <c r="HE124" s="108" t="str">
        <f t="shared" ref="HE124:HE147" si="492">IF(HL124="","",IF(ISNUMBER(SEARCH(":",HL124)),MID(HL124,FIND(":",HL124)+2,FIND("(",HL124)-FIND(":",HL124)-3),LEFT(HL124,FIND("(",HL124)-2)))</f>
        <v/>
      </c>
      <c r="HF124" s="109" t="str">
        <f t="shared" ref="HF124:HF147" si="493">IF(HL124="","",MID(HL124,FIND("(",HL124)+1,4))</f>
        <v/>
      </c>
      <c r="HG124" s="110" t="str">
        <f t="shared" ref="HG124:HG147" si="494">IF(ISNUMBER(SEARCH("*female*",HL124)),"female",IF(ISNUMBER(SEARCH("*male*",HL124)),"male",""))</f>
        <v/>
      </c>
      <c r="HH124" s="111" t="str">
        <f t="shared" ref="HH124:HH147" si="495">IF(HL124="","",IF(ISERROR(MID(HL124,FIND("male,",HL124)+6,(FIND(")",HL124)-(FIND("male,",HL124)+6))))=TRUE,"missing/error",MID(HL124,FIND("male,",HL124)+6,(FIND(")",HL124)-(FIND("male,",HL124)+6)))))</f>
        <v/>
      </c>
      <c r="HI124" s="112" t="str">
        <f t="shared" ref="HI124:HI147" si="496">IF(HE124="","",(MID(HE124,(SEARCH("^^",SUBSTITUTE(HE124," ","^^",LEN(HE124)-LEN(SUBSTITUTE(HE124," ","")))))+1,99)&amp;"_"&amp;LEFT(HE124,FIND(" ",HE124)-1)&amp;"_"&amp;HF124))</f>
        <v/>
      </c>
      <c r="HK124" s="3"/>
      <c r="HM124" s="105" t="str">
        <f t="shared" ref="HM124:HM147" si="497">IF(HQ124="","",HM$3)</f>
        <v/>
      </c>
      <c r="HN124" s="106" t="str">
        <f t="shared" ref="HN124:HN147" si="498">IF(HQ124="","",HM$1)</f>
        <v/>
      </c>
      <c r="HO124" s="107" t="str">
        <f t="shared" ref="HO124:HO147" si="499">IF(HQ124="","",HM$2)</f>
        <v/>
      </c>
      <c r="HP124" s="107" t="str">
        <f t="shared" ref="HP124:HP147" si="500">IF(HQ124="","",HM$3)</f>
        <v/>
      </c>
      <c r="HQ124" s="108" t="str">
        <f t="shared" ref="HQ124:HQ147" si="501">IF(HX124="","",IF(ISNUMBER(SEARCH(":",HX124)),MID(HX124,FIND(":",HX124)+2,FIND("(",HX124)-FIND(":",HX124)-3),LEFT(HX124,FIND("(",HX124)-2)))</f>
        <v/>
      </c>
      <c r="HR124" s="109" t="str">
        <f t="shared" ref="HR124:HR147" si="502">IF(HX124="","",MID(HX124,FIND("(",HX124)+1,4))</f>
        <v/>
      </c>
      <c r="HS124" s="110" t="str">
        <f t="shared" ref="HS124:HS147" si="503">IF(ISNUMBER(SEARCH("*female*",HX124)),"female",IF(ISNUMBER(SEARCH("*male*",HX124)),"male",""))</f>
        <v/>
      </c>
      <c r="HT124" s="111" t="str">
        <f t="shared" ref="HT124:HT147" si="504">IF(HX124="","",IF(ISERROR(MID(HX124,FIND("male,",HX124)+6,(FIND(")",HX124)-(FIND("male,",HX124)+6))))=TRUE,"missing/error",MID(HX124,FIND("male,",HX124)+6,(FIND(")",HX124)-(FIND("male,",HX124)+6)))))</f>
        <v/>
      </c>
      <c r="HU124" s="112" t="str">
        <f t="shared" ref="HU124:HU147" si="505">IF(HQ124="","",(MID(HQ124,(SEARCH("^^",SUBSTITUTE(HQ124," ","^^",LEN(HQ124)-LEN(SUBSTITUTE(HQ124," ","")))))+1,99)&amp;"_"&amp;LEFT(HQ124,FIND(" ",HQ124)-1)&amp;"_"&amp;HR124))</f>
        <v/>
      </c>
      <c r="HW124" s="3"/>
      <c r="HY124" s="105" t="str">
        <f t="shared" ref="HY124:HY147" si="506">IF(IC124="","",HY$3)</f>
        <v/>
      </c>
      <c r="HZ124" s="106" t="str">
        <f t="shared" ref="HZ124:HZ147" si="507">IF(IC124="","",HY$1)</f>
        <v/>
      </c>
      <c r="IA124" s="107" t="str">
        <f t="shared" ref="IA124:IA147" si="508">IF(IC124="","",HY$2)</f>
        <v/>
      </c>
      <c r="IB124" s="107" t="str">
        <f t="shared" ref="IB124:IB147" si="509">IF(IC124="","",HY$3)</f>
        <v/>
      </c>
      <c r="IC124" s="108" t="str">
        <f t="shared" ref="IC124:IC147" si="510">IF(IJ124="","",IF(ISNUMBER(SEARCH(":",IJ124)),MID(IJ124,FIND(":",IJ124)+2,FIND("(",IJ124)-FIND(":",IJ124)-3),LEFT(IJ124,FIND("(",IJ124)-2)))</f>
        <v/>
      </c>
      <c r="ID124" s="109" t="str">
        <f t="shared" ref="ID124:ID147" si="511">IF(IJ124="","",MID(IJ124,FIND("(",IJ124)+1,4))</f>
        <v/>
      </c>
      <c r="IE124" s="110" t="str">
        <f t="shared" ref="IE124:IE147" si="512">IF(ISNUMBER(SEARCH("*female*",IJ124)),"female",IF(ISNUMBER(SEARCH("*male*",IJ124)),"male",""))</f>
        <v/>
      </c>
      <c r="IF124" s="111" t="str">
        <f t="shared" ref="IF124:IF147" si="513">IF(IJ124="","",IF(ISERROR(MID(IJ124,FIND("male,",IJ124)+6,(FIND(")",IJ124)-(FIND("male,",IJ124)+6))))=TRUE,"missing/error",MID(IJ124,FIND("male,",IJ124)+6,(FIND(")",IJ124)-(FIND("male,",IJ124)+6)))))</f>
        <v/>
      </c>
      <c r="IG124" s="112" t="str">
        <f t="shared" ref="IG124:IG147" si="514">IF(IC124="","",(MID(IC124,(SEARCH("^^",SUBSTITUTE(IC124," ","^^",LEN(IC124)-LEN(SUBSTITUTE(IC124," ","")))))+1,99)&amp;"_"&amp;LEFT(IC124,FIND(" ",IC124)-1)&amp;"_"&amp;ID124))</f>
        <v/>
      </c>
      <c r="II124" s="3"/>
      <c r="IK124" s="105" t="str">
        <f t="shared" ref="IK124:IK147" si="515">IF(IO124="","",IK$3)</f>
        <v/>
      </c>
      <c r="IL124" s="106" t="str">
        <f t="shared" ref="IL124:IL147" si="516">IF(IO124="","",IK$1)</f>
        <v/>
      </c>
      <c r="IM124" s="107" t="str">
        <f t="shared" ref="IM124:IM147" si="517">IF(IO124="","",IK$2)</f>
        <v/>
      </c>
      <c r="IN124" s="107" t="str">
        <f t="shared" ref="IN124:IN147" si="518">IF(IO124="","",IK$3)</f>
        <v/>
      </c>
      <c r="IO124" s="108" t="str">
        <f t="shared" ref="IO124:IO147" si="519">IF(IV124="","",IF(ISNUMBER(SEARCH(":",IV124)),MID(IV124,FIND(":",IV124)+2,FIND("(",IV124)-FIND(":",IV124)-3),LEFT(IV124,FIND("(",IV124)-2)))</f>
        <v/>
      </c>
      <c r="IP124" s="109" t="str">
        <f t="shared" ref="IP124:IP147" si="520">IF(IV124="","",MID(IV124,FIND("(",IV124)+1,4))</f>
        <v/>
      </c>
      <c r="IQ124" s="110" t="str">
        <f t="shared" ref="IQ124:IQ147" si="521">IF(ISNUMBER(SEARCH("*female*",IV124)),"female",IF(ISNUMBER(SEARCH("*male*",IV124)),"male",""))</f>
        <v/>
      </c>
      <c r="IR124" s="111" t="str">
        <f t="shared" ref="IR124:IR147" si="522">IF(IV124="","",IF(ISERROR(MID(IV124,FIND("male,",IV124)+6,(FIND(")",IV124)-(FIND("male,",IV124)+6))))=TRUE,"missing/error",MID(IV124,FIND("male,",IV124)+6,(FIND(")",IV124)-(FIND("male,",IV124)+6)))))</f>
        <v/>
      </c>
      <c r="IS124" s="112" t="str">
        <f t="shared" ref="IS124:IS147" si="523">IF(IO124="","",(MID(IO124,(SEARCH("^^",SUBSTITUTE(IO124," ","^^",LEN(IO124)-LEN(SUBSTITUTE(IO124," ","")))))+1,99)&amp;"_"&amp;LEFT(IO124,FIND(" ",IO124)-1)&amp;"_"&amp;IP124))</f>
        <v/>
      </c>
      <c r="IU124" s="3"/>
      <c r="IW124" s="105" t="str">
        <f t="shared" ref="IW124:IW147" si="524">IF(JA124="","",IW$3)</f>
        <v/>
      </c>
      <c r="IX124" s="106" t="str">
        <f t="shared" ref="IX124:IX147" si="525">IF(JA124="","",IW$1)</f>
        <v/>
      </c>
      <c r="IY124" s="107" t="str">
        <f t="shared" ref="IY124:IY147" si="526">IF(JA124="","",IW$2)</f>
        <v/>
      </c>
      <c r="IZ124" s="107" t="str">
        <f t="shared" ref="IZ124:IZ147" si="527">IF(JA124="","",IW$3)</f>
        <v/>
      </c>
      <c r="JA124" s="108" t="str">
        <f t="shared" ref="JA124:JA147" si="528">IF(JH124="","",IF(ISNUMBER(SEARCH(":",JH124)),MID(JH124,FIND(":",JH124)+2,FIND("(",JH124)-FIND(":",JH124)-3),LEFT(JH124,FIND("(",JH124)-2)))</f>
        <v/>
      </c>
      <c r="JB124" s="109" t="str">
        <f t="shared" ref="JB124:JB147" si="529">IF(JH124="","",MID(JH124,FIND("(",JH124)+1,4))</f>
        <v/>
      </c>
      <c r="JC124" s="110" t="str">
        <f t="shared" ref="JC124:JC147" si="530">IF(ISNUMBER(SEARCH("*female*",JH124)),"female",IF(ISNUMBER(SEARCH("*male*",JH124)),"male",""))</f>
        <v/>
      </c>
      <c r="JD124" s="111" t="str">
        <f t="shared" ref="JD124:JD147" si="531">IF(JH124="","",IF(ISERROR(MID(JH124,FIND("male,",JH124)+6,(FIND(")",JH124)-(FIND("male,",JH124)+6))))=TRUE,"missing/error",MID(JH124,FIND("male,",JH124)+6,(FIND(")",JH124)-(FIND("male,",JH124)+6)))))</f>
        <v/>
      </c>
      <c r="JE124" s="112" t="str">
        <f t="shared" ref="JE124:JE147" si="532">IF(JA124="","",(MID(JA124,(SEARCH("^^",SUBSTITUTE(JA124," ","^^",LEN(JA124)-LEN(SUBSTITUTE(JA124," ","")))))+1,99)&amp;"_"&amp;LEFT(JA124,FIND(" ",JA124)-1)&amp;"_"&amp;JB124))</f>
        <v/>
      </c>
      <c r="JG124" s="3"/>
      <c r="JI124" s="105" t="str">
        <f t="shared" ref="JI124:JI147" si="533">IF(JM124="","",JI$3)</f>
        <v/>
      </c>
      <c r="JJ124" s="106" t="str">
        <f t="shared" ref="JJ124:JJ147" si="534">IF(JM124="","",JI$1)</f>
        <v/>
      </c>
      <c r="JK124" s="107" t="str">
        <f t="shared" ref="JK124:JK147" si="535">IF(JM124="","",JI$2)</f>
        <v/>
      </c>
      <c r="JL124" s="107" t="str">
        <f t="shared" ref="JL124:JL147" si="536">IF(JM124="","",JI$3)</f>
        <v/>
      </c>
      <c r="JM124" s="108" t="str">
        <f t="shared" ref="JM124:JM147" si="537">IF(JT124="","",IF(ISNUMBER(SEARCH(":",JT124)),MID(JT124,FIND(":",JT124)+2,FIND("(",JT124)-FIND(":",JT124)-3),LEFT(JT124,FIND("(",JT124)-2)))</f>
        <v/>
      </c>
      <c r="JN124" s="109" t="str">
        <f t="shared" ref="JN124:JN147" si="538">IF(JT124="","",MID(JT124,FIND("(",JT124)+1,4))</f>
        <v/>
      </c>
      <c r="JO124" s="110" t="str">
        <f t="shared" ref="JO124:JO147" si="539">IF(ISNUMBER(SEARCH("*female*",JT124)),"female",IF(ISNUMBER(SEARCH("*male*",JT124)),"male",""))</f>
        <v/>
      </c>
      <c r="JP124" s="111" t="str">
        <f t="shared" ref="JP124:JP147" si="540">IF(JT124="","",IF(ISERROR(MID(JT124,FIND("male,",JT124)+6,(FIND(")",JT124)-(FIND("male,",JT124)+6))))=TRUE,"missing/error",MID(JT124,FIND("male,",JT124)+6,(FIND(")",JT124)-(FIND("male,",JT124)+6)))))</f>
        <v/>
      </c>
      <c r="JQ124" s="112" t="str">
        <f t="shared" ref="JQ124:JQ147" si="541">IF(JM124="","",(MID(JM124,(SEARCH("^^",SUBSTITUTE(JM124," ","^^",LEN(JM124)-LEN(SUBSTITUTE(JM124," ","")))))+1,99)&amp;"_"&amp;LEFT(JM124,FIND(" ",JM124)-1)&amp;"_"&amp;JN124))</f>
        <v/>
      </c>
      <c r="JS124" s="3"/>
      <c r="JU124" s="105" t="str">
        <f t="shared" ref="JU124:JU147" si="542">IF(JY124="","",JU$3)</f>
        <v/>
      </c>
      <c r="JV124" s="106" t="str">
        <f t="shared" ref="JV124:JV147" si="543">IF(JY124="","",JU$1)</f>
        <v/>
      </c>
      <c r="JW124" s="107" t="str">
        <f t="shared" ref="JW124:JW147" si="544">IF(JY124="","",JU$2)</f>
        <v/>
      </c>
      <c r="JX124" s="107" t="str">
        <f t="shared" ref="JX124:JX147" si="545">IF(JY124="","",JU$3)</f>
        <v/>
      </c>
      <c r="JY124" s="108" t="str">
        <f t="shared" ref="JY124:JY147" si="546">IF(KF124="","",IF(ISNUMBER(SEARCH(":",KF124)),MID(KF124,FIND(":",KF124)+2,FIND("(",KF124)-FIND(":",KF124)-3),LEFT(KF124,FIND("(",KF124)-2)))</f>
        <v/>
      </c>
      <c r="JZ124" s="109" t="str">
        <f t="shared" ref="JZ124:JZ147" si="547">IF(KF124="","",MID(KF124,FIND("(",KF124)+1,4))</f>
        <v/>
      </c>
      <c r="KA124" s="110" t="str">
        <f t="shared" ref="KA124:KA147" si="548">IF(ISNUMBER(SEARCH("*female*",KF124)),"female",IF(ISNUMBER(SEARCH("*male*",KF124)),"male",""))</f>
        <v/>
      </c>
      <c r="KB124" s="111" t="str">
        <f t="shared" ref="KB124:KB147" si="549">IF(KF124="","",IF(ISERROR(MID(KF124,FIND("male,",KF124)+6,(FIND(")",KF124)-(FIND("male,",KF124)+6))))=TRUE,"missing/error",MID(KF124,FIND("male,",KF124)+6,(FIND(")",KF124)-(FIND("male,",KF124)+6)))))</f>
        <v/>
      </c>
      <c r="KC124" s="112" t="str">
        <f t="shared" ref="KC124:KC147" si="550">IF(JY124="","",(MID(JY124,(SEARCH("^^",SUBSTITUTE(JY124," ","^^",LEN(JY124)-LEN(SUBSTITUTE(JY124," ","")))))+1,99)&amp;"_"&amp;LEFT(JY124,FIND(" ",JY124)-1)&amp;"_"&amp;JZ124))</f>
        <v/>
      </c>
      <c r="KE124" s="3"/>
    </row>
    <row r="125" spans="1:292" ht="13.5" customHeight="1">
      <c r="A125" s="20"/>
      <c r="E125" s="105" t="str">
        <f t="shared" si="337"/>
        <v/>
      </c>
      <c r="F125" s="106" t="str">
        <f t="shared" si="338"/>
        <v/>
      </c>
      <c r="G125" s="107" t="str">
        <f t="shared" si="339"/>
        <v/>
      </c>
      <c r="H125" s="107" t="str">
        <f t="shared" si="340"/>
        <v/>
      </c>
      <c r="I125" s="108" t="str">
        <f t="shared" si="341"/>
        <v/>
      </c>
      <c r="J125" s="109" t="str">
        <f t="shared" si="342"/>
        <v/>
      </c>
      <c r="K125" s="110" t="str">
        <f t="shared" si="343"/>
        <v/>
      </c>
      <c r="L125" s="111" t="str">
        <f t="shared" si="344"/>
        <v/>
      </c>
      <c r="M125" s="112" t="str">
        <f t="shared" si="345"/>
        <v/>
      </c>
      <c r="O125" s="3"/>
      <c r="Q125" s="105" t="str">
        <f t="shared" si="346"/>
        <v/>
      </c>
      <c r="R125" s="106" t="str">
        <f t="shared" si="347"/>
        <v/>
      </c>
      <c r="S125" s="107" t="str">
        <f t="shared" si="348"/>
        <v/>
      </c>
      <c r="T125" s="107" t="str">
        <f t="shared" si="349"/>
        <v/>
      </c>
      <c r="U125" s="108" t="str">
        <f t="shared" si="350"/>
        <v/>
      </c>
      <c r="V125" s="109" t="str">
        <f t="shared" si="351"/>
        <v/>
      </c>
      <c r="W125" s="110" t="str">
        <f t="shared" si="352"/>
        <v/>
      </c>
      <c r="X125" s="111" t="s">
        <v>287</v>
      </c>
      <c r="Y125" s="112" t="str">
        <f t="shared" si="353"/>
        <v/>
      </c>
      <c r="AA125" s="3"/>
      <c r="AC125" s="105" t="str">
        <f t="shared" si="354"/>
        <v/>
      </c>
      <c r="AD125" s="106" t="str">
        <f t="shared" si="355"/>
        <v/>
      </c>
      <c r="AE125" s="107" t="str">
        <f t="shared" si="356"/>
        <v/>
      </c>
      <c r="AF125" s="107" t="str">
        <f t="shared" si="357"/>
        <v/>
      </c>
      <c r="AG125" s="108" t="str">
        <f t="shared" si="358"/>
        <v/>
      </c>
      <c r="AH125" s="109" t="str">
        <f t="shared" si="359"/>
        <v/>
      </c>
      <c r="AI125" s="110" t="str">
        <f t="shared" si="360"/>
        <v/>
      </c>
      <c r="AJ125" s="111" t="str">
        <f t="shared" si="361"/>
        <v/>
      </c>
      <c r="AK125" s="112" t="str">
        <f t="shared" si="362"/>
        <v/>
      </c>
      <c r="AM125" s="3"/>
      <c r="AO125" s="105" t="str">
        <f t="shared" si="363"/>
        <v/>
      </c>
      <c r="AP125" s="106" t="str">
        <f t="shared" si="364"/>
        <v/>
      </c>
      <c r="AQ125" s="107" t="str">
        <f t="shared" si="365"/>
        <v/>
      </c>
      <c r="AR125" s="107" t="str">
        <f t="shared" si="366"/>
        <v/>
      </c>
      <c r="AS125" s="108" t="str">
        <f t="shared" si="367"/>
        <v/>
      </c>
      <c r="AT125" s="109" t="str">
        <f t="shared" si="368"/>
        <v/>
      </c>
      <c r="AU125" s="110" t="str">
        <f t="shared" si="369"/>
        <v/>
      </c>
      <c r="AV125" s="111" t="str">
        <f t="shared" si="370"/>
        <v/>
      </c>
      <c r="AW125" s="112" t="str">
        <f t="shared" si="371"/>
        <v/>
      </c>
      <c r="AY125" s="3"/>
      <c r="BA125" s="105" t="str">
        <f t="shared" si="372"/>
        <v/>
      </c>
      <c r="BB125" s="106" t="str">
        <f t="shared" si="373"/>
        <v/>
      </c>
      <c r="BC125" s="107" t="str">
        <f t="shared" si="374"/>
        <v/>
      </c>
      <c r="BD125" s="107" t="str">
        <f t="shared" si="375"/>
        <v/>
      </c>
      <c r="BE125" s="108" t="str">
        <f t="shared" si="376"/>
        <v/>
      </c>
      <c r="BF125" s="109" t="str">
        <f t="shared" si="377"/>
        <v/>
      </c>
      <c r="BG125" s="110" t="str">
        <f t="shared" si="378"/>
        <v/>
      </c>
      <c r="BH125" s="111" t="str">
        <f t="shared" si="379"/>
        <v/>
      </c>
      <c r="BI125" s="112" t="str">
        <f t="shared" si="380"/>
        <v/>
      </c>
      <c r="BK125" s="3"/>
      <c r="BM125" s="105" t="str">
        <f t="shared" si="381"/>
        <v/>
      </c>
      <c r="BN125" s="106" t="str">
        <f t="shared" si="382"/>
        <v/>
      </c>
      <c r="BO125" s="107" t="str">
        <f t="shared" si="383"/>
        <v/>
      </c>
      <c r="BP125" s="107" t="str">
        <f t="shared" si="384"/>
        <v/>
      </c>
      <c r="BQ125" s="108" t="str">
        <f t="shared" si="385"/>
        <v/>
      </c>
      <c r="BR125" s="109" t="str">
        <f t="shared" si="386"/>
        <v/>
      </c>
      <c r="BS125" s="110" t="str">
        <f t="shared" si="387"/>
        <v/>
      </c>
      <c r="BT125" s="111" t="str">
        <f t="shared" si="388"/>
        <v/>
      </c>
      <c r="BU125" s="112" t="str">
        <f t="shared" si="389"/>
        <v/>
      </c>
      <c r="BW125" s="3"/>
      <c r="BY125" s="105" t="str">
        <f t="shared" si="390"/>
        <v/>
      </c>
      <c r="BZ125" s="106" t="str">
        <f t="shared" si="391"/>
        <v/>
      </c>
      <c r="CA125" s="107" t="str">
        <f t="shared" si="392"/>
        <v/>
      </c>
      <c r="CB125" s="107" t="str">
        <f t="shared" si="393"/>
        <v/>
      </c>
      <c r="CC125" s="108" t="str">
        <f t="shared" si="394"/>
        <v/>
      </c>
      <c r="CD125" s="109" t="str">
        <f t="shared" si="395"/>
        <v/>
      </c>
      <c r="CE125" s="110" t="str">
        <f t="shared" si="396"/>
        <v/>
      </c>
      <c r="CF125" s="111" t="str">
        <f t="shared" si="397"/>
        <v/>
      </c>
      <c r="CG125" s="112" t="str">
        <f t="shared" si="398"/>
        <v/>
      </c>
      <c r="CI125" s="3"/>
      <c r="CK125" s="105" t="str">
        <f t="shared" si="399"/>
        <v/>
      </c>
      <c r="CL125" s="106" t="str">
        <f t="shared" si="400"/>
        <v/>
      </c>
      <c r="CM125" s="107" t="str">
        <f t="shared" si="401"/>
        <v/>
      </c>
      <c r="CN125" s="107" t="str">
        <f t="shared" si="402"/>
        <v/>
      </c>
      <c r="CO125" s="108" t="str">
        <f t="shared" si="403"/>
        <v/>
      </c>
      <c r="CP125" s="109" t="str">
        <f t="shared" si="404"/>
        <v/>
      </c>
      <c r="CQ125" s="110" t="str">
        <f t="shared" si="405"/>
        <v/>
      </c>
      <c r="CR125" s="111" t="str">
        <f t="shared" si="406"/>
        <v/>
      </c>
      <c r="CS125" s="112" t="str">
        <f t="shared" si="407"/>
        <v/>
      </c>
      <c r="CU125" s="3"/>
      <c r="CW125" s="105" t="str">
        <f t="shared" si="408"/>
        <v/>
      </c>
      <c r="CX125" s="106" t="str">
        <f t="shared" si="409"/>
        <v/>
      </c>
      <c r="CY125" s="107" t="str">
        <f t="shared" si="410"/>
        <v/>
      </c>
      <c r="CZ125" s="107" t="str">
        <f t="shared" si="411"/>
        <v/>
      </c>
      <c r="DA125" s="108" t="str">
        <f t="shared" si="412"/>
        <v/>
      </c>
      <c r="DB125" s="109" t="str">
        <f t="shared" si="413"/>
        <v/>
      </c>
      <c r="DC125" s="110" t="str">
        <f t="shared" si="414"/>
        <v/>
      </c>
      <c r="DD125" s="111" t="str">
        <f t="shared" si="415"/>
        <v/>
      </c>
      <c r="DE125" s="112" t="str">
        <f t="shared" si="416"/>
        <v/>
      </c>
      <c r="DG125" s="3"/>
      <c r="DI125" s="105" t="str">
        <f t="shared" si="417"/>
        <v/>
      </c>
      <c r="DJ125" s="106" t="str">
        <f t="shared" si="418"/>
        <v/>
      </c>
      <c r="DK125" s="107" t="str">
        <f t="shared" si="419"/>
        <v/>
      </c>
      <c r="DL125" s="107" t="str">
        <f t="shared" si="420"/>
        <v/>
      </c>
      <c r="DM125" s="108" t="str">
        <f t="shared" si="421"/>
        <v/>
      </c>
      <c r="DN125" s="109" t="str">
        <f t="shared" si="422"/>
        <v/>
      </c>
      <c r="DO125" s="110" t="str">
        <f t="shared" si="423"/>
        <v/>
      </c>
      <c r="DP125" s="111" t="str">
        <f t="shared" si="424"/>
        <v/>
      </c>
      <c r="DQ125" s="112" t="str">
        <f t="shared" si="425"/>
        <v/>
      </c>
      <c r="DS125" s="3"/>
      <c r="DU125" s="105" t="str">
        <f t="shared" si="426"/>
        <v/>
      </c>
      <c r="DV125" s="106" t="str">
        <f t="shared" si="427"/>
        <v/>
      </c>
      <c r="DW125" s="107" t="str">
        <f t="shared" si="428"/>
        <v/>
      </c>
      <c r="DX125" s="107" t="str">
        <f t="shared" si="429"/>
        <v/>
      </c>
      <c r="DY125" s="108" t="str">
        <f t="shared" si="430"/>
        <v/>
      </c>
      <c r="DZ125" s="109" t="str">
        <f t="shared" si="431"/>
        <v/>
      </c>
      <c r="EA125" s="110" t="str">
        <f t="shared" si="432"/>
        <v/>
      </c>
      <c r="EB125" s="111" t="str">
        <f t="shared" si="433"/>
        <v/>
      </c>
      <c r="EC125" s="112" t="str">
        <f t="shared" si="434"/>
        <v/>
      </c>
      <c r="EE125" s="3"/>
      <c r="EG125" s="105" t="str">
        <f t="shared" si="435"/>
        <v/>
      </c>
      <c r="EH125" s="106" t="str">
        <f t="shared" si="436"/>
        <v/>
      </c>
      <c r="EI125" s="107" t="str">
        <f t="shared" si="437"/>
        <v/>
      </c>
      <c r="EJ125" s="107" t="str">
        <f t="shared" si="438"/>
        <v/>
      </c>
      <c r="EK125" s="108" t="str">
        <f t="shared" si="439"/>
        <v/>
      </c>
      <c r="EL125" s="109" t="str">
        <f t="shared" si="440"/>
        <v/>
      </c>
      <c r="EM125" s="110" t="str">
        <f t="shared" si="441"/>
        <v/>
      </c>
      <c r="EN125" s="111" t="str">
        <f t="shared" si="442"/>
        <v/>
      </c>
      <c r="EO125" s="112" t="str">
        <f t="shared" si="443"/>
        <v/>
      </c>
      <c r="EQ125" s="3"/>
      <c r="ES125" s="105" t="str">
        <f t="shared" si="444"/>
        <v/>
      </c>
      <c r="ET125" s="106" t="str">
        <f t="shared" si="445"/>
        <v/>
      </c>
      <c r="EU125" s="107" t="str">
        <f t="shared" si="446"/>
        <v/>
      </c>
      <c r="EV125" s="107" t="str">
        <f t="shared" si="447"/>
        <v/>
      </c>
      <c r="EW125" s="108" t="str">
        <f t="shared" si="448"/>
        <v/>
      </c>
      <c r="EX125" s="109" t="str">
        <f t="shared" si="449"/>
        <v/>
      </c>
      <c r="EY125" s="110" t="str">
        <f t="shared" si="450"/>
        <v/>
      </c>
      <c r="EZ125" s="111" t="str">
        <f t="shared" si="451"/>
        <v/>
      </c>
      <c r="FA125" s="112" t="str">
        <f t="shared" si="452"/>
        <v/>
      </c>
      <c r="FC125" s="3"/>
      <c r="FE125" s="105" t="str">
        <f t="shared" si="453"/>
        <v/>
      </c>
      <c r="FF125" s="106" t="str">
        <f t="shared" si="454"/>
        <v/>
      </c>
      <c r="FG125" s="107" t="str">
        <f t="shared" si="455"/>
        <v/>
      </c>
      <c r="FH125" s="107" t="str">
        <f t="shared" si="456"/>
        <v/>
      </c>
      <c r="FI125" s="108" t="str">
        <f t="shared" si="457"/>
        <v/>
      </c>
      <c r="FJ125" s="109" t="str">
        <f t="shared" si="458"/>
        <v/>
      </c>
      <c r="FK125" s="110" t="str">
        <f t="shared" si="459"/>
        <v/>
      </c>
      <c r="FL125" s="111" t="str">
        <f t="shared" si="460"/>
        <v/>
      </c>
      <c r="FM125" s="112" t="str">
        <f t="shared" si="461"/>
        <v/>
      </c>
      <c r="FO125" s="3"/>
      <c r="FQ125" s="105" t="str">
        <f>IF(FU125="","",#REF!)</f>
        <v/>
      </c>
      <c r="FR125" s="106" t="str">
        <f t="shared" si="462"/>
        <v/>
      </c>
      <c r="FS125" s="107" t="str">
        <f t="shared" si="463"/>
        <v/>
      </c>
      <c r="FT125" s="107" t="str">
        <f t="shared" si="464"/>
        <v/>
      </c>
      <c r="FU125" s="108" t="str">
        <f t="shared" si="465"/>
        <v/>
      </c>
      <c r="FV125" s="109" t="str">
        <f t="shared" si="466"/>
        <v/>
      </c>
      <c r="FW125" s="110" t="str">
        <f t="shared" si="467"/>
        <v/>
      </c>
      <c r="FX125" s="111" t="str">
        <f t="shared" si="468"/>
        <v/>
      </c>
      <c r="FY125" s="112" t="str">
        <f t="shared" si="469"/>
        <v/>
      </c>
      <c r="GA125" s="3"/>
      <c r="GC125" s="105" t="str">
        <f t="shared" si="470"/>
        <v/>
      </c>
      <c r="GD125" s="106" t="str">
        <f t="shared" si="471"/>
        <v/>
      </c>
      <c r="GE125" s="107" t="str">
        <f t="shared" si="472"/>
        <v/>
      </c>
      <c r="GF125" s="107" t="str">
        <f t="shared" si="473"/>
        <v/>
      </c>
      <c r="GG125" s="108" t="str">
        <f t="shared" si="474"/>
        <v/>
      </c>
      <c r="GH125" s="109" t="str">
        <f t="shared" si="475"/>
        <v/>
      </c>
      <c r="GI125" s="110" t="str">
        <f t="shared" si="476"/>
        <v/>
      </c>
      <c r="GJ125" s="111" t="str">
        <f t="shared" si="477"/>
        <v/>
      </c>
      <c r="GK125" s="112" t="str">
        <f t="shared" si="478"/>
        <v/>
      </c>
      <c r="GM125" s="3"/>
      <c r="GO125" s="105" t="str">
        <f t="shared" si="479"/>
        <v/>
      </c>
      <c r="GP125" s="106" t="str">
        <f t="shared" si="480"/>
        <v/>
      </c>
      <c r="GQ125" s="107" t="str">
        <f t="shared" si="481"/>
        <v/>
      </c>
      <c r="GR125" s="107" t="str">
        <f t="shared" si="482"/>
        <v/>
      </c>
      <c r="GS125" s="108" t="str">
        <f t="shared" si="483"/>
        <v/>
      </c>
      <c r="GT125" s="109" t="str">
        <f t="shared" si="484"/>
        <v/>
      </c>
      <c r="GU125" s="110" t="str">
        <f t="shared" si="485"/>
        <v/>
      </c>
      <c r="GV125" s="111" t="str">
        <f t="shared" si="486"/>
        <v/>
      </c>
      <c r="GW125" s="112" t="str">
        <f t="shared" si="487"/>
        <v/>
      </c>
      <c r="GY125" s="3"/>
      <c r="HA125" s="105" t="str">
        <f t="shared" si="488"/>
        <v/>
      </c>
      <c r="HB125" s="106" t="str">
        <f t="shared" si="489"/>
        <v/>
      </c>
      <c r="HC125" s="107" t="str">
        <f t="shared" si="490"/>
        <v/>
      </c>
      <c r="HD125" s="107" t="str">
        <f t="shared" si="491"/>
        <v/>
      </c>
      <c r="HE125" s="108" t="str">
        <f t="shared" si="492"/>
        <v/>
      </c>
      <c r="HF125" s="109" t="str">
        <f t="shared" si="493"/>
        <v/>
      </c>
      <c r="HG125" s="110" t="str">
        <f t="shared" si="494"/>
        <v/>
      </c>
      <c r="HH125" s="111" t="str">
        <f t="shared" si="495"/>
        <v/>
      </c>
      <c r="HI125" s="112" t="str">
        <f t="shared" si="496"/>
        <v/>
      </c>
      <c r="HK125" s="3"/>
      <c r="HM125" s="105" t="str">
        <f t="shared" si="497"/>
        <v/>
      </c>
      <c r="HN125" s="106" t="str">
        <f t="shared" si="498"/>
        <v/>
      </c>
      <c r="HO125" s="107" t="str">
        <f t="shared" si="499"/>
        <v/>
      </c>
      <c r="HP125" s="107" t="str">
        <f t="shared" si="500"/>
        <v/>
      </c>
      <c r="HQ125" s="108" t="str">
        <f t="shared" si="501"/>
        <v/>
      </c>
      <c r="HR125" s="109" t="str">
        <f t="shared" si="502"/>
        <v/>
      </c>
      <c r="HS125" s="110" t="str">
        <f t="shared" si="503"/>
        <v/>
      </c>
      <c r="HT125" s="111" t="str">
        <f t="shared" si="504"/>
        <v/>
      </c>
      <c r="HU125" s="112" t="str">
        <f t="shared" si="505"/>
        <v/>
      </c>
      <c r="HW125" s="3"/>
      <c r="HY125" s="105" t="str">
        <f t="shared" si="506"/>
        <v/>
      </c>
      <c r="HZ125" s="106" t="str">
        <f t="shared" si="507"/>
        <v/>
      </c>
      <c r="IA125" s="107" t="str">
        <f t="shared" si="508"/>
        <v/>
      </c>
      <c r="IB125" s="107" t="str">
        <f t="shared" si="509"/>
        <v/>
      </c>
      <c r="IC125" s="108" t="str">
        <f t="shared" si="510"/>
        <v/>
      </c>
      <c r="ID125" s="109" t="str">
        <f t="shared" si="511"/>
        <v/>
      </c>
      <c r="IE125" s="110" t="str">
        <f t="shared" si="512"/>
        <v/>
      </c>
      <c r="IF125" s="111" t="str">
        <f t="shared" si="513"/>
        <v/>
      </c>
      <c r="IG125" s="112" t="str">
        <f t="shared" si="514"/>
        <v/>
      </c>
      <c r="II125" s="3"/>
      <c r="IK125" s="105" t="str">
        <f t="shared" si="515"/>
        <v/>
      </c>
      <c r="IL125" s="106" t="str">
        <f t="shared" si="516"/>
        <v/>
      </c>
      <c r="IM125" s="107" t="str">
        <f t="shared" si="517"/>
        <v/>
      </c>
      <c r="IN125" s="107" t="str">
        <f t="shared" si="518"/>
        <v/>
      </c>
      <c r="IO125" s="108" t="str">
        <f t="shared" si="519"/>
        <v/>
      </c>
      <c r="IP125" s="109" t="str">
        <f t="shared" si="520"/>
        <v/>
      </c>
      <c r="IQ125" s="110" t="str">
        <f t="shared" si="521"/>
        <v/>
      </c>
      <c r="IR125" s="111" t="str">
        <f t="shared" si="522"/>
        <v/>
      </c>
      <c r="IS125" s="112" t="str">
        <f t="shared" si="523"/>
        <v/>
      </c>
      <c r="IU125" s="3"/>
      <c r="IW125" s="105" t="str">
        <f t="shared" si="524"/>
        <v/>
      </c>
      <c r="IX125" s="106" t="str">
        <f t="shared" si="525"/>
        <v/>
      </c>
      <c r="IY125" s="107" t="str">
        <f t="shared" si="526"/>
        <v/>
      </c>
      <c r="IZ125" s="107" t="str">
        <f t="shared" si="527"/>
        <v/>
      </c>
      <c r="JA125" s="108" t="str">
        <f t="shared" si="528"/>
        <v/>
      </c>
      <c r="JB125" s="109" t="str">
        <f t="shared" si="529"/>
        <v/>
      </c>
      <c r="JC125" s="110" t="str">
        <f t="shared" si="530"/>
        <v/>
      </c>
      <c r="JD125" s="111" t="str">
        <f t="shared" si="531"/>
        <v/>
      </c>
      <c r="JE125" s="112" t="str">
        <f t="shared" si="532"/>
        <v/>
      </c>
      <c r="JG125" s="3"/>
      <c r="JI125" s="105" t="str">
        <f t="shared" si="533"/>
        <v/>
      </c>
      <c r="JJ125" s="106" t="str">
        <f t="shared" si="534"/>
        <v/>
      </c>
      <c r="JK125" s="107" t="str">
        <f t="shared" si="535"/>
        <v/>
      </c>
      <c r="JL125" s="107" t="str">
        <f t="shared" si="536"/>
        <v/>
      </c>
      <c r="JM125" s="108" t="str">
        <f t="shared" si="537"/>
        <v/>
      </c>
      <c r="JN125" s="109" t="str">
        <f t="shared" si="538"/>
        <v/>
      </c>
      <c r="JO125" s="110" t="str">
        <f t="shared" si="539"/>
        <v/>
      </c>
      <c r="JP125" s="111" t="str">
        <f t="shared" si="540"/>
        <v/>
      </c>
      <c r="JQ125" s="112" t="str">
        <f t="shared" si="541"/>
        <v/>
      </c>
      <c r="JS125" s="3"/>
      <c r="JU125" s="105" t="str">
        <f t="shared" si="542"/>
        <v/>
      </c>
      <c r="JV125" s="106" t="str">
        <f t="shared" si="543"/>
        <v/>
      </c>
      <c r="JW125" s="107" t="str">
        <f t="shared" si="544"/>
        <v/>
      </c>
      <c r="JX125" s="107" t="str">
        <f t="shared" si="545"/>
        <v/>
      </c>
      <c r="JY125" s="108" t="str">
        <f t="shared" si="546"/>
        <v/>
      </c>
      <c r="JZ125" s="109" t="str">
        <f t="shared" si="547"/>
        <v/>
      </c>
      <c r="KA125" s="110" t="str">
        <f t="shared" si="548"/>
        <v/>
      </c>
      <c r="KB125" s="111" t="str">
        <f t="shared" si="549"/>
        <v/>
      </c>
      <c r="KC125" s="112" t="str">
        <f t="shared" si="550"/>
        <v/>
      </c>
      <c r="KE125" s="3"/>
    </row>
    <row r="126" spans="1:292" ht="13.5" customHeight="1">
      <c r="A126" s="20"/>
      <c r="E126" s="105" t="str">
        <f t="shared" si="337"/>
        <v/>
      </c>
      <c r="F126" s="106" t="str">
        <f t="shared" si="338"/>
        <v/>
      </c>
      <c r="G126" s="107" t="str">
        <f t="shared" si="339"/>
        <v/>
      </c>
      <c r="H126" s="107" t="str">
        <f t="shared" si="340"/>
        <v/>
      </c>
      <c r="I126" s="108" t="str">
        <f t="shared" si="341"/>
        <v/>
      </c>
      <c r="J126" s="109" t="str">
        <f t="shared" si="342"/>
        <v/>
      </c>
      <c r="K126" s="110" t="str">
        <f t="shared" si="343"/>
        <v/>
      </c>
      <c r="L126" s="111" t="str">
        <f t="shared" si="344"/>
        <v/>
      </c>
      <c r="M126" s="112" t="str">
        <f t="shared" si="345"/>
        <v/>
      </c>
      <c r="O126" s="3"/>
      <c r="Q126" s="105" t="str">
        <f t="shared" si="346"/>
        <v/>
      </c>
      <c r="R126" s="106" t="str">
        <f t="shared" si="347"/>
        <v/>
      </c>
      <c r="S126" s="107" t="str">
        <f t="shared" si="348"/>
        <v/>
      </c>
      <c r="T126" s="107" t="str">
        <f t="shared" si="349"/>
        <v/>
      </c>
      <c r="U126" s="108" t="str">
        <f t="shared" si="350"/>
        <v/>
      </c>
      <c r="V126" s="109" t="str">
        <f t="shared" si="351"/>
        <v/>
      </c>
      <c r="W126" s="110" t="str">
        <f t="shared" si="352"/>
        <v/>
      </c>
      <c r="X126" s="111" t="s">
        <v>287</v>
      </c>
      <c r="Y126" s="112" t="str">
        <f t="shared" si="353"/>
        <v/>
      </c>
      <c r="AA126" s="3"/>
      <c r="AC126" s="105" t="str">
        <f t="shared" si="354"/>
        <v/>
      </c>
      <c r="AD126" s="106" t="str">
        <f t="shared" si="355"/>
        <v/>
      </c>
      <c r="AE126" s="107" t="str">
        <f t="shared" si="356"/>
        <v/>
      </c>
      <c r="AF126" s="107" t="str">
        <f t="shared" si="357"/>
        <v/>
      </c>
      <c r="AG126" s="108" t="str">
        <f t="shared" si="358"/>
        <v/>
      </c>
      <c r="AH126" s="109" t="str">
        <f t="shared" si="359"/>
        <v/>
      </c>
      <c r="AI126" s="110" t="str">
        <f t="shared" si="360"/>
        <v/>
      </c>
      <c r="AJ126" s="111" t="str">
        <f t="shared" si="361"/>
        <v/>
      </c>
      <c r="AK126" s="112" t="str">
        <f t="shared" si="362"/>
        <v/>
      </c>
      <c r="AM126" s="3"/>
      <c r="AO126" s="105" t="str">
        <f t="shared" si="363"/>
        <v/>
      </c>
      <c r="AP126" s="106" t="str">
        <f t="shared" si="364"/>
        <v/>
      </c>
      <c r="AQ126" s="107" t="str">
        <f t="shared" si="365"/>
        <v/>
      </c>
      <c r="AR126" s="107" t="str">
        <f t="shared" si="366"/>
        <v/>
      </c>
      <c r="AS126" s="108" t="str">
        <f t="shared" si="367"/>
        <v/>
      </c>
      <c r="AT126" s="109" t="str">
        <f t="shared" si="368"/>
        <v/>
      </c>
      <c r="AU126" s="110" t="str">
        <f t="shared" si="369"/>
        <v/>
      </c>
      <c r="AV126" s="111" t="str">
        <f t="shared" si="370"/>
        <v/>
      </c>
      <c r="AW126" s="112" t="str">
        <f t="shared" si="371"/>
        <v/>
      </c>
      <c r="AY126" s="3"/>
      <c r="BA126" s="105" t="str">
        <f t="shared" si="372"/>
        <v/>
      </c>
      <c r="BB126" s="106" t="str">
        <f t="shared" si="373"/>
        <v/>
      </c>
      <c r="BC126" s="107" t="str">
        <f t="shared" si="374"/>
        <v/>
      </c>
      <c r="BD126" s="107" t="str">
        <f t="shared" si="375"/>
        <v/>
      </c>
      <c r="BE126" s="108" t="str">
        <f t="shared" si="376"/>
        <v/>
      </c>
      <c r="BF126" s="109" t="str">
        <f t="shared" si="377"/>
        <v/>
      </c>
      <c r="BG126" s="110" t="str">
        <f t="shared" si="378"/>
        <v/>
      </c>
      <c r="BH126" s="111" t="str">
        <f t="shared" si="379"/>
        <v/>
      </c>
      <c r="BI126" s="112" t="str">
        <f t="shared" si="380"/>
        <v/>
      </c>
      <c r="BK126" s="3"/>
      <c r="BM126" s="105" t="str">
        <f t="shared" si="381"/>
        <v/>
      </c>
      <c r="BN126" s="106" t="str">
        <f t="shared" si="382"/>
        <v/>
      </c>
      <c r="BO126" s="107" t="str">
        <f t="shared" si="383"/>
        <v/>
      </c>
      <c r="BP126" s="107" t="str">
        <f t="shared" si="384"/>
        <v/>
      </c>
      <c r="BQ126" s="108" t="str">
        <f t="shared" si="385"/>
        <v/>
      </c>
      <c r="BR126" s="109" t="str">
        <f t="shared" si="386"/>
        <v/>
      </c>
      <c r="BS126" s="110" t="str">
        <f t="shared" si="387"/>
        <v/>
      </c>
      <c r="BT126" s="111" t="str">
        <f t="shared" si="388"/>
        <v/>
      </c>
      <c r="BU126" s="112" t="str">
        <f t="shared" si="389"/>
        <v/>
      </c>
      <c r="BW126" s="3"/>
      <c r="BY126" s="105" t="str">
        <f t="shared" si="390"/>
        <v/>
      </c>
      <c r="BZ126" s="106" t="str">
        <f t="shared" si="391"/>
        <v/>
      </c>
      <c r="CA126" s="107" t="str">
        <f t="shared" si="392"/>
        <v/>
      </c>
      <c r="CB126" s="107" t="str">
        <f t="shared" si="393"/>
        <v/>
      </c>
      <c r="CC126" s="108" t="str">
        <f t="shared" si="394"/>
        <v/>
      </c>
      <c r="CD126" s="109" t="str">
        <f t="shared" si="395"/>
        <v/>
      </c>
      <c r="CE126" s="110" t="str">
        <f t="shared" si="396"/>
        <v/>
      </c>
      <c r="CF126" s="111" t="str">
        <f t="shared" si="397"/>
        <v/>
      </c>
      <c r="CG126" s="112" t="str">
        <f t="shared" si="398"/>
        <v/>
      </c>
      <c r="CI126" s="3"/>
      <c r="CK126" s="105" t="str">
        <f t="shared" si="399"/>
        <v/>
      </c>
      <c r="CL126" s="106" t="str">
        <f t="shared" si="400"/>
        <v/>
      </c>
      <c r="CM126" s="107" t="str">
        <f t="shared" si="401"/>
        <v/>
      </c>
      <c r="CN126" s="107" t="str">
        <f t="shared" si="402"/>
        <v/>
      </c>
      <c r="CO126" s="108" t="str">
        <f t="shared" si="403"/>
        <v/>
      </c>
      <c r="CP126" s="109" t="str">
        <f t="shared" si="404"/>
        <v/>
      </c>
      <c r="CQ126" s="110" t="str">
        <f t="shared" si="405"/>
        <v/>
      </c>
      <c r="CR126" s="111" t="str">
        <f t="shared" si="406"/>
        <v/>
      </c>
      <c r="CS126" s="112" t="str">
        <f t="shared" si="407"/>
        <v/>
      </c>
      <c r="CU126" s="3"/>
      <c r="CW126" s="105" t="str">
        <f t="shared" si="408"/>
        <v/>
      </c>
      <c r="CX126" s="106" t="str">
        <f t="shared" si="409"/>
        <v/>
      </c>
      <c r="CY126" s="107" t="str">
        <f t="shared" si="410"/>
        <v/>
      </c>
      <c r="CZ126" s="107" t="str">
        <f t="shared" si="411"/>
        <v/>
      </c>
      <c r="DA126" s="108" t="str">
        <f t="shared" si="412"/>
        <v/>
      </c>
      <c r="DB126" s="109" t="str">
        <f t="shared" si="413"/>
        <v/>
      </c>
      <c r="DC126" s="110" t="str">
        <f t="shared" si="414"/>
        <v/>
      </c>
      <c r="DD126" s="111" t="str">
        <f t="shared" si="415"/>
        <v/>
      </c>
      <c r="DE126" s="112" t="str">
        <f t="shared" si="416"/>
        <v/>
      </c>
      <c r="DG126" s="3"/>
      <c r="DI126" s="105" t="str">
        <f t="shared" si="417"/>
        <v/>
      </c>
      <c r="DJ126" s="106" t="str">
        <f t="shared" si="418"/>
        <v/>
      </c>
      <c r="DK126" s="107" t="str">
        <f t="shared" si="419"/>
        <v/>
      </c>
      <c r="DL126" s="107" t="str">
        <f t="shared" si="420"/>
        <v/>
      </c>
      <c r="DM126" s="108" t="str">
        <f t="shared" si="421"/>
        <v/>
      </c>
      <c r="DN126" s="109" t="str">
        <f t="shared" si="422"/>
        <v/>
      </c>
      <c r="DO126" s="110" t="str">
        <f t="shared" si="423"/>
        <v/>
      </c>
      <c r="DP126" s="111" t="str">
        <f t="shared" si="424"/>
        <v/>
      </c>
      <c r="DQ126" s="112" t="str">
        <f t="shared" si="425"/>
        <v/>
      </c>
      <c r="DS126" s="3"/>
      <c r="DU126" s="105" t="str">
        <f t="shared" si="426"/>
        <v/>
      </c>
      <c r="DV126" s="106" t="str">
        <f t="shared" si="427"/>
        <v/>
      </c>
      <c r="DW126" s="107" t="str">
        <f t="shared" si="428"/>
        <v/>
      </c>
      <c r="DX126" s="107" t="str">
        <f t="shared" si="429"/>
        <v/>
      </c>
      <c r="DY126" s="108" t="str">
        <f t="shared" si="430"/>
        <v/>
      </c>
      <c r="DZ126" s="109" t="str">
        <f t="shared" si="431"/>
        <v/>
      </c>
      <c r="EA126" s="110" t="str">
        <f t="shared" si="432"/>
        <v/>
      </c>
      <c r="EB126" s="111" t="str">
        <f t="shared" si="433"/>
        <v/>
      </c>
      <c r="EC126" s="112" t="str">
        <f t="shared" si="434"/>
        <v/>
      </c>
      <c r="EE126" s="3"/>
      <c r="EG126" s="105" t="str">
        <f t="shared" si="435"/>
        <v/>
      </c>
      <c r="EH126" s="106" t="str">
        <f t="shared" si="436"/>
        <v/>
      </c>
      <c r="EI126" s="107" t="str">
        <f t="shared" si="437"/>
        <v/>
      </c>
      <c r="EJ126" s="107" t="str">
        <f t="shared" si="438"/>
        <v/>
      </c>
      <c r="EK126" s="108" t="str">
        <f t="shared" si="439"/>
        <v/>
      </c>
      <c r="EL126" s="109" t="str">
        <f t="shared" si="440"/>
        <v/>
      </c>
      <c r="EM126" s="110" t="str">
        <f t="shared" si="441"/>
        <v/>
      </c>
      <c r="EN126" s="111" t="str">
        <f t="shared" si="442"/>
        <v/>
      </c>
      <c r="EO126" s="112" t="str">
        <f t="shared" si="443"/>
        <v/>
      </c>
      <c r="EQ126" s="3"/>
      <c r="ES126" s="105" t="str">
        <f t="shared" si="444"/>
        <v/>
      </c>
      <c r="ET126" s="106" t="str">
        <f t="shared" si="445"/>
        <v/>
      </c>
      <c r="EU126" s="107" t="str">
        <f t="shared" si="446"/>
        <v/>
      </c>
      <c r="EV126" s="107" t="str">
        <f t="shared" si="447"/>
        <v/>
      </c>
      <c r="EW126" s="108" t="str">
        <f t="shared" si="448"/>
        <v/>
      </c>
      <c r="EX126" s="109" t="str">
        <f t="shared" si="449"/>
        <v/>
      </c>
      <c r="EY126" s="110" t="str">
        <f t="shared" si="450"/>
        <v/>
      </c>
      <c r="EZ126" s="111" t="str">
        <f t="shared" si="451"/>
        <v/>
      </c>
      <c r="FA126" s="112" t="str">
        <f t="shared" si="452"/>
        <v/>
      </c>
      <c r="FC126" s="3"/>
      <c r="FE126" s="105" t="str">
        <f t="shared" si="453"/>
        <v/>
      </c>
      <c r="FF126" s="106" t="str">
        <f t="shared" si="454"/>
        <v/>
      </c>
      <c r="FG126" s="107" t="str">
        <f t="shared" si="455"/>
        <v/>
      </c>
      <c r="FH126" s="107" t="str">
        <f t="shared" si="456"/>
        <v/>
      </c>
      <c r="FI126" s="108" t="str">
        <f t="shared" si="457"/>
        <v/>
      </c>
      <c r="FJ126" s="109" t="str">
        <f t="shared" si="458"/>
        <v/>
      </c>
      <c r="FK126" s="110" t="str">
        <f t="shared" si="459"/>
        <v/>
      </c>
      <c r="FL126" s="111" t="str">
        <f t="shared" si="460"/>
        <v/>
      </c>
      <c r="FM126" s="112" t="str">
        <f t="shared" si="461"/>
        <v/>
      </c>
      <c r="FO126" s="3"/>
      <c r="FQ126" s="105" t="str">
        <f>IF(FU126="","",#REF!)</f>
        <v/>
      </c>
      <c r="FR126" s="106" t="str">
        <f t="shared" si="462"/>
        <v/>
      </c>
      <c r="FS126" s="107" t="str">
        <f t="shared" si="463"/>
        <v/>
      </c>
      <c r="FT126" s="107" t="str">
        <f t="shared" si="464"/>
        <v/>
      </c>
      <c r="FU126" s="108" t="str">
        <f t="shared" si="465"/>
        <v/>
      </c>
      <c r="FV126" s="109" t="str">
        <f t="shared" si="466"/>
        <v/>
      </c>
      <c r="FW126" s="110" t="str">
        <f t="shared" si="467"/>
        <v/>
      </c>
      <c r="FX126" s="111" t="str">
        <f t="shared" si="468"/>
        <v/>
      </c>
      <c r="FY126" s="112" t="str">
        <f t="shared" si="469"/>
        <v/>
      </c>
      <c r="GA126" s="3"/>
      <c r="GC126" s="105" t="str">
        <f t="shared" si="470"/>
        <v/>
      </c>
      <c r="GD126" s="106" t="str">
        <f t="shared" si="471"/>
        <v/>
      </c>
      <c r="GE126" s="107" t="str">
        <f t="shared" si="472"/>
        <v/>
      </c>
      <c r="GF126" s="107" t="str">
        <f t="shared" si="473"/>
        <v/>
      </c>
      <c r="GG126" s="108" t="str">
        <f t="shared" si="474"/>
        <v/>
      </c>
      <c r="GH126" s="109" t="str">
        <f t="shared" si="475"/>
        <v/>
      </c>
      <c r="GI126" s="110" t="str">
        <f t="shared" si="476"/>
        <v/>
      </c>
      <c r="GJ126" s="111" t="str">
        <f t="shared" si="477"/>
        <v/>
      </c>
      <c r="GK126" s="112" t="str">
        <f t="shared" si="478"/>
        <v/>
      </c>
      <c r="GM126" s="3"/>
      <c r="GO126" s="105" t="str">
        <f t="shared" si="479"/>
        <v/>
      </c>
      <c r="GP126" s="106" t="str">
        <f t="shared" si="480"/>
        <v/>
      </c>
      <c r="GQ126" s="107" t="str">
        <f t="shared" si="481"/>
        <v/>
      </c>
      <c r="GR126" s="107" t="str">
        <f t="shared" si="482"/>
        <v/>
      </c>
      <c r="GS126" s="108" t="str">
        <f t="shared" si="483"/>
        <v/>
      </c>
      <c r="GT126" s="109" t="str">
        <f t="shared" si="484"/>
        <v/>
      </c>
      <c r="GU126" s="110" t="str">
        <f t="shared" si="485"/>
        <v/>
      </c>
      <c r="GV126" s="111" t="str">
        <f t="shared" si="486"/>
        <v/>
      </c>
      <c r="GW126" s="112" t="str">
        <f t="shared" si="487"/>
        <v/>
      </c>
      <c r="GY126" s="3"/>
      <c r="HA126" s="105" t="str">
        <f t="shared" si="488"/>
        <v/>
      </c>
      <c r="HB126" s="106" t="str">
        <f t="shared" si="489"/>
        <v/>
      </c>
      <c r="HC126" s="107" t="str">
        <f t="shared" si="490"/>
        <v/>
      </c>
      <c r="HD126" s="107" t="str">
        <f t="shared" si="491"/>
        <v/>
      </c>
      <c r="HE126" s="108" t="str">
        <f t="shared" si="492"/>
        <v/>
      </c>
      <c r="HF126" s="109" t="str">
        <f t="shared" si="493"/>
        <v/>
      </c>
      <c r="HG126" s="110" t="str">
        <f t="shared" si="494"/>
        <v/>
      </c>
      <c r="HH126" s="111" t="str">
        <f t="shared" si="495"/>
        <v/>
      </c>
      <c r="HI126" s="112" t="str">
        <f t="shared" si="496"/>
        <v/>
      </c>
      <c r="HK126" s="3"/>
      <c r="HM126" s="105" t="str">
        <f t="shared" si="497"/>
        <v/>
      </c>
      <c r="HN126" s="106" t="str">
        <f t="shared" si="498"/>
        <v/>
      </c>
      <c r="HO126" s="107" t="str">
        <f t="shared" si="499"/>
        <v/>
      </c>
      <c r="HP126" s="107" t="str">
        <f t="shared" si="500"/>
        <v/>
      </c>
      <c r="HQ126" s="108" t="str">
        <f t="shared" si="501"/>
        <v/>
      </c>
      <c r="HR126" s="109" t="str">
        <f t="shared" si="502"/>
        <v/>
      </c>
      <c r="HS126" s="110" t="str">
        <f t="shared" si="503"/>
        <v/>
      </c>
      <c r="HT126" s="111" t="str">
        <f t="shared" si="504"/>
        <v/>
      </c>
      <c r="HU126" s="112" t="str">
        <f t="shared" si="505"/>
        <v/>
      </c>
      <c r="HW126" s="3"/>
      <c r="HY126" s="105" t="str">
        <f t="shared" si="506"/>
        <v/>
      </c>
      <c r="HZ126" s="106" t="str">
        <f t="shared" si="507"/>
        <v/>
      </c>
      <c r="IA126" s="107" t="str">
        <f t="shared" si="508"/>
        <v/>
      </c>
      <c r="IB126" s="107" t="str">
        <f t="shared" si="509"/>
        <v/>
      </c>
      <c r="IC126" s="108" t="str">
        <f t="shared" si="510"/>
        <v/>
      </c>
      <c r="ID126" s="109" t="str">
        <f t="shared" si="511"/>
        <v/>
      </c>
      <c r="IE126" s="110" t="str">
        <f t="shared" si="512"/>
        <v/>
      </c>
      <c r="IF126" s="111" t="str">
        <f t="shared" si="513"/>
        <v/>
      </c>
      <c r="IG126" s="112" t="str">
        <f t="shared" si="514"/>
        <v/>
      </c>
      <c r="II126" s="3"/>
      <c r="IK126" s="105" t="str">
        <f t="shared" si="515"/>
        <v/>
      </c>
      <c r="IL126" s="106" t="str">
        <f t="shared" si="516"/>
        <v/>
      </c>
      <c r="IM126" s="107" t="str">
        <f t="shared" si="517"/>
        <v/>
      </c>
      <c r="IN126" s="107" t="str">
        <f t="shared" si="518"/>
        <v/>
      </c>
      <c r="IO126" s="108" t="str">
        <f t="shared" si="519"/>
        <v/>
      </c>
      <c r="IP126" s="109" t="str">
        <f t="shared" si="520"/>
        <v/>
      </c>
      <c r="IQ126" s="110" t="str">
        <f t="shared" si="521"/>
        <v/>
      </c>
      <c r="IR126" s="111" t="str">
        <f t="shared" si="522"/>
        <v/>
      </c>
      <c r="IS126" s="112" t="str">
        <f t="shared" si="523"/>
        <v/>
      </c>
      <c r="IU126" s="3"/>
      <c r="IW126" s="105" t="str">
        <f t="shared" si="524"/>
        <v/>
      </c>
      <c r="IX126" s="106" t="str">
        <f t="shared" si="525"/>
        <v/>
      </c>
      <c r="IY126" s="107" t="str">
        <f t="shared" si="526"/>
        <v/>
      </c>
      <c r="IZ126" s="107" t="str">
        <f t="shared" si="527"/>
        <v/>
      </c>
      <c r="JA126" s="108" t="str">
        <f t="shared" si="528"/>
        <v/>
      </c>
      <c r="JB126" s="109" t="str">
        <f t="shared" si="529"/>
        <v/>
      </c>
      <c r="JC126" s="110" t="str">
        <f t="shared" si="530"/>
        <v/>
      </c>
      <c r="JD126" s="111" t="str">
        <f t="shared" si="531"/>
        <v/>
      </c>
      <c r="JE126" s="112" t="str">
        <f t="shared" si="532"/>
        <v/>
      </c>
      <c r="JG126" s="3"/>
      <c r="JI126" s="105" t="str">
        <f t="shared" si="533"/>
        <v/>
      </c>
      <c r="JJ126" s="106" t="str">
        <f t="shared" si="534"/>
        <v/>
      </c>
      <c r="JK126" s="107" t="str">
        <f t="shared" si="535"/>
        <v/>
      </c>
      <c r="JL126" s="107" t="str">
        <f t="shared" si="536"/>
        <v/>
      </c>
      <c r="JM126" s="108" t="str">
        <f t="shared" si="537"/>
        <v/>
      </c>
      <c r="JN126" s="109" t="str">
        <f t="shared" si="538"/>
        <v/>
      </c>
      <c r="JO126" s="110" t="str">
        <f t="shared" si="539"/>
        <v/>
      </c>
      <c r="JP126" s="111" t="str">
        <f t="shared" si="540"/>
        <v/>
      </c>
      <c r="JQ126" s="112" t="str">
        <f t="shared" si="541"/>
        <v/>
      </c>
      <c r="JS126" s="3"/>
      <c r="JU126" s="105" t="str">
        <f t="shared" si="542"/>
        <v/>
      </c>
      <c r="JV126" s="106" t="str">
        <f t="shared" si="543"/>
        <v/>
      </c>
      <c r="JW126" s="107" t="str">
        <f t="shared" si="544"/>
        <v/>
      </c>
      <c r="JX126" s="107" t="str">
        <f t="shared" si="545"/>
        <v/>
      </c>
      <c r="JY126" s="108" t="str">
        <f t="shared" si="546"/>
        <v/>
      </c>
      <c r="JZ126" s="109" t="str">
        <f t="shared" si="547"/>
        <v/>
      </c>
      <c r="KA126" s="110" t="str">
        <f t="shared" si="548"/>
        <v/>
      </c>
      <c r="KB126" s="111" t="str">
        <f t="shared" si="549"/>
        <v/>
      </c>
      <c r="KC126" s="112" t="str">
        <f t="shared" si="550"/>
        <v/>
      </c>
      <c r="KE126" s="3"/>
    </row>
    <row r="127" spans="1:292" ht="13.5" customHeight="1">
      <c r="A127" s="20"/>
      <c r="E127" s="105" t="str">
        <f t="shared" si="337"/>
        <v/>
      </c>
      <c r="F127" s="106" t="str">
        <f t="shared" si="338"/>
        <v/>
      </c>
      <c r="G127" s="107" t="str">
        <f t="shared" si="339"/>
        <v/>
      </c>
      <c r="H127" s="107" t="str">
        <f t="shared" si="340"/>
        <v/>
      </c>
      <c r="I127" s="108" t="str">
        <f t="shared" si="341"/>
        <v/>
      </c>
      <c r="J127" s="109" t="str">
        <f t="shared" si="342"/>
        <v/>
      </c>
      <c r="K127" s="110" t="str">
        <f t="shared" si="343"/>
        <v/>
      </c>
      <c r="L127" s="111" t="str">
        <f t="shared" si="344"/>
        <v/>
      </c>
      <c r="M127" s="112" t="str">
        <f t="shared" si="345"/>
        <v/>
      </c>
      <c r="O127" s="3"/>
      <c r="Q127" s="105" t="str">
        <f t="shared" si="346"/>
        <v/>
      </c>
      <c r="R127" s="106" t="str">
        <f t="shared" si="347"/>
        <v/>
      </c>
      <c r="S127" s="107" t="str">
        <f t="shared" si="348"/>
        <v/>
      </c>
      <c r="T127" s="107" t="str">
        <f t="shared" si="349"/>
        <v/>
      </c>
      <c r="U127" s="108" t="str">
        <f t="shared" si="350"/>
        <v/>
      </c>
      <c r="V127" s="109" t="str">
        <f t="shared" si="351"/>
        <v/>
      </c>
      <c r="W127" s="110" t="str">
        <f t="shared" si="352"/>
        <v/>
      </c>
      <c r="X127" s="111" t="s">
        <v>287</v>
      </c>
      <c r="Y127" s="112" t="str">
        <f t="shared" si="353"/>
        <v/>
      </c>
      <c r="AA127" s="3"/>
      <c r="AC127" s="105" t="str">
        <f t="shared" si="354"/>
        <v/>
      </c>
      <c r="AD127" s="106" t="str">
        <f t="shared" si="355"/>
        <v/>
      </c>
      <c r="AE127" s="107" t="str">
        <f t="shared" si="356"/>
        <v/>
      </c>
      <c r="AF127" s="107" t="str">
        <f t="shared" si="357"/>
        <v/>
      </c>
      <c r="AG127" s="108" t="str">
        <f t="shared" si="358"/>
        <v/>
      </c>
      <c r="AH127" s="109" t="str">
        <f t="shared" si="359"/>
        <v/>
      </c>
      <c r="AI127" s="110" t="str">
        <f t="shared" si="360"/>
        <v/>
      </c>
      <c r="AJ127" s="111" t="str">
        <f t="shared" si="361"/>
        <v/>
      </c>
      <c r="AK127" s="112" t="str">
        <f t="shared" si="362"/>
        <v/>
      </c>
      <c r="AM127" s="3"/>
      <c r="AO127" s="105" t="str">
        <f t="shared" si="363"/>
        <v/>
      </c>
      <c r="AP127" s="106" t="str">
        <f t="shared" si="364"/>
        <v/>
      </c>
      <c r="AQ127" s="107" t="str">
        <f t="shared" si="365"/>
        <v/>
      </c>
      <c r="AR127" s="107" t="str">
        <f t="shared" si="366"/>
        <v/>
      </c>
      <c r="AS127" s="108" t="str">
        <f t="shared" si="367"/>
        <v/>
      </c>
      <c r="AT127" s="109" t="str">
        <f t="shared" si="368"/>
        <v/>
      </c>
      <c r="AU127" s="110" t="str">
        <f t="shared" si="369"/>
        <v/>
      </c>
      <c r="AV127" s="111" t="str">
        <f t="shared" si="370"/>
        <v/>
      </c>
      <c r="AW127" s="112" t="str">
        <f t="shared" si="371"/>
        <v/>
      </c>
      <c r="AY127" s="3"/>
      <c r="BA127" s="105" t="str">
        <f t="shared" si="372"/>
        <v/>
      </c>
      <c r="BB127" s="106" t="str">
        <f t="shared" si="373"/>
        <v/>
      </c>
      <c r="BC127" s="107" t="str">
        <f t="shared" si="374"/>
        <v/>
      </c>
      <c r="BD127" s="107" t="str">
        <f t="shared" si="375"/>
        <v/>
      </c>
      <c r="BE127" s="108" t="str">
        <f t="shared" si="376"/>
        <v/>
      </c>
      <c r="BF127" s="109" t="str">
        <f t="shared" si="377"/>
        <v/>
      </c>
      <c r="BG127" s="110" t="str">
        <f t="shared" si="378"/>
        <v/>
      </c>
      <c r="BH127" s="111" t="str">
        <f t="shared" si="379"/>
        <v/>
      </c>
      <c r="BI127" s="112" t="str">
        <f t="shared" si="380"/>
        <v/>
      </c>
      <c r="BK127" s="3"/>
      <c r="BM127" s="105" t="str">
        <f t="shared" si="381"/>
        <v/>
      </c>
      <c r="BN127" s="106" t="str">
        <f t="shared" si="382"/>
        <v/>
      </c>
      <c r="BO127" s="107" t="str">
        <f t="shared" si="383"/>
        <v/>
      </c>
      <c r="BP127" s="107" t="str">
        <f t="shared" si="384"/>
        <v/>
      </c>
      <c r="BQ127" s="108" t="str">
        <f t="shared" si="385"/>
        <v/>
      </c>
      <c r="BR127" s="109" t="str">
        <f t="shared" si="386"/>
        <v/>
      </c>
      <c r="BS127" s="110" t="str">
        <f t="shared" si="387"/>
        <v/>
      </c>
      <c r="BT127" s="111" t="str">
        <f t="shared" si="388"/>
        <v/>
      </c>
      <c r="BU127" s="112" t="str">
        <f t="shared" si="389"/>
        <v/>
      </c>
      <c r="BW127" s="3"/>
      <c r="BY127" s="105" t="str">
        <f t="shared" si="390"/>
        <v/>
      </c>
      <c r="BZ127" s="106" t="str">
        <f t="shared" si="391"/>
        <v/>
      </c>
      <c r="CA127" s="107" t="str">
        <f t="shared" si="392"/>
        <v/>
      </c>
      <c r="CB127" s="107" t="str">
        <f t="shared" si="393"/>
        <v/>
      </c>
      <c r="CC127" s="108" t="str">
        <f t="shared" si="394"/>
        <v/>
      </c>
      <c r="CD127" s="109" t="str">
        <f t="shared" si="395"/>
        <v/>
      </c>
      <c r="CE127" s="110" t="str">
        <f t="shared" si="396"/>
        <v/>
      </c>
      <c r="CF127" s="111" t="str">
        <f t="shared" si="397"/>
        <v/>
      </c>
      <c r="CG127" s="112" t="str">
        <f t="shared" si="398"/>
        <v/>
      </c>
      <c r="CI127" s="3"/>
      <c r="CK127" s="105" t="str">
        <f t="shared" si="399"/>
        <v/>
      </c>
      <c r="CL127" s="106" t="str">
        <f t="shared" si="400"/>
        <v/>
      </c>
      <c r="CM127" s="107" t="str">
        <f t="shared" si="401"/>
        <v/>
      </c>
      <c r="CN127" s="107" t="str">
        <f t="shared" si="402"/>
        <v/>
      </c>
      <c r="CO127" s="108" t="str">
        <f t="shared" si="403"/>
        <v/>
      </c>
      <c r="CP127" s="109" t="str">
        <f t="shared" si="404"/>
        <v/>
      </c>
      <c r="CQ127" s="110" t="str">
        <f t="shared" si="405"/>
        <v/>
      </c>
      <c r="CR127" s="111" t="str">
        <f t="shared" si="406"/>
        <v/>
      </c>
      <c r="CS127" s="112" t="str">
        <f t="shared" si="407"/>
        <v/>
      </c>
      <c r="CU127" s="3"/>
      <c r="CW127" s="105" t="str">
        <f t="shared" si="408"/>
        <v/>
      </c>
      <c r="CX127" s="106" t="str">
        <f t="shared" si="409"/>
        <v/>
      </c>
      <c r="CY127" s="107" t="str">
        <f t="shared" si="410"/>
        <v/>
      </c>
      <c r="CZ127" s="107" t="str">
        <f t="shared" si="411"/>
        <v/>
      </c>
      <c r="DA127" s="108" t="str">
        <f t="shared" si="412"/>
        <v/>
      </c>
      <c r="DB127" s="109" t="str">
        <f t="shared" si="413"/>
        <v/>
      </c>
      <c r="DC127" s="110" t="str">
        <f t="shared" si="414"/>
        <v/>
      </c>
      <c r="DD127" s="111" t="str">
        <f t="shared" si="415"/>
        <v/>
      </c>
      <c r="DE127" s="112" t="str">
        <f t="shared" si="416"/>
        <v/>
      </c>
      <c r="DG127" s="3"/>
      <c r="DI127" s="105" t="str">
        <f t="shared" si="417"/>
        <v/>
      </c>
      <c r="DJ127" s="106" t="str">
        <f t="shared" si="418"/>
        <v/>
      </c>
      <c r="DK127" s="107" t="str">
        <f t="shared" si="419"/>
        <v/>
      </c>
      <c r="DL127" s="107" t="str">
        <f t="shared" si="420"/>
        <v/>
      </c>
      <c r="DM127" s="108" t="str">
        <f t="shared" si="421"/>
        <v/>
      </c>
      <c r="DN127" s="109" t="str">
        <f t="shared" si="422"/>
        <v/>
      </c>
      <c r="DO127" s="110" t="str">
        <f t="shared" si="423"/>
        <v/>
      </c>
      <c r="DP127" s="111" t="str">
        <f t="shared" si="424"/>
        <v/>
      </c>
      <c r="DQ127" s="112" t="str">
        <f t="shared" si="425"/>
        <v/>
      </c>
      <c r="DS127" s="3"/>
      <c r="DU127" s="105" t="str">
        <f t="shared" si="426"/>
        <v/>
      </c>
      <c r="DV127" s="106" t="str">
        <f t="shared" si="427"/>
        <v/>
      </c>
      <c r="DW127" s="107" t="str">
        <f t="shared" si="428"/>
        <v/>
      </c>
      <c r="DX127" s="107" t="str">
        <f t="shared" si="429"/>
        <v/>
      </c>
      <c r="DY127" s="108" t="str">
        <f t="shared" si="430"/>
        <v/>
      </c>
      <c r="DZ127" s="109" t="str">
        <f t="shared" si="431"/>
        <v/>
      </c>
      <c r="EA127" s="110" t="str">
        <f t="shared" si="432"/>
        <v/>
      </c>
      <c r="EB127" s="111" t="str">
        <f t="shared" si="433"/>
        <v/>
      </c>
      <c r="EC127" s="112" t="str">
        <f t="shared" si="434"/>
        <v/>
      </c>
      <c r="EE127" s="3"/>
      <c r="EG127" s="105" t="str">
        <f t="shared" si="435"/>
        <v/>
      </c>
      <c r="EH127" s="106" t="str">
        <f t="shared" si="436"/>
        <v/>
      </c>
      <c r="EI127" s="107" t="str">
        <f t="shared" si="437"/>
        <v/>
      </c>
      <c r="EJ127" s="107" t="str">
        <f t="shared" si="438"/>
        <v/>
      </c>
      <c r="EK127" s="108" t="str">
        <f t="shared" si="439"/>
        <v/>
      </c>
      <c r="EL127" s="109" t="str">
        <f t="shared" si="440"/>
        <v/>
      </c>
      <c r="EM127" s="110" t="str">
        <f t="shared" si="441"/>
        <v/>
      </c>
      <c r="EN127" s="111" t="str">
        <f t="shared" si="442"/>
        <v/>
      </c>
      <c r="EO127" s="112" t="str">
        <f t="shared" si="443"/>
        <v/>
      </c>
      <c r="EQ127" s="3"/>
      <c r="ES127" s="105" t="str">
        <f t="shared" si="444"/>
        <v/>
      </c>
      <c r="ET127" s="106" t="str">
        <f t="shared" si="445"/>
        <v/>
      </c>
      <c r="EU127" s="107" t="str">
        <f t="shared" si="446"/>
        <v/>
      </c>
      <c r="EV127" s="107" t="str">
        <f t="shared" si="447"/>
        <v/>
      </c>
      <c r="EW127" s="108" t="str">
        <f t="shared" si="448"/>
        <v/>
      </c>
      <c r="EX127" s="109" t="str">
        <f t="shared" si="449"/>
        <v/>
      </c>
      <c r="EY127" s="110" t="str">
        <f t="shared" si="450"/>
        <v/>
      </c>
      <c r="EZ127" s="111" t="str">
        <f t="shared" si="451"/>
        <v/>
      </c>
      <c r="FA127" s="112" t="str">
        <f t="shared" si="452"/>
        <v/>
      </c>
      <c r="FC127" s="3"/>
      <c r="FE127" s="105" t="str">
        <f t="shared" si="453"/>
        <v/>
      </c>
      <c r="FF127" s="106" t="str">
        <f t="shared" si="454"/>
        <v/>
      </c>
      <c r="FG127" s="107" t="str">
        <f t="shared" si="455"/>
        <v/>
      </c>
      <c r="FH127" s="107" t="str">
        <f t="shared" si="456"/>
        <v/>
      </c>
      <c r="FI127" s="108" t="str">
        <f t="shared" si="457"/>
        <v/>
      </c>
      <c r="FJ127" s="109" t="str">
        <f t="shared" si="458"/>
        <v/>
      </c>
      <c r="FK127" s="110" t="str">
        <f t="shared" si="459"/>
        <v/>
      </c>
      <c r="FL127" s="111" t="str">
        <f t="shared" si="460"/>
        <v/>
      </c>
      <c r="FM127" s="112" t="str">
        <f t="shared" si="461"/>
        <v/>
      </c>
      <c r="FO127" s="3"/>
      <c r="FQ127" s="105" t="str">
        <f>IF(FU127="","",#REF!)</f>
        <v/>
      </c>
      <c r="FR127" s="106" t="str">
        <f t="shared" si="462"/>
        <v/>
      </c>
      <c r="FS127" s="107" t="str">
        <f t="shared" si="463"/>
        <v/>
      </c>
      <c r="FT127" s="107" t="str">
        <f t="shared" si="464"/>
        <v/>
      </c>
      <c r="FU127" s="108" t="str">
        <f t="shared" si="465"/>
        <v/>
      </c>
      <c r="FV127" s="109" t="str">
        <f t="shared" si="466"/>
        <v/>
      </c>
      <c r="FW127" s="110" t="str">
        <f t="shared" si="467"/>
        <v/>
      </c>
      <c r="FX127" s="111" t="str">
        <f t="shared" si="468"/>
        <v/>
      </c>
      <c r="FY127" s="112" t="str">
        <f t="shared" si="469"/>
        <v/>
      </c>
      <c r="GA127" s="3"/>
      <c r="GC127" s="105" t="str">
        <f t="shared" si="470"/>
        <v/>
      </c>
      <c r="GD127" s="106" t="str">
        <f t="shared" si="471"/>
        <v/>
      </c>
      <c r="GE127" s="107" t="str">
        <f t="shared" si="472"/>
        <v/>
      </c>
      <c r="GF127" s="107" t="str">
        <f t="shared" si="473"/>
        <v/>
      </c>
      <c r="GG127" s="108" t="str">
        <f t="shared" si="474"/>
        <v/>
      </c>
      <c r="GH127" s="109" t="str">
        <f t="shared" si="475"/>
        <v/>
      </c>
      <c r="GI127" s="110" t="str">
        <f t="shared" si="476"/>
        <v/>
      </c>
      <c r="GJ127" s="111" t="str">
        <f t="shared" si="477"/>
        <v/>
      </c>
      <c r="GK127" s="112" t="str">
        <f t="shared" si="478"/>
        <v/>
      </c>
      <c r="GM127" s="3"/>
      <c r="GO127" s="105" t="str">
        <f t="shared" si="479"/>
        <v/>
      </c>
      <c r="GP127" s="106" t="str">
        <f t="shared" si="480"/>
        <v/>
      </c>
      <c r="GQ127" s="107" t="str">
        <f t="shared" si="481"/>
        <v/>
      </c>
      <c r="GR127" s="107" t="str">
        <f t="shared" si="482"/>
        <v/>
      </c>
      <c r="GS127" s="108" t="str">
        <f t="shared" si="483"/>
        <v/>
      </c>
      <c r="GT127" s="109" t="str">
        <f t="shared" si="484"/>
        <v/>
      </c>
      <c r="GU127" s="110" t="str">
        <f t="shared" si="485"/>
        <v/>
      </c>
      <c r="GV127" s="111" t="str">
        <f t="shared" si="486"/>
        <v/>
      </c>
      <c r="GW127" s="112" t="str">
        <f t="shared" si="487"/>
        <v/>
      </c>
      <c r="GY127" s="3"/>
      <c r="HA127" s="105" t="str">
        <f t="shared" si="488"/>
        <v/>
      </c>
      <c r="HB127" s="106" t="str">
        <f t="shared" si="489"/>
        <v/>
      </c>
      <c r="HC127" s="107" t="str">
        <f t="shared" si="490"/>
        <v/>
      </c>
      <c r="HD127" s="107" t="str">
        <f t="shared" si="491"/>
        <v/>
      </c>
      <c r="HE127" s="108" t="str">
        <f t="shared" si="492"/>
        <v/>
      </c>
      <c r="HF127" s="109" t="str">
        <f t="shared" si="493"/>
        <v/>
      </c>
      <c r="HG127" s="110" t="str">
        <f t="shared" si="494"/>
        <v/>
      </c>
      <c r="HH127" s="111" t="str">
        <f t="shared" si="495"/>
        <v/>
      </c>
      <c r="HI127" s="112" t="str">
        <f t="shared" si="496"/>
        <v/>
      </c>
      <c r="HK127" s="3"/>
      <c r="HM127" s="105" t="str">
        <f t="shared" si="497"/>
        <v/>
      </c>
      <c r="HN127" s="106" t="str">
        <f t="shared" si="498"/>
        <v/>
      </c>
      <c r="HO127" s="107" t="str">
        <f t="shared" si="499"/>
        <v/>
      </c>
      <c r="HP127" s="107" t="str">
        <f t="shared" si="500"/>
        <v/>
      </c>
      <c r="HQ127" s="108" t="str">
        <f t="shared" si="501"/>
        <v/>
      </c>
      <c r="HR127" s="109" t="str">
        <f t="shared" si="502"/>
        <v/>
      </c>
      <c r="HS127" s="110" t="str">
        <f t="shared" si="503"/>
        <v/>
      </c>
      <c r="HT127" s="111" t="str">
        <f t="shared" si="504"/>
        <v/>
      </c>
      <c r="HU127" s="112" t="str">
        <f t="shared" si="505"/>
        <v/>
      </c>
      <c r="HW127" s="3"/>
      <c r="HY127" s="105" t="str">
        <f t="shared" si="506"/>
        <v/>
      </c>
      <c r="HZ127" s="106" t="str">
        <f t="shared" si="507"/>
        <v/>
      </c>
      <c r="IA127" s="107" t="str">
        <f t="shared" si="508"/>
        <v/>
      </c>
      <c r="IB127" s="107" t="str">
        <f t="shared" si="509"/>
        <v/>
      </c>
      <c r="IC127" s="108" t="str">
        <f t="shared" si="510"/>
        <v/>
      </c>
      <c r="ID127" s="109" t="str">
        <f t="shared" si="511"/>
        <v/>
      </c>
      <c r="IE127" s="110" t="str">
        <f t="shared" si="512"/>
        <v/>
      </c>
      <c r="IF127" s="111" t="str">
        <f t="shared" si="513"/>
        <v/>
      </c>
      <c r="IG127" s="112" t="str">
        <f t="shared" si="514"/>
        <v/>
      </c>
      <c r="II127" s="3"/>
      <c r="IK127" s="105" t="str">
        <f t="shared" si="515"/>
        <v/>
      </c>
      <c r="IL127" s="106" t="str">
        <f t="shared" si="516"/>
        <v/>
      </c>
      <c r="IM127" s="107" t="str">
        <f t="shared" si="517"/>
        <v/>
      </c>
      <c r="IN127" s="107" t="str">
        <f t="shared" si="518"/>
        <v/>
      </c>
      <c r="IO127" s="108" t="str">
        <f t="shared" si="519"/>
        <v/>
      </c>
      <c r="IP127" s="109" t="str">
        <f t="shared" si="520"/>
        <v/>
      </c>
      <c r="IQ127" s="110" t="str">
        <f t="shared" si="521"/>
        <v/>
      </c>
      <c r="IR127" s="111" t="str">
        <f t="shared" si="522"/>
        <v/>
      </c>
      <c r="IS127" s="112" t="str">
        <f t="shared" si="523"/>
        <v/>
      </c>
      <c r="IU127" s="3"/>
      <c r="IW127" s="105" t="str">
        <f t="shared" si="524"/>
        <v/>
      </c>
      <c r="IX127" s="106" t="str">
        <f t="shared" si="525"/>
        <v/>
      </c>
      <c r="IY127" s="107" t="str">
        <f t="shared" si="526"/>
        <v/>
      </c>
      <c r="IZ127" s="107" t="str">
        <f t="shared" si="527"/>
        <v/>
      </c>
      <c r="JA127" s="108" t="str">
        <f t="shared" si="528"/>
        <v/>
      </c>
      <c r="JB127" s="109" t="str">
        <f t="shared" si="529"/>
        <v/>
      </c>
      <c r="JC127" s="110" t="str">
        <f t="shared" si="530"/>
        <v/>
      </c>
      <c r="JD127" s="111" t="str">
        <f t="shared" si="531"/>
        <v/>
      </c>
      <c r="JE127" s="112" t="str">
        <f t="shared" si="532"/>
        <v/>
      </c>
      <c r="JG127" s="3"/>
      <c r="JI127" s="105" t="str">
        <f t="shared" si="533"/>
        <v/>
      </c>
      <c r="JJ127" s="106" t="str">
        <f t="shared" si="534"/>
        <v/>
      </c>
      <c r="JK127" s="107" t="str">
        <f t="shared" si="535"/>
        <v/>
      </c>
      <c r="JL127" s="107" t="str">
        <f t="shared" si="536"/>
        <v/>
      </c>
      <c r="JM127" s="108" t="str">
        <f t="shared" si="537"/>
        <v/>
      </c>
      <c r="JN127" s="109" t="str">
        <f t="shared" si="538"/>
        <v/>
      </c>
      <c r="JO127" s="110" t="str">
        <f t="shared" si="539"/>
        <v/>
      </c>
      <c r="JP127" s="111" t="str">
        <f t="shared" si="540"/>
        <v/>
      </c>
      <c r="JQ127" s="112" t="str">
        <f t="shared" si="541"/>
        <v/>
      </c>
      <c r="JS127" s="3"/>
      <c r="JU127" s="105" t="str">
        <f t="shared" si="542"/>
        <v/>
      </c>
      <c r="JV127" s="106" t="str">
        <f t="shared" si="543"/>
        <v/>
      </c>
      <c r="JW127" s="107" t="str">
        <f t="shared" si="544"/>
        <v/>
      </c>
      <c r="JX127" s="107" t="str">
        <f t="shared" si="545"/>
        <v/>
      </c>
      <c r="JY127" s="108" t="str">
        <f t="shared" si="546"/>
        <v/>
      </c>
      <c r="JZ127" s="109" t="str">
        <f t="shared" si="547"/>
        <v/>
      </c>
      <c r="KA127" s="110" t="str">
        <f t="shared" si="548"/>
        <v/>
      </c>
      <c r="KB127" s="111" t="str">
        <f t="shared" si="549"/>
        <v/>
      </c>
      <c r="KC127" s="112" t="str">
        <f t="shared" si="550"/>
        <v/>
      </c>
      <c r="KE127" s="3"/>
    </row>
    <row r="128" spans="1:292" ht="13.5" customHeight="1">
      <c r="A128" s="20"/>
      <c r="E128" s="105" t="str">
        <f t="shared" si="337"/>
        <v/>
      </c>
      <c r="F128" s="106" t="str">
        <f t="shared" si="338"/>
        <v/>
      </c>
      <c r="G128" s="107" t="str">
        <f t="shared" si="339"/>
        <v/>
      </c>
      <c r="H128" s="107" t="str">
        <f t="shared" si="340"/>
        <v/>
      </c>
      <c r="I128" s="108" t="str">
        <f t="shared" si="341"/>
        <v/>
      </c>
      <c r="J128" s="109" t="str">
        <f t="shared" si="342"/>
        <v/>
      </c>
      <c r="K128" s="110" t="str">
        <f t="shared" si="343"/>
        <v/>
      </c>
      <c r="L128" s="111" t="str">
        <f t="shared" si="344"/>
        <v/>
      </c>
      <c r="M128" s="112" t="str">
        <f t="shared" si="345"/>
        <v/>
      </c>
      <c r="O128" s="3"/>
      <c r="Q128" s="105" t="str">
        <f t="shared" si="346"/>
        <v/>
      </c>
      <c r="R128" s="106" t="str">
        <f t="shared" si="347"/>
        <v/>
      </c>
      <c r="S128" s="107" t="str">
        <f t="shared" si="348"/>
        <v/>
      </c>
      <c r="T128" s="107" t="str">
        <f t="shared" si="349"/>
        <v/>
      </c>
      <c r="U128" s="108" t="str">
        <f t="shared" si="350"/>
        <v/>
      </c>
      <c r="V128" s="109" t="str">
        <f t="shared" si="351"/>
        <v/>
      </c>
      <c r="W128" s="110" t="str">
        <f t="shared" si="352"/>
        <v/>
      </c>
      <c r="X128" s="111" t="s">
        <v>287</v>
      </c>
      <c r="Y128" s="112" t="str">
        <f t="shared" si="353"/>
        <v/>
      </c>
      <c r="AA128" s="3"/>
      <c r="AC128" s="105" t="str">
        <f t="shared" si="354"/>
        <v/>
      </c>
      <c r="AD128" s="106" t="str">
        <f t="shared" si="355"/>
        <v/>
      </c>
      <c r="AE128" s="107" t="str">
        <f t="shared" si="356"/>
        <v/>
      </c>
      <c r="AF128" s="107" t="str">
        <f t="shared" si="357"/>
        <v/>
      </c>
      <c r="AG128" s="108" t="str">
        <f t="shared" si="358"/>
        <v/>
      </c>
      <c r="AH128" s="109" t="str">
        <f t="shared" si="359"/>
        <v/>
      </c>
      <c r="AI128" s="110" t="str">
        <f t="shared" si="360"/>
        <v/>
      </c>
      <c r="AJ128" s="111" t="str">
        <f t="shared" si="361"/>
        <v/>
      </c>
      <c r="AK128" s="112" t="str">
        <f t="shared" si="362"/>
        <v/>
      </c>
      <c r="AM128" s="3"/>
      <c r="AO128" s="105" t="str">
        <f t="shared" si="363"/>
        <v/>
      </c>
      <c r="AP128" s="106" t="str">
        <f t="shared" si="364"/>
        <v/>
      </c>
      <c r="AQ128" s="107" t="str">
        <f t="shared" si="365"/>
        <v/>
      </c>
      <c r="AR128" s="107" t="str">
        <f t="shared" si="366"/>
        <v/>
      </c>
      <c r="AS128" s="108" t="str">
        <f t="shared" si="367"/>
        <v/>
      </c>
      <c r="AT128" s="109" t="str">
        <f t="shared" si="368"/>
        <v/>
      </c>
      <c r="AU128" s="110" t="str">
        <f t="shared" si="369"/>
        <v/>
      </c>
      <c r="AV128" s="111" t="str">
        <f t="shared" si="370"/>
        <v/>
      </c>
      <c r="AW128" s="112" t="str">
        <f t="shared" si="371"/>
        <v/>
      </c>
      <c r="AY128" s="3"/>
      <c r="BA128" s="105" t="str">
        <f t="shared" si="372"/>
        <v/>
      </c>
      <c r="BB128" s="106" t="str">
        <f t="shared" si="373"/>
        <v/>
      </c>
      <c r="BC128" s="107" t="str">
        <f t="shared" si="374"/>
        <v/>
      </c>
      <c r="BD128" s="107" t="str">
        <f t="shared" si="375"/>
        <v/>
      </c>
      <c r="BE128" s="108" t="str">
        <f t="shared" si="376"/>
        <v/>
      </c>
      <c r="BF128" s="109" t="str">
        <f t="shared" si="377"/>
        <v/>
      </c>
      <c r="BG128" s="110" t="str">
        <f t="shared" si="378"/>
        <v/>
      </c>
      <c r="BH128" s="111" t="str">
        <f t="shared" si="379"/>
        <v/>
      </c>
      <c r="BI128" s="112" t="str">
        <f t="shared" si="380"/>
        <v/>
      </c>
      <c r="BK128" s="3"/>
      <c r="BM128" s="105" t="str">
        <f t="shared" si="381"/>
        <v/>
      </c>
      <c r="BN128" s="106" t="str">
        <f t="shared" si="382"/>
        <v/>
      </c>
      <c r="BO128" s="107" t="str">
        <f t="shared" si="383"/>
        <v/>
      </c>
      <c r="BP128" s="107" t="str">
        <f t="shared" si="384"/>
        <v/>
      </c>
      <c r="BQ128" s="108" t="str">
        <f t="shared" si="385"/>
        <v/>
      </c>
      <c r="BR128" s="109" t="str">
        <f t="shared" si="386"/>
        <v/>
      </c>
      <c r="BS128" s="110" t="str">
        <f t="shared" si="387"/>
        <v/>
      </c>
      <c r="BT128" s="111" t="str">
        <f t="shared" si="388"/>
        <v/>
      </c>
      <c r="BU128" s="112" t="str">
        <f t="shared" si="389"/>
        <v/>
      </c>
      <c r="BW128" s="3"/>
      <c r="BY128" s="105" t="str">
        <f t="shared" si="390"/>
        <v/>
      </c>
      <c r="BZ128" s="106" t="str">
        <f t="shared" si="391"/>
        <v/>
      </c>
      <c r="CA128" s="107" t="str">
        <f t="shared" si="392"/>
        <v/>
      </c>
      <c r="CB128" s="107" t="str">
        <f t="shared" si="393"/>
        <v/>
      </c>
      <c r="CC128" s="108" t="str">
        <f t="shared" si="394"/>
        <v/>
      </c>
      <c r="CD128" s="109" t="str">
        <f t="shared" si="395"/>
        <v/>
      </c>
      <c r="CE128" s="110" t="str">
        <f t="shared" si="396"/>
        <v/>
      </c>
      <c r="CF128" s="111" t="str">
        <f t="shared" si="397"/>
        <v/>
      </c>
      <c r="CG128" s="112" t="str">
        <f t="shared" si="398"/>
        <v/>
      </c>
      <c r="CI128" s="3"/>
      <c r="CK128" s="105" t="str">
        <f t="shared" si="399"/>
        <v/>
      </c>
      <c r="CL128" s="106" t="str">
        <f t="shared" si="400"/>
        <v/>
      </c>
      <c r="CM128" s="107" t="str">
        <f t="shared" si="401"/>
        <v/>
      </c>
      <c r="CN128" s="107" t="str">
        <f t="shared" si="402"/>
        <v/>
      </c>
      <c r="CO128" s="108" t="str">
        <f t="shared" si="403"/>
        <v/>
      </c>
      <c r="CP128" s="109" t="str">
        <f t="shared" si="404"/>
        <v/>
      </c>
      <c r="CQ128" s="110" t="str">
        <f t="shared" si="405"/>
        <v/>
      </c>
      <c r="CR128" s="111" t="str">
        <f t="shared" si="406"/>
        <v/>
      </c>
      <c r="CS128" s="112" t="str">
        <f t="shared" si="407"/>
        <v/>
      </c>
      <c r="CU128" s="3"/>
      <c r="CW128" s="105" t="str">
        <f t="shared" si="408"/>
        <v/>
      </c>
      <c r="CX128" s="106" t="str">
        <f t="shared" si="409"/>
        <v/>
      </c>
      <c r="CY128" s="107" t="str">
        <f t="shared" si="410"/>
        <v/>
      </c>
      <c r="CZ128" s="107" t="str">
        <f t="shared" si="411"/>
        <v/>
      </c>
      <c r="DA128" s="108" t="str">
        <f t="shared" si="412"/>
        <v/>
      </c>
      <c r="DB128" s="109" t="str">
        <f t="shared" si="413"/>
        <v/>
      </c>
      <c r="DC128" s="110" t="str">
        <f t="shared" si="414"/>
        <v/>
      </c>
      <c r="DD128" s="111" t="str">
        <f t="shared" si="415"/>
        <v/>
      </c>
      <c r="DE128" s="112" t="str">
        <f t="shared" si="416"/>
        <v/>
      </c>
      <c r="DG128" s="3"/>
      <c r="DI128" s="105" t="str">
        <f t="shared" si="417"/>
        <v/>
      </c>
      <c r="DJ128" s="106" t="str">
        <f t="shared" si="418"/>
        <v/>
      </c>
      <c r="DK128" s="107" t="str">
        <f t="shared" si="419"/>
        <v/>
      </c>
      <c r="DL128" s="107" t="str">
        <f t="shared" si="420"/>
        <v/>
      </c>
      <c r="DM128" s="108" t="str">
        <f t="shared" si="421"/>
        <v/>
      </c>
      <c r="DN128" s="109" t="str">
        <f t="shared" si="422"/>
        <v/>
      </c>
      <c r="DO128" s="110" t="str">
        <f t="shared" si="423"/>
        <v/>
      </c>
      <c r="DP128" s="111" t="str">
        <f t="shared" si="424"/>
        <v/>
      </c>
      <c r="DQ128" s="112" t="str">
        <f t="shared" si="425"/>
        <v/>
      </c>
      <c r="DS128" s="3"/>
      <c r="DU128" s="105" t="str">
        <f t="shared" si="426"/>
        <v/>
      </c>
      <c r="DV128" s="106" t="str">
        <f t="shared" si="427"/>
        <v/>
      </c>
      <c r="DW128" s="107" t="str">
        <f t="shared" si="428"/>
        <v/>
      </c>
      <c r="DX128" s="107" t="str">
        <f t="shared" si="429"/>
        <v/>
      </c>
      <c r="DY128" s="108" t="str">
        <f t="shared" si="430"/>
        <v/>
      </c>
      <c r="DZ128" s="109" t="str">
        <f t="shared" si="431"/>
        <v/>
      </c>
      <c r="EA128" s="110" t="str">
        <f t="shared" si="432"/>
        <v/>
      </c>
      <c r="EB128" s="111" t="str">
        <f t="shared" si="433"/>
        <v/>
      </c>
      <c r="EC128" s="112" t="str">
        <f t="shared" si="434"/>
        <v/>
      </c>
      <c r="EE128" s="3"/>
      <c r="EG128" s="105" t="str">
        <f t="shared" si="435"/>
        <v/>
      </c>
      <c r="EH128" s="106" t="str">
        <f t="shared" si="436"/>
        <v/>
      </c>
      <c r="EI128" s="107" t="str">
        <f t="shared" si="437"/>
        <v/>
      </c>
      <c r="EJ128" s="107" t="str">
        <f t="shared" si="438"/>
        <v/>
      </c>
      <c r="EK128" s="108" t="str">
        <f t="shared" si="439"/>
        <v/>
      </c>
      <c r="EL128" s="109" t="str">
        <f t="shared" si="440"/>
        <v/>
      </c>
      <c r="EM128" s="110" t="str">
        <f t="shared" si="441"/>
        <v/>
      </c>
      <c r="EN128" s="111" t="str">
        <f t="shared" si="442"/>
        <v/>
      </c>
      <c r="EO128" s="112" t="str">
        <f t="shared" si="443"/>
        <v/>
      </c>
      <c r="EQ128" s="3"/>
      <c r="ES128" s="105" t="str">
        <f t="shared" si="444"/>
        <v/>
      </c>
      <c r="ET128" s="106" t="str">
        <f t="shared" si="445"/>
        <v/>
      </c>
      <c r="EU128" s="107" t="str">
        <f t="shared" si="446"/>
        <v/>
      </c>
      <c r="EV128" s="107" t="str">
        <f t="shared" si="447"/>
        <v/>
      </c>
      <c r="EW128" s="108" t="str">
        <f t="shared" si="448"/>
        <v/>
      </c>
      <c r="EX128" s="109" t="str">
        <f t="shared" si="449"/>
        <v/>
      </c>
      <c r="EY128" s="110" t="str">
        <f t="shared" si="450"/>
        <v/>
      </c>
      <c r="EZ128" s="111" t="str">
        <f t="shared" si="451"/>
        <v/>
      </c>
      <c r="FA128" s="112" t="str">
        <f t="shared" si="452"/>
        <v/>
      </c>
      <c r="FC128" s="3"/>
      <c r="FE128" s="105" t="str">
        <f t="shared" si="453"/>
        <v/>
      </c>
      <c r="FF128" s="106" t="str">
        <f t="shared" si="454"/>
        <v/>
      </c>
      <c r="FG128" s="107" t="str">
        <f t="shared" si="455"/>
        <v/>
      </c>
      <c r="FH128" s="107" t="str">
        <f t="shared" si="456"/>
        <v/>
      </c>
      <c r="FI128" s="108" t="str">
        <f t="shared" si="457"/>
        <v/>
      </c>
      <c r="FJ128" s="109" t="str">
        <f t="shared" si="458"/>
        <v/>
      </c>
      <c r="FK128" s="110" t="str">
        <f t="shared" si="459"/>
        <v/>
      </c>
      <c r="FL128" s="111" t="str">
        <f t="shared" si="460"/>
        <v/>
      </c>
      <c r="FM128" s="112" t="str">
        <f t="shared" si="461"/>
        <v/>
      </c>
      <c r="FO128" s="3"/>
      <c r="FQ128" s="105" t="str">
        <f>IF(FU128="","",#REF!)</f>
        <v/>
      </c>
      <c r="FR128" s="106" t="str">
        <f t="shared" si="462"/>
        <v/>
      </c>
      <c r="FS128" s="107" t="str">
        <f t="shared" si="463"/>
        <v/>
      </c>
      <c r="FT128" s="107" t="str">
        <f t="shared" si="464"/>
        <v/>
      </c>
      <c r="FU128" s="108" t="str">
        <f t="shared" si="465"/>
        <v/>
      </c>
      <c r="FV128" s="109" t="str">
        <f t="shared" si="466"/>
        <v/>
      </c>
      <c r="FW128" s="110" t="str">
        <f t="shared" si="467"/>
        <v/>
      </c>
      <c r="FX128" s="111" t="str">
        <f t="shared" si="468"/>
        <v/>
      </c>
      <c r="FY128" s="112" t="str">
        <f t="shared" si="469"/>
        <v/>
      </c>
      <c r="GA128" s="3"/>
      <c r="GC128" s="105" t="str">
        <f t="shared" si="470"/>
        <v/>
      </c>
      <c r="GD128" s="106" t="str">
        <f t="shared" si="471"/>
        <v/>
      </c>
      <c r="GE128" s="107" t="str">
        <f t="shared" si="472"/>
        <v/>
      </c>
      <c r="GF128" s="107" t="str">
        <f t="shared" si="473"/>
        <v/>
      </c>
      <c r="GG128" s="108" t="str">
        <f t="shared" si="474"/>
        <v/>
      </c>
      <c r="GH128" s="109" t="str">
        <f t="shared" si="475"/>
        <v/>
      </c>
      <c r="GI128" s="110" t="str">
        <f t="shared" si="476"/>
        <v/>
      </c>
      <c r="GJ128" s="111" t="str">
        <f t="shared" si="477"/>
        <v/>
      </c>
      <c r="GK128" s="112" t="str">
        <f t="shared" si="478"/>
        <v/>
      </c>
      <c r="GM128" s="3"/>
      <c r="GO128" s="105" t="str">
        <f t="shared" si="479"/>
        <v/>
      </c>
      <c r="GP128" s="106" t="str">
        <f t="shared" si="480"/>
        <v/>
      </c>
      <c r="GQ128" s="107" t="str">
        <f t="shared" si="481"/>
        <v/>
      </c>
      <c r="GR128" s="107" t="str">
        <f t="shared" si="482"/>
        <v/>
      </c>
      <c r="GS128" s="108" t="str">
        <f t="shared" si="483"/>
        <v/>
      </c>
      <c r="GT128" s="109" t="str">
        <f t="shared" si="484"/>
        <v/>
      </c>
      <c r="GU128" s="110" t="str">
        <f t="shared" si="485"/>
        <v/>
      </c>
      <c r="GV128" s="111" t="str">
        <f t="shared" si="486"/>
        <v/>
      </c>
      <c r="GW128" s="112" t="str">
        <f t="shared" si="487"/>
        <v/>
      </c>
      <c r="GY128" s="3"/>
      <c r="HA128" s="105" t="str">
        <f t="shared" si="488"/>
        <v/>
      </c>
      <c r="HB128" s="106" t="str">
        <f t="shared" si="489"/>
        <v/>
      </c>
      <c r="HC128" s="107" t="str">
        <f t="shared" si="490"/>
        <v/>
      </c>
      <c r="HD128" s="107" t="str">
        <f t="shared" si="491"/>
        <v/>
      </c>
      <c r="HE128" s="108" t="str">
        <f t="shared" si="492"/>
        <v/>
      </c>
      <c r="HF128" s="109" t="str">
        <f t="shared" si="493"/>
        <v/>
      </c>
      <c r="HG128" s="110" t="str">
        <f t="shared" si="494"/>
        <v/>
      </c>
      <c r="HH128" s="111" t="str">
        <f t="shared" si="495"/>
        <v/>
      </c>
      <c r="HI128" s="112" t="str">
        <f t="shared" si="496"/>
        <v/>
      </c>
      <c r="HK128" s="3"/>
      <c r="HM128" s="105" t="str">
        <f t="shared" si="497"/>
        <v/>
      </c>
      <c r="HN128" s="106" t="str">
        <f t="shared" si="498"/>
        <v/>
      </c>
      <c r="HO128" s="107" t="str">
        <f t="shared" si="499"/>
        <v/>
      </c>
      <c r="HP128" s="107" t="str">
        <f t="shared" si="500"/>
        <v/>
      </c>
      <c r="HQ128" s="108" t="str">
        <f t="shared" si="501"/>
        <v/>
      </c>
      <c r="HR128" s="109" t="str">
        <f t="shared" si="502"/>
        <v/>
      </c>
      <c r="HS128" s="110" t="str">
        <f t="shared" si="503"/>
        <v/>
      </c>
      <c r="HT128" s="111" t="str">
        <f t="shared" si="504"/>
        <v/>
      </c>
      <c r="HU128" s="112" t="str">
        <f t="shared" si="505"/>
        <v/>
      </c>
      <c r="HW128" s="3"/>
      <c r="HY128" s="105" t="str">
        <f t="shared" si="506"/>
        <v/>
      </c>
      <c r="HZ128" s="106" t="str">
        <f t="shared" si="507"/>
        <v/>
      </c>
      <c r="IA128" s="107" t="str">
        <f t="shared" si="508"/>
        <v/>
      </c>
      <c r="IB128" s="107" t="str">
        <f t="shared" si="509"/>
        <v/>
      </c>
      <c r="IC128" s="108" t="str">
        <f t="shared" si="510"/>
        <v/>
      </c>
      <c r="ID128" s="109" t="str">
        <f t="shared" si="511"/>
        <v/>
      </c>
      <c r="IE128" s="110" t="str">
        <f t="shared" si="512"/>
        <v/>
      </c>
      <c r="IF128" s="111" t="str">
        <f t="shared" si="513"/>
        <v/>
      </c>
      <c r="IG128" s="112" t="str">
        <f t="shared" si="514"/>
        <v/>
      </c>
      <c r="II128" s="3"/>
      <c r="IK128" s="105" t="str">
        <f t="shared" si="515"/>
        <v/>
      </c>
      <c r="IL128" s="106" t="str">
        <f t="shared" si="516"/>
        <v/>
      </c>
      <c r="IM128" s="107" t="str">
        <f t="shared" si="517"/>
        <v/>
      </c>
      <c r="IN128" s="107" t="str">
        <f t="shared" si="518"/>
        <v/>
      </c>
      <c r="IO128" s="108" t="str">
        <f t="shared" si="519"/>
        <v/>
      </c>
      <c r="IP128" s="109" t="str">
        <f t="shared" si="520"/>
        <v/>
      </c>
      <c r="IQ128" s="110" t="str">
        <f t="shared" si="521"/>
        <v/>
      </c>
      <c r="IR128" s="111" t="str">
        <f t="shared" si="522"/>
        <v/>
      </c>
      <c r="IS128" s="112" t="str">
        <f t="shared" si="523"/>
        <v/>
      </c>
      <c r="IU128" s="3"/>
      <c r="IW128" s="105" t="str">
        <f t="shared" si="524"/>
        <v/>
      </c>
      <c r="IX128" s="106" t="str">
        <f t="shared" si="525"/>
        <v/>
      </c>
      <c r="IY128" s="107" t="str">
        <f t="shared" si="526"/>
        <v/>
      </c>
      <c r="IZ128" s="107" t="str">
        <f t="shared" si="527"/>
        <v/>
      </c>
      <c r="JA128" s="108" t="str">
        <f t="shared" si="528"/>
        <v/>
      </c>
      <c r="JB128" s="109" t="str">
        <f t="shared" si="529"/>
        <v/>
      </c>
      <c r="JC128" s="110" t="str">
        <f t="shared" si="530"/>
        <v/>
      </c>
      <c r="JD128" s="111" t="str">
        <f t="shared" si="531"/>
        <v/>
      </c>
      <c r="JE128" s="112" t="str">
        <f t="shared" si="532"/>
        <v/>
      </c>
      <c r="JG128" s="3"/>
      <c r="JI128" s="105" t="str">
        <f t="shared" si="533"/>
        <v/>
      </c>
      <c r="JJ128" s="106" t="str">
        <f t="shared" si="534"/>
        <v/>
      </c>
      <c r="JK128" s="107" t="str">
        <f t="shared" si="535"/>
        <v/>
      </c>
      <c r="JL128" s="107" t="str">
        <f t="shared" si="536"/>
        <v/>
      </c>
      <c r="JM128" s="108" t="str">
        <f t="shared" si="537"/>
        <v/>
      </c>
      <c r="JN128" s="109" t="str">
        <f t="shared" si="538"/>
        <v/>
      </c>
      <c r="JO128" s="110" t="str">
        <f t="shared" si="539"/>
        <v/>
      </c>
      <c r="JP128" s="111" t="str">
        <f t="shared" si="540"/>
        <v/>
      </c>
      <c r="JQ128" s="112" t="str">
        <f t="shared" si="541"/>
        <v/>
      </c>
      <c r="JS128" s="3"/>
      <c r="JU128" s="105" t="str">
        <f t="shared" si="542"/>
        <v/>
      </c>
      <c r="JV128" s="106" t="str">
        <f t="shared" si="543"/>
        <v/>
      </c>
      <c r="JW128" s="107" t="str">
        <f t="shared" si="544"/>
        <v/>
      </c>
      <c r="JX128" s="107" t="str">
        <f t="shared" si="545"/>
        <v/>
      </c>
      <c r="JY128" s="108" t="str">
        <f t="shared" si="546"/>
        <v/>
      </c>
      <c r="JZ128" s="109" t="str">
        <f t="shared" si="547"/>
        <v/>
      </c>
      <c r="KA128" s="110" t="str">
        <f t="shared" si="548"/>
        <v/>
      </c>
      <c r="KB128" s="111" t="str">
        <f t="shared" si="549"/>
        <v/>
      </c>
      <c r="KC128" s="112" t="str">
        <f t="shared" si="550"/>
        <v/>
      </c>
      <c r="KE128" s="3"/>
    </row>
    <row r="129" spans="1:291" ht="13.5" customHeight="1">
      <c r="A129" s="20"/>
      <c r="E129" s="105" t="str">
        <f t="shared" si="337"/>
        <v/>
      </c>
      <c r="F129" s="106" t="str">
        <f t="shared" si="338"/>
        <v/>
      </c>
      <c r="G129" s="107" t="str">
        <f t="shared" si="339"/>
        <v/>
      </c>
      <c r="H129" s="107" t="str">
        <f t="shared" si="340"/>
        <v/>
      </c>
      <c r="I129" s="108" t="str">
        <f t="shared" si="341"/>
        <v/>
      </c>
      <c r="J129" s="109" t="str">
        <f t="shared" si="342"/>
        <v/>
      </c>
      <c r="K129" s="110" t="str">
        <f t="shared" si="343"/>
        <v/>
      </c>
      <c r="L129" s="111" t="str">
        <f t="shared" si="344"/>
        <v/>
      </c>
      <c r="M129" s="112" t="str">
        <f t="shared" si="345"/>
        <v/>
      </c>
      <c r="O129" s="3"/>
      <c r="Q129" s="105" t="str">
        <f t="shared" si="346"/>
        <v/>
      </c>
      <c r="R129" s="106" t="str">
        <f t="shared" si="347"/>
        <v/>
      </c>
      <c r="S129" s="107" t="str">
        <f t="shared" si="348"/>
        <v/>
      </c>
      <c r="T129" s="107" t="str">
        <f t="shared" si="349"/>
        <v/>
      </c>
      <c r="U129" s="108" t="str">
        <f t="shared" si="350"/>
        <v/>
      </c>
      <c r="V129" s="109" t="str">
        <f t="shared" si="351"/>
        <v/>
      </c>
      <c r="W129" s="110" t="str">
        <f t="shared" si="352"/>
        <v/>
      </c>
      <c r="X129" s="111" t="s">
        <v>287</v>
      </c>
      <c r="Y129" s="112" t="str">
        <f t="shared" si="353"/>
        <v/>
      </c>
      <c r="AA129" s="3"/>
      <c r="AC129" s="105" t="str">
        <f t="shared" si="354"/>
        <v/>
      </c>
      <c r="AD129" s="106" t="str">
        <f t="shared" si="355"/>
        <v/>
      </c>
      <c r="AE129" s="107" t="str">
        <f t="shared" si="356"/>
        <v/>
      </c>
      <c r="AF129" s="107" t="str">
        <f t="shared" si="357"/>
        <v/>
      </c>
      <c r="AG129" s="108" t="str">
        <f t="shared" si="358"/>
        <v/>
      </c>
      <c r="AH129" s="109" t="str">
        <f t="shared" si="359"/>
        <v/>
      </c>
      <c r="AI129" s="110" t="str">
        <f t="shared" si="360"/>
        <v/>
      </c>
      <c r="AJ129" s="111" t="str">
        <f t="shared" si="361"/>
        <v/>
      </c>
      <c r="AK129" s="112" t="str">
        <f t="shared" si="362"/>
        <v/>
      </c>
      <c r="AM129" s="3"/>
      <c r="AO129" s="105" t="str">
        <f t="shared" si="363"/>
        <v/>
      </c>
      <c r="AP129" s="106" t="str">
        <f t="shared" si="364"/>
        <v/>
      </c>
      <c r="AQ129" s="107" t="str">
        <f t="shared" si="365"/>
        <v/>
      </c>
      <c r="AR129" s="107" t="str">
        <f t="shared" si="366"/>
        <v/>
      </c>
      <c r="AS129" s="108" t="str">
        <f t="shared" si="367"/>
        <v/>
      </c>
      <c r="AT129" s="109" t="str">
        <f t="shared" si="368"/>
        <v/>
      </c>
      <c r="AU129" s="110" t="str">
        <f t="shared" si="369"/>
        <v/>
      </c>
      <c r="AV129" s="111" t="str">
        <f t="shared" si="370"/>
        <v/>
      </c>
      <c r="AW129" s="112" t="str">
        <f t="shared" si="371"/>
        <v/>
      </c>
      <c r="AY129" s="3"/>
      <c r="BA129" s="105" t="str">
        <f t="shared" si="372"/>
        <v/>
      </c>
      <c r="BB129" s="106" t="str">
        <f t="shared" si="373"/>
        <v/>
      </c>
      <c r="BC129" s="107" t="str">
        <f t="shared" si="374"/>
        <v/>
      </c>
      <c r="BD129" s="107" t="str">
        <f t="shared" si="375"/>
        <v/>
      </c>
      <c r="BE129" s="108" t="str">
        <f t="shared" si="376"/>
        <v/>
      </c>
      <c r="BF129" s="109" t="str">
        <f t="shared" si="377"/>
        <v/>
      </c>
      <c r="BG129" s="110" t="str">
        <f t="shared" si="378"/>
        <v/>
      </c>
      <c r="BH129" s="111" t="str">
        <f t="shared" si="379"/>
        <v/>
      </c>
      <c r="BI129" s="112" t="str">
        <f t="shared" si="380"/>
        <v/>
      </c>
      <c r="BK129" s="3"/>
      <c r="BM129" s="105" t="str">
        <f t="shared" si="381"/>
        <v/>
      </c>
      <c r="BN129" s="106" t="str">
        <f t="shared" si="382"/>
        <v/>
      </c>
      <c r="BO129" s="107" t="str">
        <f t="shared" si="383"/>
        <v/>
      </c>
      <c r="BP129" s="107" t="str">
        <f t="shared" si="384"/>
        <v/>
      </c>
      <c r="BQ129" s="108" t="str">
        <f t="shared" si="385"/>
        <v/>
      </c>
      <c r="BR129" s="109" t="str">
        <f t="shared" si="386"/>
        <v/>
      </c>
      <c r="BS129" s="110" t="str">
        <f t="shared" si="387"/>
        <v/>
      </c>
      <c r="BT129" s="111" t="str">
        <f t="shared" si="388"/>
        <v/>
      </c>
      <c r="BU129" s="112" t="str">
        <f t="shared" si="389"/>
        <v/>
      </c>
      <c r="BW129" s="3"/>
      <c r="BY129" s="105" t="str">
        <f t="shared" si="390"/>
        <v/>
      </c>
      <c r="BZ129" s="106" t="str">
        <f t="shared" si="391"/>
        <v/>
      </c>
      <c r="CA129" s="107" t="str">
        <f t="shared" si="392"/>
        <v/>
      </c>
      <c r="CB129" s="107" t="str">
        <f t="shared" si="393"/>
        <v/>
      </c>
      <c r="CC129" s="108" t="str">
        <f t="shared" si="394"/>
        <v/>
      </c>
      <c r="CD129" s="109" t="str">
        <f t="shared" si="395"/>
        <v/>
      </c>
      <c r="CE129" s="110" t="str">
        <f t="shared" si="396"/>
        <v/>
      </c>
      <c r="CF129" s="111" t="str">
        <f t="shared" si="397"/>
        <v/>
      </c>
      <c r="CG129" s="112" t="str">
        <f t="shared" si="398"/>
        <v/>
      </c>
      <c r="CI129" s="3"/>
      <c r="CK129" s="105" t="str">
        <f t="shared" si="399"/>
        <v/>
      </c>
      <c r="CL129" s="106" t="str">
        <f t="shared" si="400"/>
        <v/>
      </c>
      <c r="CM129" s="107" t="str">
        <f t="shared" si="401"/>
        <v/>
      </c>
      <c r="CN129" s="107" t="str">
        <f t="shared" si="402"/>
        <v/>
      </c>
      <c r="CO129" s="108" t="str">
        <f t="shared" si="403"/>
        <v/>
      </c>
      <c r="CP129" s="109" t="str">
        <f t="shared" si="404"/>
        <v/>
      </c>
      <c r="CQ129" s="110" t="str">
        <f t="shared" si="405"/>
        <v/>
      </c>
      <c r="CR129" s="111" t="str">
        <f t="shared" si="406"/>
        <v/>
      </c>
      <c r="CS129" s="112" t="str">
        <f t="shared" si="407"/>
        <v/>
      </c>
      <c r="CU129" s="3"/>
      <c r="CW129" s="105" t="str">
        <f t="shared" si="408"/>
        <v/>
      </c>
      <c r="CX129" s="106" t="str">
        <f t="shared" si="409"/>
        <v/>
      </c>
      <c r="CY129" s="107" t="str">
        <f t="shared" si="410"/>
        <v/>
      </c>
      <c r="CZ129" s="107" t="str">
        <f t="shared" si="411"/>
        <v/>
      </c>
      <c r="DA129" s="108" t="str">
        <f t="shared" si="412"/>
        <v/>
      </c>
      <c r="DB129" s="109" t="str">
        <f t="shared" si="413"/>
        <v/>
      </c>
      <c r="DC129" s="110" t="str">
        <f t="shared" si="414"/>
        <v/>
      </c>
      <c r="DD129" s="111" t="str">
        <f t="shared" si="415"/>
        <v/>
      </c>
      <c r="DE129" s="112" t="str">
        <f t="shared" si="416"/>
        <v/>
      </c>
      <c r="DG129" s="3"/>
      <c r="DI129" s="105" t="str">
        <f t="shared" si="417"/>
        <v/>
      </c>
      <c r="DJ129" s="106" t="str">
        <f t="shared" si="418"/>
        <v/>
      </c>
      <c r="DK129" s="107" t="str">
        <f t="shared" si="419"/>
        <v/>
      </c>
      <c r="DL129" s="107" t="str">
        <f t="shared" si="420"/>
        <v/>
      </c>
      <c r="DM129" s="108" t="str">
        <f t="shared" si="421"/>
        <v/>
      </c>
      <c r="DN129" s="109" t="str">
        <f t="shared" si="422"/>
        <v/>
      </c>
      <c r="DO129" s="110" t="str">
        <f t="shared" si="423"/>
        <v/>
      </c>
      <c r="DP129" s="111" t="str">
        <f t="shared" si="424"/>
        <v/>
      </c>
      <c r="DQ129" s="112" t="str">
        <f t="shared" si="425"/>
        <v/>
      </c>
      <c r="DS129" s="3"/>
      <c r="DU129" s="105" t="str">
        <f t="shared" si="426"/>
        <v/>
      </c>
      <c r="DV129" s="106" t="str">
        <f t="shared" si="427"/>
        <v/>
      </c>
      <c r="DW129" s="107" t="str">
        <f t="shared" si="428"/>
        <v/>
      </c>
      <c r="DX129" s="107" t="str">
        <f t="shared" si="429"/>
        <v/>
      </c>
      <c r="DY129" s="108" t="str">
        <f t="shared" si="430"/>
        <v/>
      </c>
      <c r="DZ129" s="109" t="str">
        <f t="shared" si="431"/>
        <v/>
      </c>
      <c r="EA129" s="110" t="str">
        <f t="shared" si="432"/>
        <v/>
      </c>
      <c r="EB129" s="111" t="str">
        <f t="shared" si="433"/>
        <v/>
      </c>
      <c r="EC129" s="112" t="str">
        <f t="shared" si="434"/>
        <v/>
      </c>
      <c r="EE129" s="3"/>
      <c r="EG129" s="105" t="str">
        <f t="shared" si="435"/>
        <v/>
      </c>
      <c r="EH129" s="106" t="str">
        <f t="shared" si="436"/>
        <v/>
      </c>
      <c r="EI129" s="107" t="str">
        <f t="shared" si="437"/>
        <v/>
      </c>
      <c r="EJ129" s="107" t="str">
        <f t="shared" si="438"/>
        <v/>
      </c>
      <c r="EK129" s="108" t="str">
        <f t="shared" si="439"/>
        <v/>
      </c>
      <c r="EL129" s="109" t="str">
        <f t="shared" si="440"/>
        <v/>
      </c>
      <c r="EM129" s="110" t="str">
        <f t="shared" si="441"/>
        <v/>
      </c>
      <c r="EN129" s="111" t="str">
        <f t="shared" si="442"/>
        <v/>
      </c>
      <c r="EO129" s="112" t="str">
        <f t="shared" si="443"/>
        <v/>
      </c>
      <c r="EQ129" s="3"/>
      <c r="ES129" s="105" t="str">
        <f t="shared" si="444"/>
        <v/>
      </c>
      <c r="ET129" s="106" t="str">
        <f t="shared" si="445"/>
        <v/>
      </c>
      <c r="EU129" s="107" t="str">
        <f t="shared" si="446"/>
        <v/>
      </c>
      <c r="EV129" s="107" t="str">
        <f t="shared" si="447"/>
        <v/>
      </c>
      <c r="EW129" s="108" t="str">
        <f t="shared" si="448"/>
        <v/>
      </c>
      <c r="EX129" s="109" t="str">
        <f t="shared" si="449"/>
        <v/>
      </c>
      <c r="EY129" s="110" t="str">
        <f t="shared" si="450"/>
        <v/>
      </c>
      <c r="EZ129" s="111" t="str">
        <f t="shared" si="451"/>
        <v/>
      </c>
      <c r="FA129" s="112" t="str">
        <f t="shared" si="452"/>
        <v/>
      </c>
      <c r="FC129" s="3"/>
      <c r="FE129" s="105" t="str">
        <f t="shared" si="453"/>
        <v/>
      </c>
      <c r="FF129" s="106" t="str">
        <f t="shared" si="454"/>
        <v/>
      </c>
      <c r="FG129" s="107" t="str">
        <f t="shared" si="455"/>
        <v/>
      </c>
      <c r="FH129" s="107" t="str">
        <f t="shared" si="456"/>
        <v/>
      </c>
      <c r="FI129" s="108" t="str">
        <f t="shared" si="457"/>
        <v/>
      </c>
      <c r="FJ129" s="109" t="str">
        <f t="shared" si="458"/>
        <v/>
      </c>
      <c r="FK129" s="110" t="str">
        <f t="shared" si="459"/>
        <v/>
      </c>
      <c r="FL129" s="111" t="str">
        <f t="shared" si="460"/>
        <v/>
      </c>
      <c r="FM129" s="112" t="str">
        <f t="shared" si="461"/>
        <v/>
      </c>
      <c r="FO129" s="3"/>
      <c r="FQ129" s="105" t="str">
        <f>IF(FU129="","",#REF!)</f>
        <v/>
      </c>
      <c r="FR129" s="106" t="str">
        <f t="shared" si="462"/>
        <v/>
      </c>
      <c r="FS129" s="107" t="str">
        <f t="shared" si="463"/>
        <v/>
      </c>
      <c r="FT129" s="107" t="str">
        <f t="shared" si="464"/>
        <v/>
      </c>
      <c r="FU129" s="108" t="str">
        <f t="shared" si="465"/>
        <v/>
      </c>
      <c r="FV129" s="109" t="str">
        <f t="shared" si="466"/>
        <v/>
      </c>
      <c r="FW129" s="110" t="str">
        <f t="shared" si="467"/>
        <v/>
      </c>
      <c r="FX129" s="111" t="str">
        <f t="shared" si="468"/>
        <v/>
      </c>
      <c r="FY129" s="112" t="str">
        <f t="shared" si="469"/>
        <v/>
      </c>
      <c r="GA129" s="3"/>
      <c r="GC129" s="105" t="str">
        <f t="shared" si="470"/>
        <v/>
      </c>
      <c r="GD129" s="106" t="str">
        <f t="shared" si="471"/>
        <v/>
      </c>
      <c r="GE129" s="107" t="str">
        <f t="shared" si="472"/>
        <v/>
      </c>
      <c r="GF129" s="107" t="str">
        <f t="shared" si="473"/>
        <v/>
      </c>
      <c r="GG129" s="108" t="str">
        <f t="shared" si="474"/>
        <v/>
      </c>
      <c r="GH129" s="109" t="str">
        <f t="shared" si="475"/>
        <v/>
      </c>
      <c r="GI129" s="110" t="str">
        <f t="shared" si="476"/>
        <v/>
      </c>
      <c r="GJ129" s="111" t="str">
        <f t="shared" si="477"/>
        <v/>
      </c>
      <c r="GK129" s="112" t="str">
        <f t="shared" si="478"/>
        <v/>
      </c>
      <c r="GM129" s="3"/>
      <c r="GO129" s="105" t="str">
        <f t="shared" si="479"/>
        <v/>
      </c>
      <c r="GP129" s="106" t="str">
        <f t="shared" si="480"/>
        <v/>
      </c>
      <c r="GQ129" s="107" t="str">
        <f t="shared" si="481"/>
        <v/>
      </c>
      <c r="GR129" s="107" t="str">
        <f t="shared" si="482"/>
        <v/>
      </c>
      <c r="GS129" s="108" t="str">
        <f t="shared" si="483"/>
        <v/>
      </c>
      <c r="GT129" s="109" t="str">
        <f t="shared" si="484"/>
        <v/>
      </c>
      <c r="GU129" s="110" t="str">
        <f t="shared" si="485"/>
        <v/>
      </c>
      <c r="GV129" s="111" t="str">
        <f t="shared" si="486"/>
        <v/>
      </c>
      <c r="GW129" s="112" t="str">
        <f t="shared" si="487"/>
        <v/>
      </c>
      <c r="GY129" s="3"/>
      <c r="HA129" s="105" t="str">
        <f t="shared" si="488"/>
        <v/>
      </c>
      <c r="HB129" s="106" t="str">
        <f t="shared" si="489"/>
        <v/>
      </c>
      <c r="HC129" s="107" t="str">
        <f t="shared" si="490"/>
        <v/>
      </c>
      <c r="HD129" s="107" t="str">
        <f t="shared" si="491"/>
        <v/>
      </c>
      <c r="HE129" s="108" t="str">
        <f t="shared" si="492"/>
        <v/>
      </c>
      <c r="HF129" s="109" t="str">
        <f t="shared" si="493"/>
        <v/>
      </c>
      <c r="HG129" s="110" t="str">
        <f t="shared" si="494"/>
        <v/>
      </c>
      <c r="HH129" s="111" t="str">
        <f t="shared" si="495"/>
        <v/>
      </c>
      <c r="HI129" s="112" t="str">
        <f t="shared" si="496"/>
        <v/>
      </c>
      <c r="HK129" s="3"/>
      <c r="HM129" s="105" t="str">
        <f t="shared" si="497"/>
        <v/>
      </c>
      <c r="HN129" s="106" t="str">
        <f t="shared" si="498"/>
        <v/>
      </c>
      <c r="HO129" s="107" t="str">
        <f t="shared" si="499"/>
        <v/>
      </c>
      <c r="HP129" s="107" t="str">
        <f t="shared" si="500"/>
        <v/>
      </c>
      <c r="HQ129" s="108" t="str">
        <f t="shared" si="501"/>
        <v/>
      </c>
      <c r="HR129" s="109" t="str">
        <f t="shared" si="502"/>
        <v/>
      </c>
      <c r="HS129" s="110" t="str">
        <f t="shared" si="503"/>
        <v/>
      </c>
      <c r="HT129" s="111" t="str">
        <f t="shared" si="504"/>
        <v/>
      </c>
      <c r="HU129" s="112" t="str">
        <f t="shared" si="505"/>
        <v/>
      </c>
      <c r="HW129" s="3"/>
      <c r="HY129" s="105" t="str">
        <f t="shared" si="506"/>
        <v/>
      </c>
      <c r="HZ129" s="106" t="str">
        <f t="shared" si="507"/>
        <v/>
      </c>
      <c r="IA129" s="107" t="str">
        <f t="shared" si="508"/>
        <v/>
      </c>
      <c r="IB129" s="107" t="str">
        <f t="shared" si="509"/>
        <v/>
      </c>
      <c r="IC129" s="108" t="str">
        <f t="shared" si="510"/>
        <v/>
      </c>
      <c r="ID129" s="109" t="str">
        <f t="shared" si="511"/>
        <v/>
      </c>
      <c r="IE129" s="110" t="str">
        <f t="shared" si="512"/>
        <v/>
      </c>
      <c r="IF129" s="111" t="str">
        <f t="shared" si="513"/>
        <v/>
      </c>
      <c r="IG129" s="112" t="str">
        <f t="shared" si="514"/>
        <v/>
      </c>
      <c r="II129" s="3"/>
      <c r="IK129" s="105" t="str">
        <f t="shared" si="515"/>
        <v/>
      </c>
      <c r="IL129" s="106" t="str">
        <f t="shared" si="516"/>
        <v/>
      </c>
      <c r="IM129" s="107" t="str">
        <f t="shared" si="517"/>
        <v/>
      </c>
      <c r="IN129" s="107" t="str">
        <f t="shared" si="518"/>
        <v/>
      </c>
      <c r="IO129" s="108" t="str">
        <f t="shared" si="519"/>
        <v/>
      </c>
      <c r="IP129" s="109" t="str">
        <f t="shared" si="520"/>
        <v/>
      </c>
      <c r="IQ129" s="110" t="str">
        <f t="shared" si="521"/>
        <v/>
      </c>
      <c r="IR129" s="111" t="str">
        <f t="shared" si="522"/>
        <v/>
      </c>
      <c r="IS129" s="112" t="str">
        <f t="shared" si="523"/>
        <v/>
      </c>
      <c r="IU129" s="3"/>
      <c r="IW129" s="105" t="str">
        <f t="shared" si="524"/>
        <v/>
      </c>
      <c r="IX129" s="106" t="str">
        <f t="shared" si="525"/>
        <v/>
      </c>
      <c r="IY129" s="107" t="str">
        <f t="shared" si="526"/>
        <v/>
      </c>
      <c r="IZ129" s="107" t="str">
        <f t="shared" si="527"/>
        <v/>
      </c>
      <c r="JA129" s="108" t="str">
        <f t="shared" si="528"/>
        <v/>
      </c>
      <c r="JB129" s="109" t="str">
        <f t="shared" si="529"/>
        <v/>
      </c>
      <c r="JC129" s="110" t="str">
        <f t="shared" si="530"/>
        <v/>
      </c>
      <c r="JD129" s="111" t="str">
        <f t="shared" si="531"/>
        <v/>
      </c>
      <c r="JE129" s="112" t="str">
        <f t="shared" si="532"/>
        <v/>
      </c>
      <c r="JG129" s="3"/>
      <c r="JI129" s="105" t="str">
        <f t="shared" si="533"/>
        <v/>
      </c>
      <c r="JJ129" s="106" t="str">
        <f t="shared" si="534"/>
        <v/>
      </c>
      <c r="JK129" s="107" t="str">
        <f t="shared" si="535"/>
        <v/>
      </c>
      <c r="JL129" s="107" t="str">
        <f t="shared" si="536"/>
        <v/>
      </c>
      <c r="JM129" s="108" t="str">
        <f t="shared" si="537"/>
        <v/>
      </c>
      <c r="JN129" s="109" t="str">
        <f t="shared" si="538"/>
        <v/>
      </c>
      <c r="JO129" s="110" t="str">
        <f t="shared" si="539"/>
        <v/>
      </c>
      <c r="JP129" s="111" t="str">
        <f t="shared" si="540"/>
        <v/>
      </c>
      <c r="JQ129" s="112" t="str">
        <f t="shared" si="541"/>
        <v/>
      </c>
      <c r="JS129" s="3"/>
      <c r="JU129" s="105" t="str">
        <f t="shared" si="542"/>
        <v/>
      </c>
      <c r="JV129" s="106" t="str">
        <f t="shared" si="543"/>
        <v/>
      </c>
      <c r="JW129" s="107" t="str">
        <f t="shared" si="544"/>
        <v/>
      </c>
      <c r="JX129" s="107" t="str">
        <f t="shared" si="545"/>
        <v/>
      </c>
      <c r="JY129" s="108" t="str">
        <f t="shared" si="546"/>
        <v/>
      </c>
      <c r="JZ129" s="109" t="str">
        <f t="shared" si="547"/>
        <v/>
      </c>
      <c r="KA129" s="110" t="str">
        <f t="shared" si="548"/>
        <v/>
      </c>
      <c r="KB129" s="111" t="str">
        <f t="shared" si="549"/>
        <v/>
      </c>
      <c r="KC129" s="112" t="str">
        <f t="shared" si="550"/>
        <v/>
      </c>
      <c r="KE129" s="3"/>
    </row>
    <row r="130" spans="1:291" ht="13.5" customHeight="1">
      <c r="A130" s="20"/>
      <c r="E130" s="105" t="str">
        <f t="shared" si="337"/>
        <v/>
      </c>
      <c r="F130" s="106" t="str">
        <f t="shared" si="338"/>
        <v/>
      </c>
      <c r="G130" s="107" t="str">
        <f t="shared" si="339"/>
        <v/>
      </c>
      <c r="H130" s="107" t="str">
        <f t="shared" si="340"/>
        <v/>
      </c>
      <c r="I130" s="108" t="str">
        <f t="shared" si="341"/>
        <v/>
      </c>
      <c r="J130" s="109" t="str">
        <f t="shared" si="342"/>
        <v/>
      </c>
      <c r="K130" s="110" t="str">
        <f t="shared" si="343"/>
        <v/>
      </c>
      <c r="L130" s="111" t="str">
        <f t="shared" si="344"/>
        <v/>
      </c>
      <c r="M130" s="112" t="str">
        <f t="shared" si="345"/>
        <v/>
      </c>
      <c r="O130" s="3"/>
      <c r="Q130" s="105" t="str">
        <f t="shared" si="346"/>
        <v/>
      </c>
      <c r="R130" s="106" t="str">
        <f t="shared" si="347"/>
        <v/>
      </c>
      <c r="S130" s="107" t="str">
        <f t="shared" si="348"/>
        <v/>
      </c>
      <c r="T130" s="107" t="str">
        <f t="shared" si="349"/>
        <v/>
      </c>
      <c r="U130" s="108" t="str">
        <f t="shared" si="350"/>
        <v/>
      </c>
      <c r="V130" s="109" t="str">
        <f t="shared" si="351"/>
        <v/>
      </c>
      <c r="W130" s="110" t="str">
        <f t="shared" si="352"/>
        <v/>
      </c>
      <c r="X130" s="111" t="s">
        <v>287</v>
      </c>
      <c r="Y130" s="112" t="str">
        <f t="shared" si="353"/>
        <v/>
      </c>
      <c r="AA130" s="3"/>
      <c r="AC130" s="105" t="str">
        <f t="shared" si="354"/>
        <v/>
      </c>
      <c r="AD130" s="106" t="str">
        <f t="shared" si="355"/>
        <v/>
      </c>
      <c r="AE130" s="107" t="str">
        <f t="shared" si="356"/>
        <v/>
      </c>
      <c r="AF130" s="107" t="str">
        <f t="shared" si="357"/>
        <v/>
      </c>
      <c r="AG130" s="108" t="str">
        <f t="shared" si="358"/>
        <v/>
      </c>
      <c r="AH130" s="109" t="str">
        <f t="shared" si="359"/>
        <v/>
      </c>
      <c r="AI130" s="110" t="str">
        <f t="shared" si="360"/>
        <v/>
      </c>
      <c r="AJ130" s="111" t="str">
        <f t="shared" si="361"/>
        <v/>
      </c>
      <c r="AK130" s="112" t="str">
        <f t="shared" si="362"/>
        <v/>
      </c>
      <c r="AM130" s="3"/>
      <c r="AO130" s="105" t="str">
        <f t="shared" si="363"/>
        <v/>
      </c>
      <c r="AP130" s="106" t="str">
        <f t="shared" si="364"/>
        <v/>
      </c>
      <c r="AQ130" s="107" t="str">
        <f t="shared" si="365"/>
        <v/>
      </c>
      <c r="AR130" s="107" t="str">
        <f t="shared" si="366"/>
        <v/>
      </c>
      <c r="AS130" s="108" t="str">
        <f t="shared" si="367"/>
        <v/>
      </c>
      <c r="AT130" s="109" t="str">
        <f t="shared" si="368"/>
        <v/>
      </c>
      <c r="AU130" s="110" t="str">
        <f t="shared" si="369"/>
        <v/>
      </c>
      <c r="AV130" s="111" t="str">
        <f t="shared" si="370"/>
        <v/>
      </c>
      <c r="AW130" s="112" t="str">
        <f t="shared" si="371"/>
        <v/>
      </c>
      <c r="AY130" s="3"/>
      <c r="BA130" s="105" t="str">
        <f t="shared" si="372"/>
        <v/>
      </c>
      <c r="BB130" s="106" t="str">
        <f t="shared" si="373"/>
        <v/>
      </c>
      <c r="BC130" s="107" t="str">
        <f t="shared" si="374"/>
        <v/>
      </c>
      <c r="BD130" s="107" t="str">
        <f t="shared" si="375"/>
        <v/>
      </c>
      <c r="BE130" s="108" t="str">
        <f t="shared" si="376"/>
        <v/>
      </c>
      <c r="BF130" s="109" t="str">
        <f t="shared" si="377"/>
        <v/>
      </c>
      <c r="BG130" s="110" t="str">
        <f t="shared" si="378"/>
        <v/>
      </c>
      <c r="BH130" s="111" t="str">
        <f t="shared" si="379"/>
        <v/>
      </c>
      <c r="BI130" s="112" t="str">
        <f t="shared" si="380"/>
        <v/>
      </c>
      <c r="BK130" s="3"/>
      <c r="BM130" s="105" t="str">
        <f t="shared" si="381"/>
        <v/>
      </c>
      <c r="BN130" s="106" t="str">
        <f t="shared" si="382"/>
        <v/>
      </c>
      <c r="BO130" s="107" t="str">
        <f t="shared" si="383"/>
        <v/>
      </c>
      <c r="BP130" s="107" t="str">
        <f t="shared" si="384"/>
        <v/>
      </c>
      <c r="BQ130" s="108" t="str">
        <f t="shared" si="385"/>
        <v/>
      </c>
      <c r="BR130" s="109" t="str">
        <f t="shared" si="386"/>
        <v/>
      </c>
      <c r="BS130" s="110" t="str">
        <f t="shared" si="387"/>
        <v/>
      </c>
      <c r="BT130" s="111" t="str">
        <f t="shared" si="388"/>
        <v/>
      </c>
      <c r="BU130" s="112" t="str">
        <f t="shared" si="389"/>
        <v/>
      </c>
      <c r="BW130" s="3"/>
      <c r="BY130" s="105" t="str">
        <f t="shared" si="390"/>
        <v/>
      </c>
      <c r="BZ130" s="106" t="str">
        <f t="shared" si="391"/>
        <v/>
      </c>
      <c r="CA130" s="107" t="str">
        <f t="shared" si="392"/>
        <v/>
      </c>
      <c r="CB130" s="107" t="str">
        <f t="shared" si="393"/>
        <v/>
      </c>
      <c r="CC130" s="108" t="str">
        <f t="shared" si="394"/>
        <v/>
      </c>
      <c r="CD130" s="109" t="str">
        <f t="shared" si="395"/>
        <v/>
      </c>
      <c r="CE130" s="110" t="str">
        <f t="shared" si="396"/>
        <v/>
      </c>
      <c r="CF130" s="111" t="str">
        <f t="shared" si="397"/>
        <v/>
      </c>
      <c r="CG130" s="112" t="str">
        <f t="shared" si="398"/>
        <v/>
      </c>
      <c r="CI130" s="3"/>
      <c r="CK130" s="105" t="str">
        <f t="shared" si="399"/>
        <v/>
      </c>
      <c r="CL130" s="106" t="str">
        <f t="shared" si="400"/>
        <v/>
      </c>
      <c r="CM130" s="107" t="str">
        <f t="shared" si="401"/>
        <v/>
      </c>
      <c r="CN130" s="107" t="str">
        <f t="shared" si="402"/>
        <v/>
      </c>
      <c r="CO130" s="108" t="str">
        <f t="shared" si="403"/>
        <v/>
      </c>
      <c r="CP130" s="109" t="str">
        <f t="shared" si="404"/>
        <v/>
      </c>
      <c r="CQ130" s="110" t="str">
        <f t="shared" si="405"/>
        <v/>
      </c>
      <c r="CR130" s="111" t="str">
        <f t="shared" si="406"/>
        <v/>
      </c>
      <c r="CS130" s="112" t="str">
        <f t="shared" si="407"/>
        <v/>
      </c>
      <c r="CU130" s="3"/>
      <c r="CW130" s="105" t="str">
        <f t="shared" si="408"/>
        <v/>
      </c>
      <c r="CX130" s="106" t="str">
        <f t="shared" si="409"/>
        <v/>
      </c>
      <c r="CY130" s="107" t="str">
        <f t="shared" si="410"/>
        <v/>
      </c>
      <c r="CZ130" s="107" t="str">
        <f t="shared" si="411"/>
        <v/>
      </c>
      <c r="DA130" s="108" t="str">
        <f t="shared" si="412"/>
        <v/>
      </c>
      <c r="DB130" s="109" t="str">
        <f t="shared" si="413"/>
        <v/>
      </c>
      <c r="DC130" s="110" t="str">
        <f t="shared" si="414"/>
        <v/>
      </c>
      <c r="DD130" s="111" t="str">
        <f t="shared" si="415"/>
        <v/>
      </c>
      <c r="DE130" s="112" t="str">
        <f t="shared" si="416"/>
        <v/>
      </c>
      <c r="DG130" s="3"/>
      <c r="DI130" s="105" t="str">
        <f t="shared" si="417"/>
        <v/>
      </c>
      <c r="DJ130" s="106" t="str">
        <f t="shared" si="418"/>
        <v/>
      </c>
      <c r="DK130" s="107" t="str">
        <f t="shared" si="419"/>
        <v/>
      </c>
      <c r="DL130" s="107" t="str">
        <f t="shared" si="420"/>
        <v/>
      </c>
      <c r="DM130" s="108" t="str">
        <f t="shared" si="421"/>
        <v/>
      </c>
      <c r="DN130" s="109" t="str">
        <f t="shared" si="422"/>
        <v/>
      </c>
      <c r="DO130" s="110" t="str">
        <f t="shared" si="423"/>
        <v/>
      </c>
      <c r="DP130" s="111" t="str">
        <f t="shared" si="424"/>
        <v/>
      </c>
      <c r="DQ130" s="112" t="str">
        <f t="shared" si="425"/>
        <v/>
      </c>
      <c r="DS130" s="3"/>
      <c r="DU130" s="105" t="str">
        <f t="shared" si="426"/>
        <v/>
      </c>
      <c r="DV130" s="106" t="str">
        <f t="shared" si="427"/>
        <v/>
      </c>
      <c r="DW130" s="107" t="str">
        <f t="shared" si="428"/>
        <v/>
      </c>
      <c r="DX130" s="107" t="str">
        <f t="shared" si="429"/>
        <v/>
      </c>
      <c r="DY130" s="108" t="str">
        <f t="shared" si="430"/>
        <v/>
      </c>
      <c r="DZ130" s="109" t="str">
        <f t="shared" si="431"/>
        <v/>
      </c>
      <c r="EA130" s="110" t="str">
        <f t="shared" si="432"/>
        <v/>
      </c>
      <c r="EB130" s="111" t="str">
        <f t="shared" si="433"/>
        <v/>
      </c>
      <c r="EC130" s="112" t="str">
        <f t="shared" si="434"/>
        <v/>
      </c>
      <c r="EE130" s="3"/>
      <c r="EG130" s="105" t="str">
        <f t="shared" si="435"/>
        <v/>
      </c>
      <c r="EH130" s="106" t="str">
        <f t="shared" si="436"/>
        <v/>
      </c>
      <c r="EI130" s="107" t="str">
        <f t="shared" si="437"/>
        <v/>
      </c>
      <c r="EJ130" s="107" t="str">
        <f t="shared" si="438"/>
        <v/>
      </c>
      <c r="EK130" s="108" t="str">
        <f t="shared" si="439"/>
        <v/>
      </c>
      <c r="EL130" s="109" t="str">
        <f t="shared" si="440"/>
        <v/>
      </c>
      <c r="EM130" s="110" t="str">
        <f t="shared" si="441"/>
        <v/>
      </c>
      <c r="EN130" s="111" t="str">
        <f t="shared" si="442"/>
        <v/>
      </c>
      <c r="EO130" s="112" t="str">
        <f t="shared" si="443"/>
        <v/>
      </c>
      <c r="EQ130" s="3"/>
      <c r="ES130" s="105" t="str">
        <f t="shared" si="444"/>
        <v/>
      </c>
      <c r="ET130" s="106" t="str">
        <f t="shared" si="445"/>
        <v/>
      </c>
      <c r="EU130" s="107" t="str">
        <f t="shared" si="446"/>
        <v/>
      </c>
      <c r="EV130" s="107" t="str">
        <f t="shared" si="447"/>
        <v/>
      </c>
      <c r="EW130" s="108" t="str">
        <f t="shared" si="448"/>
        <v/>
      </c>
      <c r="EX130" s="109" t="str">
        <f t="shared" si="449"/>
        <v/>
      </c>
      <c r="EY130" s="110" t="str">
        <f t="shared" si="450"/>
        <v/>
      </c>
      <c r="EZ130" s="111" t="str">
        <f t="shared" si="451"/>
        <v/>
      </c>
      <c r="FA130" s="112" t="str">
        <f t="shared" si="452"/>
        <v/>
      </c>
      <c r="FC130" s="3"/>
      <c r="FE130" s="105" t="str">
        <f t="shared" si="453"/>
        <v/>
      </c>
      <c r="FF130" s="106" t="str">
        <f t="shared" si="454"/>
        <v/>
      </c>
      <c r="FG130" s="107" t="str">
        <f t="shared" si="455"/>
        <v/>
      </c>
      <c r="FH130" s="107" t="str">
        <f t="shared" si="456"/>
        <v/>
      </c>
      <c r="FI130" s="108" t="str">
        <f t="shared" si="457"/>
        <v/>
      </c>
      <c r="FJ130" s="109" t="str">
        <f t="shared" si="458"/>
        <v/>
      </c>
      <c r="FK130" s="110" t="str">
        <f t="shared" si="459"/>
        <v/>
      </c>
      <c r="FL130" s="111" t="str">
        <f t="shared" si="460"/>
        <v/>
      </c>
      <c r="FM130" s="112" t="str">
        <f t="shared" si="461"/>
        <v/>
      </c>
      <c r="FO130" s="3"/>
      <c r="FQ130" s="105" t="str">
        <f>IF(FU130="","",#REF!)</f>
        <v/>
      </c>
      <c r="FR130" s="106" t="str">
        <f t="shared" si="462"/>
        <v/>
      </c>
      <c r="FS130" s="107" t="str">
        <f t="shared" si="463"/>
        <v/>
      </c>
      <c r="FT130" s="107" t="str">
        <f t="shared" si="464"/>
        <v/>
      </c>
      <c r="FU130" s="108" t="str">
        <f t="shared" si="465"/>
        <v/>
      </c>
      <c r="FV130" s="109" t="str">
        <f t="shared" si="466"/>
        <v/>
      </c>
      <c r="FW130" s="110" t="str">
        <f t="shared" si="467"/>
        <v/>
      </c>
      <c r="FX130" s="111" t="str">
        <f t="shared" si="468"/>
        <v/>
      </c>
      <c r="FY130" s="112" t="str">
        <f t="shared" si="469"/>
        <v/>
      </c>
      <c r="GA130" s="3"/>
      <c r="GC130" s="105" t="str">
        <f t="shared" si="470"/>
        <v/>
      </c>
      <c r="GD130" s="106" t="str">
        <f t="shared" si="471"/>
        <v/>
      </c>
      <c r="GE130" s="107" t="str">
        <f t="shared" si="472"/>
        <v/>
      </c>
      <c r="GF130" s="107" t="str">
        <f t="shared" si="473"/>
        <v/>
      </c>
      <c r="GG130" s="108" t="str">
        <f t="shared" si="474"/>
        <v/>
      </c>
      <c r="GH130" s="109" t="str">
        <f t="shared" si="475"/>
        <v/>
      </c>
      <c r="GI130" s="110" t="str">
        <f t="shared" si="476"/>
        <v/>
      </c>
      <c r="GJ130" s="111" t="str">
        <f t="shared" si="477"/>
        <v/>
      </c>
      <c r="GK130" s="112" t="str">
        <f t="shared" si="478"/>
        <v/>
      </c>
      <c r="GM130" s="3"/>
      <c r="GO130" s="105" t="str">
        <f t="shared" si="479"/>
        <v/>
      </c>
      <c r="GP130" s="106" t="str">
        <f t="shared" si="480"/>
        <v/>
      </c>
      <c r="GQ130" s="107" t="str">
        <f t="shared" si="481"/>
        <v/>
      </c>
      <c r="GR130" s="107" t="str">
        <f t="shared" si="482"/>
        <v/>
      </c>
      <c r="GS130" s="108" t="str">
        <f t="shared" si="483"/>
        <v/>
      </c>
      <c r="GT130" s="109" t="str">
        <f t="shared" si="484"/>
        <v/>
      </c>
      <c r="GU130" s="110" t="str">
        <f t="shared" si="485"/>
        <v/>
      </c>
      <c r="GV130" s="111" t="str">
        <f t="shared" si="486"/>
        <v/>
      </c>
      <c r="GW130" s="112" t="str">
        <f t="shared" si="487"/>
        <v/>
      </c>
      <c r="GY130" s="3"/>
      <c r="HA130" s="105" t="str">
        <f t="shared" si="488"/>
        <v/>
      </c>
      <c r="HB130" s="106" t="str">
        <f t="shared" si="489"/>
        <v/>
      </c>
      <c r="HC130" s="107" t="str">
        <f t="shared" si="490"/>
        <v/>
      </c>
      <c r="HD130" s="107" t="str">
        <f t="shared" si="491"/>
        <v/>
      </c>
      <c r="HE130" s="108" t="str">
        <f t="shared" si="492"/>
        <v/>
      </c>
      <c r="HF130" s="109" t="str">
        <f t="shared" si="493"/>
        <v/>
      </c>
      <c r="HG130" s="110" t="str">
        <f t="shared" si="494"/>
        <v/>
      </c>
      <c r="HH130" s="111" t="str">
        <f t="shared" si="495"/>
        <v/>
      </c>
      <c r="HI130" s="112" t="str">
        <f t="shared" si="496"/>
        <v/>
      </c>
      <c r="HK130" s="3"/>
      <c r="HM130" s="105" t="str">
        <f t="shared" si="497"/>
        <v/>
      </c>
      <c r="HN130" s="106" t="str">
        <f t="shared" si="498"/>
        <v/>
      </c>
      <c r="HO130" s="107" t="str">
        <f t="shared" si="499"/>
        <v/>
      </c>
      <c r="HP130" s="107" t="str">
        <f t="shared" si="500"/>
        <v/>
      </c>
      <c r="HQ130" s="108" t="str">
        <f t="shared" si="501"/>
        <v/>
      </c>
      <c r="HR130" s="109" t="str">
        <f t="shared" si="502"/>
        <v/>
      </c>
      <c r="HS130" s="110" t="str">
        <f t="shared" si="503"/>
        <v/>
      </c>
      <c r="HT130" s="111" t="str">
        <f t="shared" si="504"/>
        <v/>
      </c>
      <c r="HU130" s="112" t="str">
        <f t="shared" si="505"/>
        <v/>
      </c>
      <c r="HW130" s="3"/>
      <c r="HY130" s="105" t="str">
        <f t="shared" si="506"/>
        <v/>
      </c>
      <c r="HZ130" s="106" t="str">
        <f t="shared" si="507"/>
        <v/>
      </c>
      <c r="IA130" s="107" t="str">
        <f t="shared" si="508"/>
        <v/>
      </c>
      <c r="IB130" s="107" t="str">
        <f t="shared" si="509"/>
        <v/>
      </c>
      <c r="IC130" s="108" t="str">
        <f t="shared" si="510"/>
        <v/>
      </c>
      <c r="ID130" s="109" t="str">
        <f t="shared" si="511"/>
        <v/>
      </c>
      <c r="IE130" s="110" t="str">
        <f t="shared" si="512"/>
        <v/>
      </c>
      <c r="IF130" s="111" t="str">
        <f t="shared" si="513"/>
        <v/>
      </c>
      <c r="IG130" s="112" t="str">
        <f t="shared" si="514"/>
        <v/>
      </c>
      <c r="II130" s="3"/>
      <c r="IK130" s="105" t="str">
        <f t="shared" si="515"/>
        <v/>
      </c>
      <c r="IL130" s="106" t="str">
        <f t="shared" si="516"/>
        <v/>
      </c>
      <c r="IM130" s="107" t="str">
        <f t="shared" si="517"/>
        <v/>
      </c>
      <c r="IN130" s="107" t="str">
        <f t="shared" si="518"/>
        <v/>
      </c>
      <c r="IO130" s="108" t="str">
        <f t="shared" si="519"/>
        <v/>
      </c>
      <c r="IP130" s="109" t="str">
        <f t="shared" si="520"/>
        <v/>
      </c>
      <c r="IQ130" s="110" t="str">
        <f t="shared" si="521"/>
        <v/>
      </c>
      <c r="IR130" s="111" t="str">
        <f t="shared" si="522"/>
        <v/>
      </c>
      <c r="IS130" s="112" t="str">
        <f t="shared" si="523"/>
        <v/>
      </c>
      <c r="IU130" s="3"/>
      <c r="IW130" s="105" t="str">
        <f t="shared" si="524"/>
        <v/>
      </c>
      <c r="IX130" s="106" t="str">
        <f t="shared" si="525"/>
        <v/>
      </c>
      <c r="IY130" s="107" t="str">
        <f t="shared" si="526"/>
        <v/>
      </c>
      <c r="IZ130" s="107" t="str">
        <f t="shared" si="527"/>
        <v/>
      </c>
      <c r="JA130" s="108" t="str">
        <f t="shared" si="528"/>
        <v/>
      </c>
      <c r="JB130" s="109" t="str">
        <f t="shared" si="529"/>
        <v/>
      </c>
      <c r="JC130" s="110" t="str">
        <f t="shared" si="530"/>
        <v/>
      </c>
      <c r="JD130" s="111" t="str">
        <f t="shared" si="531"/>
        <v/>
      </c>
      <c r="JE130" s="112" t="str">
        <f t="shared" si="532"/>
        <v/>
      </c>
      <c r="JG130" s="3"/>
      <c r="JI130" s="105" t="str">
        <f t="shared" si="533"/>
        <v/>
      </c>
      <c r="JJ130" s="106" t="str">
        <f t="shared" si="534"/>
        <v/>
      </c>
      <c r="JK130" s="107" t="str">
        <f t="shared" si="535"/>
        <v/>
      </c>
      <c r="JL130" s="107" t="str">
        <f t="shared" si="536"/>
        <v/>
      </c>
      <c r="JM130" s="108" t="str">
        <f t="shared" si="537"/>
        <v/>
      </c>
      <c r="JN130" s="109" t="str">
        <f t="shared" si="538"/>
        <v/>
      </c>
      <c r="JO130" s="110" t="str">
        <f t="shared" si="539"/>
        <v/>
      </c>
      <c r="JP130" s="111" t="str">
        <f t="shared" si="540"/>
        <v/>
      </c>
      <c r="JQ130" s="112" t="str">
        <f t="shared" si="541"/>
        <v/>
      </c>
      <c r="JS130" s="3"/>
      <c r="JU130" s="105" t="str">
        <f t="shared" si="542"/>
        <v/>
      </c>
      <c r="JV130" s="106" t="str">
        <f t="shared" si="543"/>
        <v/>
      </c>
      <c r="JW130" s="107" t="str">
        <f t="shared" si="544"/>
        <v/>
      </c>
      <c r="JX130" s="107" t="str">
        <f t="shared" si="545"/>
        <v/>
      </c>
      <c r="JY130" s="108" t="str">
        <f t="shared" si="546"/>
        <v/>
      </c>
      <c r="JZ130" s="109" t="str">
        <f t="shared" si="547"/>
        <v/>
      </c>
      <c r="KA130" s="110" t="str">
        <f t="shared" si="548"/>
        <v/>
      </c>
      <c r="KB130" s="111" t="str">
        <f t="shared" si="549"/>
        <v/>
      </c>
      <c r="KC130" s="112" t="str">
        <f t="shared" si="550"/>
        <v/>
      </c>
      <c r="KE130" s="3"/>
    </row>
    <row r="131" spans="1:291" ht="13.5" customHeight="1">
      <c r="A131" s="20"/>
      <c r="E131" s="105" t="str">
        <f t="shared" si="337"/>
        <v/>
      </c>
      <c r="F131" s="106" t="str">
        <f t="shared" si="338"/>
        <v/>
      </c>
      <c r="G131" s="107" t="str">
        <f t="shared" si="339"/>
        <v/>
      </c>
      <c r="H131" s="107" t="str">
        <f t="shared" si="340"/>
        <v/>
      </c>
      <c r="I131" s="108" t="str">
        <f t="shared" si="341"/>
        <v/>
      </c>
      <c r="J131" s="109" t="str">
        <f t="shared" si="342"/>
        <v/>
      </c>
      <c r="K131" s="110" t="str">
        <f t="shared" si="343"/>
        <v/>
      </c>
      <c r="L131" s="111" t="str">
        <f t="shared" si="344"/>
        <v/>
      </c>
      <c r="M131" s="112" t="str">
        <f t="shared" si="345"/>
        <v/>
      </c>
      <c r="O131" s="3"/>
      <c r="Q131" s="105" t="str">
        <f t="shared" si="346"/>
        <v/>
      </c>
      <c r="R131" s="106" t="str">
        <f t="shared" si="347"/>
        <v/>
      </c>
      <c r="S131" s="107" t="str">
        <f t="shared" si="348"/>
        <v/>
      </c>
      <c r="T131" s="107" t="str">
        <f t="shared" si="349"/>
        <v/>
      </c>
      <c r="U131" s="108" t="str">
        <f t="shared" si="350"/>
        <v/>
      </c>
      <c r="V131" s="109" t="str">
        <f t="shared" si="351"/>
        <v/>
      </c>
      <c r="W131" s="110" t="str">
        <f t="shared" si="352"/>
        <v/>
      </c>
      <c r="X131" s="111" t="s">
        <v>287</v>
      </c>
      <c r="Y131" s="112" t="str">
        <f t="shared" si="353"/>
        <v/>
      </c>
      <c r="AA131" s="3"/>
      <c r="AC131" s="105" t="str">
        <f t="shared" si="354"/>
        <v/>
      </c>
      <c r="AD131" s="106" t="str">
        <f t="shared" si="355"/>
        <v/>
      </c>
      <c r="AE131" s="107" t="str">
        <f t="shared" si="356"/>
        <v/>
      </c>
      <c r="AF131" s="107" t="str">
        <f t="shared" si="357"/>
        <v/>
      </c>
      <c r="AG131" s="108" t="str">
        <f t="shared" si="358"/>
        <v/>
      </c>
      <c r="AH131" s="109" t="str">
        <f t="shared" si="359"/>
        <v/>
      </c>
      <c r="AI131" s="110" t="str">
        <f t="shared" si="360"/>
        <v/>
      </c>
      <c r="AJ131" s="111" t="str">
        <f t="shared" si="361"/>
        <v/>
      </c>
      <c r="AK131" s="112" t="str">
        <f t="shared" si="362"/>
        <v/>
      </c>
      <c r="AM131" s="3"/>
      <c r="AO131" s="105" t="str">
        <f t="shared" si="363"/>
        <v/>
      </c>
      <c r="AP131" s="106" t="str">
        <f t="shared" si="364"/>
        <v/>
      </c>
      <c r="AQ131" s="107" t="str">
        <f t="shared" si="365"/>
        <v/>
      </c>
      <c r="AR131" s="107" t="str">
        <f t="shared" si="366"/>
        <v/>
      </c>
      <c r="AS131" s="108" t="str">
        <f t="shared" si="367"/>
        <v/>
      </c>
      <c r="AT131" s="109" t="str">
        <f t="shared" si="368"/>
        <v/>
      </c>
      <c r="AU131" s="110" t="str">
        <f t="shared" si="369"/>
        <v/>
      </c>
      <c r="AV131" s="111" t="str">
        <f t="shared" si="370"/>
        <v/>
      </c>
      <c r="AW131" s="112" t="str">
        <f t="shared" si="371"/>
        <v/>
      </c>
      <c r="AY131" s="3"/>
      <c r="BA131" s="105" t="str">
        <f t="shared" si="372"/>
        <v/>
      </c>
      <c r="BB131" s="106" t="str">
        <f t="shared" si="373"/>
        <v/>
      </c>
      <c r="BC131" s="107" t="str">
        <f t="shared" si="374"/>
        <v/>
      </c>
      <c r="BD131" s="107" t="str">
        <f t="shared" si="375"/>
        <v/>
      </c>
      <c r="BE131" s="108" t="str">
        <f t="shared" si="376"/>
        <v/>
      </c>
      <c r="BF131" s="109" t="str">
        <f t="shared" si="377"/>
        <v/>
      </c>
      <c r="BG131" s="110" t="str">
        <f t="shared" si="378"/>
        <v/>
      </c>
      <c r="BH131" s="111" t="str">
        <f t="shared" si="379"/>
        <v/>
      </c>
      <c r="BI131" s="112" t="str">
        <f t="shared" si="380"/>
        <v/>
      </c>
      <c r="BK131" s="3"/>
      <c r="BM131" s="105" t="str">
        <f t="shared" si="381"/>
        <v/>
      </c>
      <c r="BN131" s="106" t="str">
        <f t="shared" si="382"/>
        <v/>
      </c>
      <c r="BO131" s="107" t="str">
        <f t="shared" si="383"/>
        <v/>
      </c>
      <c r="BP131" s="107" t="str">
        <f t="shared" si="384"/>
        <v/>
      </c>
      <c r="BQ131" s="108" t="str">
        <f t="shared" si="385"/>
        <v/>
      </c>
      <c r="BR131" s="109" t="str">
        <f t="shared" si="386"/>
        <v/>
      </c>
      <c r="BS131" s="110" t="str">
        <f t="shared" si="387"/>
        <v/>
      </c>
      <c r="BT131" s="111" t="str">
        <f t="shared" si="388"/>
        <v/>
      </c>
      <c r="BU131" s="112" t="str">
        <f t="shared" si="389"/>
        <v/>
      </c>
      <c r="BW131" s="3"/>
      <c r="BY131" s="105" t="str">
        <f t="shared" si="390"/>
        <v/>
      </c>
      <c r="BZ131" s="106" t="str">
        <f t="shared" si="391"/>
        <v/>
      </c>
      <c r="CA131" s="107" t="str">
        <f t="shared" si="392"/>
        <v/>
      </c>
      <c r="CB131" s="107" t="str">
        <f t="shared" si="393"/>
        <v/>
      </c>
      <c r="CC131" s="108" t="str">
        <f t="shared" si="394"/>
        <v/>
      </c>
      <c r="CD131" s="109" t="str">
        <f t="shared" si="395"/>
        <v/>
      </c>
      <c r="CE131" s="110" t="str">
        <f t="shared" si="396"/>
        <v/>
      </c>
      <c r="CF131" s="111" t="str">
        <f t="shared" si="397"/>
        <v/>
      </c>
      <c r="CG131" s="112" t="str">
        <f t="shared" si="398"/>
        <v/>
      </c>
      <c r="CI131" s="3"/>
      <c r="CK131" s="105" t="str">
        <f t="shared" si="399"/>
        <v/>
      </c>
      <c r="CL131" s="106" t="str">
        <f t="shared" si="400"/>
        <v/>
      </c>
      <c r="CM131" s="107" t="str">
        <f t="shared" si="401"/>
        <v/>
      </c>
      <c r="CN131" s="107" t="str">
        <f t="shared" si="402"/>
        <v/>
      </c>
      <c r="CO131" s="108" t="str">
        <f t="shared" si="403"/>
        <v/>
      </c>
      <c r="CP131" s="109" t="str">
        <f t="shared" si="404"/>
        <v/>
      </c>
      <c r="CQ131" s="110" t="str">
        <f t="shared" si="405"/>
        <v/>
      </c>
      <c r="CR131" s="111" t="str">
        <f t="shared" si="406"/>
        <v/>
      </c>
      <c r="CS131" s="112" t="str">
        <f t="shared" si="407"/>
        <v/>
      </c>
      <c r="CU131" s="3"/>
      <c r="CW131" s="105" t="str">
        <f t="shared" si="408"/>
        <v/>
      </c>
      <c r="CX131" s="106" t="str">
        <f t="shared" si="409"/>
        <v/>
      </c>
      <c r="CY131" s="107" t="str">
        <f t="shared" si="410"/>
        <v/>
      </c>
      <c r="CZ131" s="107" t="str">
        <f t="shared" si="411"/>
        <v/>
      </c>
      <c r="DA131" s="108" t="str">
        <f t="shared" si="412"/>
        <v/>
      </c>
      <c r="DB131" s="109" t="str">
        <f t="shared" si="413"/>
        <v/>
      </c>
      <c r="DC131" s="110" t="str">
        <f t="shared" si="414"/>
        <v/>
      </c>
      <c r="DD131" s="111" t="str">
        <f t="shared" si="415"/>
        <v/>
      </c>
      <c r="DE131" s="112" t="str">
        <f t="shared" si="416"/>
        <v/>
      </c>
      <c r="DG131" s="3"/>
      <c r="DI131" s="105" t="str">
        <f t="shared" si="417"/>
        <v/>
      </c>
      <c r="DJ131" s="106" t="str">
        <f t="shared" si="418"/>
        <v/>
      </c>
      <c r="DK131" s="107" t="str">
        <f t="shared" si="419"/>
        <v/>
      </c>
      <c r="DL131" s="107" t="str">
        <f t="shared" si="420"/>
        <v/>
      </c>
      <c r="DM131" s="108" t="str">
        <f t="shared" si="421"/>
        <v/>
      </c>
      <c r="DN131" s="109" t="str">
        <f t="shared" si="422"/>
        <v/>
      </c>
      <c r="DO131" s="110" t="str">
        <f t="shared" si="423"/>
        <v/>
      </c>
      <c r="DP131" s="111" t="str">
        <f t="shared" si="424"/>
        <v/>
      </c>
      <c r="DQ131" s="112" t="str">
        <f t="shared" si="425"/>
        <v/>
      </c>
      <c r="DS131" s="3"/>
      <c r="DU131" s="105" t="str">
        <f t="shared" si="426"/>
        <v/>
      </c>
      <c r="DV131" s="106" t="str">
        <f t="shared" si="427"/>
        <v/>
      </c>
      <c r="DW131" s="107" t="str">
        <f t="shared" si="428"/>
        <v/>
      </c>
      <c r="DX131" s="107" t="str">
        <f t="shared" si="429"/>
        <v/>
      </c>
      <c r="DY131" s="108" t="str">
        <f t="shared" si="430"/>
        <v/>
      </c>
      <c r="DZ131" s="109" t="str">
        <f t="shared" si="431"/>
        <v/>
      </c>
      <c r="EA131" s="110" t="str">
        <f t="shared" si="432"/>
        <v/>
      </c>
      <c r="EB131" s="111" t="str">
        <f t="shared" si="433"/>
        <v/>
      </c>
      <c r="EC131" s="112" t="str">
        <f t="shared" si="434"/>
        <v/>
      </c>
      <c r="EE131" s="3"/>
      <c r="EG131" s="105" t="str">
        <f t="shared" si="435"/>
        <v/>
      </c>
      <c r="EH131" s="106" t="str">
        <f t="shared" si="436"/>
        <v/>
      </c>
      <c r="EI131" s="107" t="str">
        <f t="shared" si="437"/>
        <v/>
      </c>
      <c r="EJ131" s="107" t="str">
        <f t="shared" si="438"/>
        <v/>
      </c>
      <c r="EK131" s="108" t="str">
        <f t="shared" si="439"/>
        <v/>
      </c>
      <c r="EL131" s="109" t="str">
        <f t="shared" si="440"/>
        <v/>
      </c>
      <c r="EM131" s="110" t="str">
        <f t="shared" si="441"/>
        <v/>
      </c>
      <c r="EN131" s="111" t="str">
        <f t="shared" si="442"/>
        <v/>
      </c>
      <c r="EO131" s="112" t="str">
        <f t="shared" si="443"/>
        <v/>
      </c>
      <c r="EQ131" s="3"/>
      <c r="ES131" s="105" t="str">
        <f t="shared" si="444"/>
        <v/>
      </c>
      <c r="ET131" s="106" t="str">
        <f t="shared" si="445"/>
        <v/>
      </c>
      <c r="EU131" s="107" t="str">
        <f t="shared" si="446"/>
        <v/>
      </c>
      <c r="EV131" s="107" t="str">
        <f t="shared" si="447"/>
        <v/>
      </c>
      <c r="EW131" s="108" t="str">
        <f t="shared" si="448"/>
        <v/>
      </c>
      <c r="EX131" s="109" t="str">
        <f t="shared" si="449"/>
        <v/>
      </c>
      <c r="EY131" s="110" t="str">
        <f t="shared" si="450"/>
        <v/>
      </c>
      <c r="EZ131" s="111" t="str">
        <f t="shared" si="451"/>
        <v/>
      </c>
      <c r="FA131" s="112" t="str">
        <f t="shared" si="452"/>
        <v/>
      </c>
      <c r="FC131" s="3"/>
      <c r="FE131" s="105" t="str">
        <f t="shared" si="453"/>
        <v/>
      </c>
      <c r="FF131" s="106" t="str">
        <f t="shared" si="454"/>
        <v/>
      </c>
      <c r="FG131" s="107" t="str">
        <f t="shared" si="455"/>
        <v/>
      </c>
      <c r="FH131" s="107" t="str">
        <f t="shared" si="456"/>
        <v/>
      </c>
      <c r="FI131" s="108" t="str">
        <f t="shared" si="457"/>
        <v/>
      </c>
      <c r="FJ131" s="109" t="str">
        <f t="shared" si="458"/>
        <v/>
      </c>
      <c r="FK131" s="110" t="str">
        <f t="shared" si="459"/>
        <v/>
      </c>
      <c r="FL131" s="111" t="str">
        <f t="shared" si="460"/>
        <v/>
      </c>
      <c r="FM131" s="112" t="str">
        <f t="shared" si="461"/>
        <v/>
      </c>
      <c r="FO131" s="3"/>
      <c r="FQ131" s="105" t="str">
        <f>IF(FU131="","",#REF!)</f>
        <v/>
      </c>
      <c r="FR131" s="106" t="str">
        <f t="shared" si="462"/>
        <v/>
      </c>
      <c r="FS131" s="107" t="str">
        <f t="shared" si="463"/>
        <v/>
      </c>
      <c r="FT131" s="107" t="str">
        <f t="shared" si="464"/>
        <v/>
      </c>
      <c r="FU131" s="108" t="str">
        <f t="shared" si="465"/>
        <v/>
      </c>
      <c r="FV131" s="109" t="str">
        <f t="shared" si="466"/>
        <v/>
      </c>
      <c r="FW131" s="110" t="str">
        <f t="shared" si="467"/>
        <v/>
      </c>
      <c r="FX131" s="111" t="str">
        <f t="shared" si="468"/>
        <v/>
      </c>
      <c r="FY131" s="112" t="str">
        <f t="shared" si="469"/>
        <v/>
      </c>
      <c r="GA131" s="3"/>
      <c r="GC131" s="105" t="str">
        <f t="shared" si="470"/>
        <v/>
      </c>
      <c r="GD131" s="106" t="str">
        <f t="shared" si="471"/>
        <v/>
      </c>
      <c r="GE131" s="107" t="str">
        <f t="shared" si="472"/>
        <v/>
      </c>
      <c r="GF131" s="107" t="str">
        <f t="shared" si="473"/>
        <v/>
      </c>
      <c r="GG131" s="108" t="str">
        <f t="shared" si="474"/>
        <v/>
      </c>
      <c r="GH131" s="109" t="str">
        <f t="shared" si="475"/>
        <v/>
      </c>
      <c r="GI131" s="110" t="str">
        <f t="shared" si="476"/>
        <v/>
      </c>
      <c r="GJ131" s="111" t="str">
        <f t="shared" si="477"/>
        <v/>
      </c>
      <c r="GK131" s="112" t="str">
        <f t="shared" si="478"/>
        <v/>
      </c>
      <c r="GM131" s="3"/>
      <c r="GO131" s="105" t="str">
        <f t="shared" si="479"/>
        <v/>
      </c>
      <c r="GP131" s="106" t="str">
        <f t="shared" si="480"/>
        <v/>
      </c>
      <c r="GQ131" s="107" t="str">
        <f t="shared" si="481"/>
        <v/>
      </c>
      <c r="GR131" s="107" t="str">
        <f t="shared" si="482"/>
        <v/>
      </c>
      <c r="GS131" s="108" t="str">
        <f t="shared" si="483"/>
        <v/>
      </c>
      <c r="GT131" s="109" t="str">
        <f t="shared" si="484"/>
        <v/>
      </c>
      <c r="GU131" s="110" t="str">
        <f t="shared" si="485"/>
        <v/>
      </c>
      <c r="GV131" s="111" t="str">
        <f t="shared" si="486"/>
        <v/>
      </c>
      <c r="GW131" s="112" t="str">
        <f t="shared" si="487"/>
        <v/>
      </c>
      <c r="GY131" s="3"/>
      <c r="HA131" s="105" t="str">
        <f t="shared" si="488"/>
        <v/>
      </c>
      <c r="HB131" s="106" t="str">
        <f t="shared" si="489"/>
        <v/>
      </c>
      <c r="HC131" s="107" t="str">
        <f t="shared" si="490"/>
        <v/>
      </c>
      <c r="HD131" s="107" t="str">
        <f t="shared" si="491"/>
        <v/>
      </c>
      <c r="HE131" s="108" t="str">
        <f t="shared" si="492"/>
        <v/>
      </c>
      <c r="HF131" s="109" t="str">
        <f t="shared" si="493"/>
        <v/>
      </c>
      <c r="HG131" s="110" t="str">
        <f t="shared" si="494"/>
        <v/>
      </c>
      <c r="HH131" s="111" t="str">
        <f t="shared" si="495"/>
        <v/>
      </c>
      <c r="HI131" s="112" t="str">
        <f t="shared" si="496"/>
        <v/>
      </c>
      <c r="HK131" s="3"/>
      <c r="HM131" s="105" t="str">
        <f t="shared" si="497"/>
        <v/>
      </c>
      <c r="HN131" s="106" t="str">
        <f t="shared" si="498"/>
        <v/>
      </c>
      <c r="HO131" s="107" t="str">
        <f t="shared" si="499"/>
        <v/>
      </c>
      <c r="HP131" s="107" t="str">
        <f t="shared" si="500"/>
        <v/>
      </c>
      <c r="HQ131" s="108" t="str">
        <f t="shared" si="501"/>
        <v/>
      </c>
      <c r="HR131" s="109" t="str">
        <f t="shared" si="502"/>
        <v/>
      </c>
      <c r="HS131" s="110" t="str">
        <f t="shared" si="503"/>
        <v/>
      </c>
      <c r="HT131" s="111" t="str">
        <f t="shared" si="504"/>
        <v/>
      </c>
      <c r="HU131" s="112" t="str">
        <f t="shared" si="505"/>
        <v/>
      </c>
      <c r="HW131" s="3"/>
      <c r="HY131" s="105" t="str">
        <f t="shared" si="506"/>
        <v/>
      </c>
      <c r="HZ131" s="106" t="str">
        <f t="shared" si="507"/>
        <v/>
      </c>
      <c r="IA131" s="107" t="str">
        <f t="shared" si="508"/>
        <v/>
      </c>
      <c r="IB131" s="107" t="str">
        <f t="shared" si="509"/>
        <v/>
      </c>
      <c r="IC131" s="108" t="str">
        <f t="shared" si="510"/>
        <v/>
      </c>
      <c r="ID131" s="109" t="str">
        <f t="shared" si="511"/>
        <v/>
      </c>
      <c r="IE131" s="110" t="str">
        <f t="shared" si="512"/>
        <v/>
      </c>
      <c r="IF131" s="111" t="str">
        <f t="shared" si="513"/>
        <v/>
      </c>
      <c r="IG131" s="112" t="str">
        <f t="shared" si="514"/>
        <v/>
      </c>
      <c r="II131" s="3"/>
      <c r="IK131" s="105" t="str">
        <f t="shared" si="515"/>
        <v/>
      </c>
      <c r="IL131" s="106" t="str">
        <f t="shared" si="516"/>
        <v/>
      </c>
      <c r="IM131" s="107" t="str">
        <f t="shared" si="517"/>
        <v/>
      </c>
      <c r="IN131" s="107" t="str">
        <f t="shared" si="518"/>
        <v/>
      </c>
      <c r="IO131" s="108" t="str">
        <f t="shared" si="519"/>
        <v/>
      </c>
      <c r="IP131" s="109" t="str">
        <f t="shared" si="520"/>
        <v/>
      </c>
      <c r="IQ131" s="110" t="str">
        <f t="shared" si="521"/>
        <v/>
      </c>
      <c r="IR131" s="111" t="str">
        <f t="shared" si="522"/>
        <v/>
      </c>
      <c r="IS131" s="112" t="str">
        <f t="shared" si="523"/>
        <v/>
      </c>
      <c r="IU131" s="3"/>
      <c r="IW131" s="105" t="str">
        <f t="shared" si="524"/>
        <v/>
      </c>
      <c r="IX131" s="106" t="str">
        <f t="shared" si="525"/>
        <v/>
      </c>
      <c r="IY131" s="107" t="str">
        <f t="shared" si="526"/>
        <v/>
      </c>
      <c r="IZ131" s="107" t="str">
        <f t="shared" si="527"/>
        <v/>
      </c>
      <c r="JA131" s="108" t="str">
        <f t="shared" si="528"/>
        <v/>
      </c>
      <c r="JB131" s="109" t="str">
        <f t="shared" si="529"/>
        <v/>
      </c>
      <c r="JC131" s="110" t="str">
        <f t="shared" si="530"/>
        <v/>
      </c>
      <c r="JD131" s="111" t="str">
        <f t="shared" si="531"/>
        <v/>
      </c>
      <c r="JE131" s="112" t="str">
        <f t="shared" si="532"/>
        <v/>
      </c>
      <c r="JG131" s="3"/>
      <c r="JI131" s="105" t="str">
        <f t="shared" si="533"/>
        <v/>
      </c>
      <c r="JJ131" s="106" t="str">
        <f t="shared" si="534"/>
        <v/>
      </c>
      <c r="JK131" s="107" t="str">
        <f t="shared" si="535"/>
        <v/>
      </c>
      <c r="JL131" s="107" t="str">
        <f t="shared" si="536"/>
        <v/>
      </c>
      <c r="JM131" s="108" t="str">
        <f t="shared" si="537"/>
        <v/>
      </c>
      <c r="JN131" s="109" t="str">
        <f t="shared" si="538"/>
        <v/>
      </c>
      <c r="JO131" s="110" t="str">
        <f t="shared" si="539"/>
        <v/>
      </c>
      <c r="JP131" s="111" t="str">
        <f t="shared" si="540"/>
        <v/>
      </c>
      <c r="JQ131" s="112" t="str">
        <f t="shared" si="541"/>
        <v/>
      </c>
      <c r="JS131" s="3"/>
      <c r="JU131" s="105" t="str">
        <f t="shared" si="542"/>
        <v/>
      </c>
      <c r="JV131" s="106" t="str">
        <f t="shared" si="543"/>
        <v/>
      </c>
      <c r="JW131" s="107" t="str">
        <f t="shared" si="544"/>
        <v/>
      </c>
      <c r="JX131" s="107" t="str">
        <f t="shared" si="545"/>
        <v/>
      </c>
      <c r="JY131" s="108" t="str">
        <f t="shared" si="546"/>
        <v/>
      </c>
      <c r="JZ131" s="109" t="str">
        <f t="shared" si="547"/>
        <v/>
      </c>
      <c r="KA131" s="110" t="str">
        <f t="shared" si="548"/>
        <v/>
      </c>
      <c r="KB131" s="111" t="str">
        <f t="shared" si="549"/>
        <v/>
      </c>
      <c r="KC131" s="112" t="str">
        <f t="shared" si="550"/>
        <v/>
      </c>
      <c r="KE131" s="3"/>
    </row>
    <row r="132" spans="1:291" ht="13.5" customHeight="1">
      <c r="A132" s="20"/>
      <c r="E132" s="105" t="str">
        <f t="shared" si="337"/>
        <v/>
      </c>
      <c r="F132" s="106" t="str">
        <f t="shared" si="338"/>
        <v/>
      </c>
      <c r="G132" s="107" t="str">
        <f t="shared" si="339"/>
        <v/>
      </c>
      <c r="H132" s="107" t="str">
        <f t="shared" si="340"/>
        <v/>
      </c>
      <c r="I132" s="108" t="str">
        <f t="shared" si="341"/>
        <v/>
      </c>
      <c r="J132" s="109" t="str">
        <f t="shared" si="342"/>
        <v/>
      </c>
      <c r="K132" s="110" t="str">
        <f t="shared" si="343"/>
        <v/>
      </c>
      <c r="L132" s="111" t="str">
        <f t="shared" si="344"/>
        <v/>
      </c>
      <c r="M132" s="112" t="str">
        <f t="shared" si="345"/>
        <v/>
      </c>
      <c r="O132" s="3"/>
      <c r="Q132" s="105" t="str">
        <f t="shared" si="346"/>
        <v/>
      </c>
      <c r="R132" s="106" t="str">
        <f t="shared" si="347"/>
        <v/>
      </c>
      <c r="S132" s="107" t="str">
        <f t="shared" si="348"/>
        <v/>
      </c>
      <c r="T132" s="107" t="str">
        <f t="shared" si="349"/>
        <v/>
      </c>
      <c r="U132" s="108" t="str">
        <f t="shared" si="350"/>
        <v/>
      </c>
      <c r="V132" s="109" t="str">
        <f t="shared" si="351"/>
        <v/>
      </c>
      <c r="W132" s="110" t="str">
        <f t="shared" si="352"/>
        <v/>
      </c>
      <c r="X132" s="111" t="s">
        <v>287</v>
      </c>
      <c r="Y132" s="112" t="str">
        <f t="shared" si="353"/>
        <v/>
      </c>
      <c r="AA132" s="3"/>
      <c r="AC132" s="105" t="str">
        <f t="shared" si="354"/>
        <v/>
      </c>
      <c r="AD132" s="106" t="str">
        <f t="shared" si="355"/>
        <v/>
      </c>
      <c r="AE132" s="107" t="str">
        <f t="shared" si="356"/>
        <v/>
      </c>
      <c r="AF132" s="107" t="str">
        <f t="shared" si="357"/>
        <v/>
      </c>
      <c r="AG132" s="108" t="str">
        <f t="shared" si="358"/>
        <v/>
      </c>
      <c r="AH132" s="109" t="str">
        <f t="shared" si="359"/>
        <v/>
      </c>
      <c r="AI132" s="110" t="str">
        <f t="shared" si="360"/>
        <v/>
      </c>
      <c r="AJ132" s="111" t="str">
        <f t="shared" si="361"/>
        <v/>
      </c>
      <c r="AK132" s="112" t="str">
        <f t="shared" si="362"/>
        <v/>
      </c>
      <c r="AM132" s="3"/>
      <c r="AO132" s="105" t="str">
        <f t="shared" si="363"/>
        <v/>
      </c>
      <c r="AP132" s="106" t="str">
        <f t="shared" si="364"/>
        <v/>
      </c>
      <c r="AQ132" s="107" t="str">
        <f t="shared" si="365"/>
        <v/>
      </c>
      <c r="AR132" s="107" t="str">
        <f t="shared" si="366"/>
        <v/>
      </c>
      <c r="AS132" s="108" t="str">
        <f t="shared" si="367"/>
        <v/>
      </c>
      <c r="AT132" s="109" t="str">
        <f t="shared" si="368"/>
        <v/>
      </c>
      <c r="AU132" s="110" t="str">
        <f t="shared" si="369"/>
        <v/>
      </c>
      <c r="AV132" s="111" t="str">
        <f t="shared" si="370"/>
        <v/>
      </c>
      <c r="AW132" s="112" t="str">
        <f t="shared" si="371"/>
        <v/>
      </c>
      <c r="AY132" s="3"/>
      <c r="BA132" s="105" t="str">
        <f t="shared" si="372"/>
        <v/>
      </c>
      <c r="BB132" s="106" t="str">
        <f t="shared" si="373"/>
        <v/>
      </c>
      <c r="BC132" s="107" t="str">
        <f t="shared" si="374"/>
        <v/>
      </c>
      <c r="BD132" s="107" t="str">
        <f t="shared" si="375"/>
        <v/>
      </c>
      <c r="BE132" s="108" t="str">
        <f t="shared" si="376"/>
        <v/>
      </c>
      <c r="BF132" s="109" t="str">
        <f t="shared" si="377"/>
        <v/>
      </c>
      <c r="BG132" s="110" t="str">
        <f t="shared" si="378"/>
        <v/>
      </c>
      <c r="BH132" s="111" t="str">
        <f t="shared" si="379"/>
        <v/>
      </c>
      <c r="BI132" s="112" t="str">
        <f t="shared" si="380"/>
        <v/>
      </c>
      <c r="BK132" s="3"/>
      <c r="BM132" s="105" t="str">
        <f t="shared" si="381"/>
        <v/>
      </c>
      <c r="BN132" s="106" t="str">
        <f t="shared" si="382"/>
        <v/>
      </c>
      <c r="BO132" s="107" t="str">
        <f t="shared" si="383"/>
        <v/>
      </c>
      <c r="BP132" s="107" t="str">
        <f t="shared" si="384"/>
        <v/>
      </c>
      <c r="BQ132" s="108" t="str">
        <f t="shared" si="385"/>
        <v/>
      </c>
      <c r="BR132" s="109" t="str">
        <f t="shared" si="386"/>
        <v/>
      </c>
      <c r="BS132" s="110" t="str">
        <f t="shared" si="387"/>
        <v/>
      </c>
      <c r="BT132" s="111" t="str">
        <f t="shared" si="388"/>
        <v/>
      </c>
      <c r="BU132" s="112" t="str">
        <f t="shared" si="389"/>
        <v/>
      </c>
      <c r="BW132" s="3"/>
      <c r="BY132" s="105" t="str">
        <f t="shared" si="390"/>
        <v/>
      </c>
      <c r="BZ132" s="106" t="str">
        <f t="shared" si="391"/>
        <v/>
      </c>
      <c r="CA132" s="107" t="str">
        <f t="shared" si="392"/>
        <v/>
      </c>
      <c r="CB132" s="107" t="str">
        <f t="shared" si="393"/>
        <v/>
      </c>
      <c r="CC132" s="108" t="str">
        <f t="shared" si="394"/>
        <v/>
      </c>
      <c r="CD132" s="109" t="str">
        <f t="shared" si="395"/>
        <v/>
      </c>
      <c r="CE132" s="110" t="str">
        <f t="shared" si="396"/>
        <v/>
      </c>
      <c r="CF132" s="111" t="str">
        <f t="shared" si="397"/>
        <v/>
      </c>
      <c r="CG132" s="112" t="str">
        <f t="shared" si="398"/>
        <v/>
      </c>
      <c r="CI132" s="3"/>
      <c r="CK132" s="105" t="str">
        <f t="shared" si="399"/>
        <v/>
      </c>
      <c r="CL132" s="106" t="str">
        <f t="shared" si="400"/>
        <v/>
      </c>
      <c r="CM132" s="107" t="str">
        <f t="shared" si="401"/>
        <v/>
      </c>
      <c r="CN132" s="107" t="str">
        <f t="shared" si="402"/>
        <v/>
      </c>
      <c r="CO132" s="108" t="str">
        <f t="shared" si="403"/>
        <v/>
      </c>
      <c r="CP132" s="109" t="str">
        <f t="shared" si="404"/>
        <v/>
      </c>
      <c r="CQ132" s="110" t="str">
        <f t="shared" si="405"/>
        <v/>
      </c>
      <c r="CR132" s="111" t="str">
        <f t="shared" si="406"/>
        <v/>
      </c>
      <c r="CS132" s="112" t="str">
        <f t="shared" si="407"/>
        <v/>
      </c>
      <c r="CU132" s="3"/>
      <c r="CW132" s="105" t="str">
        <f t="shared" si="408"/>
        <v/>
      </c>
      <c r="CX132" s="106" t="str">
        <f t="shared" si="409"/>
        <v/>
      </c>
      <c r="CY132" s="107" t="str">
        <f t="shared" si="410"/>
        <v/>
      </c>
      <c r="CZ132" s="107" t="str">
        <f t="shared" si="411"/>
        <v/>
      </c>
      <c r="DA132" s="108" t="str">
        <f t="shared" si="412"/>
        <v/>
      </c>
      <c r="DB132" s="109" t="str">
        <f t="shared" si="413"/>
        <v/>
      </c>
      <c r="DC132" s="110" t="str">
        <f t="shared" si="414"/>
        <v/>
      </c>
      <c r="DD132" s="111" t="str">
        <f t="shared" si="415"/>
        <v/>
      </c>
      <c r="DE132" s="112" t="str">
        <f t="shared" si="416"/>
        <v/>
      </c>
      <c r="DG132" s="3"/>
      <c r="DI132" s="105" t="str">
        <f t="shared" si="417"/>
        <v/>
      </c>
      <c r="DJ132" s="106" t="str">
        <f t="shared" si="418"/>
        <v/>
      </c>
      <c r="DK132" s="107" t="str">
        <f t="shared" si="419"/>
        <v/>
      </c>
      <c r="DL132" s="107" t="str">
        <f t="shared" si="420"/>
        <v/>
      </c>
      <c r="DM132" s="108" t="str">
        <f t="shared" si="421"/>
        <v/>
      </c>
      <c r="DN132" s="109" t="str">
        <f t="shared" si="422"/>
        <v/>
      </c>
      <c r="DO132" s="110" t="str">
        <f t="shared" si="423"/>
        <v/>
      </c>
      <c r="DP132" s="111" t="str">
        <f t="shared" si="424"/>
        <v/>
      </c>
      <c r="DQ132" s="112" t="str">
        <f t="shared" si="425"/>
        <v/>
      </c>
      <c r="DS132" s="3"/>
      <c r="DU132" s="105" t="str">
        <f t="shared" si="426"/>
        <v/>
      </c>
      <c r="DV132" s="106" t="str">
        <f t="shared" si="427"/>
        <v/>
      </c>
      <c r="DW132" s="107" t="str">
        <f t="shared" si="428"/>
        <v/>
      </c>
      <c r="DX132" s="107" t="str">
        <f t="shared" si="429"/>
        <v/>
      </c>
      <c r="DY132" s="108" t="str">
        <f t="shared" si="430"/>
        <v/>
      </c>
      <c r="DZ132" s="109" t="str">
        <f t="shared" si="431"/>
        <v/>
      </c>
      <c r="EA132" s="110" t="str">
        <f t="shared" si="432"/>
        <v/>
      </c>
      <c r="EB132" s="111" t="str">
        <f t="shared" si="433"/>
        <v/>
      </c>
      <c r="EC132" s="112" t="str">
        <f t="shared" si="434"/>
        <v/>
      </c>
      <c r="EE132" s="3"/>
      <c r="EG132" s="105" t="str">
        <f t="shared" si="435"/>
        <v/>
      </c>
      <c r="EH132" s="106" t="str">
        <f t="shared" si="436"/>
        <v/>
      </c>
      <c r="EI132" s="107" t="str">
        <f t="shared" si="437"/>
        <v/>
      </c>
      <c r="EJ132" s="107" t="str">
        <f t="shared" si="438"/>
        <v/>
      </c>
      <c r="EK132" s="108" t="str">
        <f t="shared" si="439"/>
        <v/>
      </c>
      <c r="EL132" s="109" t="str">
        <f t="shared" si="440"/>
        <v/>
      </c>
      <c r="EM132" s="110" t="str">
        <f t="shared" si="441"/>
        <v/>
      </c>
      <c r="EN132" s="111" t="str">
        <f t="shared" si="442"/>
        <v/>
      </c>
      <c r="EO132" s="112" t="str">
        <f t="shared" si="443"/>
        <v/>
      </c>
      <c r="EQ132" s="3"/>
      <c r="ES132" s="105" t="str">
        <f t="shared" si="444"/>
        <v/>
      </c>
      <c r="ET132" s="106" t="str">
        <f t="shared" si="445"/>
        <v/>
      </c>
      <c r="EU132" s="107" t="str">
        <f t="shared" si="446"/>
        <v/>
      </c>
      <c r="EV132" s="107" t="str">
        <f t="shared" si="447"/>
        <v/>
      </c>
      <c r="EW132" s="108" t="str">
        <f t="shared" si="448"/>
        <v/>
      </c>
      <c r="EX132" s="109" t="str">
        <f t="shared" si="449"/>
        <v/>
      </c>
      <c r="EY132" s="110" t="str">
        <f t="shared" si="450"/>
        <v/>
      </c>
      <c r="EZ132" s="111" t="str">
        <f t="shared" si="451"/>
        <v/>
      </c>
      <c r="FA132" s="112" t="str">
        <f t="shared" si="452"/>
        <v/>
      </c>
      <c r="FC132" s="3"/>
      <c r="FE132" s="105" t="str">
        <f t="shared" si="453"/>
        <v/>
      </c>
      <c r="FF132" s="106" t="str">
        <f t="shared" si="454"/>
        <v/>
      </c>
      <c r="FG132" s="107" t="str">
        <f t="shared" si="455"/>
        <v/>
      </c>
      <c r="FH132" s="107" t="str">
        <f t="shared" si="456"/>
        <v/>
      </c>
      <c r="FI132" s="108" t="str">
        <f t="shared" si="457"/>
        <v/>
      </c>
      <c r="FJ132" s="109" t="str">
        <f t="shared" si="458"/>
        <v/>
      </c>
      <c r="FK132" s="110" t="str">
        <f t="shared" si="459"/>
        <v/>
      </c>
      <c r="FL132" s="111" t="str">
        <f t="shared" si="460"/>
        <v/>
      </c>
      <c r="FM132" s="112" t="str">
        <f t="shared" si="461"/>
        <v/>
      </c>
      <c r="FO132" s="3"/>
      <c r="FQ132" s="105" t="str">
        <f>IF(FU132="","",#REF!)</f>
        <v/>
      </c>
      <c r="FR132" s="106" t="str">
        <f t="shared" si="462"/>
        <v/>
      </c>
      <c r="FS132" s="107" t="str">
        <f t="shared" si="463"/>
        <v/>
      </c>
      <c r="FT132" s="107" t="str">
        <f t="shared" si="464"/>
        <v/>
      </c>
      <c r="FU132" s="108" t="str">
        <f t="shared" si="465"/>
        <v/>
      </c>
      <c r="FV132" s="109" t="str">
        <f t="shared" si="466"/>
        <v/>
      </c>
      <c r="FW132" s="110" t="str">
        <f t="shared" si="467"/>
        <v/>
      </c>
      <c r="FX132" s="111" t="str">
        <f t="shared" si="468"/>
        <v/>
      </c>
      <c r="FY132" s="112" t="str">
        <f t="shared" si="469"/>
        <v/>
      </c>
      <c r="GA132" s="3"/>
      <c r="GC132" s="105" t="str">
        <f t="shared" si="470"/>
        <v/>
      </c>
      <c r="GD132" s="106" t="str">
        <f t="shared" si="471"/>
        <v/>
      </c>
      <c r="GE132" s="107" t="str">
        <f t="shared" si="472"/>
        <v/>
      </c>
      <c r="GF132" s="107" t="str">
        <f t="shared" si="473"/>
        <v/>
      </c>
      <c r="GG132" s="108" t="str">
        <f t="shared" si="474"/>
        <v/>
      </c>
      <c r="GH132" s="109" t="str">
        <f t="shared" si="475"/>
        <v/>
      </c>
      <c r="GI132" s="110" t="str">
        <f t="shared" si="476"/>
        <v/>
      </c>
      <c r="GJ132" s="111" t="str">
        <f t="shared" si="477"/>
        <v/>
      </c>
      <c r="GK132" s="112" t="str">
        <f t="shared" si="478"/>
        <v/>
      </c>
      <c r="GM132" s="3"/>
      <c r="GO132" s="105" t="str">
        <f t="shared" si="479"/>
        <v/>
      </c>
      <c r="GP132" s="106" t="str">
        <f t="shared" si="480"/>
        <v/>
      </c>
      <c r="GQ132" s="107" t="str">
        <f t="shared" si="481"/>
        <v/>
      </c>
      <c r="GR132" s="107" t="str">
        <f t="shared" si="482"/>
        <v/>
      </c>
      <c r="GS132" s="108" t="str">
        <f t="shared" si="483"/>
        <v/>
      </c>
      <c r="GT132" s="109" t="str">
        <f t="shared" si="484"/>
        <v/>
      </c>
      <c r="GU132" s="110" t="str">
        <f t="shared" si="485"/>
        <v/>
      </c>
      <c r="GV132" s="111" t="str">
        <f t="shared" si="486"/>
        <v/>
      </c>
      <c r="GW132" s="112" t="str">
        <f t="shared" si="487"/>
        <v/>
      </c>
      <c r="GY132" s="3"/>
      <c r="HA132" s="105" t="str">
        <f t="shared" si="488"/>
        <v/>
      </c>
      <c r="HB132" s="106" t="str">
        <f t="shared" si="489"/>
        <v/>
      </c>
      <c r="HC132" s="107" t="str">
        <f t="shared" si="490"/>
        <v/>
      </c>
      <c r="HD132" s="107" t="str">
        <f t="shared" si="491"/>
        <v/>
      </c>
      <c r="HE132" s="108" t="str">
        <f t="shared" si="492"/>
        <v/>
      </c>
      <c r="HF132" s="109" t="str">
        <f t="shared" si="493"/>
        <v/>
      </c>
      <c r="HG132" s="110" t="str">
        <f t="shared" si="494"/>
        <v/>
      </c>
      <c r="HH132" s="111" t="str">
        <f t="shared" si="495"/>
        <v/>
      </c>
      <c r="HI132" s="112" t="str">
        <f t="shared" si="496"/>
        <v/>
      </c>
      <c r="HK132" s="3"/>
      <c r="HM132" s="105" t="str">
        <f t="shared" si="497"/>
        <v/>
      </c>
      <c r="HN132" s="106" t="str">
        <f t="shared" si="498"/>
        <v/>
      </c>
      <c r="HO132" s="107" t="str">
        <f t="shared" si="499"/>
        <v/>
      </c>
      <c r="HP132" s="107" t="str">
        <f t="shared" si="500"/>
        <v/>
      </c>
      <c r="HQ132" s="108" t="str">
        <f t="shared" si="501"/>
        <v/>
      </c>
      <c r="HR132" s="109" t="str">
        <f t="shared" si="502"/>
        <v/>
      </c>
      <c r="HS132" s="110" t="str">
        <f t="shared" si="503"/>
        <v/>
      </c>
      <c r="HT132" s="111" t="str">
        <f t="shared" si="504"/>
        <v/>
      </c>
      <c r="HU132" s="112" t="str">
        <f t="shared" si="505"/>
        <v/>
      </c>
      <c r="HW132" s="3"/>
      <c r="HY132" s="105" t="str">
        <f t="shared" si="506"/>
        <v/>
      </c>
      <c r="HZ132" s="106" t="str">
        <f t="shared" si="507"/>
        <v/>
      </c>
      <c r="IA132" s="107" t="str">
        <f t="shared" si="508"/>
        <v/>
      </c>
      <c r="IB132" s="107" t="str">
        <f t="shared" si="509"/>
        <v/>
      </c>
      <c r="IC132" s="108" t="str">
        <f t="shared" si="510"/>
        <v/>
      </c>
      <c r="ID132" s="109" t="str">
        <f t="shared" si="511"/>
        <v/>
      </c>
      <c r="IE132" s="110" t="str">
        <f t="shared" si="512"/>
        <v/>
      </c>
      <c r="IF132" s="111" t="str">
        <f t="shared" si="513"/>
        <v/>
      </c>
      <c r="IG132" s="112" t="str">
        <f t="shared" si="514"/>
        <v/>
      </c>
      <c r="II132" s="3"/>
      <c r="IK132" s="105" t="str">
        <f t="shared" si="515"/>
        <v/>
      </c>
      <c r="IL132" s="106" t="str">
        <f t="shared" si="516"/>
        <v/>
      </c>
      <c r="IM132" s="107" t="str">
        <f t="shared" si="517"/>
        <v/>
      </c>
      <c r="IN132" s="107" t="str">
        <f t="shared" si="518"/>
        <v/>
      </c>
      <c r="IO132" s="108" t="str">
        <f t="shared" si="519"/>
        <v/>
      </c>
      <c r="IP132" s="109" t="str">
        <f t="shared" si="520"/>
        <v/>
      </c>
      <c r="IQ132" s="110" t="str">
        <f t="shared" si="521"/>
        <v/>
      </c>
      <c r="IR132" s="111" t="str">
        <f t="shared" si="522"/>
        <v/>
      </c>
      <c r="IS132" s="112" t="str">
        <f t="shared" si="523"/>
        <v/>
      </c>
      <c r="IU132" s="3"/>
      <c r="IW132" s="105" t="str">
        <f t="shared" si="524"/>
        <v/>
      </c>
      <c r="IX132" s="106" t="str">
        <f t="shared" si="525"/>
        <v/>
      </c>
      <c r="IY132" s="107" t="str">
        <f t="shared" si="526"/>
        <v/>
      </c>
      <c r="IZ132" s="107" t="str">
        <f t="shared" si="527"/>
        <v/>
      </c>
      <c r="JA132" s="108" t="str">
        <f t="shared" si="528"/>
        <v/>
      </c>
      <c r="JB132" s="109" t="str">
        <f t="shared" si="529"/>
        <v/>
      </c>
      <c r="JC132" s="110" t="str">
        <f t="shared" si="530"/>
        <v/>
      </c>
      <c r="JD132" s="111" t="str">
        <f t="shared" si="531"/>
        <v/>
      </c>
      <c r="JE132" s="112" t="str">
        <f t="shared" si="532"/>
        <v/>
      </c>
      <c r="JG132" s="3"/>
      <c r="JI132" s="105" t="str">
        <f t="shared" si="533"/>
        <v/>
      </c>
      <c r="JJ132" s="106" t="str">
        <f t="shared" si="534"/>
        <v/>
      </c>
      <c r="JK132" s="107" t="str">
        <f t="shared" si="535"/>
        <v/>
      </c>
      <c r="JL132" s="107" t="str">
        <f t="shared" si="536"/>
        <v/>
      </c>
      <c r="JM132" s="108" t="str">
        <f t="shared" si="537"/>
        <v/>
      </c>
      <c r="JN132" s="109" t="str">
        <f t="shared" si="538"/>
        <v/>
      </c>
      <c r="JO132" s="110" t="str">
        <f t="shared" si="539"/>
        <v/>
      </c>
      <c r="JP132" s="111" t="str">
        <f t="shared" si="540"/>
        <v/>
      </c>
      <c r="JQ132" s="112" t="str">
        <f t="shared" si="541"/>
        <v/>
      </c>
      <c r="JS132" s="3"/>
      <c r="JU132" s="105" t="str">
        <f t="shared" si="542"/>
        <v/>
      </c>
      <c r="JV132" s="106" t="str">
        <f t="shared" si="543"/>
        <v/>
      </c>
      <c r="JW132" s="107" t="str">
        <f t="shared" si="544"/>
        <v/>
      </c>
      <c r="JX132" s="107" t="str">
        <f t="shared" si="545"/>
        <v/>
      </c>
      <c r="JY132" s="108" t="str">
        <f t="shared" si="546"/>
        <v/>
      </c>
      <c r="JZ132" s="109" t="str">
        <f t="shared" si="547"/>
        <v/>
      </c>
      <c r="KA132" s="110" t="str">
        <f t="shared" si="548"/>
        <v/>
      </c>
      <c r="KB132" s="111" t="str">
        <f t="shared" si="549"/>
        <v/>
      </c>
      <c r="KC132" s="112" t="str">
        <f t="shared" si="550"/>
        <v/>
      </c>
      <c r="KE132" s="3"/>
    </row>
    <row r="133" spans="1:291" ht="13.5" customHeight="1">
      <c r="A133" s="20"/>
      <c r="E133" s="105" t="str">
        <f t="shared" si="337"/>
        <v/>
      </c>
      <c r="F133" s="106" t="str">
        <f t="shared" si="338"/>
        <v/>
      </c>
      <c r="G133" s="107" t="str">
        <f t="shared" si="339"/>
        <v/>
      </c>
      <c r="H133" s="107" t="str">
        <f t="shared" si="340"/>
        <v/>
      </c>
      <c r="I133" s="108" t="str">
        <f t="shared" si="341"/>
        <v/>
      </c>
      <c r="J133" s="109" t="str">
        <f t="shared" si="342"/>
        <v/>
      </c>
      <c r="K133" s="110" t="str">
        <f t="shared" si="343"/>
        <v/>
      </c>
      <c r="L133" s="111" t="str">
        <f t="shared" si="344"/>
        <v/>
      </c>
      <c r="M133" s="112" t="str">
        <f t="shared" si="345"/>
        <v/>
      </c>
      <c r="O133" s="3"/>
      <c r="Q133" s="105" t="str">
        <f t="shared" si="346"/>
        <v/>
      </c>
      <c r="R133" s="106" t="str">
        <f t="shared" si="347"/>
        <v/>
      </c>
      <c r="S133" s="107" t="str">
        <f t="shared" si="348"/>
        <v/>
      </c>
      <c r="T133" s="107" t="str">
        <f t="shared" si="349"/>
        <v/>
      </c>
      <c r="U133" s="108" t="str">
        <f t="shared" si="350"/>
        <v/>
      </c>
      <c r="V133" s="109" t="str">
        <f t="shared" si="351"/>
        <v/>
      </c>
      <c r="W133" s="110" t="str">
        <f t="shared" si="352"/>
        <v/>
      </c>
      <c r="X133" s="111" t="s">
        <v>287</v>
      </c>
      <c r="Y133" s="112" t="str">
        <f t="shared" si="353"/>
        <v/>
      </c>
      <c r="AA133" s="3"/>
      <c r="AC133" s="105" t="str">
        <f t="shared" si="354"/>
        <v/>
      </c>
      <c r="AD133" s="106" t="str">
        <f t="shared" si="355"/>
        <v/>
      </c>
      <c r="AE133" s="107" t="str">
        <f t="shared" si="356"/>
        <v/>
      </c>
      <c r="AF133" s="107" t="str">
        <f t="shared" si="357"/>
        <v/>
      </c>
      <c r="AG133" s="108" t="str">
        <f t="shared" si="358"/>
        <v/>
      </c>
      <c r="AH133" s="109" t="str">
        <f t="shared" si="359"/>
        <v/>
      </c>
      <c r="AI133" s="110" t="str">
        <f t="shared" si="360"/>
        <v/>
      </c>
      <c r="AJ133" s="111" t="str">
        <f t="shared" si="361"/>
        <v/>
      </c>
      <c r="AK133" s="112" t="str">
        <f t="shared" si="362"/>
        <v/>
      </c>
      <c r="AM133" s="3"/>
      <c r="AO133" s="105" t="str">
        <f t="shared" si="363"/>
        <v/>
      </c>
      <c r="AP133" s="106" t="str">
        <f t="shared" si="364"/>
        <v/>
      </c>
      <c r="AQ133" s="107" t="str">
        <f t="shared" si="365"/>
        <v/>
      </c>
      <c r="AR133" s="107" t="str">
        <f t="shared" si="366"/>
        <v/>
      </c>
      <c r="AS133" s="108" t="str">
        <f t="shared" si="367"/>
        <v/>
      </c>
      <c r="AT133" s="109" t="str">
        <f t="shared" si="368"/>
        <v/>
      </c>
      <c r="AU133" s="110" t="str">
        <f t="shared" si="369"/>
        <v/>
      </c>
      <c r="AV133" s="111" t="str">
        <f t="shared" si="370"/>
        <v/>
      </c>
      <c r="AW133" s="112" t="str">
        <f t="shared" si="371"/>
        <v/>
      </c>
      <c r="AY133" s="3"/>
      <c r="BA133" s="105" t="str">
        <f t="shared" si="372"/>
        <v/>
      </c>
      <c r="BB133" s="106" t="str">
        <f t="shared" si="373"/>
        <v/>
      </c>
      <c r="BC133" s="107" t="str">
        <f t="shared" si="374"/>
        <v/>
      </c>
      <c r="BD133" s="107" t="str">
        <f t="shared" si="375"/>
        <v/>
      </c>
      <c r="BE133" s="108" t="str">
        <f t="shared" si="376"/>
        <v/>
      </c>
      <c r="BF133" s="109" t="str">
        <f t="shared" si="377"/>
        <v/>
      </c>
      <c r="BG133" s="110" t="str">
        <f t="shared" si="378"/>
        <v/>
      </c>
      <c r="BH133" s="111" t="str">
        <f t="shared" si="379"/>
        <v/>
      </c>
      <c r="BI133" s="112" t="str">
        <f t="shared" si="380"/>
        <v/>
      </c>
      <c r="BK133" s="3"/>
      <c r="BM133" s="105" t="str">
        <f t="shared" si="381"/>
        <v/>
      </c>
      <c r="BN133" s="106" t="str">
        <f t="shared" si="382"/>
        <v/>
      </c>
      <c r="BO133" s="107" t="str">
        <f t="shared" si="383"/>
        <v/>
      </c>
      <c r="BP133" s="107" t="str">
        <f t="shared" si="384"/>
        <v/>
      </c>
      <c r="BQ133" s="108" t="str">
        <f t="shared" si="385"/>
        <v/>
      </c>
      <c r="BR133" s="109" t="str">
        <f t="shared" si="386"/>
        <v/>
      </c>
      <c r="BS133" s="110" t="str">
        <f t="shared" si="387"/>
        <v/>
      </c>
      <c r="BT133" s="111" t="str">
        <f t="shared" si="388"/>
        <v/>
      </c>
      <c r="BU133" s="112" t="str">
        <f t="shared" si="389"/>
        <v/>
      </c>
      <c r="BW133" s="3"/>
      <c r="BY133" s="105" t="str">
        <f t="shared" si="390"/>
        <v/>
      </c>
      <c r="BZ133" s="106" t="str">
        <f t="shared" si="391"/>
        <v/>
      </c>
      <c r="CA133" s="107" t="str">
        <f t="shared" si="392"/>
        <v/>
      </c>
      <c r="CB133" s="107" t="str">
        <f t="shared" si="393"/>
        <v/>
      </c>
      <c r="CC133" s="108" t="str">
        <f t="shared" si="394"/>
        <v/>
      </c>
      <c r="CD133" s="109" t="str">
        <f t="shared" si="395"/>
        <v/>
      </c>
      <c r="CE133" s="110" t="str">
        <f t="shared" si="396"/>
        <v/>
      </c>
      <c r="CF133" s="111" t="str">
        <f t="shared" si="397"/>
        <v/>
      </c>
      <c r="CG133" s="112" t="str">
        <f t="shared" si="398"/>
        <v/>
      </c>
      <c r="CI133" s="3"/>
      <c r="CK133" s="105" t="str">
        <f t="shared" si="399"/>
        <v/>
      </c>
      <c r="CL133" s="106" t="str">
        <f t="shared" si="400"/>
        <v/>
      </c>
      <c r="CM133" s="107" t="str">
        <f t="shared" si="401"/>
        <v/>
      </c>
      <c r="CN133" s="107" t="str">
        <f t="shared" si="402"/>
        <v/>
      </c>
      <c r="CO133" s="108" t="str">
        <f t="shared" si="403"/>
        <v/>
      </c>
      <c r="CP133" s="109" t="str">
        <f t="shared" si="404"/>
        <v/>
      </c>
      <c r="CQ133" s="110" t="str">
        <f t="shared" si="405"/>
        <v/>
      </c>
      <c r="CR133" s="111" t="str">
        <f t="shared" si="406"/>
        <v/>
      </c>
      <c r="CS133" s="112" t="str">
        <f t="shared" si="407"/>
        <v/>
      </c>
      <c r="CU133" s="3"/>
      <c r="CW133" s="105" t="str">
        <f t="shared" si="408"/>
        <v/>
      </c>
      <c r="CX133" s="106" t="str">
        <f t="shared" si="409"/>
        <v/>
      </c>
      <c r="CY133" s="107" t="str">
        <f t="shared" si="410"/>
        <v/>
      </c>
      <c r="CZ133" s="107" t="str">
        <f t="shared" si="411"/>
        <v/>
      </c>
      <c r="DA133" s="108" t="str">
        <f t="shared" si="412"/>
        <v/>
      </c>
      <c r="DB133" s="109" t="str">
        <f t="shared" si="413"/>
        <v/>
      </c>
      <c r="DC133" s="110" t="str">
        <f t="shared" si="414"/>
        <v/>
      </c>
      <c r="DD133" s="111" t="str">
        <f t="shared" si="415"/>
        <v/>
      </c>
      <c r="DE133" s="112" t="str">
        <f t="shared" si="416"/>
        <v/>
      </c>
      <c r="DG133" s="3"/>
      <c r="DI133" s="105" t="str">
        <f t="shared" si="417"/>
        <v/>
      </c>
      <c r="DJ133" s="106" t="str">
        <f t="shared" si="418"/>
        <v/>
      </c>
      <c r="DK133" s="107" t="str">
        <f t="shared" si="419"/>
        <v/>
      </c>
      <c r="DL133" s="107" t="str">
        <f t="shared" si="420"/>
        <v/>
      </c>
      <c r="DM133" s="108" t="str">
        <f t="shared" si="421"/>
        <v/>
      </c>
      <c r="DN133" s="109" t="str">
        <f t="shared" si="422"/>
        <v/>
      </c>
      <c r="DO133" s="110" t="str">
        <f t="shared" si="423"/>
        <v/>
      </c>
      <c r="DP133" s="111" t="str">
        <f t="shared" si="424"/>
        <v/>
      </c>
      <c r="DQ133" s="112" t="str">
        <f t="shared" si="425"/>
        <v/>
      </c>
      <c r="DS133" s="3"/>
      <c r="DU133" s="105" t="str">
        <f t="shared" si="426"/>
        <v/>
      </c>
      <c r="DV133" s="106" t="str">
        <f t="shared" si="427"/>
        <v/>
      </c>
      <c r="DW133" s="107" t="str">
        <f t="shared" si="428"/>
        <v/>
      </c>
      <c r="DX133" s="107" t="str">
        <f t="shared" si="429"/>
        <v/>
      </c>
      <c r="DY133" s="108" t="str">
        <f t="shared" si="430"/>
        <v/>
      </c>
      <c r="DZ133" s="109" t="str">
        <f t="shared" si="431"/>
        <v/>
      </c>
      <c r="EA133" s="110" t="str">
        <f t="shared" si="432"/>
        <v/>
      </c>
      <c r="EB133" s="111" t="str">
        <f t="shared" si="433"/>
        <v/>
      </c>
      <c r="EC133" s="112" t="str">
        <f t="shared" si="434"/>
        <v/>
      </c>
      <c r="EE133" s="3"/>
      <c r="EG133" s="105" t="str">
        <f t="shared" si="435"/>
        <v/>
      </c>
      <c r="EH133" s="106" t="str">
        <f t="shared" si="436"/>
        <v/>
      </c>
      <c r="EI133" s="107" t="str">
        <f t="shared" si="437"/>
        <v/>
      </c>
      <c r="EJ133" s="107" t="str">
        <f t="shared" si="438"/>
        <v/>
      </c>
      <c r="EK133" s="108" t="str">
        <f t="shared" si="439"/>
        <v/>
      </c>
      <c r="EL133" s="109" t="str">
        <f t="shared" si="440"/>
        <v/>
      </c>
      <c r="EM133" s="110" t="str">
        <f t="shared" si="441"/>
        <v/>
      </c>
      <c r="EN133" s="111" t="str">
        <f t="shared" si="442"/>
        <v/>
      </c>
      <c r="EO133" s="112" t="str">
        <f t="shared" si="443"/>
        <v/>
      </c>
      <c r="EQ133" s="3"/>
      <c r="ES133" s="105" t="str">
        <f t="shared" si="444"/>
        <v/>
      </c>
      <c r="ET133" s="106" t="str">
        <f t="shared" si="445"/>
        <v/>
      </c>
      <c r="EU133" s="107" t="str">
        <f t="shared" si="446"/>
        <v/>
      </c>
      <c r="EV133" s="107" t="str">
        <f t="shared" si="447"/>
        <v/>
      </c>
      <c r="EW133" s="108" t="str">
        <f t="shared" si="448"/>
        <v/>
      </c>
      <c r="EX133" s="109" t="str">
        <f t="shared" si="449"/>
        <v/>
      </c>
      <c r="EY133" s="110" t="str">
        <f t="shared" si="450"/>
        <v/>
      </c>
      <c r="EZ133" s="111" t="str">
        <f t="shared" si="451"/>
        <v/>
      </c>
      <c r="FA133" s="112" t="str">
        <f t="shared" si="452"/>
        <v/>
      </c>
      <c r="FC133" s="3"/>
      <c r="FE133" s="105" t="str">
        <f t="shared" si="453"/>
        <v/>
      </c>
      <c r="FF133" s="106" t="str">
        <f t="shared" si="454"/>
        <v/>
      </c>
      <c r="FG133" s="107" t="str">
        <f t="shared" si="455"/>
        <v/>
      </c>
      <c r="FH133" s="107" t="str">
        <f t="shared" si="456"/>
        <v/>
      </c>
      <c r="FI133" s="108" t="str">
        <f t="shared" si="457"/>
        <v/>
      </c>
      <c r="FJ133" s="109" t="str">
        <f t="shared" si="458"/>
        <v/>
      </c>
      <c r="FK133" s="110" t="str">
        <f t="shared" si="459"/>
        <v/>
      </c>
      <c r="FL133" s="111" t="str">
        <f t="shared" si="460"/>
        <v/>
      </c>
      <c r="FM133" s="112" t="str">
        <f t="shared" si="461"/>
        <v/>
      </c>
      <c r="FO133" s="3"/>
      <c r="FQ133" s="105" t="str">
        <f>IF(FU133="","",#REF!)</f>
        <v/>
      </c>
      <c r="FR133" s="106" t="str">
        <f t="shared" si="462"/>
        <v/>
      </c>
      <c r="FS133" s="107" t="str">
        <f t="shared" si="463"/>
        <v/>
      </c>
      <c r="FT133" s="107" t="str">
        <f t="shared" si="464"/>
        <v/>
      </c>
      <c r="FU133" s="108" t="str">
        <f t="shared" si="465"/>
        <v/>
      </c>
      <c r="FV133" s="109" t="str">
        <f t="shared" si="466"/>
        <v/>
      </c>
      <c r="FW133" s="110" t="str">
        <f t="shared" si="467"/>
        <v/>
      </c>
      <c r="FX133" s="111" t="str">
        <f t="shared" si="468"/>
        <v/>
      </c>
      <c r="FY133" s="112" t="str">
        <f t="shared" si="469"/>
        <v/>
      </c>
      <c r="GA133" s="3"/>
      <c r="GC133" s="105" t="str">
        <f t="shared" si="470"/>
        <v/>
      </c>
      <c r="GD133" s="106" t="str">
        <f t="shared" si="471"/>
        <v/>
      </c>
      <c r="GE133" s="107" t="str">
        <f t="shared" si="472"/>
        <v/>
      </c>
      <c r="GF133" s="107" t="str">
        <f t="shared" si="473"/>
        <v/>
      </c>
      <c r="GG133" s="108" t="str">
        <f t="shared" si="474"/>
        <v/>
      </c>
      <c r="GH133" s="109" t="str">
        <f t="shared" si="475"/>
        <v/>
      </c>
      <c r="GI133" s="110" t="str">
        <f t="shared" si="476"/>
        <v/>
      </c>
      <c r="GJ133" s="111" t="str">
        <f t="shared" si="477"/>
        <v/>
      </c>
      <c r="GK133" s="112" t="str">
        <f t="shared" si="478"/>
        <v/>
      </c>
      <c r="GM133" s="3"/>
      <c r="GO133" s="105" t="str">
        <f t="shared" si="479"/>
        <v/>
      </c>
      <c r="GP133" s="106" t="str">
        <f t="shared" si="480"/>
        <v/>
      </c>
      <c r="GQ133" s="107" t="str">
        <f t="shared" si="481"/>
        <v/>
      </c>
      <c r="GR133" s="107" t="str">
        <f t="shared" si="482"/>
        <v/>
      </c>
      <c r="GS133" s="108" t="str">
        <f t="shared" si="483"/>
        <v/>
      </c>
      <c r="GT133" s="109" t="str">
        <f t="shared" si="484"/>
        <v/>
      </c>
      <c r="GU133" s="110" t="str">
        <f t="shared" si="485"/>
        <v/>
      </c>
      <c r="GV133" s="111" t="str">
        <f t="shared" si="486"/>
        <v/>
      </c>
      <c r="GW133" s="112" t="str">
        <f t="shared" si="487"/>
        <v/>
      </c>
      <c r="GY133" s="3"/>
      <c r="HA133" s="105" t="str">
        <f t="shared" si="488"/>
        <v/>
      </c>
      <c r="HB133" s="106" t="str">
        <f t="shared" si="489"/>
        <v/>
      </c>
      <c r="HC133" s="107" t="str">
        <f t="shared" si="490"/>
        <v/>
      </c>
      <c r="HD133" s="107" t="str">
        <f t="shared" si="491"/>
        <v/>
      </c>
      <c r="HE133" s="108" t="str">
        <f t="shared" si="492"/>
        <v/>
      </c>
      <c r="HF133" s="109" t="str">
        <f t="shared" si="493"/>
        <v/>
      </c>
      <c r="HG133" s="110" t="str">
        <f t="shared" si="494"/>
        <v/>
      </c>
      <c r="HH133" s="111" t="str">
        <f t="shared" si="495"/>
        <v/>
      </c>
      <c r="HI133" s="112" t="str">
        <f t="shared" si="496"/>
        <v/>
      </c>
      <c r="HK133" s="3"/>
      <c r="HM133" s="105" t="str">
        <f t="shared" si="497"/>
        <v/>
      </c>
      <c r="HN133" s="106" t="str">
        <f t="shared" si="498"/>
        <v/>
      </c>
      <c r="HO133" s="107" t="str">
        <f t="shared" si="499"/>
        <v/>
      </c>
      <c r="HP133" s="107" t="str">
        <f t="shared" si="500"/>
        <v/>
      </c>
      <c r="HQ133" s="108" t="str">
        <f t="shared" si="501"/>
        <v/>
      </c>
      <c r="HR133" s="109" t="str">
        <f t="shared" si="502"/>
        <v/>
      </c>
      <c r="HS133" s="110" t="str">
        <f t="shared" si="503"/>
        <v/>
      </c>
      <c r="HT133" s="111" t="str">
        <f t="shared" si="504"/>
        <v/>
      </c>
      <c r="HU133" s="112" t="str">
        <f t="shared" si="505"/>
        <v/>
      </c>
      <c r="HW133" s="3"/>
      <c r="HY133" s="105" t="str">
        <f t="shared" si="506"/>
        <v/>
      </c>
      <c r="HZ133" s="106" t="str">
        <f t="shared" si="507"/>
        <v/>
      </c>
      <c r="IA133" s="107" t="str">
        <f t="shared" si="508"/>
        <v/>
      </c>
      <c r="IB133" s="107" t="str">
        <f t="shared" si="509"/>
        <v/>
      </c>
      <c r="IC133" s="108" t="str">
        <f t="shared" si="510"/>
        <v/>
      </c>
      <c r="ID133" s="109" t="str">
        <f t="shared" si="511"/>
        <v/>
      </c>
      <c r="IE133" s="110" t="str">
        <f t="shared" si="512"/>
        <v/>
      </c>
      <c r="IF133" s="111" t="str">
        <f t="shared" si="513"/>
        <v/>
      </c>
      <c r="IG133" s="112" t="str">
        <f t="shared" si="514"/>
        <v/>
      </c>
      <c r="II133" s="3"/>
      <c r="IK133" s="105" t="str">
        <f t="shared" si="515"/>
        <v/>
      </c>
      <c r="IL133" s="106" t="str">
        <f t="shared" si="516"/>
        <v/>
      </c>
      <c r="IM133" s="107" t="str">
        <f t="shared" si="517"/>
        <v/>
      </c>
      <c r="IN133" s="107" t="str">
        <f t="shared" si="518"/>
        <v/>
      </c>
      <c r="IO133" s="108" t="str">
        <f t="shared" si="519"/>
        <v/>
      </c>
      <c r="IP133" s="109" t="str">
        <f t="shared" si="520"/>
        <v/>
      </c>
      <c r="IQ133" s="110" t="str">
        <f t="shared" si="521"/>
        <v/>
      </c>
      <c r="IR133" s="111" t="str">
        <f t="shared" si="522"/>
        <v/>
      </c>
      <c r="IS133" s="112" t="str">
        <f t="shared" si="523"/>
        <v/>
      </c>
      <c r="IU133" s="3"/>
      <c r="IW133" s="105" t="str">
        <f t="shared" si="524"/>
        <v/>
      </c>
      <c r="IX133" s="106" t="str">
        <f t="shared" si="525"/>
        <v/>
      </c>
      <c r="IY133" s="107" t="str">
        <f t="shared" si="526"/>
        <v/>
      </c>
      <c r="IZ133" s="107" t="str">
        <f t="shared" si="527"/>
        <v/>
      </c>
      <c r="JA133" s="108" t="str">
        <f t="shared" si="528"/>
        <v/>
      </c>
      <c r="JB133" s="109" t="str">
        <f t="shared" si="529"/>
        <v/>
      </c>
      <c r="JC133" s="110" t="str">
        <f t="shared" si="530"/>
        <v/>
      </c>
      <c r="JD133" s="111" t="str">
        <f t="shared" si="531"/>
        <v/>
      </c>
      <c r="JE133" s="112" t="str">
        <f t="shared" si="532"/>
        <v/>
      </c>
      <c r="JG133" s="3"/>
      <c r="JI133" s="105" t="str">
        <f t="shared" si="533"/>
        <v/>
      </c>
      <c r="JJ133" s="106" t="str">
        <f t="shared" si="534"/>
        <v/>
      </c>
      <c r="JK133" s="107" t="str">
        <f t="shared" si="535"/>
        <v/>
      </c>
      <c r="JL133" s="107" t="str">
        <f t="shared" si="536"/>
        <v/>
      </c>
      <c r="JM133" s="108" t="str">
        <f t="shared" si="537"/>
        <v/>
      </c>
      <c r="JN133" s="109" t="str">
        <f t="shared" si="538"/>
        <v/>
      </c>
      <c r="JO133" s="110" t="str">
        <f t="shared" si="539"/>
        <v/>
      </c>
      <c r="JP133" s="111" t="str">
        <f t="shared" si="540"/>
        <v/>
      </c>
      <c r="JQ133" s="112" t="str">
        <f t="shared" si="541"/>
        <v/>
      </c>
      <c r="JS133" s="3"/>
      <c r="JU133" s="105" t="str">
        <f t="shared" si="542"/>
        <v/>
      </c>
      <c r="JV133" s="106" t="str">
        <f t="shared" si="543"/>
        <v/>
      </c>
      <c r="JW133" s="107" t="str">
        <f t="shared" si="544"/>
        <v/>
      </c>
      <c r="JX133" s="107" t="str">
        <f t="shared" si="545"/>
        <v/>
      </c>
      <c r="JY133" s="108" t="str">
        <f t="shared" si="546"/>
        <v/>
      </c>
      <c r="JZ133" s="109" t="str">
        <f t="shared" si="547"/>
        <v/>
      </c>
      <c r="KA133" s="110" t="str">
        <f t="shared" si="548"/>
        <v/>
      </c>
      <c r="KB133" s="111" t="str">
        <f t="shared" si="549"/>
        <v/>
      </c>
      <c r="KC133" s="112" t="str">
        <f t="shared" si="550"/>
        <v/>
      </c>
      <c r="KE133" s="3"/>
    </row>
    <row r="134" spans="1:291" ht="13.5" customHeight="1">
      <c r="A134" s="20"/>
      <c r="E134" s="105" t="str">
        <f t="shared" si="337"/>
        <v/>
      </c>
      <c r="F134" s="106" t="str">
        <f t="shared" si="338"/>
        <v/>
      </c>
      <c r="G134" s="107" t="str">
        <f t="shared" si="339"/>
        <v/>
      </c>
      <c r="H134" s="107" t="str">
        <f t="shared" si="340"/>
        <v/>
      </c>
      <c r="I134" s="108" t="str">
        <f t="shared" si="341"/>
        <v/>
      </c>
      <c r="J134" s="109" t="str">
        <f t="shared" si="342"/>
        <v/>
      </c>
      <c r="K134" s="110" t="str">
        <f t="shared" si="343"/>
        <v/>
      </c>
      <c r="L134" s="111" t="str">
        <f t="shared" si="344"/>
        <v/>
      </c>
      <c r="M134" s="112" t="str">
        <f t="shared" si="345"/>
        <v/>
      </c>
      <c r="O134" s="3"/>
      <c r="Q134" s="105" t="str">
        <f t="shared" si="346"/>
        <v/>
      </c>
      <c r="R134" s="106" t="str">
        <f t="shared" si="347"/>
        <v/>
      </c>
      <c r="S134" s="107" t="str">
        <f t="shared" si="348"/>
        <v/>
      </c>
      <c r="T134" s="107" t="str">
        <f t="shared" si="349"/>
        <v/>
      </c>
      <c r="U134" s="108" t="str">
        <f t="shared" si="350"/>
        <v/>
      </c>
      <c r="V134" s="109" t="str">
        <f t="shared" si="351"/>
        <v/>
      </c>
      <c r="W134" s="110" t="str">
        <f t="shared" si="352"/>
        <v/>
      </c>
      <c r="X134" s="111" t="s">
        <v>287</v>
      </c>
      <c r="Y134" s="112" t="str">
        <f t="shared" si="353"/>
        <v/>
      </c>
      <c r="AA134" s="3"/>
      <c r="AC134" s="105" t="str">
        <f t="shared" si="354"/>
        <v/>
      </c>
      <c r="AD134" s="106" t="str">
        <f t="shared" si="355"/>
        <v/>
      </c>
      <c r="AE134" s="107" t="str">
        <f t="shared" si="356"/>
        <v/>
      </c>
      <c r="AF134" s="107" t="str">
        <f t="shared" si="357"/>
        <v/>
      </c>
      <c r="AG134" s="108" t="str">
        <f t="shared" si="358"/>
        <v/>
      </c>
      <c r="AH134" s="109" t="str">
        <f t="shared" si="359"/>
        <v/>
      </c>
      <c r="AI134" s="110" t="str">
        <f t="shared" si="360"/>
        <v/>
      </c>
      <c r="AJ134" s="111" t="str">
        <f t="shared" si="361"/>
        <v/>
      </c>
      <c r="AK134" s="112" t="str">
        <f t="shared" si="362"/>
        <v/>
      </c>
      <c r="AM134" s="3"/>
      <c r="AO134" s="105" t="str">
        <f t="shared" si="363"/>
        <v/>
      </c>
      <c r="AP134" s="106" t="str">
        <f t="shared" si="364"/>
        <v/>
      </c>
      <c r="AQ134" s="107" t="str">
        <f t="shared" si="365"/>
        <v/>
      </c>
      <c r="AR134" s="107" t="str">
        <f t="shared" si="366"/>
        <v/>
      </c>
      <c r="AS134" s="108" t="str">
        <f t="shared" si="367"/>
        <v/>
      </c>
      <c r="AT134" s="109" t="str">
        <f t="shared" si="368"/>
        <v/>
      </c>
      <c r="AU134" s="110" t="str">
        <f t="shared" si="369"/>
        <v/>
      </c>
      <c r="AV134" s="111" t="str">
        <f t="shared" si="370"/>
        <v/>
      </c>
      <c r="AW134" s="112" t="str">
        <f t="shared" si="371"/>
        <v/>
      </c>
      <c r="AY134" s="3"/>
      <c r="BA134" s="105" t="str">
        <f t="shared" si="372"/>
        <v/>
      </c>
      <c r="BB134" s="106" t="str">
        <f t="shared" si="373"/>
        <v/>
      </c>
      <c r="BC134" s="107" t="str">
        <f t="shared" si="374"/>
        <v/>
      </c>
      <c r="BD134" s="107" t="str">
        <f t="shared" si="375"/>
        <v/>
      </c>
      <c r="BE134" s="108" t="str">
        <f t="shared" si="376"/>
        <v/>
      </c>
      <c r="BF134" s="109" t="str">
        <f t="shared" si="377"/>
        <v/>
      </c>
      <c r="BG134" s="110" t="str">
        <f t="shared" si="378"/>
        <v/>
      </c>
      <c r="BH134" s="111" t="str">
        <f t="shared" si="379"/>
        <v/>
      </c>
      <c r="BI134" s="112" t="str">
        <f t="shared" si="380"/>
        <v/>
      </c>
      <c r="BK134" s="3"/>
      <c r="BM134" s="105" t="str">
        <f t="shared" si="381"/>
        <v/>
      </c>
      <c r="BN134" s="106" t="str">
        <f t="shared" si="382"/>
        <v/>
      </c>
      <c r="BO134" s="107" t="str">
        <f t="shared" si="383"/>
        <v/>
      </c>
      <c r="BP134" s="107" t="str">
        <f t="shared" si="384"/>
        <v/>
      </c>
      <c r="BQ134" s="108" t="str">
        <f t="shared" si="385"/>
        <v/>
      </c>
      <c r="BR134" s="109" t="str">
        <f t="shared" si="386"/>
        <v/>
      </c>
      <c r="BS134" s="110" t="str">
        <f t="shared" si="387"/>
        <v/>
      </c>
      <c r="BT134" s="111" t="str">
        <f t="shared" si="388"/>
        <v/>
      </c>
      <c r="BU134" s="112" t="str">
        <f t="shared" si="389"/>
        <v/>
      </c>
      <c r="BW134" s="3"/>
      <c r="BY134" s="105" t="str">
        <f t="shared" si="390"/>
        <v/>
      </c>
      <c r="BZ134" s="106" t="str">
        <f t="shared" si="391"/>
        <v/>
      </c>
      <c r="CA134" s="107" t="str">
        <f t="shared" si="392"/>
        <v/>
      </c>
      <c r="CB134" s="107" t="str">
        <f t="shared" si="393"/>
        <v/>
      </c>
      <c r="CC134" s="108" t="str">
        <f t="shared" si="394"/>
        <v/>
      </c>
      <c r="CD134" s="109" t="str">
        <f t="shared" si="395"/>
        <v/>
      </c>
      <c r="CE134" s="110" t="str">
        <f t="shared" si="396"/>
        <v/>
      </c>
      <c r="CF134" s="111" t="str">
        <f t="shared" si="397"/>
        <v/>
      </c>
      <c r="CG134" s="112" t="str">
        <f t="shared" si="398"/>
        <v/>
      </c>
      <c r="CI134" s="3"/>
      <c r="CK134" s="105" t="str">
        <f t="shared" si="399"/>
        <v/>
      </c>
      <c r="CL134" s="106" t="str">
        <f t="shared" si="400"/>
        <v/>
      </c>
      <c r="CM134" s="107" t="str">
        <f t="shared" si="401"/>
        <v/>
      </c>
      <c r="CN134" s="107" t="str">
        <f t="shared" si="402"/>
        <v/>
      </c>
      <c r="CO134" s="108" t="str">
        <f t="shared" si="403"/>
        <v/>
      </c>
      <c r="CP134" s="109" t="str">
        <f t="shared" si="404"/>
        <v/>
      </c>
      <c r="CQ134" s="110" t="str">
        <f t="shared" si="405"/>
        <v/>
      </c>
      <c r="CR134" s="111" t="str">
        <f t="shared" si="406"/>
        <v/>
      </c>
      <c r="CS134" s="112" t="str">
        <f t="shared" si="407"/>
        <v/>
      </c>
      <c r="CU134" s="3"/>
      <c r="CW134" s="105" t="str">
        <f t="shared" si="408"/>
        <v/>
      </c>
      <c r="CX134" s="106" t="str">
        <f t="shared" si="409"/>
        <v/>
      </c>
      <c r="CY134" s="107" t="str">
        <f t="shared" si="410"/>
        <v/>
      </c>
      <c r="CZ134" s="107" t="str">
        <f t="shared" si="411"/>
        <v/>
      </c>
      <c r="DA134" s="108" t="str">
        <f t="shared" si="412"/>
        <v/>
      </c>
      <c r="DB134" s="109" t="str">
        <f t="shared" si="413"/>
        <v/>
      </c>
      <c r="DC134" s="110" t="str">
        <f t="shared" si="414"/>
        <v/>
      </c>
      <c r="DD134" s="111" t="str">
        <f t="shared" si="415"/>
        <v/>
      </c>
      <c r="DE134" s="112" t="str">
        <f t="shared" si="416"/>
        <v/>
      </c>
      <c r="DG134" s="3"/>
      <c r="DI134" s="105" t="str">
        <f t="shared" si="417"/>
        <v/>
      </c>
      <c r="DJ134" s="106" t="str">
        <f t="shared" si="418"/>
        <v/>
      </c>
      <c r="DK134" s="107" t="str">
        <f t="shared" si="419"/>
        <v/>
      </c>
      <c r="DL134" s="107" t="str">
        <f t="shared" si="420"/>
        <v/>
      </c>
      <c r="DM134" s="108" t="str">
        <f t="shared" si="421"/>
        <v/>
      </c>
      <c r="DN134" s="109" t="str">
        <f t="shared" si="422"/>
        <v/>
      </c>
      <c r="DO134" s="110" t="str">
        <f t="shared" si="423"/>
        <v/>
      </c>
      <c r="DP134" s="111" t="str">
        <f t="shared" si="424"/>
        <v/>
      </c>
      <c r="DQ134" s="112" t="str">
        <f t="shared" si="425"/>
        <v/>
      </c>
      <c r="DS134" s="3"/>
      <c r="DU134" s="105" t="str">
        <f t="shared" si="426"/>
        <v/>
      </c>
      <c r="DV134" s="106" t="str">
        <f t="shared" si="427"/>
        <v/>
      </c>
      <c r="DW134" s="107" t="str">
        <f t="shared" si="428"/>
        <v/>
      </c>
      <c r="DX134" s="107" t="str">
        <f t="shared" si="429"/>
        <v/>
      </c>
      <c r="DY134" s="108" t="str">
        <f t="shared" si="430"/>
        <v/>
      </c>
      <c r="DZ134" s="109" t="str">
        <f t="shared" si="431"/>
        <v/>
      </c>
      <c r="EA134" s="110" t="str">
        <f t="shared" si="432"/>
        <v/>
      </c>
      <c r="EB134" s="111" t="str">
        <f t="shared" si="433"/>
        <v/>
      </c>
      <c r="EC134" s="112" t="str">
        <f t="shared" si="434"/>
        <v/>
      </c>
      <c r="EE134" s="3"/>
      <c r="EG134" s="105" t="str">
        <f t="shared" si="435"/>
        <v/>
      </c>
      <c r="EH134" s="106" t="str">
        <f t="shared" si="436"/>
        <v/>
      </c>
      <c r="EI134" s="107" t="str">
        <f t="shared" si="437"/>
        <v/>
      </c>
      <c r="EJ134" s="107" t="str">
        <f t="shared" si="438"/>
        <v/>
      </c>
      <c r="EK134" s="108" t="str">
        <f t="shared" si="439"/>
        <v/>
      </c>
      <c r="EL134" s="109" t="str">
        <f t="shared" si="440"/>
        <v/>
      </c>
      <c r="EM134" s="110" t="str">
        <f t="shared" si="441"/>
        <v/>
      </c>
      <c r="EN134" s="111" t="str">
        <f t="shared" si="442"/>
        <v/>
      </c>
      <c r="EO134" s="112" t="str">
        <f t="shared" si="443"/>
        <v/>
      </c>
      <c r="EQ134" s="3"/>
      <c r="ES134" s="105" t="str">
        <f t="shared" si="444"/>
        <v/>
      </c>
      <c r="ET134" s="106" t="str">
        <f t="shared" si="445"/>
        <v/>
      </c>
      <c r="EU134" s="107" t="str">
        <f t="shared" si="446"/>
        <v/>
      </c>
      <c r="EV134" s="107" t="str">
        <f t="shared" si="447"/>
        <v/>
      </c>
      <c r="EW134" s="108" t="str">
        <f t="shared" si="448"/>
        <v/>
      </c>
      <c r="EX134" s="109" t="str">
        <f t="shared" si="449"/>
        <v/>
      </c>
      <c r="EY134" s="110" t="str">
        <f t="shared" si="450"/>
        <v/>
      </c>
      <c r="EZ134" s="111" t="str">
        <f t="shared" si="451"/>
        <v/>
      </c>
      <c r="FA134" s="112" t="str">
        <f t="shared" si="452"/>
        <v/>
      </c>
      <c r="FC134" s="3"/>
      <c r="FE134" s="105" t="str">
        <f t="shared" si="453"/>
        <v/>
      </c>
      <c r="FF134" s="106" t="str">
        <f t="shared" si="454"/>
        <v/>
      </c>
      <c r="FG134" s="107" t="str">
        <f t="shared" si="455"/>
        <v/>
      </c>
      <c r="FH134" s="107" t="str">
        <f t="shared" si="456"/>
        <v/>
      </c>
      <c r="FI134" s="108" t="str">
        <f t="shared" si="457"/>
        <v/>
      </c>
      <c r="FJ134" s="109" t="str">
        <f t="shared" si="458"/>
        <v/>
      </c>
      <c r="FK134" s="110" t="str">
        <f t="shared" si="459"/>
        <v/>
      </c>
      <c r="FL134" s="111" t="str">
        <f t="shared" si="460"/>
        <v/>
      </c>
      <c r="FM134" s="112" t="str">
        <f t="shared" si="461"/>
        <v/>
      </c>
      <c r="FO134" s="3"/>
      <c r="FQ134" s="105" t="str">
        <f>IF(FU134="","",#REF!)</f>
        <v/>
      </c>
      <c r="FR134" s="106" t="str">
        <f t="shared" si="462"/>
        <v/>
      </c>
      <c r="FS134" s="107" t="str">
        <f t="shared" si="463"/>
        <v/>
      </c>
      <c r="FT134" s="107" t="str">
        <f t="shared" si="464"/>
        <v/>
      </c>
      <c r="FU134" s="108" t="str">
        <f t="shared" si="465"/>
        <v/>
      </c>
      <c r="FV134" s="109" t="str">
        <f t="shared" si="466"/>
        <v/>
      </c>
      <c r="FW134" s="110" t="str">
        <f t="shared" si="467"/>
        <v/>
      </c>
      <c r="FX134" s="111" t="str">
        <f t="shared" si="468"/>
        <v/>
      </c>
      <c r="FY134" s="112" t="str">
        <f t="shared" si="469"/>
        <v/>
      </c>
      <c r="GA134" s="3"/>
      <c r="GC134" s="105" t="str">
        <f t="shared" si="470"/>
        <v/>
      </c>
      <c r="GD134" s="106" t="str">
        <f t="shared" si="471"/>
        <v/>
      </c>
      <c r="GE134" s="107" t="str">
        <f t="shared" si="472"/>
        <v/>
      </c>
      <c r="GF134" s="107" t="str">
        <f t="shared" si="473"/>
        <v/>
      </c>
      <c r="GG134" s="108" t="str">
        <f t="shared" si="474"/>
        <v/>
      </c>
      <c r="GH134" s="109" t="str">
        <f t="shared" si="475"/>
        <v/>
      </c>
      <c r="GI134" s="110" t="str">
        <f t="shared" si="476"/>
        <v/>
      </c>
      <c r="GJ134" s="111" t="str">
        <f t="shared" si="477"/>
        <v/>
      </c>
      <c r="GK134" s="112" t="str">
        <f t="shared" si="478"/>
        <v/>
      </c>
      <c r="GM134" s="3"/>
      <c r="GO134" s="105" t="str">
        <f t="shared" si="479"/>
        <v/>
      </c>
      <c r="GP134" s="106" t="str">
        <f t="shared" si="480"/>
        <v/>
      </c>
      <c r="GQ134" s="107" t="str">
        <f t="shared" si="481"/>
        <v/>
      </c>
      <c r="GR134" s="107" t="str">
        <f t="shared" si="482"/>
        <v/>
      </c>
      <c r="GS134" s="108" t="str">
        <f t="shared" si="483"/>
        <v/>
      </c>
      <c r="GT134" s="109" t="str">
        <f t="shared" si="484"/>
        <v/>
      </c>
      <c r="GU134" s="110" t="str">
        <f t="shared" si="485"/>
        <v/>
      </c>
      <c r="GV134" s="111" t="str">
        <f t="shared" si="486"/>
        <v/>
      </c>
      <c r="GW134" s="112" t="str">
        <f t="shared" si="487"/>
        <v/>
      </c>
      <c r="GY134" s="3"/>
      <c r="HA134" s="105" t="str">
        <f t="shared" si="488"/>
        <v/>
      </c>
      <c r="HB134" s="106" t="str">
        <f t="shared" si="489"/>
        <v/>
      </c>
      <c r="HC134" s="107" t="str">
        <f t="shared" si="490"/>
        <v/>
      </c>
      <c r="HD134" s="107" t="str">
        <f t="shared" si="491"/>
        <v/>
      </c>
      <c r="HE134" s="108" t="str">
        <f t="shared" si="492"/>
        <v/>
      </c>
      <c r="HF134" s="109" t="str">
        <f t="shared" si="493"/>
        <v/>
      </c>
      <c r="HG134" s="110" t="str">
        <f t="shared" si="494"/>
        <v/>
      </c>
      <c r="HH134" s="111" t="str">
        <f t="shared" si="495"/>
        <v/>
      </c>
      <c r="HI134" s="112" t="str">
        <f t="shared" si="496"/>
        <v/>
      </c>
      <c r="HK134" s="3"/>
      <c r="HM134" s="105" t="str">
        <f t="shared" si="497"/>
        <v/>
      </c>
      <c r="HN134" s="106" t="str">
        <f t="shared" si="498"/>
        <v/>
      </c>
      <c r="HO134" s="107" t="str">
        <f t="shared" si="499"/>
        <v/>
      </c>
      <c r="HP134" s="107" t="str">
        <f t="shared" si="500"/>
        <v/>
      </c>
      <c r="HQ134" s="108" t="str">
        <f t="shared" si="501"/>
        <v/>
      </c>
      <c r="HR134" s="109" t="str">
        <f t="shared" si="502"/>
        <v/>
      </c>
      <c r="HS134" s="110" t="str">
        <f t="shared" si="503"/>
        <v/>
      </c>
      <c r="HT134" s="111" t="str">
        <f t="shared" si="504"/>
        <v/>
      </c>
      <c r="HU134" s="112" t="str">
        <f t="shared" si="505"/>
        <v/>
      </c>
      <c r="HW134" s="3"/>
      <c r="HY134" s="105" t="str">
        <f t="shared" si="506"/>
        <v/>
      </c>
      <c r="HZ134" s="106" t="str">
        <f t="shared" si="507"/>
        <v/>
      </c>
      <c r="IA134" s="107" t="str">
        <f t="shared" si="508"/>
        <v/>
      </c>
      <c r="IB134" s="107" t="str">
        <f t="shared" si="509"/>
        <v/>
      </c>
      <c r="IC134" s="108" t="str">
        <f t="shared" si="510"/>
        <v/>
      </c>
      <c r="ID134" s="109" t="str">
        <f t="shared" si="511"/>
        <v/>
      </c>
      <c r="IE134" s="110" t="str">
        <f t="shared" si="512"/>
        <v/>
      </c>
      <c r="IF134" s="111" t="str">
        <f t="shared" si="513"/>
        <v/>
      </c>
      <c r="IG134" s="112" t="str">
        <f t="shared" si="514"/>
        <v/>
      </c>
      <c r="II134" s="3"/>
      <c r="IK134" s="105" t="str">
        <f t="shared" si="515"/>
        <v/>
      </c>
      <c r="IL134" s="106" t="str">
        <f t="shared" si="516"/>
        <v/>
      </c>
      <c r="IM134" s="107" t="str">
        <f t="shared" si="517"/>
        <v/>
      </c>
      <c r="IN134" s="107" t="str">
        <f t="shared" si="518"/>
        <v/>
      </c>
      <c r="IO134" s="108" t="str">
        <f t="shared" si="519"/>
        <v/>
      </c>
      <c r="IP134" s="109" t="str">
        <f t="shared" si="520"/>
        <v/>
      </c>
      <c r="IQ134" s="110" t="str">
        <f t="shared" si="521"/>
        <v/>
      </c>
      <c r="IR134" s="111" t="str">
        <f t="shared" si="522"/>
        <v/>
      </c>
      <c r="IS134" s="112" t="str">
        <f t="shared" si="523"/>
        <v/>
      </c>
      <c r="IU134" s="3"/>
      <c r="IW134" s="105" t="str">
        <f t="shared" si="524"/>
        <v/>
      </c>
      <c r="IX134" s="106" t="str">
        <f t="shared" si="525"/>
        <v/>
      </c>
      <c r="IY134" s="107" t="str">
        <f t="shared" si="526"/>
        <v/>
      </c>
      <c r="IZ134" s="107" t="str">
        <f t="shared" si="527"/>
        <v/>
      </c>
      <c r="JA134" s="108" t="str">
        <f t="shared" si="528"/>
        <v/>
      </c>
      <c r="JB134" s="109" t="str">
        <f t="shared" si="529"/>
        <v/>
      </c>
      <c r="JC134" s="110" t="str">
        <f t="shared" si="530"/>
        <v/>
      </c>
      <c r="JD134" s="111" t="str">
        <f t="shared" si="531"/>
        <v/>
      </c>
      <c r="JE134" s="112" t="str">
        <f t="shared" si="532"/>
        <v/>
      </c>
      <c r="JG134" s="3"/>
      <c r="JI134" s="105" t="str">
        <f t="shared" si="533"/>
        <v/>
      </c>
      <c r="JJ134" s="106" t="str">
        <f t="shared" si="534"/>
        <v/>
      </c>
      <c r="JK134" s="107" t="str">
        <f t="shared" si="535"/>
        <v/>
      </c>
      <c r="JL134" s="107" t="str">
        <f t="shared" si="536"/>
        <v/>
      </c>
      <c r="JM134" s="108" t="str">
        <f t="shared" si="537"/>
        <v/>
      </c>
      <c r="JN134" s="109" t="str">
        <f t="shared" si="538"/>
        <v/>
      </c>
      <c r="JO134" s="110" t="str">
        <f t="shared" si="539"/>
        <v/>
      </c>
      <c r="JP134" s="111" t="str">
        <f t="shared" si="540"/>
        <v/>
      </c>
      <c r="JQ134" s="112" t="str">
        <f t="shared" si="541"/>
        <v/>
      </c>
      <c r="JS134" s="3"/>
      <c r="JU134" s="105" t="str">
        <f t="shared" si="542"/>
        <v/>
      </c>
      <c r="JV134" s="106" t="str">
        <f t="shared" si="543"/>
        <v/>
      </c>
      <c r="JW134" s="107" t="str">
        <f t="shared" si="544"/>
        <v/>
      </c>
      <c r="JX134" s="107" t="str">
        <f t="shared" si="545"/>
        <v/>
      </c>
      <c r="JY134" s="108" t="str">
        <f t="shared" si="546"/>
        <v/>
      </c>
      <c r="JZ134" s="109" t="str">
        <f t="shared" si="547"/>
        <v/>
      </c>
      <c r="KA134" s="110" t="str">
        <f t="shared" si="548"/>
        <v/>
      </c>
      <c r="KB134" s="111" t="str">
        <f t="shared" si="549"/>
        <v/>
      </c>
      <c r="KC134" s="112" t="str">
        <f t="shared" si="550"/>
        <v/>
      </c>
      <c r="KE134" s="3"/>
    </row>
    <row r="135" spans="1:291" ht="13.5" customHeight="1">
      <c r="A135" s="20"/>
      <c r="E135" s="105" t="str">
        <f t="shared" si="337"/>
        <v/>
      </c>
      <c r="F135" s="106" t="str">
        <f t="shared" si="338"/>
        <v/>
      </c>
      <c r="G135" s="107" t="str">
        <f t="shared" si="339"/>
        <v/>
      </c>
      <c r="H135" s="107" t="str">
        <f t="shared" si="340"/>
        <v/>
      </c>
      <c r="I135" s="108" t="str">
        <f t="shared" si="341"/>
        <v/>
      </c>
      <c r="J135" s="109" t="str">
        <f t="shared" si="342"/>
        <v/>
      </c>
      <c r="K135" s="110" t="str">
        <f t="shared" si="343"/>
        <v/>
      </c>
      <c r="L135" s="111" t="str">
        <f t="shared" si="344"/>
        <v/>
      </c>
      <c r="M135" s="112" t="str">
        <f t="shared" si="345"/>
        <v/>
      </c>
      <c r="O135" s="3"/>
      <c r="Q135" s="105" t="str">
        <f t="shared" si="346"/>
        <v/>
      </c>
      <c r="R135" s="106" t="str">
        <f t="shared" si="347"/>
        <v/>
      </c>
      <c r="S135" s="107" t="str">
        <f t="shared" si="348"/>
        <v/>
      </c>
      <c r="T135" s="107" t="str">
        <f t="shared" si="349"/>
        <v/>
      </c>
      <c r="U135" s="108" t="str">
        <f t="shared" si="350"/>
        <v/>
      </c>
      <c r="V135" s="109" t="str">
        <f t="shared" si="351"/>
        <v/>
      </c>
      <c r="W135" s="110" t="str">
        <f t="shared" si="352"/>
        <v/>
      </c>
      <c r="X135" s="111" t="s">
        <v>287</v>
      </c>
      <c r="Y135" s="112" t="str">
        <f t="shared" si="353"/>
        <v/>
      </c>
      <c r="AA135" s="3"/>
      <c r="AC135" s="105" t="str">
        <f t="shared" si="354"/>
        <v/>
      </c>
      <c r="AD135" s="106" t="str">
        <f t="shared" si="355"/>
        <v/>
      </c>
      <c r="AE135" s="107" t="str">
        <f t="shared" si="356"/>
        <v/>
      </c>
      <c r="AF135" s="107" t="str">
        <f t="shared" si="357"/>
        <v/>
      </c>
      <c r="AG135" s="108" t="str">
        <f t="shared" si="358"/>
        <v/>
      </c>
      <c r="AH135" s="109" t="str">
        <f t="shared" si="359"/>
        <v/>
      </c>
      <c r="AI135" s="110" t="str">
        <f t="shared" si="360"/>
        <v/>
      </c>
      <c r="AJ135" s="111" t="str">
        <f t="shared" si="361"/>
        <v/>
      </c>
      <c r="AK135" s="112" t="str">
        <f t="shared" si="362"/>
        <v/>
      </c>
      <c r="AM135" s="3"/>
      <c r="AO135" s="105" t="str">
        <f t="shared" si="363"/>
        <v/>
      </c>
      <c r="AP135" s="106" t="str">
        <f t="shared" si="364"/>
        <v/>
      </c>
      <c r="AQ135" s="107" t="str">
        <f t="shared" si="365"/>
        <v/>
      </c>
      <c r="AR135" s="107" t="str">
        <f t="shared" si="366"/>
        <v/>
      </c>
      <c r="AS135" s="108" t="str">
        <f t="shared" si="367"/>
        <v/>
      </c>
      <c r="AT135" s="109" t="str">
        <f t="shared" si="368"/>
        <v/>
      </c>
      <c r="AU135" s="110" t="str">
        <f t="shared" si="369"/>
        <v/>
      </c>
      <c r="AV135" s="111" t="str">
        <f t="shared" si="370"/>
        <v/>
      </c>
      <c r="AW135" s="112" t="str">
        <f t="shared" si="371"/>
        <v/>
      </c>
      <c r="AY135" s="3"/>
      <c r="BA135" s="105" t="str">
        <f t="shared" si="372"/>
        <v/>
      </c>
      <c r="BB135" s="106" t="str">
        <f t="shared" si="373"/>
        <v/>
      </c>
      <c r="BC135" s="107" t="str">
        <f t="shared" si="374"/>
        <v/>
      </c>
      <c r="BD135" s="107" t="str">
        <f t="shared" si="375"/>
        <v/>
      </c>
      <c r="BE135" s="108" t="str">
        <f t="shared" si="376"/>
        <v/>
      </c>
      <c r="BF135" s="109" t="str">
        <f t="shared" si="377"/>
        <v/>
      </c>
      <c r="BG135" s="110" t="str">
        <f t="shared" si="378"/>
        <v/>
      </c>
      <c r="BH135" s="111" t="str">
        <f t="shared" si="379"/>
        <v/>
      </c>
      <c r="BI135" s="112" t="str">
        <f t="shared" si="380"/>
        <v/>
      </c>
      <c r="BK135" s="3"/>
      <c r="BM135" s="105" t="str">
        <f t="shared" si="381"/>
        <v/>
      </c>
      <c r="BN135" s="106" t="str">
        <f t="shared" si="382"/>
        <v/>
      </c>
      <c r="BO135" s="107" t="str">
        <f t="shared" si="383"/>
        <v/>
      </c>
      <c r="BP135" s="107" t="str">
        <f t="shared" si="384"/>
        <v/>
      </c>
      <c r="BQ135" s="108" t="str">
        <f t="shared" si="385"/>
        <v/>
      </c>
      <c r="BR135" s="109" t="str">
        <f t="shared" si="386"/>
        <v/>
      </c>
      <c r="BS135" s="110" t="str">
        <f t="shared" si="387"/>
        <v/>
      </c>
      <c r="BT135" s="111" t="str">
        <f t="shared" si="388"/>
        <v/>
      </c>
      <c r="BU135" s="112" t="str">
        <f t="shared" si="389"/>
        <v/>
      </c>
      <c r="BW135" s="3"/>
      <c r="BY135" s="105" t="str">
        <f t="shared" si="390"/>
        <v/>
      </c>
      <c r="BZ135" s="106" t="str">
        <f t="shared" si="391"/>
        <v/>
      </c>
      <c r="CA135" s="107" t="str">
        <f t="shared" si="392"/>
        <v/>
      </c>
      <c r="CB135" s="107" t="str">
        <f t="shared" si="393"/>
        <v/>
      </c>
      <c r="CC135" s="108" t="str">
        <f t="shared" si="394"/>
        <v/>
      </c>
      <c r="CD135" s="109" t="str">
        <f t="shared" si="395"/>
        <v/>
      </c>
      <c r="CE135" s="110" t="str">
        <f t="shared" si="396"/>
        <v/>
      </c>
      <c r="CF135" s="111" t="str">
        <f t="shared" si="397"/>
        <v/>
      </c>
      <c r="CG135" s="112" t="str">
        <f t="shared" si="398"/>
        <v/>
      </c>
      <c r="CI135" s="3"/>
      <c r="CK135" s="105" t="str">
        <f t="shared" si="399"/>
        <v/>
      </c>
      <c r="CL135" s="106" t="str">
        <f t="shared" si="400"/>
        <v/>
      </c>
      <c r="CM135" s="107" t="str">
        <f t="shared" si="401"/>
        <v/>
      </c>
      <c r="CN135" s="107" t="str">
        <f t="shared" si="402"/>
        <v/>
      </c>
      <c r="CO135" s="108" t="str">
        <f t="shared" si="403"/>
        <v/>
      </c>
      <c r="CP135" s="109" t="str">
        <f t="shared" si="404"/>
        <v/>
      </c>
      <c r="CQ135" s="110" t="str">
        <f t="shared" si="405"/>
        <v/>
      </c>
      <c r="CR135" s="111" t="str">
        <f t="shared" si="406"/>
        <v/>
      </c>
      <c r="CS135" s="112" t="str">
        <f t="shared" si="407"/>
        <v/>
      </c>
      <c r="CU135" s="3"/>
      <c r="CW135" s="105" t="str">
        <f t="shared" si="408"/>
        <v/>
      </c>
      <c r="CX135" s="106" t="str">
        <f t="shared" si="409"/>
        <v/>
      </c>
      <c r="CY135" s="107" t="str">
        <f t="shared" si="410"/>
        <v/>
      </c>
      <c r="CZ135" s="107" t="str">
        <f t="shared" si="411"/>
        <v/>
      </c>
      <c r="DA135" s="108" t="str">
        <f t="shared" si="412"/>
        <v/>
      </c>
      <c r="DB135" s="109" t="str">
        <f t="shared" si="413"/>
        <v/>
      </c>
      <c r="DC135" s="110" t="str">
        <f t="shared" si="414"/>
        <v/>
      </c>
      <c r="DD135" s="111" t="str">
        <f t="shared" si="415"/>
        <v/>
      </c>
      <c r="DE135" s="112" t="str">
        <f t="shared" si="416"/>
        <v/>
      </c>
      <c r="DG135" s="3"/>
      <c r="DI135" s="105" t="str">
        <f t="shared" si="417"/>
        <v/>
      </c>
      <c r="DJ135" s="106" t="str">
        <f t="shared" si="418"/>
        <v/>
      </c>
      <c r="DK135" s="107" t="str">
        <f t="shared" si="419"/>
        <v/>
      </c>
      <c r="DL135" s="107" t="str">
        <f t="shared" si="420"/>
        <v/>
      </c>
      <c r="DM135" s="108" t="str">
        <f t="shared" si="421"/>
        <v/>
      </c>
      <c r="DN135" s="109" t="str">
        <f t="shared" si="422"/>
        <v/>
      </c>
      <c r="DO135" s="110" t="str">
        <f t="shared" si="423"/>
        <v/>
      </c>
      <c r="DP135" s="111" t="str">
        <f t="shared" si="424"/>
        <v/>
      </c>
      <c r="DQ135" s="112" t="str">
        <f t="shared" si="425"/>
        <v/>
      </c>
      <c r="DS135" s="3"/>
      <c r="DU135" s="105" t="str">
        <f t="shared" si="426"/>
        <v/>
      </c>
      <c r="DV135" s="106" t="str">
        <f t="shared" si="427"/>
        <v/>
      </c>
      <c r="DW135" s="107" t="str">
        <f t="shared" si="428"/>
        <v/>
      </c>
      <c r="DX135" s="107" t="str">
        <f t="shared" si="429"/>
        <v/>
      </c>
      <c r="DY135" s="108" t="str">
        <f t="shared" si="430"/>
        <v/>
      </c>
      <c r="DZ135" s="109" t="str">
        <f t="shared" si="431"/>
        <v/>
      </c>
      <c r="EA135" s="110" t="str">
        <f t="shared" si="432"/>
        <v/>
      </c>
      <c r="EB135" s="111" t="str">
        <f t="shared" si="433"/>
        <v/>
      </c>
      <c r="EC135" s="112" t="str">
        <f t="shared" si="434"/>
        <v/>
      </c>
      <c r="EE135" s="3"/>
      <c r="EG135" s="105" t="str">
        <f t="shared" si="435"/>
        <v/>
      </c>
      <c r="EH135" s="106" t="str">
        <f t="shared" si="436"/>
        <v/>
      </c>
      <c r="EI135" s="107" t="str">
        <f t="shared" si="437"/>
        <v/>
      </c>
      <c r="EJ135" s="107" t="str">
        <f t="shared" si="438"/>
        <v/>
      </c>
      <c r="EK135" s="108" t="str">
        <f t="shared" si="439"/>
        <v/>
      </c>
      <c r="EL135" s="109" t="str">
        <f t="shared" si="440"/>
        <v/>
      </c>
      <c r="EM135" s="110" t="str">
        <f t="shared" si="441"/>
        <v/>
      </c>
      <c r="EN135" s="111" t="str">
        <f t="shared" si="442"/>
        <v/>
      </c>
      <c r="EO135" s="112" t="str">
        <f t="shared" si="443"/>
        <v/>
      </c>
      <c r="EQ135" s="3"/>
      <c r="ES135" s="105" t="str">
        <f t="shared" si="444"/>
        <v/>
      </c>
      <c r="ET135" s="106" t="str">
        <f t="shared" si="445"/>
        <v/>
      </c>
      <c r="EU135" s="107" t="str">
        <f t="shared" si="446"/>
        <v/>
      </c>
      <c r="EV135" s="107" t="str">
        <f t="shared" si="447"/>
        <v/>
      </c>
      <c r="EW135" s="108" t="str">
        <f t="shared" si="448"/>
        <v/>
      </c>
      <c r="EX135" s="109" t="str">
        <f t="shared" si="449"/>
        <v/>
      </c>
      <c r="EY135" s="110" t="str">
        <f t="shared" si="450"/>
        <v/>
      </c>
      <c r="EZ135" s="111" t="str">
        <f t="shared" si="451"/>
        <v/>
      </c>
      <c r="FA135" s="112" t="str">
        <f t="shared" si="452"/>
        <v/>
      </c>
      <c r="FC135" s="3"/>
      <c r="FE135" s="105" t="str">
        <f t="shared" si="453"/>
        <v/>
      </c>
      <c r="FF135" s="106" t="str">
        <f t="shared" si="454"/>
        <v/>
      </c>
      <c r="FG135" s="107" t="str">
        <f t="shared" si="455"/>
        <v/>
      </c>
      <c r="FH135" s="107" t="str">
        <f t="shared" si="456"/>
        <v/>
      </c>
      <c r="FI135" s="108" t="str">
        <f t="shared" si="457"/>
        <v/>
      </c>
      <c r="FJ135" s="109" t="str">
        <f t="shared" si="458"/>
        <v/>
      </c>
      <c r="FK135" s="110" t="str">
        <f t="shared" si="459"/>
        <v/>
      </c>
      <c r="FL135" s="111" t="str">
        <f t="shared" si="460"/>
        <v/>
      </c>
      <c r="FM135" s="112" t="str">
        <f t="shared" si="461"/>
        <v/>
      </c>
      <c r="FO135" s="3"/>
      <c r="FQ135" s="105" t="str">
        <f>IF(FU135="","",#REF!)</f>
        <v/>
      </c>
      <c r="FR135" s="106" t="str">
        <f t="shared" si="462"/>
        <v/>
      </c>
      <c r="FS135" s="107" t="str">
        <f t="shared" si="463"/>
        <v/>
      </c>
      <c r="FT135" s="107" t="str">
        <f t="shared" si="464"/>
        <v/>
      </c>
      <c r="FU135" s="108" t="str">
        <f t="shared" si="465"/>
        <v/>
      </c>
      <c r="FV135" s="109" t="str">
        <f t="shared" si="466"/>
        <v/>
      </c>
      <c r="FW135" s="110" t="str">
        <f t="shared" si="467"/>
        <v/>
      </c>
      <c r="FX135" s="111" t="str">
        <f t="shared" si="468"/>
        <v/>
      </c>
      <c r="FY135" s="112" t="str">
        <f t="shared" si="469"/>
        <v/>
      </c>
      <c r="GA135" s="3"/>
      <c r="GC135" s="105" t="str">
        <f t="shared" si="470"/>
        <v/>
      </c>
      <c r="GD135" s="106" t="str">
        <f t="shared" si="471"/>
        <v/>
      </c>
      <c r="GE135" s="107" t="str">
        <f t="shared" si="472"/>
        <v/>
      </c>
      <c r="GF135" s="107" t="str">
        <f t="shared" si="473"/>
        <v/>
      </c>
      <c r="GG135" s="108" t="str">
        <f t="shared" si="474"/>
        <v/>
      </c>
      <c r="GH135" s="109" t="str">
        <f t="shared" si="475"/>
        <v/>
      </c>
      <c r="GI135" s="110" t="str">
        <f t="shared" si="476"/>
        <v/>
      </c>
      <c r="GJ135" s="111" t="str">
        <f t="shared" si="477"/>
        <v/>
      </c>
      <c r="GK135" s="112" t="str">
        <f t="shared" si="478"/>
        <v/>
      </c>
      <c r="GM135" s="3"/>
      <c r="GO135" s="105" t="str">
        <f t="shared" si="479"/>
        <v/>
      </c>
      <c r="GP135" s="106" t="str">
        <f t="shared" si="480"/>
        <v/>
      </c>
      <c r="GQ135" s="107" t="str">
        <f t="shared" si="481"/>
        <v/>
      </c>
      <c r="GR135" s="107" t="str">
        <f t="shared" si="482"/>
        <v/>
      </c>
      <c r="GS135" s="108" t="str">
        <f t="shared" si="483"/>
        <v/>
      </c>
      <c r="GT135" s="109" t="str">
        <f t="shared" si="484"/>
        <v/>
      </c>
      <c r="GU135" s="110" t="str">
        <f t="shared" si="485"/>
        <v/>
      </c>
      <c r="GV135" s="111" t="str">
        <f t="shared" si="486"/>
        <v/>
      </c>
      <c r="GW135" s="112" t="str">
        <f t="shared" si="487"/>
        <v/>
      </c>
      <c r="GY135" s="3"/>
      <c r="HA135" s="105" t="str">
        <f t="shared" si="488"/>
        <v/>
      </c>
      <c r="HB135" s="106" t="str">
        <f t="shared" si="489"/>
        <v/>
      </c>
      <c r="HC135" s="107" t="str">
        <f t="shared" si="490"/>
        <v/>
      </c>
      <c r="HD135" s="107" t="str">
        <f t="shared" si="491"/>
        <v/>
      </c>
      <c r="HE135" s="108" t="str">
        <f t="shared" si="492"/>
        <v/>
      </c>
      <c r="HF135" s="109" t="str">
        <f t="shared" si="493"/>
        <v/>
      </c>
      <c r="HG135" s="110" t="str">
        <f t="shared" si="494"/>
        <v/>
      </c>
      <c r="HH135" s="111" t="str">
        <f t="shared" si="495"/>
        <v/>
      </c>
      <c r="HI135" s="112" t="str">
        <f t="shared" si="496"/>
        <v/>
      </c>
      <c r="HK135" s="3"/>
      <c r="HM135" s="105" t="str">
        <f t="shared" si="497"/>
        <v/>
      </c>
      <c r="HN135" s="106" t="str">
        <f t="shared" si="498"/>
        <v/>
      </c>
      <c r="HO135" s="107" t="str">
        <f t="shared" si="499"/>
        <v/>
      </c>
      <c r="HP135" s="107" t="str">
        <f t="shared" si="500"/>
        <v/>
      </c>
      <c r="HQ135" s="108" t="str">
        <f t="shared" si="501"/>
        <v/>
      </c>
      <c r="HR135" s="109" t="str">
        <f t="shared" si="502"/>
        <v/>
      </c>
      <c r="HS135" s="110" t="str">
        <f t="shared" si="503"/>
        <v/>
      </c>
      <c r="HT135" s="111" t="str">
        <f t="shared" si="504"/>
        <v/>
      </c>
      <c r="HU135" s="112" t="str">
        <f t="shared" si="505"/>
        <v/>
      </c>
      <c r="HW135" s="3"/>
      <c r="HY135" s="105" t="str">
        <f t="shared" si="506"/>
        <v/>
      </c>
      <c r="HZ135" s="106" t="str">
        <f t="shared" si="507"/>
        <v/>
      </c>
      <c r="IA135" s="107" t="str">
        <f t="shared" si="508"/>
        <v/>
      </c>
      <c r="IB135" s="107" t="str">
        <f t="shared" si="509"/>
        <v/>
      </c>
      <c r="IC135" s="108" t="str">
        <f t="shared" si="510"/>
        <v/>
      </c>
      <c r="ID135" s="109" t="str">
        <f t="shared" si="511"/>
        <v/>
      </c>
      <c r="IE135" s="110" t="str">
        <f t="shared" si="512"/>
        <v/>
      </c>
      <c r="IF135" s="111" t="str">
        <f t="shared" si="513"/>
        <v/>
      </c>
      <c r="IG135" s="112" t="str">
        <f t="shared" si="514"/>
        <v/>
      </c>
      <c r="II135" s="3"/>
      <c r="IK135" s="105" t="str">
        <f t="shared" si="515"/>
        <v/>
      </c>
      <c r="IL135" s="106" t="str">
        <f t="shared" si="516"/>
        <v/>
      </c>
      <c r="IM135" s="107" t="str">
        <f t="shared" si="517"/>
        <v/>
      </c>
      <c r="IN135" s="107" t="str">
        <f t="shared" si="518"/>
        <v/>
      </c>
      <c r="IO135" s="108" t="str">
        <f t="shared" si="519"/>
        <v/>
      </c>
      <c r="IP135" s="109" t="str">
        <f t="shared" si="520"/>
        <v/>
      </c>
      <c r="IQ135" s="110" t="str">
        <f t="shared" si="521"/>
        <v/>
      </c>
      <c r="IR135" s="111" t="str">
        <f t="shared" si="522"/>
        <v/>
      </c>
      <c r="IS135" s="112" t="str">
        <f t="shared" si="523"/>
        <v/>
      </c>
      <c r="IU135" s="3"/>
      <c r="IW135" s="105" t="str">
        <f t="shared" si="524"/>
        <v/>
      </c>
      <c r="IX135" s="106" t="str">
        <f t="shared" si="525"/>
        <v/>
      </c>
      <c r="IY135" s="107" t="str">
        <f t="shared" si="526"/>
        <v/>
      </c>
      <c r="IZ135" s="107" t="str">
        <f t="shared" si="527"/>
        <v/>
      </c>
      <c r="JA135" s="108" t="str">
        <f t="shared" si="528"/>
        <v/>
      </c>
      <c r="JB135" s="109" t="str">
        <f t="shared" si="529"/>
        <v/>
      </c>
      <c r="JC135" s="110" t="str">
        <f t="shared" si="530"/>
        <v/>
      </c>
      <c r="JD135" s="111" t="str">
        <f t="shared" si="531"/>
        <v/>
      </c>
      <c r="JE135" s="112" t="str">
        <f t="shared" si="532"/>
        <v/>
      </c>
      <c r="JG135" s="3"/>
      <c r="JI135" s="105" t="str">
        <f t="shared" si="533"/>
        <v/>
      </c>
      <c r="JJ135" s="106" t="str">
        <f t="shared" si="534"/>
        <v/>
      </c>
      <c r="JK135" s="107" t="str">
        <f t="shared" si="535"/>
        <v/>
      </c>
      <c r="JL135" s="107" t="str">
        <f t="shared" si="536"/>
        <v/>
      </c>
      <c r="JM135" s="108" t="str">
        <f t="shared" si="537"/>
        <v/>
      </c>
      <c r="JN135" s="109" t="str">
        <f t="shared" si="538"/>
        <v/>
      </c>
      <c r="JO135" s="110" t="str">
        <f t="shared" si="539"/>
        <v/>
      </c>
      <c r="JP135" s="111" t="str">
        <f t="shared" si="540"/>
        <v/>
      </c>
      <c r="JQ135" s="112" t="str">
        <f t="shared" si="541"/>
        <v/>
      </c>
      <c r="JS135" s="3"/>
      <c r="JU135" s="105" t="str">
        <f t="shared" si="542"/>
        <v/>
      </c>
      <c r="JV135" s="106" t="str">
        <f t="shared" si="543"/>
        <v/>
      </c>
      <c r="JW135" s="107" t="str">
        <f t="shared" si="544"/>
        <v/>
      </c>
      <c r="JX135" s="107" t="str">
        <f t="shared" si="545"/>
        <v/>
      </c>
      <c r="JY135" s="108" t="str">
        <f t="shared" si="546"/>
        <v/>
      </c>
      <c r="JZ135" s="109" t="str">
        <f t="shared" si="547"/>
        <v/>
      </c>
      <c r="KA135" s="110" t="str">
        <f t="shared" si="548"/>
        <v/>
      </c>
      <c r="KB135" s="111" t="str">
        <f t="shared" si="549"/>
        <v/>
      </c>
      <c r="KC135" s="112" t="str">
        <f t="shared" si="550"/>
        <v/>
      </c>
      <c r="KE135" s="3"/>
    </row>
    <row r="136" spans="1:291" ht="13.5" customHeight="1">
      <c r="A136" s="20"/>
      <c r="E136" s="105" t="str">
        <f t="shared" si="337"/>
        <v/>
      </c>
      <c r="F136" s="106" t="str">
        <f t="shared" si="338"/>
        <v/>
      </c>
      <c r="G136" s="107" t="str">
        <f t="shared" si="339"/>
        <v/>
      </c>
      <c r="H136" s="107" t="str">
        <f t="shared" si="340"/>
        <v/>
      </c>
      <c r="I136" s="108" t="str">
        <f t="shared" si="341"/>
        <v/>
      </c>
      <c r="J136" s="109" t="str">
        <f t="shared" si="342"/>
        <v/>
      </c>
      <c r="K136" s="110" t="str">
        <f t="shared" si="343"/>
        <v/>
      </c>
      <c r="L136" s="111" t="str">
        <f t="shared" si="344"/>
        <v/>
      </c>
      <c r="M136" s="112" t="str">
        <f t="shared" si="345"/>
        <v/>
      </c>
      <c r="O136" s="3"/>
      <c r="Q136" s="105" t="str">
        <f t="shared" si="346"/>
        <v/>
      </c>
      <c r="R136" s="106" t="str">
        <f t="shared" si="347"/>
        <v/>
      </c>
      <c r="S136" s="107" t="str">
        <f t="shared" si="348"/>
        <v/>
      </c>
      <c r="T136" s="107" t="str">
        <f t="shared" si="349"/>
        <v/>
      </c>
      <c r="U136" s="108" t="str">
        <f t="shared" si="350"/>
        <v/>
      </c>
      <c r="V136" s="109" t="str">
        <f t="shared" si="351"/>
        <v/>
      </c>
      <c r="W136" s="110" t="str">
        <f t="shared" si="352"/>
        <v/>
      </c>
      <c r="X136" s="111" t="s">
        <v>287</v>
      </c>
      <c r="Y136" s="112" t="str">
        <f t="shared" si="353"/>
        <v/>
      </c>
      <c r="AA136" s="3"/>
      <c r="AC136" s="105" t="str">
        <f t="shared" si="354"/>
        <v/>
      </c>
      <c r="AD136" s="106" t="str">
        <f t="shared" si="355"/>
        <v/>
      </c>
      <c r="AE136" s="107" t="str">
        <f t="shared" si="356"/>
        <v/>
      </c>
      <c r="AF136" s="107" t="str">
        <f t="shared" si="357"/>
        <v/>
      </c>
      <c r="AG136" s="108" t="str">
        <f t="shared" si="358"/>
        <v/>
      </c>
      <c r="AH136" s="109" t="str">
        <f t="shared" si="359"/>
        <v/>
      </c>
      <c r="AI136" s="110" t="str">
        <f t="shared" si="360"/>
        <v/>
      </c>
      <c r="AJ136" s="111" t="str">
        <f t="shared" si="361"/>
        <v/>
      </c>
      <c r="AK136" s="112" t="str">
        <f t="shared" si="362"/>
        <v/>
      </c>
      <c r="AM136" s="3"/>
      <c r="AO136" s="105" t="str">
        <f t="shared" si="363"/>
        <v/>
      </c>
      <c r="AP136" s="106" t="str">
        <f t="shared" si="364"/>
        <v/>
      </c>
      <c r="AQ136" s="107" t="str">
        <f t="shared" si="365"/>
        <v/>
      </c>
      <c r="AR136" s="107" t="str">
        <f t="shared" si="366"/>
        <v/>
      </c>
      <c r="AS136" s="108" t="str">
        <f t="shared" si="367"/>
        <v/>
      </c>
      <c r="AT136" s="109" t="str">
        <f t="shared" si="368"/>
        <v/>
      </c>
      <c r="AU136" s="110" t="str">
        <f t="shared" si="369"/>
        <v/>
      </c>
      <c r="AV136" s="111" t="str">
        <f t="shared" si="370"/>
        <v/>
      </c>
      <c r="AW136" s="112" t="str">
        <f t="shared" si="371"/>
        <v/>
      </c>
      <c r="AY136" s="3"/>
      <c r="BA136" s="105" t="str">
        <f t="shared" si="372"/>
        <v/>
      </c>
      <c r="BB136" s="106" t="str">
        <f t="shared" si="373"/>
        <v/>
      </c>
      <c r="BC136" s="107" t="str">
        <f t="shared" si="374"/>
        <v/>
      </c>
      <c r="BD136" s="107" t="str">
        <f t="shared" si="375"/>
        <v/>
      </c>
      <c r="BE136" s="108" t="str">
        <f t="shared" si="376"/>
        <v/>
      </c>
      <c r="BF136" s="109" t="str">
        <f t="shared" si="377"/>
        <v/>
      </c>
      <c r="BG136" s="110" t="str">
        <f t="shared" si="378"/>
        <v/>
      </c>
      <c r="BH136" s="111" t="str">
        <f t="shared" si="379"/>
        <v/>
      </c>
      <c r="BI136" s="112" t="str">
        <f t="shared" si="380"/>
        <v/>
      </c>
      <c r="BK136" s="3"/>
      <c r="BM136" s="105" t="str">
        <f t="shared" si="381"/>
        <v/>
      </c>
      <c r="BN136" s="106" t="str">
        <f t="shared" si="382"/>
        <v/>
      </c>
      <c r="BO136" s="107" t="str">
        <f t="shared" si="383"/>
        <v/>
      </c>
      <c r="BP136" s="107" t="str">
        <f t="shared" si="384"/>
        <v/>
      </c>
      <c r="BQ136" s="108" t="str">
        <f t="shared" si="385"/>
        <v/>
      </c>
      <c r="BR136" s="109" t="str">
        <f t="shared" si="386"/>
        <v/>
      </c>
      <c r="BS136" s="110" t="str">
        <f t="shared" si="387"/>
        <v/>
      </c>
      <c r="BT136" s="111" t="str">
        <f t="shared" si="388"/>
        <v/>
      </c>
      <c r="BU136" s="112" t="str">
        <f t="shared" si="389"/>
        <v/>
      </c>
      <c r="BW136" s="3"/>
      <c r="BY136" s="105" t="str">
        <f t="shared" si="390"/>
        <v/>
      </c>
      <c r="BZ136" s="106" t="str">
        <f t="shared" si="391"/>
        <v/>
      </c>
      <c r="CA136" s="107" t="str">
        <f t="shared" si="392"/>
        <v/>
      </c>
      <c r="CB136" s="107" t="str">
        <f t="shared" si="393"/>
        <v/>
      </c>
      <c r="CC136" s="108" t="str">
        <f t="shared" si="394"/>
        <v/>
      </c>
      <c r="CD136" s="109" t="str">
        <f t="shared" si="395"/>
        <v/>
      </c>
      <c r="CE136" s="110" t="str">
        <f t="shared" si="396"/>
        <v/>
      </c>
      <c r="CF136" s="111" t="str">
        <f t="shared" si="397"/>
        <v/>
      </c>
      <c r="CG136" s="112" t="str">
        <f t="shared" si="398"/>
        <v/>
      </c>
      <c r="CI136" s="3"/>
      <c r="CK136" s="105" t="str">
        <f t="shared" si="399"/>
        <v/>
      </c>
      <c r="CL136" s="106" t="str">
        <f t="shared" si="400"/>
        <v/>
      </c>
      <c r="CM136" s="107" t="str">
        <f t="shared" si="401"/>
        <v/>
      </c>
      <c r="CN136" s="107" t="str">
        <f t="shared" si="402"/>
        <v/>
      </c>
      <c r="CO136" s="108" t="str">
        <f t="shared" si="403"/>
        <v/>
      </c>
      <c r="CP136" s="109" t="str">
        <f t="shared" si="404"/>
        <v/>
      </c>
      <c r="CQ136" s="110" t="str">
        <f t="shared" si="405"/>
        <v/>
      </c>
      <c r="CR136" s="111" t="str">
        <f t="shared" si="406"/>
        <v/>
      </c>
      <c r="CS136" s="112" t="str">
        <f t="shared" si="407"/>
        <v/>
      </c>
      <c r="CU136" s="3"/>
      <c r="CW136" s="105" t="str">
        <f t="shared" si="408"/>
        <v/>
      </c>
      <c r="CX136" s="106" t="str">
        <f t="shared" si="409"/>
        <v/>
      </c>
      <c r="CY136" s="107" t="str">
        <f t="shared" si="410"/>
        <v/>
      </c>
      <c r="CZ136" s="107" t="str">
        <f t="shared" si="411"/>
        <v/>
      </c>
      <c r="DA136" s="108" t="str">
        <f t="shared" si="412"/>
        <v/>
      </c>
      <c r="DB136" s="109" t="str">
        <f t="shared" si="413"/>
        <v/>
      </c>
      <c r="DC136" s="110" t="str">
        <f t="shared" si="414"/>
        <v/>
      </c>
      <c r="DD136" s="111" t="str">
        <f t="shared" si="415"/>
        <v/>
      </c>
      <c r="DE136" s="112" t="str">
        <f t="shared" si="416"/>
        <v/>
      </c>
      <c r="DG136" s="3"/>
      <c r="DI136" s="105" t="str">
        <f t="shared" si="417"/>
        <v/>
      </c>
      <c r="DJ136" s="106" t="str">
        <f t="shared" si="418"/>
        <v/>
      </c>
      <c r="DK136" s="107" t="str">
        <f t="shared" si="419"/>
        <v/>
      </c>
      <c r="DL136" s="107" t="str">
        <f t="shared" si="420"/>
        <v/>
      </c>
      <c r="DM136" s="108" t="str">
        <f t="shared" si="421"/>
        <v/>
      </c>
      <c r="DN136" s="109" t="str">
        <f t="shared" si="422"/>
        <v/>
      </c>
      <c r="DO136" s="110" t="str">
        <f t="shared" si="423"/>
        <v/>
      </c>
      <c r="DP136" s="111" t="str">
        <f t="shared" si="424"/>
        <v/>
      </c>
      <c r="DQ136" s="112" t="str">
        <f t="shared" si="425"/>
        <v/>
      </c>
      <c r="DS136" s="3"/>
      <c r="DU136" s="105" t="str">
        <f t="shared" si="426"/>
        <v/>
      </c>
      <c r="DV136" s="106" t="str">
        <f t="shared" si="427"/>
        <v/>
      </c>
      <c r="DW136" s="107" t="str">
        <f t="shared" si="428"/>
        <v/>
      </c>
      <c r="DX136" s="107" t="str">
        <f t="shared" si="429"/>
        <v/>
      </c>
      <c r="DY136" s="108" t="str">
        <f t="shared" si="430"/>
        <v/>
      </c>
      <c r="DZ136" s="109" t="str">
        <f t="shared" si="431"/>
        <v/>
      </c>
      <c r="EA136" s="110" t="str">
        <f t="shared" si="432"/>
        <v/>
      </c>
      <c r="EB136" s="111" t="str">
        <f t="shared" si="433"/>
        <v/>
      </c>
      <c r="EC136" s="112" t="str">
        <f t="shared" si="434"/>
        <v/>
      </c>
      <c r="EE136" s="3"/>
      <c r="EG136" s="105" t="str">
        <f t="shared" si="435"/>
        <v/>
      </c>
      <c r="EH136" s="106" t="str">
        <f t="shared" si="436"/>
        <v/>
      </c>
      <c r="EI136" s="107" t="str">
        <f t="shared" si="437"/>
        <v/>
      </c>
      <c r="EJ136" s="107" t="str">
        <f t="shared" si="438"/>
        <v/>
      </c>
      <c r="EK136" s="108" t="str">
        <f t="shared" si="439"/>
        <v/>
      </c>
      <c r="EL136" s="109" t="str">
        <f t="shared" si="440"/>
        <v/>
      </c>
      <c r="EM136" s="110" t="str">
        <f t="shared" si="441"/>
        <v/>
      </c>
      <c r="EN136" s="111" t="str">
        <f t="shared" si="442"/>
        <v/>
      </c>
      <c r="EO136" s="112" t="str">
        <f t="shared" si="443"/>
        <v/>
      </c>
      <c r="EQ136" s="3"/>
      <c r="ES136" s="105" t="str">
        <f t="shared" si="444"/>
        <v/>
      </c>
      <c r="ET136" s="106" t="str">
        <f t="shared" si="445"/>
        <v/>
      </c>
      <c r="EU136" s="107" t="str">
        <f t="shared" si="446"/>
        <v/>
      </c>
      <c r="EV136" s="107" t="str">
        <f t="shared" si="447"/>
        <v/>
      </c>
      <c r="EW136" s="108" t="str">
        <f t="shared" si="448"/>
        <v/>
      </c>
      <c r="EX136" s="109" t="str">
        <f t="shared" si="449"/>
        <v/>
      </c>
      <c r="EY136" s="110" t="str">
        <f t="shared" si="450"/>
        <v/>
      </c>
      <c r="EZ136" s="111" t="str">
        <f t="shared" si="451"/>
        <v/>
      </c>
      <c r="FA136" s="112" t="str">
        <f t="shared" si="452"/>
        <v/>
      </c>
      <c r="FC136" s="3"/>
      <c r="FE136" s="105" t="str">
        <f t="shared" si="453"/>
        <v/>
      </c>
      <c r="FF136" s="106" t="str">
        <f t="shared" si="454"/>
        <v/>
      </c>
      <c r="FG136" s="107" t="str">
        <f t="shared" si="455"/>
        <v/>
      </c>
      <c r="FH136" s="107" t="str">
        <f t="shared" si="456"/>
        <v/>
      </c>
      <c r="FI136" s="108" t="str">
        <f t="shared" si="457"/>
        <v/>
      </c>
      <c r="FJ136" s="109" t="str">
        <f t="shared" si="458"/>
        <v/>
      </c>
      <c r="FK136" s="110" t="str">
        <f t="shared" si="459"/>
        <v/>
      </c>
      <c r="FL136" s="111" t="str">
        <f t="shared" si="460"/>
        <v/>
      </c>
      <c r="FM136" s="112" t="str">
        <f t="shared" si="461"/>
        <v/>
      </c>
      <c r="FO136" s="3"/>
      <c r="FQ136" s="105" t="str">
        <f>IF(FU136="","",#REF!)</f>
        <v/>
      </c>
      <c r="FR136" s="106" t="str">
        <f t="shared" si="462"/>
        <v/>
      </c>
      <c r="FS136" s="107" t="str">
        <f t="shared" si="463"/>
        <v/>
      </c>
      <c r="FT136" s="107" t="str">
        <f t="shared" si="464"/>
        <v/>
      </c>
      <c r="FU136" s="108" t="str">
        <f t="shared" si="465"/>
        <v/>
      </c>
      <c r="FV136" s="109" t="str">
        <f t="shared" si="466"/>
        <v/>
      </c>
      <c r="FW136" s="110" t="str">
        <f t="shared" si="467"/>
        <v/>
      </c>
      <c r="FX136" s="111" t="str">
        <f t="shared" si="468"/>
        <v/>
      </c>
      <c r="FY136" s="112" t="str">
        <f t="shared" si="469"/>
        <v/>
      </c>
      <c r="GA136" s="3"/>
      <c r="GC136" s="105" t="str">
        <f t="shared" si="470"/>
        <v/>
      </c>
      <c r="GD136" s="106" t="str">
        <f t="shared" si="471"/>
        <v/>
      </c>
      <c r="GE136" s="107" t="str">
        <f t="shared" si="472"/>
        <v/>
      </c>
      <c r="GF136" s="107" t="str">
        <f t="shared" si="473"/>
        <v/>
      </c>
      <c r="GG136" s="108" t="str">
        <f t="shared" si="474"/>
        <v/>
      </c>
      <c r="GH136" s="109" t="str">
        <f t="shared" si="475"/>
        <v/>
      </c>
      <c r="GI136" s="110" t="str">
        <f t="shared" si="476"/>
        <v/>
      </c>
      <c r="GJ136" s="111" t="str">
        <f t="shared" si="477"/>
        <v/>
      </c>
      <c r="GK136" s="112" t="str">
        <f t="shared" si="478"/>
        <v/>
      </c>
      <c r="GM136" s="3"/>
      <c r="GO136" s="105" t="str">
        <f t="shared" si="479"/>
        <v/>
      </c>
      <c r="GP136" s="106" t="str">
        <f t="shared" si="480"/>
        <v/>
      </c>
      <c r="GQ136" s="107" t="str">
        <f t="shared" si="481"/>
        <v/>
      </c>
      <c r="GR136" s="107" t="str">
        <f t="shared" si="482"/>
        <v/>
      </c>
      <c r="GS136" s="108" t="str">
        <f t="shared" si="483"/>
        <v/>
      </c>
      <c r="GT136" s="109" t="str">
        <f t="shared" si="484"/>
        <v/>
      </c>
      <c r="GU136" s="110" t="str">
        <f t="shared" si="485"/>
        <v/>
      </c>
      <c r="GV136" s="111" t="str">
        <f t="shared" si="486"/>
        <v/>
      </c>
      <c r="GW136" s="112" t="str">
        <f t="shared" si="487"/>
        <v/>
      </c>
      <c r="GY136" s="3"/>
      <c r="HA136" s="105" t="str">
        <f t="shared" si="488"/>
        <v/>
      </c>
      <c r="HB136" s="106" t="str">
        <f t="shared" si="489"/>
        <v/>
      </c>
      <c r="HC136" s="107" t="str">
        <f t="shared" si="490"/>
        <v/>
      </c>
      <c r="HD136" s="107" t="str">
        <f t="shared" si="491"/>
        <v/>
      </c>
      <c r="HE136" s="108" t="str">
        <f t="shared" si="492"/>
        <v/>
      </c>
      <c r="HF136" s="109" t="str">
        <f t="shared" si="493"/>
        <v/>
      </c>
      <c r="HG136" s="110" t="str">
        <f t="shared" si="494"/>
        <v/>
      </c>
      <c r="HH136" s="111" t="str">
        <f t="shared" si="495"/>
        <v/>
      </c>
      <c r="HI136" s="112" t="str">
        <f t="shared" si="496"/>
        <v/>
      </c>
      <c r="HK136" s="3"/>
      <c r="HM136" s="105" t="str">
        <f t="shared" si="497"/>
        <v/>
      </c>
      <c r="HN136" s="106" t="str">
        <f t="shared" si="498"/>
        <v/>
      </c>
      <c r="HO136" s="107" t="str">
        <f t="shared" si="499"/>
        <v/>
      </c>
      <c r="HP136" s="107" t="str">
        <f t="shared" si="500"/>
        <v/>
      </c>
      <c r="HQ136" s="108" t="str">
        <f t="shared" si="501"/>
        <v/>
      </c>
      <c r="HR136" s="109" t="str">
        <f t="shared" si="502"/>
        <v/>
      </c>
      <c r="HS136" s="110" t="str">
        <f t="shared" si="503"/>
        <v/>
      </c>
      <c r="HT136" s="111" t="str">
        <f t="shared" si="504"/>
        <v/>
      </c>
      <c r="HU136" s="112" t="str">
        <f t="shared" si="505"/>
        <v/>
      </c>
      <c r="HW136" s="3"/>
      <c r="HY136" s="105" t="str">
        <f t="shared" si="506"/>
        <v/>
      </c>
      <c r="HZ136" s="106" t="str">
        <f t="shared" si="507"/>
        <v/>
      </c>
      <c r="IA136" s="107" t="str">
        <f t="shared" si="508"/>
        <v/>
      </c>
      <c r="IB136" s="107" t="str">
        <f t="shared" si="509"/>
        <v/>
      </c>
      <c r="IC136" s="108" t="str">
        <f t="shared" si="510"/>
        <v/>
      </c>
      <c r="ID136" s="109" t="str">
        <f t="shared" si="511"/>
        <v/>
      </c>
      <c r="IE136" s="110" t="str">
        <f t="shared" si="512"/>
        <v/>
      </c>
      <c r="IF136" s="111" t="str">
        <f t="shared" si="513"/>
        <v/>
      </c>
      <c r="IG136" s="112" t="str">
        <f t="shared" si="514"/>
        <v/>
      </c>
      <c r="II136" s="3"/>
      <c r="IK136" s="105" t="str">
        <f t="shared" si="515"/>
        <v/>
      </c>
      <c r="IL136" s="106" t="str">
        <f t="shared" si="516"/>
        <v/>
      </c>
      <c r="IM136" s="107" t="str">
        <f t="shared" si="517"/>
        <v/>
      </c>
      <c r="IN136" s="107" t="str">
        <f t="shared" si="518"/>
        <v/>
      </c>
      <c r="IO136" s="108" t="str">
        <f t="shared" si="519"/>
        <v/>
      </c>
      <c r="IP136" s="109" t="str">
        <f t="shared" si="520"/>
        <v/>
      </c>
      <c r="IQ136" s="110" t="str">
        <f t="shared" si="521"/>
        <v/>
      </c>
      <c r="IR136" s="111" t="str">
        <f t="shared" si="522"/>
        <v/>
      </c>
      <c r="IS136" s="112" t="str">
        <f t="shared" si="523"/>
        <v/>
      </c>
      <c r="IU136" s="3"/>
      <c r="IW136" s="105" t="str">
        <f t="shared" si="524"/>
        <v/>
      </c>
      <c r="IX136" s="106" t="str">
        <f t="shared" si="525"/>
        <v/>
      </c>
      <c r="IY136" s="107" t="str">
        <f t="shared" si="526"/>
        <v/>
      </c>
      <c r="IZ136" s="107" t="str">
        <f t="shared" si="527"/>
        <v/>
      </c>
      <c r="JA136" s="108" t="str">
        <f t="shared" si="528"/>
        <v/>
      </c>
      <c r="JB136" s="109" t="str">
        <f t="shared" si="529"/>
        <v/>
      </c>
      <c r="JC136" s="110" t="str">
        <f t="shared" si="530"/>
        <v/>
      </c>
      <c r="JD136" s="111" t="str">
        <f t="shared" si="531"/>
        <v/>
      </c>
      <c r="JE136" s="112" t="str">
        <f t="shared" si="532"/>
        <v/>
      </c>
      <c r="JG136" s="3"/>
      <c r="JI136" s="105" t="str">
        <f t="shared" si="533"/>
        <v/>
      </c>
      <c r="JJ136" s="106" t="str">
        <f t="shared" si="534"/>
        <v/>
      </c>
      <c r="JK136" s="107" t="str">
        <f t="shared" si="535"/>
        <v/>
      </c>
      <c r="JL136" s="107" t="str">
        <f t="shared" si="536"/>
        <v/>
      </c>
      <c r="JM136" s="108" t="str">
        <f t="shared" si="537"/>
        <v/>
      </c>
      <c r="JN136" s="109" t="str">
        <f t="shared" si="538"/>
        <v/>
      </c>
      <c r="JO136" s="110" t="str">
        <f t="shared" si="539"/>
        <v/>
      </c>
      <c r="JP136" s="111" t="str">
        <f t="shared" si="540"/>
        <v/>
      </c>
      <c r="JQ136" s="112" t="str">
        <f t="shared" si="541"/>
        <v/>
      </c>
      <c r="JS136" s="3"/>
      <c r="JU136" s="105" t="str">
        <f t="shared" si="542"/>
        <v/>
      </c>
      <c r="JV136" s="106" t="str">
        <f t="shared" si="543"/>
        <v/>
      </c>
      <c r="JW136" s="107" t="str">
        <f t="shared" si="544"/>
        <v/>
      </c>
      <c r="JX136" s="107" t="str">
        <f t="shared" si="545"/>
        <v/>
      </c>
      <c r="JY136" s="108" t="str">
        <f t="shared" si="546"/>
        <v/>
      </c>
      <c r="JZ136" s="109" t="str">
        <f t="shared" si="547"/>
        <v/>
      </c>
      <c r="KA136" s="110" t="str">
        <f t="shared" si="548"/>
        <v/>
      </c>
      <c r="KB136" s="111" t="str">
        <f t="shared" si="549"/>
        <v/>
      </c>
      <c r="KC136" s="112" t="str">
        <f t="shared" si="550"/>
        <v/>
      </c>
      <c r="KE136" s="3"/>
    </row>
    <row r="137" spans="1:291" ht="13.5" customHeight="1">
      <c r="A137" s="20"/>
      <c r="E137" s="105" t="str">
        <f t="shared" si="337"/>
        <v/>
      </c>
      <c r="F137" s="106" t="str">
        <f t="shared" si="338"/>
        <v/>
      </c>
      <c r="G137" s="107" t="str">
        <f t="shared" si="339"/>
        <v/>
      </c>
      <c r="H137" s="107" t="str">
        <f t="shared" si="340"/>
        <v/>
      </c>
      <c r="I137" s="108" t="str">
        <f t="shared" si="341"/>
        <v/>
      </c>
      <c r="J137" s="109" t="str">
        <f t="shared" si="342"/>
        <v/>
      </c>
      <c r="K137" s="110" t="str">
        <f t="shared" si="343"/>
        <v/>
      </c>
      <c r="L137" s="111" t="str">
        <f t="shared" si="344"/>
        <v/>
      </c>
      <c r="M137" s="112" t="str">
        <f t="shared" si="345"/>
        <v/>
      </c>
      <c r="O137" s="3"/>
      <c r="Q137" s="105" t="str">
        <f t="shared" si="346"/>
        <v/>
      </c>
      <c r="R137" s="106" t="str">
        <f t="shared" si="347"/>
        <v/>
      </c>
      <c r="S137" s="107" t="str">
        <f t="shared" si="348"/>
        <v/>
      </c>
      <c r="T137" s="107" t="str">
        <f t="shared" si="349"/>
        <v/>
      </c>
      <c r="U137" s="108" t="str">
        <f t="shared" si="350"/>
        <v/>
      </c>
      <c r="V137" s="109" t="str">
        <f t="shared" si="351"/>
        <v/>
      </c>
      <c r="W137" s="110" t="str">
        <f t="shared" si="352"/>
        <v/>
      </c>
      <c r="X137" s="111" t="s">
        <v>287</v>
      </c>
      <c r="Y137" s="112" t="str">
        <f t="shared" si="353"/>
        <v/>
      </c>
      <c r="AA137" s="3"/>
      <c r="AC137" s="105" t="str">
        <f t="shared" si="354"/>
        <v/>
      </c>
      <c r="AD137" s="106" t="str">
        <f t="shared" si="355"/>
        <v/>
      </c>
      <c r="AE137" s="107" t="str">
        <f t="shared" si="356"/>
        <v/>
      </c>
      <c r="AF137" s="107" t="str">
        <f t="shared" si="357"/>
        <v/>
      </c>
      <c r="AG137" s="108" t="str">
        <f t="shared" si="358"/>
        <v/>
      </c>
      <c r="AH137" s="109" t="str">
        <f t="shared" si="359"/>
        <v/>
      </c>
      <c r="AI137" s="110" t="str">
        <f t="shared" si="360"/>
        <v/>
      </c>
      <c r="AJ137" s="111" t="str">
        <f t="shared" si="361"/>
        <v/>
      </c>
      <c r="AK137" s="112" t="str">
        <f t="shared" si="362"/>
        <v/>
      </c>
      <c r="AM137" s="3"/>
      <c r="AO137" s="105" t="str">
        <f t="shared" si="363"/>
        <v/>
      </c>
      <c r="AP137" s="106" t="str">
        <f t="shared" si="364"/>
        <v/>
      </c>
      <c r="AQ137" s="107" t="str">
        <f t="shared" si="365"/>
        <v/>
      </c>
      <c r="AR137" s="107" t="str">
        <f t="shared" si="366"/>
        <v/>
      </c>
      <c r="AS137" s="108" t="str">
        <f t="shared" si="367"/>
        <v/>
      </c>
      <c r="AT137" s="109" t="str">
        <f t="shared" si="368"/>
        <v/>
      </c>
      <c r="AU137" s="110" t="str">
        <f t="shared" si="369"/>
        <v/>
      </c>
      <c r="AV137" s="111" t="str">
        <f t="shared" si="370"/>
        <v/>
      </c>
      <c r="AW137" s="112" t="str">
        <f t="shared" si="371"/>
        <v/>
      </c>
      <c r="AY137" s="3"/>
      <c r="BA137" s="105" t="str">
        <f t="shared" si="372"/>
        <v/>
      </c>
      <c r="BB137" s="106" t="str">
        <f t="shared" si="373"/>
        <v/>
      </c>
      <c r="BC137" s="107" t="str">
        <f t="shared" si="374"/>
        <v/>
      </c>
      <c r="BD137" s="107" t="str">
        <f t="shared" si="375"/>
        <v/>
      </c>
      <c r="BE137" s="108" t="str">
        <f t="shared" si="376"/>
        <v/>
      </c>
      <c r="BF137" s="109" t="str">
        <f t="shared" si="377"/>
        <v/>
      </c>
      <c r="BG137" s="110" t="str">
        <f t="shared" si="378"/>
        <v/>
      </c>
      <c r="BH137" s="111" t="str">
        <f t="shared" si="379"/>
        <v/>
      </c>
      <c r="BI137" s="112" t="str">
        <f t="shared" si="380"/>
        <v/>
      </c>
      <c r="BK137" s="3"/>
      <c r="BM137" s="105" t="str">
        <f t="shared" si="381"/>
        <v/>
      </c>
      <c r="BN137" s="106" t="str">
        <f t="shared" si="382"/>
        <v/>
      </c>
      <c r="BO137" s="107" t="str">
        <f t="shared" si="383"/>
        <v/>
      </c>
      <c r="BP137" s="107" t="str">
        <f t="shared" si="384"/>
        <v/>
      </c>
      <c r="BQ137" s="108" t="str">
        <f t="shared" si="385"/>
        <v/>
      </c>
      <c r="BR137" s="109" t="str">
        <f t="shared" si="386"/>
        <v/>
      </c>
      <c r="BS137" s="110" t="str">
        <f t="shared" si="387"/>
        <v/>
      </c>
      <c r="BT137" s="111" t="str">
        <f t="shared" si="388"/>
        <v/>
      </c>
      <c r="BU137" s="112" t="str">
        <f t="shared" si="389"/>
        <v/>
      </c>
      <c r="BW137" s="3"/>
      <c r="BY137" s="105" t="str">
        <f t="shared" si="390"/>
        <v/>
      </c>
      <c r="BZ137" s="106" t="str">
        <f t="shared" si="391"/>
        <v/>
      </c>
      <c r="CA137" s="107" t="str">
        <f t="shared" si="392"/>
        <v/>
      </c>
      <c r="CB137" s="107" t="str">
        <f t="shared" si="393"/>
        <v/>
      </c>
      <c r="CC137" s="108" t="str">
        <f t="shared" si="394"/>
        <v/>
      </c>
      <c r="CD137" s="109" t="str">
        <f t="shared" si="395"/>
        <v/>
      </c>
      <c r="CE137" s="110" t="str">
        <f t="shared" si="396"/>
        <v/>
      </c>
      <c r="CF137" s="111" t="str">
        <f t="shared" si="397"/>
        <v/>
      </c>
      <c r="CG137" s="112" t="str">
        <f t="shared" si="398"/>
        <v/>
      </c>
      <c r="CI137" s="3"/>
      <c r="CK137" s="105" t="str">
        <f t="shared" si="399"/>
        <v/>
      </c>
      <c r="CL137" s="106" t="str">
        <f t="shared" si="400"/>
        <v/>
      </c>
      <c r="CM137" s="107" t="str">
        <f t="shared" si="401"/>
        <v/>
      </c>
      <c r="CN137" s="107" t="str">
        <f t="shared" si="402"/>
        <v/>
      </c>
      <c r="CO137" s="108" t="str">
        <f t="shared" si="403"/>
        <v/>
      </c>
      <c r="CP137" s="109" t="str">
        <f t="shared" si="404"/>
        <v/>
      </c>
      <c r="CQ137" s="110" t="str">
        <f t="shared" si="405"/>
        <v/>
      </c>
      <c r="CR137" s="111" t="str">
        <f t="shared" si="406"/>
        <v/>
      </c>
      <c r="CS137" s="112" t="str">
        <f t="shared" si="407"/>
        <v/>
      </c>
      <c r="CU137" s="3"/>
      <c r="CW137" s="105" t="str">
        <f t="shared" si="408"/>
        <v/>
      </c>
      <c r="CX137" s="106" t="str">
        <f t="shared" si="409"/>
        <v/>
      </c>
      <c r="CY137" s="107" t="str">
        <f t="shared" si="410"/>
        <v/>
      </c>
      <c r="CZ137" s="107" t="str">
        <f t="shared" si="411"/>
        <v/>
      </c>
      <c r="DA137" s="108" t="str">
        <f t="shared" si="412"/>
        <v/>
      </c>
      <c r="DB137" s="109" t="str">
        <f t="shared" si="413"/>
        <v/>
      </c>
      <c r="DC137" s="110" t="str">
        <f t="shared" si="414"/>
        <v/>
      </c>
      <c r="DD137" s="111" t="str">
        <f t="shared" si="415"/>
        <v/>
      </c>
      <c r="DE137" s="112" t="str">
        <f t="shared" si="416"/>
        <v/>
      </c>
      <c r="DG137" s="3"/>
      <c r="DI137" s="105" t="str">
        <f t="shared" si="417"/>
        <v/>
      </c>
      <c r="DJ137" s="106" t="str">
        <f t="shared" si="418"/>
        <v/>
      </c>
      <c r="DK137" s="107" t="str">
        <f t="shared" si="419"/>
        <v/>
      </c>
      <c r="DL137" s="107" t="str">
        <f t="shared" si="420"/>
        <v/>
      </c>
      <c r="DM137" s="108" t="str">
        <f t="shared" si="421"/>
        <v/>
      </c>
      <c r="DN137" s="109" t="str">
        <f t="shared" si="422"/>
        <v/>
      </c>
      <c r="DO137" s="110" t="str">
        <f t="shared" si="423"/>
        <v/>
      </c>
      <c r="DP137" s="111" t="str">
        <f t="shared" si="424"/>
        <v/>
      </c>
      <c r="DQ137" s="112" t="str">
        <f t="shared" si="425"/>
        <v/>
      </c>
      <c r="DS137" s="3"/>
      <c r="DU137" s="105" t="str">
        <f t="shared" si="426"/>
        <v/>
      </c>
      <c r="DV137" s="106" t="str">
        <f t="shared" si="427"/>
        <v/>
      </c>
      <c r="DW137" s="107" t="str">
        <f t="shared" si="428"/>
        <v/>
      </c>
      <c r="DX137" s="107" t="str">
        <f t="shared" si="429"/>
        <v/>
      </c>
      <c r="DY137" s="108" t="str">
        <f t="shared" si="430"/>
        <v/>
      </c>
      <c r="DZ137" s="109" t="str">
        <f t="shared" si="431"/>
        <v/>
      </c>
      <c r="EA137" s="110" t="str">
        <f t="shared" si="432"/>
        <v/>
      </c>
      <c r="EB137" s="111" t="str">
        <f t="shared" si="433"/>
        <v/>
      </c>
      <c r="EC137" s="112" t="str">
        <f t="shared" si="434"/>
        <v/>
      </c>
      <c r="EE137" s="3"/>
      <c r="EG137" s="105" t="str">
        <f t="shared" si="435"/>
        <v/>
      </c>
      <c r="EH137" s="106" t="str">
        <f t="shared" si="436"/>
        <v/>
      </c>
      <c r="EI137" s="107" t="str">
        <f t="shared" si="437"/>
        <v/>
      </c>
      <c r="EJ137" s="107" t="str">
        <f t="shared" si="438"/>
        <v/>
      </c>
      <c r="EK137" s="108" t="str">
        <f t="shared" si="439"/>
        <v/>
      </c>
      <c r="EL137" s="109" t="str">
        <f t="shared" si="440"/>
        <v/>
      </c>
      <c r="EM137" s="110" t="str">
        <f t="shared" si="441"/>
        <v/>
      </c>
      <c r="EN137" s="111" t="str">
        <f t="shared" si="442"/>
        <v/>
      </c>
      <c r="EO137" s="112" t="str">
        <f t="shared" si="443"/>
        <v/>
      </c>
      <c r="EQ137" s="3"/>
      <c r="ES137" s="105" t="str">
        <f t="shared" si="444"/>
        <v/>
      </c>
      <c r="ET137" s="106" t="str">
        <f t="shared" si="445"/>
        <v/>
      </c>
      <c r="EU137" s="107" t="str">
        <f t="shared" si="446"/>
        <v/>
      </c>
      <c r="EV137" s="107" t="str">
        <f t="shared" si="447"/>
        <v/>
      </c>
      <c r="EW137" s="108" t="str">
        <f t="shared" si="448"/>
        <v/>
      </c>
      <c r="EX137" s="109" t="str">
        <f t="shared" si="449"/>
        <v/>
      </c>
      <c r="EY137" s="110" t="str">
        <f t="shared" si="450"/>
        <v/>
      </c>
      <c r="EZ137" s="111" t="str">
        <f t="shared" si="451"/>
        <v/>
      </c>
      <c r="FA137" s="112" t="str">
        <f t="shared" si="452"/>
        <v/>
      </c>
      <c r="FC137" s="3"/>
      <c r="FE137" s="105" t="str">
        <f t="shared" si="453"/>
        <v/>
      </c>
      <c r="FF137" s="106" t="str">
        <f t="shared" si="454"/>
        <v/>
      </c>
      <c r="FG137" s="107" t="str">
        <f t="shared" si="455"/>
        <v/>
      </c>
      <c r="FH137" s="107" t="str">
        <f t="shared" si="456"/>
        <v/>
      </c>
      <c r="FI137" s="108" t="str">
        <f t="shared" si="457"/>
        <v/>
      </c>
      <c r="FJ137" s="109" t="str">
        <f t="shared" si="458"/>
        <v/>
      </c>
      <c r="FK137" s="110" t="str">
        <f t="shared" si="459"/>
        <v/>
      </c>
      <c r="FL137" s="111" t="str">
        <f t="shared" si="460"/>
        <v/>
      </c>
      <c r="FM137" s="112" t="str">
        <f t="shared" si="461"/>
        <v/>
      </c>
      <c r="FO137" s="3"/>
      <c r="FQ137" s="105" t="str">
        <f>IF(FU137="","",#REF!)</f>
        <v/>
      </c>
      <c r="FR137" s="106" t="str">
        <f t="shared" si="462"/>
        <v/>
      </c>
      <c r="FS137" s="107" t="str">
        <f t="shared" si="463"/>
        <v/>
      </c>
      <c r="FT137" s="107" t="str">
        <f t="shared" si="464"/>
        <v/>
      </c>
      <c r="FU137" s="108" t="str">
        <f t="shared" si="465"/>
        <v/>
      </c>
      <c r="FV137" s="109" t="str">
        <f t="shared" si="466"/>
        <v/>
      </c>
      <c r="FW137" s="110" t="str">
        <f t="shared" si="467"/>
        <v/>
      </c>
      <c r="FX137" s="111" t="str">
        <f t="shared" si="468"/>
        <v/>
      </c>
      <c r="FY137" s="112" t="str">
        <f t="shared" si="469"/>
        <v/>
      </c>
      <c r="GA137" s="3"/>
      <c r="GC137" s="105" t="str">
        <f t="shared" si="470"/>
        <v/>
      </c>
      <c r="GD137" s="106" t="str">
        <f t="shared" si="471"/>
        <v/>
      </c>
      <c r="GE137" s="107" t="str">
        <f t="shared" si="472"/>
        <v/>
      </c>
      <c r="GF137" s="107" t="str">
        <f t="shared" si="473"/>
        <v/>
      </c>
      <c r="GG137" s="108" t="str">
        <f t="shared" si="474"/>
        <v/>
      </c>
      <c r="GH137" s="109" t="str">
        <f t="shared" si="475"/>
        <v/>
      </c>
      <c r="GI137" s="110" t="str">
        <f t="shared" si="476"/>
        <v/>
      </c>
      <c r="GJ137" s="111" t="str">
        <f t="shared" si="477"/>
        <v/>
      </c>
      <c r="GK137" s="112" t="str">
        <f t="shared" si="478"/>
        <v/>
      </c>
      <c r="GM137" s="3"/>
      <c r="GO137" s="105" t="str">
        <f t="shared" si="479"/>
        <v/>
      </c>
      <c r="GP137" s="106" t="str">
        <f t="shared" si="480"/>
        <v/>
      </c>
      <c r="GQ137" s="107" t="str">
        <f t="shared" si="481"/>
        <v/>
      </c>
      <c r="GR137" s="107" t="str">
        <f t="shared" si="482"/>
        <v/>
      </c>
      <c r="GS137" s="108" t="str">
        <f t="shared" si="483"/>
        <v/>
      </c>
      <c r="GT137" s="109" t="str">
        <f t="shared" si="484"/>
        <v/>
      </c>
      <c r="GU137" s="110" t="str">
        <f t="shared" si="485"/>
        <v/>
      </c>
      <c r="GV137" s="111" t="str">
        <f t="shared" si="486"/>
        <v/>
      </c>
      <c r="GW137" s="112" t="str">
        <f t="shared" si="487"/>
        <v/>
      </c>
      <c r="GY137" s="3"/>
      <c r="HA137" s="105" t="str">
        <f t="shared" si="488"/>
        <v/>
      </c>
      <c r="HB137" s="106" t="str">
        <f t="shared" si="489"/>
        <v/>
      </c>
      <c r="HC137" s="107" t="str">
        <f t="shared" si="490"/>
        <v/>
      </c>
      <c r="HD137" s="107" t="str">
        <f t="shared" si="491"/>
        <v/>
      </c>
      <c r="HE137" s="108" t="str">
        <f t="shared" si="492"/>
        <v/>
      </c>
      <c r="HF137" s="109" t="str">
        <f t="shared" si="493"/>
        <v/>
      </c>
      <c r="HG137" s="110" t="str">
        <f t="shared" si="494"/>
        <v/>
      </c>
      <c r="HH137" s="111" t="str">
        <f t="shared" si="495"/>
        <v/>
      </c>
      <c r="HI137" s="112" t="str">
        <f t="shared" si="496"/>
        <v/>
      </c>
      <c r="HK137" s="3"/>
      <c r="HM137" s="105" t="str">
        <f t="shared" si="497"/>
        <v/>
      </c>
      <c r="HN137" s="106" t="str">
        <f t="shared" si="498"/>
        <v/>
      </c>
      <c r="HO137" s="107" t="str">
        <f t="shared" si="499"/>
        <v/>
      </c>
      <c r="HP137" s="107" t="str">
        <f t="shared" si="500"/>
        <v/>
      </c>
      <c r="HQ137" s="108" t="str">
        <f t="shared" si="501"/>
        <v/>
      </c>
      <c r="HR137" s="109" t="str">
        <f t="shared" si="502"/>
        <v/>
      </c>
      <c r="HS137" s="110" t="str">
        <f t="shared" si="503"/>
        <v/>
      </c>
      <c r="HT137" s="111" t="str">
        <f t="shared" si="504"/>
        <v/>
      </c>
      <c r="HU137" s="112" t="str">
        <f t="shared" si="505"/>
        <v/>
      </c>
      <c r="HW137" s="3"/>
      <c r="HY137" s="105" t="str">
        <f t="shared" si="506"/>
        <v/>
      </c>
      <c r="HZ137" s="106" t="str">
        <f t="shared" si="507"/>
        <v/>
      </c>
      <c r="IA137" s="107" t="str">
        <f t="shared" si="508"/>
        <v/>
      </c>
      <c r="IB137" s="107" t="str">
        <f t="shared" si="509"/>
        <v/>
      </c>
      <c r="IC137" s="108" t="str">
        <f t="shared" si="510"/>
        <v/>
      </c>
      <c r="ID137" s="109" t="str">
        <f t="shared" si="511"/>
        <v/>
      </c>
      <c r="IE137" s="110" t="str">
        <f t="shared" si="512"/>
        <v/>
      </c>
      <c r="IF137" s="111" t="str">
        <f t="shared" si="513"/>
        <v/>
      </c>
      <c r="IG137" s="112" t="str">
        <f t="shared" si="514"/>
        <v/>
      </c>
      <c r="II137" s="3"/>
      <c r="IK137" s="105" t="str">
        <f t="shared" si="515"/>
        <v/>
      </c>
      <c r="IL137" s="106" t="str">
        <f t="shared" si="516"/>
        <v/>
      </c>
      <c r="IM137" s="107" t="str">
        <f t="shared" si="517"/>
        <v/>
      </c>
      <c r="IN137" s="107" t="str">
        <f t="shared" si="518"/>
        <v/>
      </c>
      <c r="IO137" s="108" t="str">
        <f t="shared" si="519"/>
        <v/>
      </c>
      <c r="IP137" s="109" t="str">
        <f t="shared" si="520"/>
        <v/>
      </c>
      <c r="IQ137" s="110" t="str">
        <f t="shared" si="521"/>
        <v/>
      </c>
      <c r="IR137" s="111" t="str">
        <f t="shared" si="522"/>
        <v/>
      </c>
      <c r="IS137" s="112" t="str">
        <f t="shared" si="523"/>
        <v/>
      </c>
      <c r="IU137" s="3"/>
      <c r="IW137" s="105" t="str">
        <f t="shared" si="524"/>
        <v/>
      </c>
      <c r="IX137" s="106" t="str">
        <f t="shared" si="525"/>
        <v/>
      </c>
      <c r="IY137" s="107" t="str">
        <f t="shared" si="526"/>
        <v/>
      </c>
      <c r="IZ137" s="107" t="str">
        <f t="shared" si="527"/>
        <v/>
      </c>
      <c r="JA137" s="108" t="str">
        <f t="shared" si="528"/>
        <v/>
      </c>
      <c r="JB137" s="109" t="str">
        <f t="shared" si="529"/>
        <v/>
      </c>
      <c r="JC137" s="110" t="str">
        <f t="shared" si="530"/>
        <v/>
      </c>
      <c r="JD137" s="111" t="str">
        <f t="shared" si="531"/>
        <v/>
      </c>
      <c r="JE137" s="112" t="str">
        <f t="shared" si="532"/>
        <v/>
      </c>
      <c r="JG137" s="3"/>
      <c r="JI137" s="105" t="str">
        <f t="shared" si="533"/>
        <v/>
      </c>
      <c r="JJ137" s="106" t="str">
        <f t="shared" si="534"/>
        <v/>
      </c>
      <c r="JK137" s="107" t="str">
        <f t="shared" si="535"/>
        <v/>
      </c>
      <c r="JL137" s="107" t="str">
        <f t="shared" si="536"/>
        <v/>
      </c>
      <c r="JM137" s="108" t="str">
        <f t="shared" si="537"/>
        <v/>
      </c>
      <c r="JN137" s="109" t="str">
        <f t="shared" si="538"/>
        <v/>
      </c>
      <c r="JO137" s="110" t="str">
        <f t="shared" si="539"/>
        <v/>
      </c>
      <c r="JP137" s="111" t="str">
        <f t="shared" si="540"/>
        <v/>
      </c>
      <c r="JQ137" s="112" t="str">
        <f t="shared" si="541"/>
        <v/>
      </c>
      <c r="JS137" s="3"/>
      <c r="JU137" s="105" t="str">
        <f t="shared" si="542"/>
        <v/>
      </c>
      <c r="JV137" s="106" t="str">
        <f t="shared" si="543"/>
        <v/>
      </c>
      <c r="JW137" s="107" t="str">
        <f t="shared" si="544"/>
        <v/>
      </c>
      <c r="JX137" s="107" t="str">
        <f t="shared" si="545"/>
        <v/>
      </c>
      <c r="JY137" s="108" t="str">
        <f t="shared" si="546"/>
        <v/>
      </c>
      <c r="JZ137" s="109" t="str">
        <f t="shared" si="547"/>
        <v/>
      </c>
      <c r="KA137" s="110" t="str">
        <f t="shared" si="548"/>
        <v/>
      </c>
      <c r="KB137" s="111" t="str">
        <f t="shared" si="549"/>
        <v/>
      </c>
      <c r="KC137" s="112" t="str">
        <f t="shared" si="550"/>
        <v/>
      </c>
      <c r="KE137" s="3"/>
    </row>
    <row r="138" spans="1:291" ht="13.5" customHeight="1">
      <c r="A138" s="20"/>
      <c r="E138" s="105" t="str">
        <f t="shared" si="337"/>
        <v/>
      </c>
      <c r="F138" s="106" t="str">
        <f t="shared" si="338"/>
        <v/>
      </c>
      <c r="G138" s="107" t="str">
        <f t="shared" si="339"/>
        <v/>
      </c>
      <c r="H138" s="107" t="str">
        <f t="shared" si="340"/>
        <v/>
      </c>
      <c r="I138" s="108" t="str">
        <f t="shared" si="341"/>
        <v/>
      </c>
      <c r="J138" s="109" t="str">
        <f t="shared" si="342"/>
        <v/>
      </c>
      <c r="K138" s="110" t="str">
        <f t="shared" si="343"/>
        <v/>
      </c>
      <c r="L138" s="111" t="str">
        <f t="shared" si="344"/>
        <v/>
      </c>
      <c r="M138" s="112" t="str">
        <f t="shared" si="345"/>
        <v/>
      </c>
      <c r="O138" s="3"/>
      <c r="Q138" s="105" t="str">
        <f t="shared" si="346"/>
        <v/>
      </c>
      <c r="R138" s="106" t="str">
        <f t="shared" si="347"/>
        <v/>
      </c>
      <c r="S138" s="107" t="str">
        <f t="shared" si="348"/>
        <v/>
      </c>
      <c r="T138" s="107" t="str">
        <f t="shared" si="349"/>
        <v/>
      </c>
      <c r="U138" s="108" t="str">
        <f t="shared" si="350"/>
        <v/>
      </c>
      <c r="V138" s="109" t="str">
        <f t="shared" si="351"/>
        <v/>
      </c>
      <c r="W138" s="110" t="str">
        <f t="shared" si="352"/>
        <v/>
      </c>
      <c r="X138" s="111" t="s">
        <v>287</v>
      </c>
      <c r="Y138" s="112" t="str">
        <f t="shared" si="353"/>
        <v/>
      </c>
      <c r="AA138" s="3"/>
      <c r="AC138" s="105" t="str">
        <f t="shared" si="354"/>
        <v/>
      </c>
      <c r="AD138" s="106" t="str">
        <f t="shared" si="355"/>
        <v/>
      </c>
      <c r="AE138" s="107" t="str">
        <f t="shared" si="356"/>
        <v/>
      </c>
      <c r="AF138" s="107" t="str">
        <f t="shared" si="357"/>
        <v/>
      </c>
      <c r="AG138" s="108" t="str">
        <f t="shared" si="358"/>
        <v/>
      </c>
      <c r="AH138" s="109" t="str">
        <f t="shared" si="359"/>
        <v/>
      </c>
      <c r="AI138" s="110" t="str">
        <f t="shared" si="360"/>
        <v/>
      </c>
      <c r="AJ138" s="111" t="str">
        <f t="shared" si="361"/>
        <v/>
      </c>
      <c r="AK138" s="112" t="str">
        <f t="shared" si="362"/>
        <v/>
      </c>
      <c r="AM138" s="3"/>
      <c r="AO138" s="105" t="str">
        <f t="shared" si="363"/>
        <v/>
      </c>
      <c r="AP138" s="106" t="str">
        <f t="shared" si="364"/>
        <v/>
      </c>
      <c r="AQ138" s="107" t="str">
        <f t="shared" si="365"/>
        <v/>
      </c>
      <c r="AR138" s="107" t="str">
        <f t="shared" si="366"/>
        <v/>
      </c>
      <c r="AS138" s="108" t="str">
        <f t="shared" si="367"/>
        <v/>
      </c>
      <c r="AT138" s="109" t="str">
        <f t="shared" si="368"/>
        <v/>
      </c>
      <c r="AU138" s="110" t="str">
        <f t="shared" si="369"/>
        <v/>
      </c>
      <c r="AV138" s="111" t="str">
        <f t="shared" si="370"/>
        <v/>
      </c>
      <c r="AW138" s="112" t="str">
        <f t="shared" si="371"/>
        <v/>
      </c>
      <c r="AY138" s="3"/>
      <c r="BA138" s="105" t="str">
        <f t="shared" si="372"/>
        <v/>
      </c>
      <c r="BB138" s="106" t="str">
        <f t="shared" si="373"/>
        <v/>
      </c>
      <c r="BC138" s="107" t="str">
        <f t="shared" si="374"/>
        <v/>
      </c>
      <c r="BD138" s="107" t="str">
        <f t="shared" si="375"/>
        <v/>
      </c>
      <c r="BE138" s="108" t="str">
        <f t="shared" si="376"/>
        <v/>
      </c>
      <c r="BF138" s="109" t="str">
        <f t="shared" si="377"/>
        <v/>
      </c>
      <c r="BG138" s="110" t="str">
        <f t="shared" si="378"/>
        <v/>
      </c>
      <c r="BH138" s="111" t="str">
        <f t="shared" si="379"/>
        <v/>
      </c>
      <c r="BI138" s="112" t="str">
        <f t="shared" si="380"/>
        <v/>
      </c>
      <c r="BK138" s="3"/>
      <c r="BM138" s="105" t="str">
        <f t="shared" si="381"/>
        <v/>
      </c>
      <c r="BN138" s="106" t="str">
        <f t="shared" si="382"/>
        <v/>
      </c>
      <c r="BO138" s="107" t="str">
        <f t="shared" si="383"/>
        <v/>
      </c>
      <c r="BP138" s="107" t="str">
        <f t="shared" si="384"/>
        <v/>
      </c>
      <c r="BQ138" s="108" t="str">
        <f t="shared" si="385"/>
        <v/>
      </c>
      <c r="BR138" s="109" t="str">
        <f t="shared" si="386"/>
        <v/>
      </c>
      <c r="BS138" s="110" t="str">
        <f t="shared" si="387"/>
        <v/>
      </c>
      <c r="BT138" s="111" t="str">
        <f t="shared" si="388"/>
        <v/>
      </c>
      <c r="BU138" s="112" t="str">
        <f t="shared" si="389"/>
        <v/>
      </c>
      <c r="BW138" s="3"/>
      <c r="BY138" s="105" t="str">
        <f t="shared" si="390"/>
        <v/>
      </c>
      <c r="BZ138" s="106" t="str">
        <f t="shared" si="391"/>
        <v/>
      </c>
      <c r="CA138" s="107" t="str">
        <f t="shared" si="392"/>
        <v/>
      </c>
      <c r="CB138" s="107" t="str">
        <f t="shared" si="393"/>
        <v/>
      </c>
      <c r="CC138" s="108" t="str">
        <f t="shared" si="394"/>
        <v/>
      </c>
      <c r="CD138" s="109" t="str">
        <f t="shared" si="395"/>
        <v/>
      </c>
      <c r="CE138" s="110" t="str">
        <f t="shared" si="396"/>
        <v/>
      </c>
      <c r="CF138" s="111" t="str">
        <f t="shared" si="397"/>
        <v/>
      </c>
      <c r="CG138" s="112" t="str">
        <f t="shared" si="398"/>
        <v/>
      </c>
      <c r="CI138" s="3"/>
      <c r="CK138" s="105" t="str">
        <f t="shared" si="399"/>
        <v/>
      </c>
      <c r="CL138" s="106" t="str">
        <f t="shared" si="400"/>
        <v/>
      </c>
      <c r="CM138" s="107" t="str">
        <f t="shared" si="401"/>
        <v/>
      </c>
      <c r="CN138" s="107" t="str">
        <f t="shared" si="402"/>
        <v/>
      </c>
      <c r="CO138" s="108" t="str">
        <f t="shared" si="403"/>
        <v/>
      </c>
      <c r="CP138" s="109" t="str">
        <f t="shared" si="404"/>
        <v/>
      </c>
      <c r="CQ138" s="110" t="str">
        <f t="shared" si="405"/>
        <v/>
      </c>
      <c r="CR138" s="111" t="str">
        <f t="shared" si="406"/>
        <v/>
      </c>
      <c r="CS138" s="112" t="str">
        <f t="shared" si="407"/>
        <v/>
      </c>
      <c r="CU138" s="3"/>
      <c r="CW138" s="105" t="str">
        <f t="shared" si="408"/>
        <v/>
      </c>
      <c r="CX138" s="106" t="str">
        <f t="shared" si="409"/>
        <v/>
      </c>
      <c r="CY138" s="107" t="str">
        <f t="shared" si="410"/>
        <v/>
      </c>
      <c r="CZ138" s="107" t="str">
        <f t="shared" si="411"/>
        <v/>
      </c>
      <c r="DA138" s="108" t="str">
        <f t="shared" si="412"/>
        <v/>
      </c>
      <c r="DB138" s="109" t="str">
        <f t="shared" si="413"/>
        <v/>
      </c>
      <c r="DC138" s="110" t="str">
        <f t="shared" si="414"/>
        <v/>
      </c>
      <c r="DD138" s="111" t="str">
        <f t="shared" si="415"/>
        <v/>
      </c>
      <c r="DE138" s="112" t="str">
        <f t="shared" si="416"/>
        <v/>
      </c>
      <c r="DG138" s="3"/>
      <c r="DI138" s="105" t="str">
        <f t="shared" si="417"/>
        <v/>
      </c>
      <c r="DJ138" s="106" t="str">
        <f t="shared" si="418"/>
        <v/>
      </c>
      <c r="DK138" s="107" t="str">
        <f t="shared" si="419"/>
        <v/>
      </c>
      <c r="DL138" s="107" t="str">
        <f t="shared" si="420"/>
        <v/>
      </c>
      <c r="DM138" s="108" t="str">
        <f t="shared" si="421"/>
        <v/>
      </c>
      <c r="DN138" s="109" t="str">
        <f t="shared" si="422"/>
        <v/>
      </c>
      <c r="DO138" s="110" t="str">
        <f t="shared" si="423"/>
        <v/>
      </c>
      <c r="DP138" s="111" t="str">
        <f t="shared" si="424"/>
        <v/>
      </c>
      <c r="DQ138" s="112" t="str">
        <f t="shared" si="425"/>
        <v/>
      </c>
      <c r="DS138" s="3"/>
      <c r="DU138" s="105" t="str">
        <f t="shared" si="426"/>
        <v/>
      </c>
      <c r="DV138" s="106" t="str">
        <f t="shared" si="427"/>
        <v/>
      </c>
      <c r="DW138" s="107" t="str">
        <f t="shared" si="428"/>
        <v/>
      </c>
      <c r="DX138" s="107" t="str">
        <f t="shared" si="429"/>
        <v/>
      </c>
      <c r="DY138" s="108" t="str">
        <f t="shared" si="430"/>
        <v/>
      </c>
      <c r="DZ138" s="109" t="str">
        <f t="shared" si="431"/>
        <v/>
      </c>
      <c r="EA138" s="110" t="str">
        <f t="shared" si="432"/>
        <v/>
      </c>
      <c r="EB138" s="111" t="str">
        <f t="shared" si="433"/>
        <v/>
      </c>
      <c r="EC138" s="112" t="str">
        <f t="shared" si="434"/>
        <v/>
      </c>
      <c r="EE138" s="3"/>
      <c r="EG138" s="105" t="str">
        <f t="shared" si="435"/>
        <v/>
      </c>
      <c r="EH138" s="106" t="str">
        <f t="shared" si="436"/>
        <v/>
      </c>
      <c r="EI138" s="107" t="str">
        <f t="shared" si="437"/>
        <v/>
      </c>
      <c r="EJ138" s="107" t="str">
        <f t="shared" si="438"/>
        <v/>
      </c>
      <c r="EK138" s="108" t="str">
        <f t="shared" si="439"/>
        <v/>
      </c>
      <c r="EL138" s="109" t="str">
        <f t="shared" si="440"/>
        <v/>
      </c>
      <c r="EM138" s="110" t="str">
        <f t="shared" si="441"/>
        <v/>
      </c>
      <c r="EN138" s="111" t="str">
        <f t="shared" si="442"/>
        <v/>
      </c>
      <c r="EO138" s="112" t="str">
        <f t="shared" si="443"/>
        <v/>
      </c>
      <c r="EQ138" s="3"/>
      <c r="ES138" s="105" t="str">
        <f t="shared" si="444"/>
        <v/>
      </c>
      <c r="ET138" s="106" t="str">
        <f t="shared" si="445"/>
        <v/>
      </c>
      <c r="EU138" s="107" t="str">
        <f t="shared" si="446"/>
        <v/>
      </c>
      <c r="EV138" s="107" t="str">
        <f t="shared" si="447"/>
        <v/>
      </c>
      <c r="EW138" s="108" t="str">
        <f t="shared" si="448"/>
        <v/>
      </c>
      <c r="EX138" s="109" t="str">
        <f t="shared" si="449"/>
        <v/>
      </c>
      <c r="EY138" s="110" t="str">
        <f t="shared" si="450"/>
        <v/>
      </c>
      <c r="EZ138" s="111" t="str">
        <f t="shared" si="451"/>
        <v/>
      </c>
      <c r="FA138" s="112" t="str">
        <f t="shared" si="452"/>
        <v/>
      </c>
      <c r="FC138" s="3"/>
      <c r="FE138" s="105" t="str">
        <f t="shared" si="453"/>
        <v/>
      </c>
      <c r="FF138" s="106" t="str">
        <f t="shared" si="454"/>
        <v/>
      </c>
      <c r="FG138" s="107" t="str">
        <f t="shared" si="455"/>
        <v/>
      </c>
      <c r="FH138" s="107" t="str">
        <f t="shared" si="456"/>
        <v/>
      </c>
      <c r="FI138" s="108" t="str">
        <f t="shared" si="457"/>
        <v/>
      </c>
      <c r="FJ138" s="109" t="str">
        <f t="shared" si="458"/>
        <v/>
      </c>
      <c r="FK138" s="110" t="str">
        <f t="shared" si="459"/>
        <v/>
      </c>
      <c r="FL138" s="111" t="str">
        <f t="shared" si="460"/>
        <v/>
      </c>
      <c r="FM138" s="112" t="str">
        <f t="shared" si="461"/>
        <v/>
      </c>
      <c r="FO138" s="3"/>
      <c r="FQ138" s="105" t="str">
        <f>IF(FU138="","",#REF!)</f>
        <v/>
      </c>
      <c r="FR138" s="106" t="str">
        <f t="shared" si="462"/>
        <v/>
      </c>
      <c r="FS138" s="107" t="str">
        <f t="shared" si="463"/>
        <v/>
      </c>
      <c r="FT138" s="107" t="str">
        <f t="shared" si="464"/>
        <v/>
      </c>
      <c r="FU138" s="108" t="str">
        <f t="shared" si="465"/>
        <v/>
      </c>
      <c r="FV138" s="109" t="str">
        <f t="shared" si="466"/>
        <v/>
      </c>
      <c r="FW138" s="110" t="str">
        <f t="shared" si="467"/>
        <v/>
      </c>
      <c r="FX138" s="111" t="str">
        <f t="shared" si="468"/>
        <v/>
      </c>
      <c r="FY138" s="112" t="str">
        <f t="shared" si="469"/>
        <v/>
      </c>
      <c r="GA138" s="3"/>
      <c r="GC138" s="105" t="str">
        <f t="shared" si="470"/>
        <v/>
      </c>
      <c r="GD138" s="106" t="str">
        <f t="shared" si="471"/>
        <v/>
      </c>
      <c r="GE138" s="107" t="str">
        <f t="shared" si="472"/>
        <v/>
      </c>
      <c r="GF138" s="107" t="str">
        <f t="shared" si="473"/>
        <v/>
      </c>
      <c r="GG138" s="108" t="str">
        <f t="shared" si="474"/>
        <v/>
      </c>
      <c r="GH138" s="109" t="str">
        <f t="shared" si="475"/>
        <v/>
      </c>
      <c r="GI138" s="110" t="str">
        <f t="shared" si="476"/>
        <v/>
      </c>
      <c r="GJ138" s="111" t="str">
        <f t="shared" si="477"/>
        <v/>
      </c>
      <c r="GK138" s="112" t="str">
        <f t="shared" si="478"/>
        <v/>
      </c>
      <c r="GM138" s="3"/>
      <c r="GO138" s="105" t="str">
        <f t="shared" si="479"/>
        <v/>
      </c>
      <c r="GP138" s="106" t="str">
        <f t="shared" si="480"/>
        <v/>
      </c>
      <c r="GQ138" s="107" t="str">
        <f t="shared" si="481"/>
        <v/>
      </c>
      <c r="GR138" s="107" t="str">
        <f t="shared" si="482"/>
        <v/>
      </c>
      <c r="GS138" s="108" t="str">
        <f t="shared" si="483"/>
        <v/>
      </c>
      <c r="GT138" s="109" t="str">
        <f t="shared" si="484"/>
        <v/>
      </c>
      <c r="GU138" s="110" t="str">
        <f t="shared" si="485"/>
        <v/>
      </c>
      <c r="GV138" s="111" t="str">
        <f t="shared" si="486"/>
        <v/>
      </c>
      <c r="GW138" s="112" t="str">
        <f t="shared" si="487"/>
        <v/>
      </c>
      <c r="GY138" s="3"/>
      <c r="HA138" s="105" t="str">
        <f t="shared" si="488"/>
        <v/>
      </c>
      <c r="HB138" s="106" t="str">
        <f t="shared" si="489"/>
        <v/>
      </c>
      <c r="HC138" s="107" t="str">
        <f t="shared" si="490"/>
        <v/>
      </c>
      <c r="HD138" s="107" t="str">
        <f t="shared" si="491"/>
        <v/>
      </c>
      <c r="HE138" s="108" t="str">
        <f t="shared" si="492"/>
        <v/>
      </c>
      <c r="HF138" s="109" t="str">
        <f t="shared" si="493"/>
        <v/>
      </c>
      <c r="HG138" s="110" t="str">
        <f t="shared" si="494"/>
        <v/>
      </c>
      <c r="HH138" s="111" t="str">
        <f t="shared" si="495"/>
        <v/>
      </c>
      <c r="HI138" s="112" t="str">
        <f t="shared" si="496"/>
        <v/>
      </c>
      <c r="HK138" s="3"/>
      <c r="HM138" s="105" t="str">
        <f t="shared" si="497"/>
        <v/>
      </c>
      <c r="HN138" s="106" t="str">
        <f t="shared" si="498"/>
        <v/>
      </c>
      <c r="HO138" s="107" t="str">
        <f t="shared" si="499"/>
        <v/>
      </c>
      <c r="HP138" s="107" t="str">
        <f t="shared" si="500"/>
        <v/>
      </c>
      <c r="HQ138" s="108" t="str">
        <f t="shared" si="501"/>
        <v/>
      </c>
      <c r="HR138" s="109" t="str">
        <f t="shared" si="502"/>
        <v/>
      </c>
      <c r="HS138" s="110" t="str">
        <f t="shared" si="503"/>
        <v/>
      </c>
      <c r="HT138" s="111" t="str">
        <f t="shared" si="504"/>
        <v/>
      </c>
      <c r="HU138" s="112" t="str">
        <f t="shared" si="505"/>
        <v/>
      </c>
      <c r="HW138" s="3"/>
      <c r="HY138" s="105" t="str">
        <f t="shared" si="506"/>
        <v/>
      </c>
      <c r="HZ138" s="106" t="str">
        <f t="shared" si="507"/>
        <v/>
      </c>
      <c r="IA138" s="107" t="str">
        <f t="shared" si="508"/>
        <v/>
      </c>
      <c r="IB138" s="107" t="str">
        <f t="shared" si="509"/>
        <v/>
      </c>
      <c r="IC138" s="108" t="str">
        <f t="shared" si="510"/>
        <v/>
      </c>
      <c r="ID138" s="109" t="str">
        <f t="shared" si="511"/>
        <v/>
      </c>
      <c r="IE138" s="110" t="str">
        <f t="shared" si="512"/>
        <v/>
      </c>
      <c r="IF138" s="111" t="str">
        <f t="shared" si="513"/>
        <v/>
      </c>
      <c r="IG138" s="112" t="str">
        <f t="shared" si="514"/>
        <v/>
      </c>
      <c r="II138" s="3"/>
      <c r="IK138" s="105" t="str">
        <f t="shared" si="515"/>
        <v/>
      </c>
      <c r="IL138" s="106" t="str">
        <f t="shared" si="516"/>
        <v/>
      </c>
      <c r="IM138" s="107" t="str">
        <f t="shared" si="517"/>
        <v/>
      </c>
      <c r="IN138" s="107" t="str">
        <f t="shared" si="518"/>
        <v/>
      </c>
      <c r="IO138" s="108" t="str">
        <f t="shared" si="519"/>
        <v/>
      </c>
      <c r="IP138" s="109" t="str">
        <f t="shared" si="520"/>
        <v/>
      </c>
      <c r="IQ138" s="110" t="str">
        <f t="shared" si="521"/>
        <v/>
      </c>
      <c r="IR138" s="111" t="str">
        <f t="shared" si="522"/>
        <v/>
      </c>
      <c r="IS138" s="112" t="str">
        <f t="shared" si="523"/>
        <v/>
      </c>
      <c r="IU138" s="3"/>
      <c r="IW138" s="105" t="str">
        <f t="shared" si="524"/>
        <v/>
      </c>
      <c r="IX138" s="106" t="str">
        <f t="shared" si="525"/>
        <v/>
      </c>
      <c r="IY138" s="107" t="str">
        <f t="shared" si="526"/>
        <v/>
      </c>
      <c r="IZ138" s="107" t="str">
        <f t="shared" si="527"/>
        <v/>
      </c>
      <c r="JA138" s="108" t="str">
        <f t="shared" si="528"/>
        <v/>
      </c>
      <c r="JB138" s="109" t="str">
        <f t="shared" si="529"/>
        <v/>
      </c>
      <c r="JC138" s="110" t="str">
        <f t="shared" si="530"/>
        <v/>
      </c>
      <c r="JD138" s="111" t="str">
        <f t="shared" si="531"/>
        <v/>
      </c>
      <c r="JE138" s="112" t="str">
        <f t="shared" si="532"/>
        <v/>
      </c>
      <c r="JG138" s="3"/>
      <c r="JI138" s="105" t="str">
        <f t="shared" si="533"/>
        <v/>
      </c>
      <c r="JJ138" s="106" t="str">
        <f t="shared" si="534"/>
        <v/>
      </c>
      <c r="JK138" s="107" t="str">
        <f t="shared" si="535"/>
        <v/>
      </c>
      <c r="JL138" s="107" t="str">
        <f t="shared" si="536"/>
        <v/>
      </c>
      <c r="JM138" s="108" t="str">
        <f t="shared" si="537"/>
        <v/>
      </c>
      <c r="JN138" s="109" t="str">
        <f t="shared" si="538"/>
        <v/>
      </c>
      <c r="JO138" s="110" t="str">
        <f t="shared" si="539"/>
        <v/>
      </c>
      <c r="JP138" s="111" t="str">
        <f t="shared" si="540"/>
        <v/>
      </c>
      <c r="JQ138" s="112" t="str">
        <f t="shared" si="541"/>
        <v/>
      </c>
      <c r="JS138" s="3"/>
      <c r="JU138" s="105" t="str">
        <f t="shared" si="542"/>
        <v/>
      </c>
      <c r="JV138" s="106" t="str">
        <f t="shared" si="543"/>
        <v/>
      </c>
      <c r="JW138" s="107" t="str">
        <f t="shared" si="544"/>
        <v/>
      </c>
      <c r="JX138" s="107" t="str">
        <f t="shared" si="545"/>
        <v/>
      </c>
      <c r="JY138" s="108" t="str">
        <f t="shared" si="546"/>
        <v/>
      </c>
      <c r="JZ138" s="109" t="str">
        <f t="shared" si="547"/>
        <v/>
      </c>
      <c r="KA138" s="110" t="str">
        <f t="shared" si="548"/>
        <v/>
      </c>
      <c r="KB138" s="111" t="str">
        <f t="shared" si="549"/>
        <v/>
      </c>
      <c r="KC138" s="112" t="str">
        <f t="shared" si="550"/>
        <v/>
      </c>
      <c r="KE138" s="3"/>
    </row>
    <row r="139" spans="1:291" ht="13.5" customHeight="1">
      <c r="A139" s="20"/>
      <c r="E139" s="105" t="str">
        <f t="shared" si="337"/>
        <v/>
      </c>
      <c r="F139" s="106" t="str">
        <f t="shared" si="338"/>
        <v/>
      </c>
      <c r="G139" s="107" t="str">
        <f t="shared" si="339"/>
        <v/>
      </c>
      <c r="H139" s="107" t="str">
        <f t="shared" si="340"/>
        <v/>
      </c>
      <c r="I139" s="108" t="str">
        <f t="shared" si="341"/>
        <v/>
      </c>
      <c r="J139" s="109" t="str">
        <f t="shared" si="342"/>
        <v/>
      </c>
      <c r="K139" s="110" t="str">
        <f t="shared" si="343"/>
        <v/>
      </c>
      <c r="L139" s="111" t="str">
        <f t="shared" si="344"/>
        <v/>
      </c>
      <c r="M139" s="112" t="str">
        <f t="shared" si="345"/>
        <v/>
      </c>
      <c r="O139" s="3"/>
      <c r="Q139" s="105" t="str">
        <f t="shared" si="346"/>
        <v/>
      </c>
      <c r="R139" s="106" t="str">
        <f t="shared" si="347"/>
        <v/>
      </c>
      <c r="S139" s="107" t="str">
        <f t="shared" si="348"/>
        <v/>
      </c>
      <c r="T139" s="107" t="str">
        <f t="shared" si="349"/>
        <v/>
      </c>
      <c r="U139" s="108" t="str">
        <f t="shared" si="350"/>
        <v/>
      </c>
      <c r="V139" s="109" t="str">
        <f t="shared" si="351"/>
        <v/>
      </c>
      <c r="W139" s="110" t="str">
        <f t="shared" si="352"/>
        <v/>
      </c>
      <c r="X139" s="111" t="s">
        <v>287</v>
      </c>
      <c r="Y139" s="112" t="str">
        <f t="shared" si="353"/>
        <v/>
      </c>
      <c r="AA139" s="3"/>
      <c r="AC139" s="105" t="str">
        <f t="shared" si="354"/>
        <v/>
      </c>
      <c r="AD139" s="106" t="str">
        <f t="shared" si="355"/>
        <v/>
      </c>
      <c r="AE139" s="107" t="str">
        <f t="shared" si="356"/>
        <v/>
      </c>
      <c r="AF139" s="107" t="str">
        <f t="shared" si="357"/>
        <v/>
      </c>
      <c r="AG139" s="108" t="str">
        <f t="shared" si="358"/>
        <v/>
      </c>
      <c r="AH139" s="109" t="str">
        <f t="shared" si="359"/>
        <v/>
      </c>
      <c r="AI139" s="110" t="str">
        <f t="shared" si="360"/>
        <v/>
      </c>
      <c r="AJ139" s="111" t="str">
        <f t="shared" si="361"/>
        <v/>
      </c>
      <c r="AK139" s="112" t="str">
        <f t="shared" si="362"/>
        <v/>
      </c>
      <c r="AM139" s="3"/>
      <c r="AO139" s="105" t="str">
        <f t="shared" si="363"/>
        <v/>
      </c>
      <c r="AP139" s="106" t="str">
        <f t="shared" si="364"/>
        <v/>
      </c>
      <c r="AQ139" s="107" t="str">
        <f t="shared" si="365"/>
        <v/>
      </c>
      <c r="AR139" s="107" t="str">
        <f t="shared" si="366"/>
        <v/>
      </c>
      <c r="AS139" s="108" t="str">
        <f t="shared" si="367"/>
        <v/>
      </c>
      <c r="AT139" s="109" t="str">
        <f t="shared" si="368"/>
        <v/>
      </c>
      <c r="AU139" s="110" t="str">
        <f t="shared" si="369"/>
        <v/>
      </c>
      <c r="AV139" s="111" t="str">
        <f t="shared" si="370"/>
        <v/>
      </c>
      <c r="AW139" s="112" t="str">
        <f t="shared" si="371"/>
        <v/>
      </c>
      <c r="AY139" s="3"/>
      <c r="BA139" s="105" t="str">
        <f t="shared" si="372"/>
        <v/>
      </c>
      <c r="BB139" s="106" t="str">
        <f t="shared" si="373"/>
        <v/>
      </c>
      <c r="BC139" s="107" t="str">
        <f t="shared" si="374"/>
        <v/>
      </c>
      <c r="BD139" s="107" t="str">
        <f t="shared" si="375"/>
        <v/>
      </c>
      <c r="BE139" s="108" t="str">
        <f t="shared" si="376"/>
        <v/>
      </c>
      <c r="BF139" s="109" t="str">
        <f t="shared" si="377"/>
        <v/>
      </c>
      <c r="BG139" s="110" t="str">
        <f t="shared" si="378"/>
        <v/>
      </c>
      <c r="BH139" s="111" t="str">
        <f t="shared" si="379"/>
        <v/>
      </c>
      <c r="BI139" s="112" t="str">
        <f t="shared" si="380"/>
        <v/>
      </c>
      <c r="BK139" s="3"/>
      <c r="BM139" s="105" t="str">
        <f t="shared" si="381"/>
        <v/>
      </c>
      <c r="BN139" s="106" t="str">
        <f t="shared" si="382"/>
        <v/>
      </c>
      <c r="BO139" s="107" t="str">
        <f t="shared" si="383"/>
        <v/>
      </c>
      <c r="BP139" s="107" t="str">
        <f t="shared" si="384"/>
        <v/>
      </c>
      <c r="BQ139" s="108" t="str">
        <f t="shared" si="385"/>
        <v/>
      </c>
      <c r="BR139" s="109" t="str">
        <f t="shared" si="386"/>
        <v/>
      </c>
      <c r="BS139" s="110" t="str">
        <f t="shared" si="387"/>
        <v/>
      </c>
      <c r="BT139" s="111" t="str">
        <f t="shared" si="388"/>
        <v/>
      </c>
      <c r="BU139" s="112" t="str">
        <f t="shared" si="389"/>
        <v/>
      </c>
      <c r="BW139" s="3"/>
      <c r="BY139" s="105" t="str">
        <f t="shared" si="390"/>
        <v/>
      </c>
      <c r="BZ139" s="106" t="str">
        <f t="shared" si="391"/>
        <v/>
      </c>
      <c r="CA139" s="107" t="str">
        <f t="shared" si="392"/>
        <v/>
      </c>
      <c r="CB139" s="107" t="str">
        <f t="shared" si="393"/>
        <v/>
      </c>
      <c r="CC139" s="108" t="str">
        <f t="shared" si="394"/>
        <v/>
      </c>
      <c r="CD139" s="109" t="str">
        <f t="shared" si="395"/>
        <v/>
      </c>
      <c r="CE139" s="110" t="str">
        <f t="shared" si="396"/>
        <v/>
      </c>
      <c r="CF139" s="111" t="str">
        <f t="shared" si="397"/>
        <v/>
      </c>
      <c r="CG139" s="112" t="str">
        <f t="shared" si="398"/>
        <v/>
      </c>
      <c r="CI139" s="3"/>
      <c r="CK139" s="105" t="str">
        <f t="shared" si="399"/>
        <v/>
      </c>
      <c r="CL139" s="106" t="str">
        <f t="shared" si="400"/>
        <v/>
      </c>
      <c r="CM139" s="107" t="str">
        <f t="shared" si="401"/>
        <v/>
      </c>
      <c r="CN139" s="107" t="str">
        <f t="shared" si="402"/>
        <v/>
      </c>
      <c r="CO139" s="108" t="str">
        <f t="shared" si="403"/>
        <v/>
      </c>
      <c r="CP139" s="109" t="str">
        <f t="shared" si="404"/>
        <v/>
      </c>
      <c r="CQ139" s="110" t="str">
        <f t="shared" si="405"/>
        <v/>
      </c>
      <c r="CR139" s="111" t="str">
        <f t="shared" si="406"/>
        <v/>
      </c>
      <c r="CS139" s="112" t="str">
        <f t="shared" si="407"/>
        <v/>
      </c>
      <c r="CU139" s="3"/>
      <c r="CW139" s="105" t="str">
        <f t="shared" si="408"/>
        <v/>
      </c>
      <c r="CX139" s="106" t="str">
        <f t="shared" si="409"/>
        <v/>
      </c>
      <c r="CY139" s="107" t="str">
        <f t="shared" si="410"/>
        <v/>
      </c>
      <c r="CZ139" s="107" t="str">
        <f t="shared" si="411"/>
        <v/>
      </c>
      <c r="DA139" s="108" t="str">
        <f t="shared" si="412"/>
        <v/>
      </c>
      <c r="DB139" s="109" t="str">
        <f t="shared" si="413"/>
        <v/>
      </c>
      <c r="DC139" s="110" t="str">
        <f t="shared" si="414"/>
        <v/>
      </c>
      <c r="DD139" s="111" t="str">
        <f t="shared" si="415"/>
        <v/>
      </c>
      <c r="DE139" s="112" t="str">
        <f t="shared" si="416"/>
        <v/>
      </c>
      <c r="DG139" s="3"/>
      <c r="DI139" s="105" t="str">
        <f t="shared" si="417"/>
        <v/>
      </c>
      <c r="DJ139" s="106" t="str">
        <f t="shared" si="418"/>
        <v/>
      </c>
      <c r="DK139" s="107" t="str">
        <f t="shared" si="419"/>
        <v/>
      </c>
      <c r="DL139" s="107" t="str">
        <f t="shared" si="420"/>
        <v/>
      </c>
      <c r="DM139" s="108" t="str">
        <f t="shared" si="421"/>
        <v/>
      </c>
      <c r="DN139" s="109" t="str">
        <f t="shared" si="422"/>
        <v/>
      </c>
      <c r="DO139" s="110" t="str">
        <f t="shared" si="423"/>
        <v/>
      </c>
      <c r="DP139" s="111" t="str">
        <f t="shared" si="424"/>
        <v/>
      </c>
      <c r="DQ139" s="112" t="str">
        <f t="shared" si="425"/>
        <v/>
      </c>
      <c r="DS139" s="3"/>
      <c r="DU139" s="105" t="str">
        <f t="shared" si="426"/>
        <v/>
      </c>
      <c r="DV139" s="106" t="str">
        <f t="shared" si="427"/>
        <v/>
      </c>
      <c r="DW139" s="107" t="str">
        <f t="shared" si="428"/>
        <v/>
      </c>
      <c r="DX139" s="107" t="str">
        <f t="shared" si="429"/>
        <v/>
      </c>
      <c r="DY139" s="108" t="str">
        <f t="shared" si="430"/>
        <v/>
      </c>
      <c r="DZ139" s="109" t="str">
        <f t="shared" si="431"/>
        <v/>
      </c>
      <c r="EA139" s="110" t="str">
        <f t="shared" si="432"/>
        <v/>
      </c>
      <c r="EB139" s="111" t="str">
        <f t="shared" si="433"/>
        <v/>
      </c>
      <c r="EC139" s="112" t="str">
        <f t="shared" si="434"/>
        <v/>
      </c>
      <c r="EE139" s="3"/>
      <c r="EG139" s="105" t="str">
        <f t="shared" si="435"/>
        <v/>
      </c>
      <c r="EH139" s="106" t="str">
        <f t="shared" si="436"/>
        <v/>
      </c>
      <c r="EI139" s="107" t="str">
        <f t="shared" si="437"/>
        <v/>
      </c>
      <c r="EJ139" s="107" t="str">
        <f t="shared" si="438"/>
        <v/>
      </c>
      <c r="EK139" s="108" t="str">
        <f t="shared" si="439"/>
        <v/>
      </c>
      <c r="EL139" s="109" t="str">
        <f t="shared" si="440"/>
        <v/>
      </c>
      <c r="EM139" s="110" t="str">
        <f t="shared" si="441"/>
        <v/>
      </c>
      <c r="EN139" s="111" t="str">
        <f t="shared" si="442"/>
        <v/>
      </c>
      <c r="EO139" s="112" t="str">
        <f t="shared" si="443"/>
        <v/>
      </c>
      <c r="EQ139" s="3"/>
      <c r="ES139" s="105" t="str">
        <f t="shared" si="444"/>
        <v/>
      </c>
      <c r="ET139" s="106" t="str">
        <f t="shared" si="445"/>
        <v/>
      </c>
      <c r="EU139" s="107" t="str">
        <f t="shared" si="446"/>
        <v/>
      </c>
      <c r="EV139" s="107" t="str">
        <f t="shared" si="447"/>
        <v/>
      </c>
      <c r="EW139" s="108" t="str">
        <f t="shared" si="448"/>
        <v/>
      </c>
      <c r="EX139" s="109" t="str">
        <f t="shared" si="449"/>
        <v/>
      </c>
      <c r="EY139" s="110" t="str">
        <f t="shared" si="450"/>
        <v/>
      </c>
      <c r="EZ139" s="111" t="str">
        <f t="shared" si="451"/>
        <v/>
      </c>
      <c r="FA139" s="112" t="str">
        <f t="shared" si="452"/>
        <v/>
      </c>
      <c r="FC139" s="3"/>
      <c r="FE139" s="105" t="str">
        <f t="shared" si="453"/>
        <v/>
      </c>
      <c r="FF139" s="106" t="str">
        <f t="shared" si="454"/>
        <v/>
      </c>
      <c r="FG139" s="107" t="str">
        <f t="shared" si="455"/>
        <v/>
      </c>
      <c r="FH139" s="107" t="str">
        <f t="shared" si="456"/>
        <v/>
      </c>
      <c r="FI139" s="108" t="str">
        <f t="shared" si="457"/>
        <v/>
      </c>
      <c r="FJ139" s="109" t="str">
        <f t="shared" si="458"/>
        <v/>
      </c>
      <c r="FK139" s="110" t="str">
        <f t="shared" si="459"/>
        <v/>
      </c>
      <c r="FL139" s="111" t="str">
        <f t="shared" si="460"/>
        <v/>
      </c>
      <c r="FM139" s="112" t="str">
        <f t="shared" si="461"/>
        <v/>
      </c>
      <c r="FO139" s="3"/>
      <c r="FQ139" s="105" t="str">
        <f>IF(FU139="","",#REF!)</f>
        <v/>
      </c>
      <c r="FR139" s="106" t="str">
        <f t="shared" si="462"/>
        <v/>
      </c>
      <c r="FS139" s="107" t="str">
        <f t="shared" si="463"/>
        <v/>
      </c>
      <c r="FT139" s="107" t="str">
        <f t="shared" si="464"/>
        <v/>
      </c>
      <c r="FU139" s="108" t="str">
        <f t="shared" si="465"/>
        <v/>
      </c>
      <c r="FV139" s="109" t="str">
        <f t="shared" si="466"/>
        <v/>
      </c>
      <c r="FW139" s="110" t="str">
        <f t="shared" si="467"/>
        <v/>
      </c>
      <c r="FX139" s="111" t="str">
        <f t="shared" si="468"/>
        <v/>
      </c>
      <c r="FY139" s="112" t="str">
        <f t="shared" si="469"/>
        <v/>
      </c>
      <c r="GA139" s="3"/>
      <c r="GC139" s="105" t="str">
        <f t="shared" si="470"/>
        <v/>
      </c>
      <c r="GD139" s="106" t="str">
        <f t="shared" si="471"/>
        <v/>
      </c>
      <c r="GE139" s="107" t="str">
        <f t="shared" si="472"/>
        <v/>
      </c>
      <c r="GF139" s="107" t="str">
        <f t="shared" si="473"/>
        <v/>
      </c>
      <c r="GG139" s="108" t="str">
        <f t="shared" si="474"/>
        <v/>
      </c>
      <c r="GH139" s="109" t="str">
        <f t="shared" si="475"/>
        <v/>
      </c>
      <c r="GI139" s="110" t="str">
        <f t="shared" si="476"/>
        <v/>
      </c>
      <c r="GJ139" s="111" t="str">
        <f t="shared" si="477"/>
        <v/>
      </c>
      <c r="GK139" s="112" t="str">
        <f t="shared" si="478"/>
        <v/>
      </c>
      <c r="GM139" s="3"/>
      <c r="GO139" s="105" t="str">
        <f t="shared" si="479"/>
        <v/>
      </c>
      <c r="GP139" s="106" t="str">
        <f t="shared" si="480"/>
        <v/>
      </c>
      <c r="GQ139" s="107" t="str">
        <f t="shared" si="481"/>
        <v/>
      </c>
      <c r="GR139" s="107" t="str">
        <f t="shared" si="482"/>
        <v/>
      </c>
      <c r="GS139" s="108" t="str">
        <f t="shared" si="483"/>
        <v/>
      </c>
      <c r="GT139" s="109" t="str">
        <f t="shared" si="484"/>
        <v/>
      </c>
      <c r="GU139" s="110" t="str">
        <f t="shared" si="485"/>
        <v/>
      </c>
      <c r="GV139" s="111" t="str">
        <f t="shared" si="486"/>
        <v/>
      </c>
      <c r="GW139" s="112" t="str">
        <f t="shared" si="487"/>
        <v/>
      </c>
      <c r="GY139" s="3"/>
      <c r="HA139" s="105" t="str">
        <f t="shared" si="488"/>
        <v/>
      </c>
      <c r="HB139" s="106" t="str">
        <f t="shared" si="489"/>
        <v/>
      </c>
      <c r="HC139" s="107" t="str">
        <f t="shared" si="490"/>
        <v/>
      </c>
      <c r="HD139" s="107" t="str">
        <f t="shared" si="491"/>
        <v/>
      </c>
      <c r="HE139" s="108" t="str">
        <f t="shared" si="492"/>
        <v/>
      </c>
      <c r="HF139" s="109" t="str">
        <f t="shared" si="493"/>
        <v/>
      </c>
      <c r="HG139" s="110" t="str">
        <f t="shared" si="494"/>
        <v/>
      </c>
      <c r="HH139" s="111" t="str">
        <f t="shared" si="495"/>
        <v/>
      </c>
      <c r="HI139" s="112" t="str">
        <f t="shared" si="496"/>
        <v/>
      </c>
      <c r="HK139" s="3"/>
      <c r="HM139" s="105" t="str">
        <f t="shared" si="497"/>
        <v/>
      </c>
      <c r="HN139" s="106" t="str">
        <f t="shared" si="498"/>
        <v/>
      </c>
      <c r="HO139" s="107" t="str">
        <f t="shared" si="499"/>
        <v/>
      </c>
      <c r="HP139" s="107" t="str">
        <f t="shared" si="500"/>
        <v/>
      </c>
      <c r="HQ139" s="108" t="str">
        <f t="shared" si="501"/>
        <v/>
      </c>
      <c r="HR139" s="109" t="str">
        <f t="shared" si="502"/>
        <v/>
      </c>
      <c r="HS139" s="110" t="str">
        <f t="shared" si="503"/>
        <v/>
      </c>
      <c r="HT139" s="111" t="str">
        <f t="shared" si="504"/>
        <v/>
      </c>
      <c r="HU139" s="112" t="str">
        <f t="shared" si="505"/>
        <v/>
      </c>
      <c r="HW139" s="3"/>
      <c r="HY139" s="105" t="str">
        <f t="shared" si="506"/>
        <v/>
      </c>
      <c r="HZ139" s="106" t="str">
        <f t="shared" si="507"/>
        <v/>
      </c>
      <c r="IA139" s="107" t="str">
        <f t="shared" si="508"/>
        <v/>
      </c>
      <c r="IB139" s="107" t="str">
        <f t="shared" si="509"/>
        <v/>
      </c>
      <c r="IC139" s="108" t="str">
        <f t="shared" si="510"/>
        <v/>
      </c>
      <c r="ID139" s="109" t="str">
        <f t="shared" si="511"/>
        <v/>
      </c>
      <c r="IE139" s="110" t="str">
        <f t="shared" si="512"/>
        <v/>
      </c>
      <c r="IF139" s="111" t="str">
        <f t="shared" si="513"/>
        <v/>
      </c>
      <c r="IG139" s="112" t="str">
        <f t="shared" si="514"/>
        <v/>
      </c>
      <c r="II139" s="3"/>
      <c r="IK139" s="105" t="str">
        <f t="shared" si="515"/>
        <v/>
      </c>
      <c r="IL139" s="106" t="str">
        <f t="shared" si="516"/>
        <v/>
      </c>
      <c r="IM139" s="107" t="str">
        <f t="shared" si="517"/>
        <v/>
      </c>
      <c r="IN139" s="107" t="str">
        <f t="shared" si="518"/>
        <v/>
      </c>
      <c r="IO139" s="108" t="str">
        <f t="shared" si="519"/>
        <v/>
      </c>
      <c r="IP139" s="109" t="str">
        <f t="shared" si="520"/>
        <v/>
      </c>
      <c r="IQ139" s="110" t="str">
        <f t="shared" si="521"/>
        <v/>
      </c>
      <c r="IR139" s="111" t="str">
        <f t="shared" si="522"/>
        <v/>
      </c>
      <c r="IS139" s="112" t="str">
        <f t="shared" si="523"/>
        <v/>
      </c>
      <c r="IU139" s="3"/>
      <c r="IW139" s="105" t="str">
        <f t="shared" si="524"/>
        <v/>
      </c>
      <c r="IX139" s="106" t="str">
        <f t="shared" si="525"/>
        <v/>
      </c>
      <c r="IY139" s="107" t="str">
        <f t="shared" si="526"/>
        <v/>
      </c>
      <c r="IZ139" s="107" t="str">
        <f t="shared" si="527"/>
        <v/>
      </c>
      <c r="JA139" s="108" t="str">
        <f t="shared" si="528"/>
        <v/>
      </c>
      <c r="JB139" s="109" t="str">
        <f t="shared" si="529"/>
        <v/>
      </c>
      <c r="JC139" s="110" t="str">
        <f t="shared" si="530"/>
        <v/>
      </c>
      <c r="JD139" s="111" t="str">
        <f t="shared" si="531"/>
        <v/>
      </c>
      <c r="JE139" s="112" t="str">
        <f t="shared" si="532"/>
        <v/>
      </c>
      <c r="JG139" s="3"/>
      <c r="JI139" s="105" t="str">
        <f t="shared" si="533"/>
        <v/>
      </c>
      <c r="JJ139" s="106" t="str">
        <f t="shared" si="534"/>
        <v/>
      </c>
      <c r="JK139" s="107" t="str">
        <f t="shared" si="535"/>
        <v/>
      </c>
      <c r="JL139" s="107" t="str">
        <f t="shared" si="536"/>
        <v/>
      </c>
      <c r="JM139" s="108" t="str">
        <f t="shared" si="537"/>
        <v/>
      </c>
      <c r="JN139" s="109" t="str">
        <f t="shared" si="538"/>
        <v/>
      </c>
      <c r="JO139" s="110" t="str">
        <f t="shared" si="539"/>
        <v/>
      </c>
      <c r="JP139" s="111" t="str">
        <f t="shared" si="540"/>
        <v/>
      </c>
      <c r="JQ139" s="112" t="str">
        <f t="shared" si="541"/>
        <v/>
      </c>
      <c r="JS139" s="3"/>
      <c r="JU139" s="105" t="str">
        <f t="shared" si="542"/>
        <v/>
      </c>
      <c r="JV139" s="106" t="str">
        <f t="shared" si="543"/>
        <v/>
      </c>
      <c r="JW139" s="107" t="str">
        <f t="shared" si="544"/>
        <v/>
      </c>
      <c r="JX139" s="107" t="str">
        <f t="shared" si="545"/>
        <v/>
      </c>
      <c r="JY139" s="108" t="str">
        <f t="shared" si="546"/>
        <v/>
      </c>
      <c r="JZ139" s="109" t="str">
        <f t="shared" si="547"/>
        <v/>
      </c>
      <c r="KA139" s="110" t="str">
        <f t="shared" si="548"/>
        <v/>
      </c>
      <c r="KB139" s="111" t="str">
        <f t="shared" si="549"/>
        <v/>
      </c>
      <c r="KC139" s="112" t="str">
        <f t="shared" si="550"/>
        <v/>
      </c>
      <c r="KE139" s="3"/>
    </row>
    <row r="140" spans="1:291" ht="13.5" customHeight="1">
      <c r="A140" s="20"/>
      <c r="E140" s="105" t="str">
        <f t="shared" si="337"/>
        <v/>
      </c>
      <c r="F140" s="106" t="str">
        <f t="shared" si="338"/>
        <v/>
      </c>
      <c r="G140" s="107" t="str">
        <f t="shared" si="339"/>
        <v/>
      </c>
      <c r="H140" s="107" t="str">
        <f t="shared" si="340"/>
        <v/>
      </c>
      <c r="I140" s="108" t="str">
        <f t="shared" si="341"/>
        <v/>
      </c>
      <c r="J140" s="109" t="str">
        <f t="shared" si="342"/>
        <v/>
      </c>
      <c r="K140" s="110" t="str">
        <f t="shared" si="343"/>
        <v/>
      </c>
      <c r="L140" s="111" t="str">
        <f t="shared" si="344"/>
        <v/>
      </c>
      <c r="M140" s="112" t="str">
        <f t="shared" si="345"/>
        <v/>
      </c>
      <c r="O140" s="3"/>
      <c r="Q140" s="105" t="str">
        <f t="shared" si="346"/>
        <v/>
      </c>
      <c r="R140" s="106" t="str">
        <f t="shared" si="347"/>
        <v/>
      </c>
      <c r="S140" s="107" t="str">
        <f t="shared" si="348"/>
        <v/>
      </c>
      <c r="T140" s="107" t="str">
        <f t="shared" si="349"/>
        <v/>
      </c>
      <c r="U140" s="108" t="str">
        <f t="shared" si="350"/>
        <v/>
      </c>
      <c r="V140" s="109" t="str">
        <f t="shared" si="351"/>
        <v/>
      </c>
      <c r="W140" s="110" t="str">
        <f t="shared" si="352"/>
        <v/>
      </c>
      <c r="X140" s="111" t="s">
        <v>287</v>
      </c>
      <c r="Y140" s="112" t="str">
        <f t="shared" si="353"/>
        <v/>
      </c>
      <c r="AA140" s="3"/>
      <c r="AC140" s="105" t="str">
        <f t="shared" si="354"/>
        <v/>
      </c>
      <c r="AD140" s="106" t="str">
        <f t="shared" si="355"/>
        <v/>
      </c>
      <c r="AE140" s="107" t="str">
        <f t="shared" si="356"/>
        <v/>
      </c>
      <c r="AF140" s="107" t="str">
        <f t="shared" si="357"/>
        <v/>
      </c>
      <c r="AG140" s="108" t="str">
        <f t="shared" si="358"/>
        <v/>
      </c>
      <c r="AH140" s="109" t="str">
        <f t="shared" si="359"/>
        <v/>
      </c>
      <c r="AI140" s="110" t="str">
        <f t="shared" si="360"/>
        <v/>
      </c>
      <c r="AJ140" s="111" t="str">
        <f t="shared" si="361"/>
        <v/>
      </c>
      <c r="AK140" s="112" t="str">
        <f t="shared" si="362"/>
        <v/>
      </c>
      <c r="AM140" s="3"/>
      <c r="AO140" s="105" t="str">
        <f t="shared" si="363"/>
        <v/>
      </c>
      <c r="AP140" s="106" t="str">
        <f t="shared" si="364"/>
        <v/>
      </c>
      <c r="AQ140" s="107" t="str">
        <f t="shared" si="365"/>
        <v/>
      </c>
      <c r="AR140" s="107" t="str">
        <f t="shared" si="366"/>
        <v/>
      </c>
      <c r="AS140" s="108" t="str">
        <f t="shared" si="367"/>
        <v/>
      </c>
      <c r="AT140" s="109" t="str">
        <f t="shared" si="368"/>
        <v/>
      </c>
      <c r="AU140" s="110" t="str">
        <f t="shared" si="369"/>
        <v/>
      </c>
      <c r="AV140" s="111" t="str">
        <f t="shared" si="370"/>
        <v/>
      </c>
      <c r="AW140" s="112" t="str">
        <f t="shared" si="371"/>
        <v/>
      </c>
      <c r="AY140" s="3"/>
      <c r="BA140" s="105" t="str">
        <f t="shared" si="372"/>
        <v/>
      </c>
      <c r="BB140" s="106" t="str">
        <f t="shared" si="373"/>
        <v/>
      </c>
      <c r="BC140" s="107" t="str">
        <f t="shared" si="374"/>
        <v/>
      </c>
      <c r="BD140" s="107" t="str">
        <f t="shared" si="375"/>
        <v/>
      </c>
      <c r="BE140" s="108" t="str">
        <f t="shared" si="376"/>
        <v/>
      </c>
      <c r="BF140" s="109" t="str">
        <f t="shared" si="377"/>
        <v/>
      </c>
      <c r="BG140" s="110" t="str">
        <f t="shared" si="378"/>
        <v/>
      </c>
      <c r="BH140" s="111" t="str">
        <f t="shared" si="379"/>
        <v/>
      </c>
      <c r="BI140" s="112" t="str">
        <f t="shared" si="380"/>
        <v/>
      </c>
      <c r="BK140" s="3"/>
      <c r="BM140" s="105" t="str">
        <f t="shared" si="381"/>
        <v/>
      </c>
      <c r="BN140" s="106" t="str">
        <f t="shared" si="382"/>
        <v/>
      </c>
      <c r="BO140" s="107" t="str">
        <f t="shared" si="383"/>
        <v/>
      </c>
      <c r="BP140" s="107" t="str">
        <f t="shared" si="384"/>
        <v/>
      </c>
      <c r="BQ140" s="108" t="str">
        <f t="shared" si="385"/>
        <v/>
      </c>
      <c r="BR140" s="109" t="str">
        <f t="shared" si="386"/>
        <v/>
      </c>
      <c r="BS140" s="110" t="str">
        <f t="shared" si="387"/>
        <v/>
      </c>
      <c r="BT140" s="111" t="str">
        <f t="shared" si="388"/>
        <v/>
      </c>
      <c r="BU140" s="112" t="str">
        <f t="shared" si="389"/>
        <v/>
      </c>
      <c r="BW140" s="3"/>
      <c r="BY140" s="105" t="str">
        <f t="shared" si="390"/>
        <v/>
      </c>
      <c r="BZ140" s="106" t="str">
        <f t="shared" si="391"/>
        <v/>
      </c>
      <c r="CA140" s="107" t="str">
        <f t="shared" si="392"/>
        <v/>
      </c>
      <c r="CB140" s="107" t="str">
        <f t="shared" si="393"/>
        <v/>
      </c>
      <c r="CC140" s="108" t="str">
        <f t="shared" si="394"/>
        <v/>
      </c>
      <c r="CD140" s="109" t="str">
        <f t="shared" si="395"/>
        <v/>
      </c>
      <c r="CE140" s="110" t="str">
        <f t="shared" si="396"/>
        <v/>
      </c>
      <c r="CF140" s="111" t="str">
        <f t="shared" si="397"/>
        <v/>
      </c>
      <c r="CG140" s="112" t="str">
        <f t="shared" si="398"/>
        <v/>
      </c>
      <c r="CI140" s="3"/>
      <c r="CK140" s="105" t="str">
        <f t="shared" si="399"/>
        <v/>
      </c>
      <c r="CL140" s="106" t="str">
        <f t="shared" si="400"/>
        <v/>
      </c>
      <c r="CM140" s="107" t="str">
        <f t="shared" si="401"/>
        <v/>
      </c>
      <c r="CN140" s="107" t="str">
        <f t="shared" si="402"/>
        <v/>
      </c>
      <c r="CO140" s="108" t="str">
        <f t="shared" si="403"/>
        <v/>
      </c>
      <c r="CP140" s="109" t="str">
        <f t="shared" si="404"/>
        <v/>
      </c>
      <c r="CQ140" s="110" t="str">
        <f t="shared" si="405"/>
        <v/>
      </c>
      <c r="CR140" s="111" t="str">
        <f t="shared" si="406"/>
        <v/>
      </c>
      <c r="CS140" s="112" t="str">
        <f t="shared" si="407"/>
        <v/>
      </c>
      <c r="CU140" s="3"/>
      <c r="CW140" s="105" t="str">
        <f t="shared" si="408"/>
        <v/>
      </c>
      <c r="CX140" s="106" t="str">
        <f t="shared" si="409"/>
        <v/>
      </c>
      <c r="CY140" s="107" t="str">
        <f t="shared" si="410"/>
        <v/>
      </c>
      <c r="CZ140" s="107" t="str">
        <f t="shared" si="411"/>
        <v/>
      </c>
      <c r="DA140" s="108" t="str">
        <f t="shared" si="412"/>
        <v/>
      </c>
      <c r="DB140" s="109" t="str">
        <f t="shared" si="413"/>
        <v/>
      </c>
      <c r="DC140" s="110" t="str">
        <f t="shared" si="414"/>
        <v/>
      </c>
      <c r="DD140" s="111" t="str">
        <f t="shared" si="415"/>
        <v/>
      </c>
      <c r="DE140" s="112" t="str">
        <f t="shared" si="416"/>
        <v/>
      </c>
      <c r="DG140" s="3"/>
      <c r="DI140" s="105" t="str">
        <f t="shared" si="417"/>
        <v/>
      </c>
      <c r="DJ140" s="106" t="str">
        <f t="shared" si="418"/>
        <v/>
      </c>
      <c r="DK140" s="107" t="str">
        <f t="shared" si="419"/>
        <v/>
      </c>
      <c r="DL140" s="107" t="str">
        <f t="shared" si="420"/>
        <v/>
      </c>
      <c r="DM140" s="108" t="str">
        <f t="shared" si="421"/>
        <v/>
      </c>
      <c r="DN140" s="109" t="str">
        <f t="shared" si="422"/>
        <v/>
      </c>
      <c r="DO140" s="110" t="str">
        <f t="shared" si="423"/>
        <v/>
      </c>
      <c r="DP140" s="111" t="str">
        <f t="shared" si="424"/>
        <v/>
      </c>
      <c r="DQ140" s="112" t="str">
        <f t="shared" si="425"/>
        <v/>
      </c>
      <c r="DS140" s="3"/>
      <c r="DU140" s="105" t="str">
        <f t="shared" si="426"/>
        <v/>
      </c>
      <c r="DV140" s="106" t="str">
        <f t="shared" si="427"/>
        <v/>
      </c>
      <c r="DW140" s="107" t="str">
        <f t="shared" si="428"/>
        <v/>
      </c>
      <c r="DX140" s="107" t="str">
        <f t="shared" si="429"/>
        <v/>
      </c>
      <c r="DY140" s="108" t="str">
        <f t="shared" si="430"/>
        <v/>
      </c>
      <c r="DZ140" s="109" t="str">
        <f t="shared" si="431"/>
        <v/>
      </c>
      <c r="EA140" s="110" t="str">
        <f t="shared" si="432"/>
        <v/>
      </c>
      <c r="EB140" s="111" t="str">
        <f t="shared" si="433"/>
        <v/>
      </c>
      <c r="EC140" s="112" t="str">
        <f t="shared" si="434"/>
        <v/>
      </c>
      <c r="EE140" s="3"/>
      <c r="EG140" s="105" t="str">
        <f t="shared" si="435"/>
        <v/>
      </c>
      <c r="EH140" s="106" t="str">
        <f t="shared" si="436"/>
        <v/>
      </c>
      <c r="EI140" s="107" t="str">
        <f t="shared" si="437"/>
        <v/>
      </c>
      <c r="EJ140" s="107" t="str">
        <f t="shared" si="438"/>
        <v/>
      </c>
      <c r="EK140" s="108" t="str">
        <f t="shared" si="439"/>
        <v/>
      </c>
      <c r="EL140" s="109" t="str">
        <f t="shared" si="440"/>
        <v/>
      </c>
      <c r="EM140" s="110" t="str">
        <f t="shared" si="441"/>
        <v/>
      </c>
      <c r="EN140" s="111" t="str">
        <f t="shared" si="442"/>
        <v/>
      </c>
      <c r="EO140" s="112" t="str">
        <f t="shared" si="443"/>
        <v/>
      </c>
      <c r="EQ140" s="3"/>
      <c r="ES140" s="105" t="str">
        <f t="shared" si="444"/>
        <v/>
      </c>
      <c r="ET140" s="106" t="str">
        <f t="shared" si="445"/>
        <v/>
      </c>
      <c r="EU140" s="107" t="str">
        <f t="shared" si="446"/>
        <v/>
      </c>
      <c r="EV140" s="107" t="str">
        <f t="shared" si="447"/>
        <v/>
      </c>
      <c r="EW140" s="108" t="str">
        <f t="shared" si="448"/>
        <v/>
      </c>
      <c r="EX140" s="109" t="str">
        <f t="shared" si="449"/>
        <v/>
      </c>
      <c r="EY140" s="110" t="str">
        <f t="shared" si="450"/>
        <v/>
      </c>
      <c r="EZ140" s="111" t="str">
        <f t="shared" si="451"/>
        <v/>
      </c>
      <c r="FA140" s="112" t="str">
        <f t="shared" si="452"/>
        <v/>
      </c>
      <c r="FC140" s="3"/>
      <c r="FE140" s="105" t="str">
        <f t="shared" si="453"/>
        <v/>
      </c>
      <c r="FF140" s="106" t="str">
        <f t="shared" si="454"/>
        <v/>
      </c>
      <c r="FG140" s="107" t="str">
        <f t="shared" si="455"/>
        <v/>
      </c>
      <c r="FH140" s="107" t="str">
        <f t="shared" si="456"/>
        <v/>
      </c>
      <c r="FI140" s="108" t="str">
        <f t="shared" si="457"/>
        <v/>
      </c>
      <c r="FJ140" s="109" t="str">
        <f t="shared" si="458"/>
        <v/>
      </c>
      <c r="FK140" s="110" t="str">
        <f t="shared" si="459"/>
        <v/>
      </c>
      <c r="FL140" s="111" t="str">
        <f t="shared" si="460"/>
        <v/>
      </c>
      <c r="FM140" s="112" t="str">
        <f t="shared" si="461"/>
        <v/>
      </c>
      <c r="FO140" s="3"/>
      <c r="FQ140" s="105" t="str">
        <f>IF(FU140="","",#REF!)</f>
        <v/>
      </c>
      <c r="FR140" s="106" t="str">
        <f t="shared" si="462"/>
        <v/>
      </c>
      <c r="FS140" s="107" t="str">
        <f t="shared" si="463"/>
        <v/>
      </c>
      <c r="FT140" s="107" t="str">
        <f t="shared" si="464"/>
        <v/>
      </c>
      <c r="FU140" s="108" t="str">
        <f t="shared" si="465"/>
        <v/>
      </c>
      <c r="FV140" s="109" t="str">
        <f t="shared" si="466"/>
        <v/>
      </c>
      <c r="FW140" s="110" t="str">
        <f t="shared" si="467"/>
        <v/>
      </c>
      <c r="FX140" s="111" t="str">
        <f t="shared" si="468"/>
        <v/>
      </c>
      <c r="FY140" s="112" t="str">
        <f t="shared" si="469"/>
        <v/>
      </c>
      <c r="GA140" s="3"/>
      <c r="GC140" s="105" t="str">
        <f t="shared" si="470"/>
        <v/>
      </c>
      <c r="GD140" s="106" t="str">
        <f t="shared" si="471"/>
        <v/>
      </c>
      <c r="GE140" s="107" t="str">
        <f t="shared" si="472"/>
        <v/>
      </c>
      <c r="GF140" s="107" t="str">
        <f t="shared" si="473"/>
        <v/>
      </c>
      <c r="GG140" s="108" t="str">
        <f t="shared" si="474"/>
        <v/>
      </c>
      <c r="GH140" s="109" t="str">
        <f t="shared" si="475"/>
        <v/>
      </c>
      <c r="GI140" s="110" t="str">
        <f t="shared" si="476"/>
        <v/>
      </c>
      <c r="GJ140" s="111" t="str">
        <f t="shared" si="477"/>
        <v/>
      </c>
      <c r="GK140" s="112" t="str">
        <f t="shared" si="478"/>
        <v/>
      </c>
      <c r="GM140" s="3"/>
      <c r="GO140" s="105" t="str">
        <f t="shared" si="479"/>
        <v/>
      </c>
      <c r="GP140" s="106" t="str">
        <f t="shared" si="480"/>
        <v/>
      </c>
      <c r="GQ140" s="107" t="str">
        <f t="shared" si="481"/>
        <v/>
      </c>
      <c r="GR140" s="107" t="str">
        <f t="shared" si="482"/>
        <v/>
      </c>
      <c r="GS140" s="108" t="str">
        <f t="shared" si="483"/>
        <v/>
      </c>
      <c r="GT140" s="109" t="str">
        <f t="shared" si="484"/>
        <v/>
      </c>
      <c r="GU140" s="110" t="str">
        <f t="shared" si="485"/>
        <v/>
      </c>
      <c r="GV140" s="111" t="str">
        <f t="shared" si="486"/>
        <v/>
      </c>
      <c r="GW140" s="112" t="str">
        <f t="shared" si="487"/>
        <v/>
      </c>
      <c r="GY140" s="3"/>
      <c r="HA140" s="105" t="str">
        <f t="shared" si="488"/>
        <v/>
      </c>
      <c r="HB140" s="106" t="str">
        <f t="shared" si="489"/>
        <v/>
      </c>
      <c r="HC140" s="107" t="str">
        <f t="shared" si="490"/>
        <v/>
      </c>
      <c r="HD140" s="107" t="str">
        <f t="shared" si="491"/>
        <v/>
      </c>
      <c r="HE140" s="108" t="str">
        <f t="shared" si="492"/>
        <v/>
      </c>
      <c r="HF140" s="109" t="str">
        <f t="shared" si="493"/>
        <v/>
      </c>
      <c r="HG140" s="110" t="str">
        <f t="shared" si="494"/>
        <v/>
      </c>
      <c r="HH140" s="111" t="str">
        <f t="shared" si="495"/>
        <v/>
      </c>
      <c r="HI140" s="112" t="str">
        <f t="shared" si="496"/>
        <v/>
      </c>
      <c r="HK140" s="3"/>
      <c r="HM140" s="105" t="str">
        <f t="shared" si="497"/>
        <v/>
      </c>
      <c r="HN140" s="106" t="str">
        <f t="shared" si="498"/>
        <v/>
      </c>
      <c r="HO140" s="107" t="str">
        <f t="shared" si="499"/>
        <v/>
      </c>
      <c r="HP140" s="107" t="str">
        <f t="shared" si="500"/>
        <v/>
      </c>
      <c r="HQ140" s="108" t="str">
        <f t="shared" si="501"/>
        <v/>
      </c>
      <c r="HR140" s="109" t="str">
        <f t="shared" si="502"/>
        <v/>
      </c>
      <c r="HS140" s="110" t="str">
        <f t="shared" si="503"/>
        <v/>
      </c>
      <c r="HT140" s="111" t="str">
        <f t="shared" si="504"/>
        <v/>
      </c>
      <c r="HU140" s="112" t="str">
        <f t="shared" si="505"/>
        <v/>
      </c>
      <c r="HW140" s="3"/>
      <c r="HY140" s="105" t="str">
        <f t="shared" si="506"/>
        <v/>
      </c>
      <c r="HZ140" s="106" t="str">
        <f t="shared" si="507"/>
        <v/>
      </c>
      <c r="IA140" s="107" t="str">
        <f t="shared" si="508"/>
        <v/>
      </c>
      <c r="IB140" s="107" t="str">
        <f t="shared" si="509"/>
        <v/>
      </c>
      <c r="IC140" s="108" t="str">
        <f t="shared" si="510"/>
        <v/>
      </c>
      <c r="ID140" s="109" t="str">
        <f t="shared" si="511"/>
        <v/>
      </c>
      <c r="IE140" s="110" t="str">
        <f t="shared" si="512"/>
        <v/>
      </c>
      <c r="IF140" s="111" t="str">
        <f t="shared" si="513"/>
        <v/>
      </c>
      <c r="IG140" s="112" t="str">
        <f t="shared" si="514"/>
        <v/>
      </c>
      <c r="II140" s="3"/>
      <c r="IK140" s="105" t="str">
        <f t="shared" si="515"/>
        <v/>
      </c>
      <c r="IL140" s="106" t="str">
        <f t="shared" si="516"/>
        <v/>
      </c>
      <c r="IM140" s="107" t="str">
        <f t="shared" si="517"/>
        <v/>
      </c>
      <c r="IN140" s="107" t="str">
        <f t="shared" si="518"/>
        <v/>
      </c>
      <c r="IO140" s="108" t="str">
        <f t="shared" si="519"/>
        <v/>
      </c>
      <c r="IP140" s="109" t="str">
        <f t="shared" si="520"/>
        <v/>
      </c>
      <c r="IQ140" s="110" t="str">
        <f t="shared" si="521"/>
        <v/>
      </c>
      <c r="IR140" s="111" t="str">
        <f t="shared" si="522"/>
        <v/>
      </c>
      <c r="IS140" s="112" t="str">
        <f t="shared" si="523"/>
        <v/>
      </c>
      <c r="IU140" s="3"/>
      <c r="IW140" s="105" t="str">
        <f t="shared" si="524"/>
        <v/>
      </c>
      <c r="IX140" s="106" t="str">
        <f t="shared" si="525"/>
        <v/>
      </c>
      <c r="IY140" s="107" t="str">
        <f t="shared" si="526"/>
        <v/>
      </c>
      <c r="IZ140" s="107" t="str">
        <f t="shared" si="527"/>
        <v/>
      </c>
      <c r="JA140" s="108" t="str">
        <f t="shared" si="528"/>
        <v/>
      </c>
      <c r="JB140" s="109" t="str">
        <f t="shared" si="529"/>
        <v/>
      </c>
      <c r="JC140" s="110" t="str">
        <f t="shared" si="530"/>
        <v/>
      </c>
      <c r="JD140" s="111" t="str">
        <f t="shared" si="531"/>
        <v/>
      </c>
      <c r="JE140" s="112" t="str">
        <f t="shared" si="532"/>
        <v/>
      </c>
      <c r="JG140" s="3"/>
      <c r="JI140" s="105" t="str">
        <f t="shared" si="533"/>
        <v/>
      </c>
      <c r="JJ140" s="106" t="str">
        <f t="shared" si="534"/>
        <v/>
      </c>
      <c r="JK140" s="107" t="str">
        <f t="shared" si="535"/>
        <v/>
      </c>
      <c r="JL140" s="107" t="str">
        <f t="shared" si="536"/>
        <v/>
      </c>
      <c r="JM140" s="108" t="str">
        <f t="shared" si="537"/>
        <v/>
      </c>
      <c r="JN140" s="109" t="str">
        <f t="shared" si="538"/>
        <v/>
      </c>
      <c r="JO140" s="110" t="str">
        <f t="shared" si="539"/>
        <v/>
      </c>
      <c r="JP140" s="111" t="str">
        <f t="shared" si="540"/>
        <v/>
      </c>
      <c r="JQ140" s="112" t="str">
        <f t="shared" si="541"/>
        <v/>
      </c>
      <c r="JS140" s="3"/>
      <c r="JU140" s="105" t="str">
        <f t="shared" si="542"/>
        <v/>
      </c>
      <c r="JV140" s="106" t="str">
        <f t="shared" si="543"/>
        <v/>
      </c>
      <c r="JW140" s="107" t="str">
        <f t="shared" si="544"/>
        <v/>
      </c>
      <c r="JX140" s="107" t="str">
        <f t="shared" si="545"/>
        <v/>
      </c>
      <c r="JY140" s="108" t="str">
        <f t="shared" si="546"/>
        <v/>
      </c>
      <c r="JZ140" s="109" t="str">
        <f t="shared" si="547"/>
        <v/>
      </c>
      <c r="KA140" s="110" t="str">
        <f t="shared" si="548"/>
        <v/>
      </c>
      <c r="KB140" s="111" t="str">
        <f t="shared" si="549"/>
        <v/>
      </c>
      <c r="KC140" s="112" t="str">
        <f t="shared" si="550"/>
        <v/>
      </c>
      <c r="KE140" s="3"/>
    </row>
    <row r="141" spans="1:291" ht="13.5" customHeight="1">
      <c r="A141" s="20"/>
      <c r="E141" s="105" t="str">
        <f t="shared" si="337"/>
        <v/>
      </c>
      <c r="F141" s="106" t="str">
        <f t="shared" si="338"/>
        <v/>
      </c>
      <c r="G141" s="107" t="str">
        <f t="shared" si="339"/>
        <v/>
      </c>
      <c r="H141" s="107" t="str">
        <f t="shared" si="340"/>
        <v/>
      </c>
      <c r="I141" s="108" t="str">
        <f t="shared" si="341"/>
        <v/>
      </c>
      <c r="J141" s="109" t="str">
        <f t="shared" si="342"/>
        <v/>
      </c>
      <c r="K141" s="110" t="str">
        <f t="shared" si="343"/>
        <v/>
      </c>
      <c r="L141" s="111" t="str">
        <f t="shared" si="344"/>
        <v/>
      </c>
      <c r="M141" s="112" t="str">
        <f t="shared" si="345"/>
        <v/>
      </c>
      <c r="O141" s="3"/>
      <c r="Q141" s="105" t="str">
        <f t="shared" si="346"/>
        <v/>
      </c>
      <c r="R141" s="106" t="str">
        <f t="shared" si="347"/>
        <v/>
      </c>
      <c r="S141" s="107" t="str">
        <f t="shared" si="348"/>
        <v/>
      </c>
      <c r="T141" s="107" t="str">
        <f t="shared" si="349"/>
        <v/>
      </c>
      <c r="U141" s="108" t="str">
        <f t="shared" si="350"/>
        <v/>
      </c>
      <c r="V141" s="109" t="str">
        <f t="shared" si="351"/>
        <v/>
      </c>
      <c r="W141" s="110" t="str">
        <f t="shared" si="352"/>
        <v/>
      </c>
      <c r="X141" s="111" t="s">
        <v>287</v>
      </c>
      <c r="Y141" s="112" t="str">
        <f t="shared" si="353"/>
        <v/>
      </c>
      <c r="AA141" s="3"/>
      <c r="AC141" s="105" t="str">
        <f t="shared" si="354"/>
        <v/>
      </c>
      <c r="AD141" s="106" t="str">
        <f t="shared" si="355"/>
        <v/>
      </c>
      <c r="AE141" s="107" t="str">
        <f t="shared" si="356"/>
        <v/>
      </c>
      <c r="AF141" s="107" t="str">
        <f t="shared" si="357"/>
        <v/>
      </c>
      <c r="AG141" s="108" t="str">
        <f t="shared" si="358"/>
        <v/>
      </c>
      <c r="AH141" s="109" t="str">
        <f t="shared" si="359"/>
        <v/>
      </c>
      <c r="AI141" s="110" t="str">
        <f t="shared" si="360"/>
        <v/>
      </c>
      <c r="AJ141" s="111" t="str">
        <f t="shared" si="361"/>
        <v/>
      </c>
      <c r="AK141" s="112" t="str">
        <f t="shared" si="362"/>
        <v/>
      </c>
      <c r="AM141" s="3"/>
      <c r="AO141" s="105" t="str">
        <f t="shared" si="363"/>
        <v/>
      </c>
      <c r="AP141" s="106" t="str">
        <f t="shared" si="364"/>
        <v/>
      </c>
      <c r="AQ141" s="107" t="str">
        <f t="shared" si="365"/>
        <v/>
      </c>
      <c r="AR141" s="107" t="str">
        <f t="shared" si="366"/>
        <v/>
      </c>
      <c r="AS141" s="108" t="str">
        <f t="shared" si="367"/>
        <v/>
      </c>
      <c r="AT141" s="109" t="str">
        <f t="shared" si="368"/>
        <v/>
      </c>
      <c r="AU141" s="110" t="str">
        <f t="shared" si="369"/>
        <v/>
      </c>
      <c r="AV141" s="111" t="str">
        <f t="shared" si="370"/>
        <v/>
      </c>
      <c r="AW141" s="112" t="str">
        <f t="shared" si="371"/>
        <v/>
      </c>
      <c r="AY141" s="3"/>
      <c r="BA141" s="105" t="str">
        <f t="shared" si="372"/>
        <v/>
      </c>
      <c r="BB141" s="106" t="str">
        <f t="shared" si="373"/>
        <v/>
      </c>
      <c r="BC141" s="107" t="str">
        <f t="shared" si="374"/>
        <v/>
      </c>
      <c r="BD141" s="107" t="str">
        <f t="shared" si="375"/>
        <v/>
      </c>
      <c r="BE141" s="108" t="str">
        <f t="shared" si="376"/>
        <v/>
      </c>
      <c r="BF141" s="109" t="str">
        <f t="shared" si="377"/>
        <v/>
      </c>
      <c r="BG141" s="110" t="str">
        <f t="shared" si="378"/>
        <v/>
      </c>
      <c r="BH141" s="111" t="str">
        <f t="shared" si="379"/>
        <v/>
      </c>
      <c r="BI141" s="112" t="str">
        <f t="shared" si="380"/>
        <v/>
      </c>
      <c r="BK141" s="3"/>
      <c r="BM141" s="105" t="str">
        <f t="shared" si="381"/>
        <v/>
      </c>
      <c r="BN141" s="106" t="str">
        <f t="shared" si="382"/>
        <v/>
      </c>
      <c r="BO141" s="107" t="str">
        <f t="shared" si="383"/>
        <v/>
      </c>
      <c r="BP141" s="107" t="str">
        <f t="shared" si="384"/>
        <v/>
      </c>
      <c r="BQ141" s="108" t="str">
        <f t="shared" si="385"/>
        <v/>
      </c>
      <c r="BR141" s="109" t="str">
        <f t="shared" si="386"/>
        <v/>
      </c>
      <c r="BS141" s="110" t="str">
        <f t="shared" si="387"/>
        <v/>
      </c>
      <c r="BT141" s="111" t="str">
        <f t="shared" si="388"/>
        <v/>
      </c>
      <c r="BU141" s="112" t="str">
        <f t="shared" si="389"/>
        <v/>
      </c>
      <c r="BW141" s="3"/>
      <c r="BY141" s="105" t="str">
        <f t="shared" si="390"/>
        <v/>
      </c>
      <c r="BZ141" s="106" t="str">
        <f t="shared" si="391"/>
        <v/>
      </c>
      <c r="CA141" s="107" t="str">
        <f t="shared" si="392"/>
        <v/>
      </c>
      <c r="CB141" s="107" t="str">
        <f t="shared" si="393"/>
        <v/>
      </c>
      <c r="CC141" s="108" t="str">
        <f t="shared" si="394"/>
        <v/>
      </c>
      <c r="CD141" s="109" t="str">
        <f t="shared" si="395"/>
        <v/>
      </c>
      <c r="CE141" s="110" t="str">
        <f t="shared" si="396"/>
        <v/>
      </c>
      <c r="CF141" s="111" t="str">
        <f t="shared" si="397"/>
        <v/>
      </c>
      <c r="CG141" s="112" t="str">
        <f t="shared" si="398"/>
        <v/>
      </c>
      <c r="CI141" s="3"/>
      <c r="CK141" s="105" t="str">
        <f t="shared" si="399"/>
        <v/>
      </c>
      <c r="CL141" s="106" t="str">
        <f t="shared" si="400"/>
        <v/>
      </c>
      <c r="CM141" s="107" t="str">
        <f t="shared" si="401"/>
        <v/>
      </c>
      <c r="CN141" s="107" t="str">
        <f t="shared" si="402"/>
        <v/>
      </c>
      <c r="CO141" s="108" t="str">
        <f t="shared" si="403"/>
        <v/>
      </c>
      <c r="CP141" s="109" t="str">
        <f t="shared" si="404"/>
        <v/>
      </c>
      <c r="CQ141" s="110" t="str">
        <f t="shared" si="405"/>
        <v/>
      </c>
      <c r="CR141" s="111" t="str">
        <f t="shared" si="406"/>
        <v/>
      </c>
      <c r="CS141" s="112" t="str">
        <f t="shared" si="407"/>
        <v/>
      </c>
      <c r="CU141" s="3"/>
      <c r="CW141" s="105" t="str">
        <f t="shared" si="408"/>
        <v/>
      </c>
      <c r="CX141" s="106" t="str">
        <f t="shared" si="409"/>
        <v/>
      </c>
      <c r="CY141" s="107" t="str">
        <f t="shared" si="410"/>
        <v/>
      </c>
      <c r="CZ141" s="107" t="str">
        <f t="shared" si="411"/>
        <v/>
      </c>
      <c r="DA141" s="108" t="str">
        <f t="shared" si="412"/>
        <v/>
      </c>
      <c r="DB141" s="109" t="str">
        <f t="shared" si="413"/>
        <v/>
      </c>
      <c r="DC141" s="110" t="str">
        <f t="shared" si="414"/>
        <v/>
      </c>
      <c r="DD141" s="111" t="str">
        <f t="shared" si="415"/>
        <v/>
      </c>
      <c r="DE141" s="112" t="str">
        <f t="shared" si="416"/>
        <v/>
      </c>
      <c r="DG141" s="3"/>
      <c r="DI141" s="105" t="str">
        <f t="shared" si="417"/>
        <v/>
      </c>
      <c r="DJ141" s="106" t="str">
        <f t="shared" si="418"/>
        <v/>
      </c>
      <c r="DK141" s="107" t="str">
        <f t="shared" si="419"/>
        <v/>
      </c>
      <c r="DL141" s="107" t="str">
        <f t="shared" si="420"/>
        <v/>
      </c>
      <c r="DM141" s="108" t="str">
        <f t="shared" si="421"/>
        <v/>
      </c>
      <c r="DN141" s="109" t="str">
        <f t="shared" si="422"/>
        <v/>
      </c>
      <c r="DO141" s="110" t="str">
        <f t="shared" si="423"/>
        <v/>
      </c>
      <c r="DP141" s="111" t="str">
        <f t="shared" si="424"/>
        <v/>
      </c>
      <c r="DQ141" s="112" t="str">
        <f t="shared" si="425"/>
        <v/>
      </c>
      <c r="DS141" s="3"/>
      <c r="DU141" s="105" t="str">
        <f t="shared" si="426"/>
        <v/>
      </c>
      <c r="DV141" s="106" t="str">
        <f t="shared" si="427"/>
        <v/>
      </c>
      <c r="DW141" s="107" t="str">
        <f t="shared" si="428"/>
        <v/>
      </c>
      <c r="DX141" s="107" t="str">
        <f t="shared" si="429"/>
        <v/>
      </c>
      <c r="DY141" s="108" t="str">
        <f t="shared" si="430"/>
        <v/>
      </c>
      <c r="DZ141" s="109" t="str">
        <f t="shared" si="431"/>
        <v/>
      </c>
      <c r="EA141" s="110" t="str">
        <f t="shared" si="432"/>
        <v/>
      </c>
      <c r="EB141" s="111" t="str">
        <f t="shared" si="433"/>
        <v/>
      </c>
      <c r="EC141" s="112" t="str">
        <f t="shared" si="434"/>
        <v/>
      </c>
      <c r="EE141" s="3"/>
      <c r="EG141" s="105" t="str">
        <f t="shared" si="435"/>
        <v/>
      </c>
      <c r="EH141" s="106" t="str">
        <f t="shared" si="436"/>
        <v/>
      </c>
      <c r="EI141" s="107" t="str">
        <f t="shared" si="437"/>
        <v/>
      </c>
      <c r="EJ141" s="107" t="str">
        <f t="shared" si="438"/>
        <v/>
      </c>
      <c r="EK141" s="108" t="str">
        <f t="shared" si="439"/>
        <v/>
      </c>
      <c r="EL141" s="109" t="str">
        <f t="shared" si="440"/>
        <v/>
      </c>
      <c r="EM141" s="110" t="str">
        <f t="shared" si="441"/>
        <v/>
      </c>
      <c r="EN141" s="111" t="str">
        <f t="shared" si="442"/>
        <v/>
      </c>
      <c r="EO141" s="112" t="str">
        <f t="shared" si="443"/>
        <v/>
      </c>
      <c r="EQ141" s="3"/>
      <c r="ES141" s="105" t="str">
        <f t="shared" si="444"/>
        <v/>
      </c>
      <c r="ET141" s="106" t="str">
        <f t="shared" si="445"/>
        <v/>
      </c>
      <c r="EU141" s="107" t="str">
        <f t="shared" si="446"/>
        <v/>
      </c>
      <c r="EV141" s="107" t="str">
        <f t="shared" si="447"/>
        <v/>
      </c>
      <c r="EW141" s="108" t="str">
        <f t="shared" si="448"/>
        <v/>
      </c>
      <c r="EX141" s="109" t="str">
        <f t="shared" si="449"/>
        <v/>
      </c>
      <c r="EY141" s="110" t="str">
        <f t="shared" si="450"/>
        <v/>
      </c>
      <c r="EZ141" s="111" t="str">
        <f t="shared" si="451"/>
        <v/>
      </c>
      <c r="FA141" s="112" t="str">
        <f t="shared" si="452"/>
        <v/>
      </c>
      <c r="FC141" s="3"/>
      <c r="FE141" s="105" t="str">
        <f t="shared" si="453"/>
        <v/>
      </c>
      <c r="FF141" s="106" t="str">
        <f t="shared" si="454"/>
        <v/>
      </c>
      <c r="FG141" s="107" t="str">
        <f t="shared" si="455"/>
        <v/>
      </c>
      <c r="FH141" s="107" t="str">
        <f t="shared" si="456"/>
        <v/>
      </c>
      <c r="FI141" s="108" t="str">
        <f t="shared" si="457"/>
        <v/>
      </c>
      <c r="FJ141" s="109" t="str">
        <f t="shared" si="458"/>
        <v/>
      </c>
      <c r="FK141" s="110" t="str">
        <f t="shared" si="459"/>
        <v/>
      </c>
      <c r="FL141" s="111" t="str">
        <f t="shared" si="460"/>
        <v/>
      </c>
      <c r="FM141" s="112" t="str">
        <f t="shared" si="461"/>
        <v/>
      </c>
      <c r="FO141" s="3"/>
      <c r="FQ141" s="105" t="str">
        <f>IF(FU141="","",#REF!)</f>
        <v/>
      </c>
      <c r="FR141" s="106" t="str">
        <f t="shared" si="462"/>
        <v/>
      </c>
      <c r="FS141" s="107" t="str">
        <f t="shared" si="463"/>
        <v/>
      </c>
      <c r="FT141" s="107" t="str">
        <f t="shared" si="464"/>
        <v/>
      </c>
      <c r="FU141" s="108" t="str">
        <f t="shared" si="465"/>
        <v/>
      </c>
      <c r="FV141" s="109" t="str">
        <f t="shared" si="466"/>
        <v/>
      </c>
      <c r="FW141" s="110" t="str">
        <f t="shared" si="467"/>
        <v/>
      </c>
      <c r="FX141" s="111" t="str">
        <f t="shared" si="468"/>
        <v/>
      </c>
      <c r="FY141" s="112" t="str">
        <f t="shared" si="469"/>
        <v/>
      </c>
      <c r="GA141" s="3"/>
      <c r="GC141" s="105" t="str">
        <f t="shared" si="470"/>
        <v/>
      </c>
      <c r="GD141" s="106" t="str">
        <f t="shared" si="471"/>
        <v/>
      </c>
      <c r="GE141" s="107" t="str">
        <f t="shared" si="472"/>
        <v/>
      </c>
      <c r="GF141" s="107" t="str">
        <f t="shared" si="473"/>
        <v/>
      </c>
      <c r="GG141" s="108" t="str">
        <f t="shared" si="474"/>
        <v/>
      </c>
      <c r="GH141" s="109" t="str">
        <f t="shared" si="475"/>
        <v/>
      </c>
      <c r="GI141" s="110" t="str">
        <f t="shared" si="476"/>
        <v/>
      </c>
      <c r="GJ141" s="111" t="str">
        <f t="shared" si="477"/>
        <v/>
      </c>
      <c r="GK141" s="112" t="str">
        <f t="shared" si="478"/>
        <v/>
      </c>
      <c r="GM141" s="3"/>
      <c r="GO141" s="105" t="str">
        <f t="shared" si="479"/>
        <v/>
      </c>
      <c r="GP141" s="106" t="str">
        <f t="shared" si="480"/>
        <v/>
      </c>
      <c r="GQ141" s="107" t="str">
        <f t="shared" si="481"/>
        <v/>
      </c>
      <c r="GR141" s="107" t="str">
        <f t="shared" si="482"/>
        <v/>
      </c>
      <c r="GS141" s="108" t="str">
        <f t="shared" si="483"/>
        <v/>
      </c>
      <c r="GT141" s="109" t="str">
        <f t="shared" si="484"/>
        <v/>
      </c>
      <c r="GU141" s="110" t="str">
        <f t="shared" si="485"/>
        <v/>
      </c>
      <c r="GV141" s="111" t="str">
        <f t="shared" si="486"/>
        <v/>
      </c>
      <c r="GW141" s="112" t="str">
        <f t="shared" si="487"/>
        <v/>
      </c>
      <c r="GY141" s="3"/>
      <c r="HA141" s="105" t="str">
        <f t="shared" si="488"/>
        <v/>
      </c>
      <c r="HB141" s="106" t="str">
        <f t="shared" si="489"/>
        <v/>
      </c>
      <c r="HC141" s="107" t="str">
        <f t="shared" si="490"/>
        <v/>
      </c>
      <c r="HD141" s="107" t="str">
        <f t="shared" si="491"/>
        <v/>
      </c>
      <c r="HE141" s="108" t="str">
        <f t="shared" si="492"/>
        <v/>
      </c>
      <c r="HF141" s="109" t="str">
        <f t="shared" si="493"/>
        <v/>
      </c>
      <c r="HG141" s="110" t="str">
        <f t="shared" si="494"/>
        <v/>
      </c>
      <c r="HH141" s="111" t="str">
        <f t="shared" si="495"/>
        <v/>
      </c>
      <c r="HI141" s="112" t="str">
        <f t="shared" si="496"/>
        <v/>
      </c>
      <c r="HK141" s="3"/>
      <c r="HM141" s="105" t="str">
        <f t="shared" si="497"/>
        <v/>
      </c>
      <c r="HN141" s="106" t="str">
        <f t="shared" si="498"/>
        <v/>
      </c>
      <c r="HO141" s="107" t="str">
        <f t="shared" si="499"/>
        <v/>
      </c>
      <c r="HP141" s="107" t="str">
        <f t="shared" si="500"/>
        <v/>
      </c>
      <c r="HQ141" s="108" t="str">
        <f t="shared" si="501"/>
        <v/>
      </c>
      <c r="HR141" s="109" t="str">
        <f t="shared" si="502"/>
        <v/>
      </c>
      <c r="HS141" s="110" t="str">
        <f t="shared" si="503"/>
        <v/>
      </c>
      <c r="HT141" s="111" t="str">
        <f t="shared" si="504"/>
        <v/>
      </c>
      <c r="HU141" s="112" t="str">
        <f t="shared" si="505"/>
        <v/>
      </c>
      <c r="HW141" s="3"/>
      <c r="HY141" s="105" t="str">
        <f t="shared" si="506"/>
        <v/>
      </c>
      <c r="HZ141" s="106" t="str">
        <f t="shared" si="507"/>
        <v/>
      </c>
      <c r="IA141" s="107" t="str">
        <f t="shared" si="508"/>
        <v/>
      </c>
      <c r="IB141" s="107" t="str">
        <f t="shared" si="509"/>
        <v/>
      </c>
      <c r="IC141" s="108" t="str">
        <f t="shared" si="510"/>
        <v/>
      </c>
      <c r="ID141" s="109" t="str">
        <f t="shared" si="511"/>
        <v/>
      </c>
      <c r="IE141" s="110" t="str">
        <f t="shared" si="512"/>
        <v/>
      </c>
      <c r="IF141" s="111" t="str">
        <f t="shared" si="513"/>
        <v/>
      </c>
      <c r="IG141" s="112" t="str">
        <f t="shared" si="514"/>
        <v/>
      </c>
      <c r="II141" s="3"/>
      <c r="IK141" s="105" t="str">
        <f t="shared" si="515"/>
        <v/>
      </c>
      <c r="IL141" s="106" t="str">
        <f t="shared" si="516"/>
        <v/>
      </c>
      <c r="IM141" s="107" t="str">
        <f t="shared" si="517"/>
        <v/>
      </c>
      <c r="IN141" s="107" t="str">
        <f t="shared" si="518"/>
        <v/>
      </c>
      <c r="IO141" s="108" t="str">
        <f t="shared" si="519"/>
        <v/>
      </c>
      <c r="IP141" s="109" t="str">
        <f t="shared" si="520"/>
        <v/>
      </c>
      <c r="IQ141" s="110" t="str">
        <f t="shared" si="521"/>
        <v/>
      </c>
      <c r="IR141" s="111" t="str">
        <f t="shared" si="522"/>
        <v/>
      </c>
      <c r="IS141" s="112" t="str">
        <f t="shared" si="523"/>
        <v/>
      </c>
      <c r="IU141" s="3"/>
      <c r="IW141" s="105" t="str">
        <f t="shared" si="524"/>
        <v/>
      </c>
      <c r="IX141" s="106" t="str">
        <f t="shared" si="525"/>
        <v/>
      </c>
      <c r="IY141" s="107" t="str">
        <f t="shared" si="526"/>
        <v/>
      </c>
      <c r="IZ141" s="107" t="str">
        <f t="shared" si="527"/>
        <v/>
      </c>
      <c r="JA141" s="108" t="str">
        <f t="shared" si="528"/>
        <v/>
      </c>
      <c r="JB141" s="109" t="str">
        <f t="shared" si="529"/>
        <v/>
      </c>
      <c r="JC141" s="110" t="str">
        <f t="shared" si="530"/>
        <v/>
      </c>
      <c r="JD141" s="111" t="str">
        <f t="shared" si="531"/>
        <v/>
      </c>
      <c r="JE141" s="112" t="str">
        <f t="shared" si="532"/>
        <v/>
      </c>
      <c r="JG141" s="3"/>
      <c r="JI141" s="105" t="str">
        <f t="shared" si="533"/>
        <v/>
      </c>
      <c r="JJ141" s="106" t="str">
        <f t="shared" si="534"/>
        <v/>
      </c>
      <c r="JK141" s="107" t="str">
        <f t="shared" si="535"/>
        <v/>
      </c>
      <c r="JL141" s="107" t="str">
        <f t="shared" si="536"/>
        <v/>
      </c>
      <c r="JM141" s="108" t="str">
        <f t="shared" si="537"/>
        <v/>
      </c>
      <c r="JN141" s="109" t="str">
        <f t="shared" si="538"/>
        <v/>
      </c>
      <c r="JO141" s="110" t="str">
        <f t="shared" si="539"/>
        <v/>
      </c>
      <c r="JP141" s="111" t="str">
        <f t="shared" si="540"/>
        <v/>
      </c>
      <c r="JQ141" s="112" t="str">
        <f t="shared" si="541"/>
        <v/>
      </c>
      <c r="JS141" s="3"/>
      <c r="JU141" s="105" t="str">
        <f t="shared" si="542"/>
        <v/>
      </c>
      <c r="JV141" s="106" t="str">
        <f t="shared" si="543"/>
        <v/>
      </c>
      <c r="JW141" s="107" t="str">
        <f t="shared" si="544"/>
        <v/>
      </c>
      <c r="JX141" s="107" t="str">
        <f t="shared" si="545"/>
        <v/>
      </c>
      <c r="JY141" s="108" t="str">
        <f t="shared" si="546"/>
        <v/>
      </c>
      <c r="JZ141" s="109" t="str">
        <f t="shared" si="547"/>
        <v/>
      </c>
      <c r="KA141" s="110" t="str">
        <f t="shared" si="548"/>
        <v/>
      </c>
      <c r="KB141" s="111" t="str">
        <f t="shared" si="549"/>
        <v/>
      </c>
      <c r="KC141" s="112" t="str">
        <f t="shared" si="550"/>
        <v/>
      </c>
      <c r="KE141" s="3"/>
    </row>
    <row r="142" spans="1:291" ht="13.5" customHeight="1">
      <c r="A142" s="20"/>
      <c r="E142" s="105" t="str">
        <f t="shared" si="337"/>
        <v/>
      </c>
      <c r="F142" s="106" t="str">
        <f t="shared" si="338"/>
        <v/>
      </c>
      <c r="G142" s="107" t="str">
        <f t="shared" si="339"/>
        <v/>
      </c>
      <c r="H142" s="107" t="str">
        <f t="shared" si="340"/>
        <v/>
      </c>
      <c r="I142" s="108" t="str">
        <f t="shared" si="341"/>
        <v/>
      </c>
      <c r="J142" s="109" t="str">
        <f t="shared" si="342"/>
        <v/>
      </c>
      <c r="K142" s="110" t="str">
        <f t="shared" si="343"/>
        <v/>
      </c>
      <c r="L142" s="111" t="str">
        <f t="shared" si="344"/>
        <v/>
      </c>
      <c r="M142" s="112" t="str">
        <f t="shared" si="345"/>
        <v/>
      </c>
      <c r="O142" s="3"/>
      <c r="Q142" s="105" t="str">
        <f t="shared" si="346"/>
        <v/>
      </c>
      <c r="R142" s="106" t="str">
        <f t="shared" si="347"/>
        <v/>
      </c>
      <c r="S142" s="107" t="str">
        <f t="shared" si="348"/>
        <v/>
      </c>
      <c r="T142" s="107" t="str">
        <f t="shared" si="349"/>
        <v/>
      </c>
      <c r="U142" s="108" t="str">
        <f t="shared" si="350"/>
        <v/>
      </c>
      <c r="V142" s="109" t="str">
        <f t="shared" si="351"/>
        <v/>
      </c>
      <c r="W142" s="110" t="str">
        <f t="shared" si="352"/>
        <v/>
      </c>
      <c r="X142" s="111" t="s">
        <v>287</v>
      </c>
      <c r="Y142" s="112" t="str">
        <f t="shared" si="353"/>
        <v/>
      </c>
      <c r="AA142" s="3"/>
      <c r="AC142" s="105" t="str">
        <f t="shared" si="354"/>
        <v/>
      </c>
      <c r="AD142" s="106" t="str">
        <f t="shared" si="355"/>
        <v/>
      </c>
      <c r="AE142" s="107" t="str">
        <f t="shared" si="356"/>
        <v/>
      </c>
      <c r="AF142" s="107" t="str">
        <f t="shared" si="357"/>
        <v/>
      </c>
      <c r="AG142" s="108" t="str">
        <f t="shared" si="358"/>
        <v/>
      </c>
      <c r="AH142" s="109" t="str">
        <f t="shared" si="359"/>
        <v/>
      </c>
      <c r="AI142" s="110" t="str">
        <f t="shared" si="360"/>
        <v/>
      </c>
      <c r="AJ142" s="111" t="str">
        <f t="shared" si="361"/>
        <v/>
      </c>
      <c r="AK142" s="112" t="str">
        <f t="shared" si="362"/>
        <v/>
      </c>
      <c r="AM142" s="3"/>
      <c r="AO142" s="105" t="str">
        <f t="shared" si="363"/>
        <v/>
      </c>
      <c r="AP142" s="106" t="str">
        <f t="shared" si="364"/>
        <v/>
      </c>
      <c r="AQ142" s="107" t="str">
        <f t="shared" si="365"/>
        <v/>
      </c>
      <c r="AR142" s="107" t="str">
        <f t="shared" si="366"/>
        <v/>
      </c>
      <c r="AS142" s="108" t="str">
        <f t="shared" si="367"/>
        <v/>
      </c>
      <c r="AT142" s="109" t="str">
        <f t="shared" si="368"/>
        <v/>
      </c>
      <c r="AU142" s="110" t="str">
        <f t="shared" si="369"/>
        <v/>
      </c>
      <c r="AV142" s="111" t="str">
        <f t="shared" si="370"/>
        <v/>
      </c>
      <c r="AW142" s="112" t="str">
        <f t="shared" si="371"/>
        <v/>
      </c>
      <c r="AY142" s="3"/>
      <c r="BA142" s="105" t="str">
        <f t="shared" si="372"/>
        <v/>
      </c>
      <c r="BB142" s="106" t="str">
        <f t="shared" si="373"/>
        <v/>
      </c>
      <c r="BC142" s="107" t="str">
        <f t="shared" si="374"/>
        <v/>
      </c>
      <c r="BD142" s="107" t="str">
        <f t="shared" si="375"/>
        <v/>
      </c>
      <c r="BE142" s="108" t="str">
        <f t="shared" si="376"/>
        <v/>
      </c>
      <c r="BF142" s="109" t="str">
        <f t="shared" si="377"/>
        <v/>
      </c>
      <c r="BG142" s="110" t="str">
        <f t="shared" si="378"/>
        <v/>
      </c>
      <c r="BH142" s="111" t="str">
        <f t="shared" si="379"/>
        <v/>
      </c>
      <c r="BI142" s="112" t="str">
        <f t="shared" si="380"/>
        <v/>
      </c>
      <c r="BK142" s="3"/>
      <c r="BM142" s="105" t="str">
        <f t="shared" si="381"/>
        <v/>
      </c>
      <c r="BN142" s="106" t="str">
        <f t="shared" si="382"/>
        <v/>
      </c>
      <c r="BO142" s="107" t="str">
        <f t="shared" si="383"/>
        <v/>
      </c>
      <c r="BP142" s="107" t="str">
        <f t="shared" si="384"/>
        <v/>
      </c>
      <c r="BQ142" s="108" t="str">
        <f t="shared" si="385"/>
        <v/>
      </c>
      <c r="BR142" s="109" t="str">
        <f t="shared" si="386"/>
        <v/>
      </c>
      <c r="BS142" s="110" t="str">
        <f t="shared" si="387"/>
        <v/>
      </c>
      <c r="BT142" s="111" t="str">
        <f t="shared" si="388"/>
        <v/>
      </c>
      <c r="BU142" s="112" t="str">
        <f t="shared" si="389"/>
        <v/>
      </c>
      <c r="BW142" s="3"/>
      <c r="BY142" s="105" t="str">
        <f t="shared" si="390"/>
        <v/>
      </c>
      <c r="BZ142" s="106" t="str">
        <f t="shared" si="391"/>
        <v/>
      </c>
      <c r="CA142" s="107" t="str">
        <f t="shared" si="392"/>
        <v/>
      </c>
      <c r="CB142" s="107" t="str">
        <f t="shared" si="393"/>
        <v/>
      </c>
      <c r="CC142" s="108" t="str">
        <f t="shared" si="394"/>
        <v/>
      </c>
      <c r="CD142" s="109" t="str">
        <f t="shared" si="395"/>
        <v/>
      </c>
      <c r="CE142" s="110" t="str">
        <f t="shared" si="396"/>
        <v/>
      </c>
      <c r="CF142" s="111" t="str">
        <f t="shared" si="397"/>
        <v/>
      </c>
      <c r="CG142" s="112" t="str">
        <f t="shared" si="398"/>
        <v/>
      </c>
      <c r="CI142" s="3"/>
      <c r="CK142" s="105" t="str">
        <f t="shared" si="399"/>
        <v/>
      </c>
      <c r="CL142" s="106" t="str">
        <f t="shared" si="400"/>
        <v/>
      </c>
      <c r="CM142" s="107" t="str">
        <f t="shared" si="401"/>
        <v/>
      </c>
      <c r="CN142" s="107" t="str">
        <f t="shared" si="402"/>
        <v/>
      </c>
      <c r="CO142" s="108" t="str">
        <f t="shared" si="403"/>
        <v/>
      </c>
      <c r="CP142" s="109" t="str">
        <f t="shared" si="404"/>
        <v/>
      </c>
      <c r="CQ142" s="110" t="str">
        <f t="shared" si="405"/>
        <v/>
      </c>
      <c r="CR142" s="111" t="str">
        <f t="shared" si="406"/>
        <v/>
      </c>
      <c r="CS142" s="112" t="str">
        <f t="shared" si="407"/>
        <v/>
      </c>
      <c r="CU142" s="3"/>
      <c r="CW142" s="105" t="str">
        <f t="shared" si="408"/>
        <v/>
      </c>
      <c r="CX142" s="106" t="str">
        <f t="shared" si="409"/>
        <v/>
      </c>
      <c r="CY142" s="107" t="str">
        <f t="shared" si="410"/>
        <v/>
      </c>
      <c r="CZ142" s="107" t="str">
        <f t="shared" si="411"/>
        <v/>
      </c>
      <c r="DA142" s="108" t="str">
        <f t="shared" si="412"/>
        <v/>
      </c>
      <c r="DB142" s="109" t="str">
        <f t="shared" si="413"/>
        <v/>
      </c>
      <c r="DC142" s="110" t="str">
        <f t="shared" si="414"/>
        <v/>
      </c>
      <c r="DD142" s="111" t="str">
        <f t="shared" si="415"/>
        <v/>
      </c>
      <c r="DE142" s="112" t="str">
        <f t="shared" si="416"/>
        <v/>
      </c>
      <c r="DG142" s="3"/>
      <c r="DI142" s="105" t="str">
        <f t="shared" si="417"/>
        <v/>
      </c>
      <c r="DJ142" s="106" t="str">
        <f t="shared" si="418"/>
        <v/>
      </c>
      <c r="DK142" s="107" t="str">
        <f t="shared" si="419"/>
        <v/>
      </c>
      <c r="DL142" s="107" t="str">
        <f t="shared" si="420"/>
        <v/>
      </c>
      <c r="DM142" s="108" t="str">
        <f t="shared" si="421"/>
        <v/>
      </c>
      <c r="DN142" s="109" t="str">
        <f t="shared" si="422"/>
        <v/>
      </c>
      <c r="DO142" s="110" t="str">
        <f t="shared" si="423"/>
        <v/>
      </c>
      <c r="DP142" s="111" t="str">
        <f t="shared" si="424"/>
        <v/>
      </c>
      <c r="DQ142" s="112" t="str">
        <f t="shared" si="425"/>
        <v/>
      </c>
      <c r="DS142" s="3"/>
      <c r="DU142" s="105" t="str">
        <f t="shared" si="426"/>
        <v/>
      </c>
      <c r="DV142" s="106" t="str">
        <f t="shared" si="427"/>
        <v/>
      </c>
      <c r="DW142" s="107" t="str">
        <f t="shared" si="428"/>
        <v/>
      </c>
      <c r="DX142" s="107" t="str">
        <f t="shared" si="429"/>
        <v/>
      </c>
      <c r="DY142" s="108" t="str">
        <f t="shared" si="430"/>
        <v/>
      </c>
      <c r="DZ142" s="109" t="str">
        <f t="shared" si="431"/>
        <v/>
      </c>
      <c r="EA142" s="110" t="str">
        <f t="shared" si="432"/>
        <v/>
      </c>
      <c r="EB142" s="111" t="str">
        <f t="shared" si="433"/>
        <v/>
      </c>
      <c r="EC142" s="112" t="str">
        <f t="shared" si="434"/>
        <v/>
      </c>
      <c r="EE142" s="3"/>
      <c r="EG142" s="105" t="str">
        <f t="shared" si="435"/>
        <v/>
      </c>
      <c r="EH142" s="106" t="str">
        <f t="shared" si="436"/>
        <v/>
      </c>
      <c r="EI142" s="107" t="str">
        <f t="shared" si="437"/>
        <v/>
      </c>
      <c r="EJ142" s="107" t="str">
        <f t="shared" si="438"/>
        <v/>
      </c>
      <c r="EK142" s="108" t="str">
        <f t="shared" si="439"/>
        <v/>
      </c>
      <c r="EL142" s="109" t="str">
        <f t="shared" si="440"/>
        <v/>
      </c>
      <c r="EM142" s="110" t="str">
        <f t="shared" si="441"/>
        <v/>
      </c>
      <c r="EN142" s="111" t="str">
        <f t="shared" si="442"/>
        <v/>
      </c>
      <c r="EO142" s="112" t="str">
        <f t="shared" si="443"/>
        <v/>
      </c>
      <c r="EQ142" s="3"/>
      <c r="ES142" s="105" t="str">
        <f t="shared" si="444"/>
        <v/>
      </c>
      <c r="ET142" s="106" t="str">
        <f t="shared" si="445"/>
        <v/>
      </c>
      <c r="EU142" s="107" t="str">
        <f t="shared" si="446"/>
        <v/>
      </c>
      <c r="EV142" s="107" t="str">
        <f t="shared" si="447"/>
        <v/>
      </c>
      <c r="EW142" s="108" t="str">
        <f t="shared" si="448"/>
        <v/>
      </c>
      <c r="EX142" s="109" t="str">
        <f t="shared" si="449"/>
        <v/>
      </c>
      <c r="EY142" s="110" t="str">
        <f t="shared" si="450"/>
        <v/>
      </c>
      <c r="EZ142" s="111" t="str">
        <f t="shared" si="451"/>
        <v/>
      </c>
      <c r="FA142" s="112" t="str">
        <f t="shared" si="452"/>
        <v/>
      </c>
      <c r="FC142" s="3"/>
      <c r="FE142" s="105" t="str">
        <f t="shared" si="453"/>
        <v/>
      </c>
      <c r="FF142" s="106" t="str">
        <f t="shared" si="454"/>
        <v/>
      </c>
      <c r="FG142" s="107" t="str">
        <f t="shared" si="455"/>
        <v/>
      </c>
      <c r="FH142" s="107" t="str">
        <f t="shared" si="456"/>
        <v/>
      </c>
      <c r="FI142" s="108" t="str">
        <f t="shared" si="457"/>
        <v/>
      </c>
      <c r="FJ142" s="109" t="str">
        <f t="shared" si="458"/>
        <v/>
      </c>
      <c r="FK142" s="110" t="str">
        <f t="shared" si="459"/>
        <v/>
      </c>
      <c r="FL142" s="111" t="str">
        <f t="shared" si="460"/>
        <v/>
      </c>
      <c r="FM142" s="112" t="str">
        <f t="shared" si="461"/>
        <v/>
      </c>
      <c r="FO142" s="3"/>
      <c r="FQ142" s="105" t="str">
        <f>IF(FU142="","",#REF!)</f>
        <v/>
      </c>
      <c r="FR142" s="106" t="str">
        <f t="shared" si="462"/>
        <v/>
      </c>
      <c r="FS142" s="107" t="str">
        <f t="shared" si="463"/>
        <v/>
      </c>
      <c r="FT142" s="107" t="str">
        <f t="shared" si="464"/>
        <v/>
      </c>
      <c r="FU142" s="108" t="str">
        <f t="shared" si="465"/>
        <v/>
      </c>
      <c r="FV142" s="109" t="str">
        <f t="shared" si="466"/>
        <v/>
      </c>
      <c r="FW142" s="110" t="str">
        <f t="shared" si="467"/>
        <v/>
      </c>
      <c r="FX142" s="111" t="str">
        <f t="shared" si="468"/>
        <v/>
      </c>
      <c r="FY142" s="112" t="str">
        <f t="shared" si="469"/>
        <v/>
      </c>
      <c r="GA142" s="3"/>
      <c r="GC142" s="105" t="str">
        <f t="shared" si="470"/>
        <v/>
      </c>
      <c r="GD142" s="106" t="str">
        <f t="shared" si="471"/>
        <v/>
      </c>
      <c r="GE142" s="107" t="str">
        <f t="shared" si="472"/>
        <v/>
      </c>
      <c r="GF142" s="107" t="str">
        <f t="shared" si="473"/>
        <v/>
      </c>
      <c r="GG142" s="108" t="str">
        <f t="shared" si="474"/>
        <v/>
      </c>
      <c r="GH142" s="109" t="str">
        <f t="shared" si="475"/>
        <v/>
      </c>
      <c r="GI142" s="110" t="str">
        <f t="shared" si="476"/>
        <v/>
      </c>
      <c r="GJ142" s="111" t="str">
        <f t="shared" si="477"/>
        <v/>
      </c>
      <c r="GK142" s="112" t="str">
        <f t="shared" si="478"/>
        <v/>
      </c>
      <c r="GM142" s="3"/>
      <c r="GO142" s="105" t="str">
        <f t="shared" si="479"/>
        <v/>
      </c>
      <c r="GP142" s="106" t="str">
        <f t="shared" si="480"/>
        <v/>
      </c>
      <c r="GQ142" s="107" t="str">
        <f t="shared" si="481"/>
        <v/>
      </c>
      <c r="GR142" s="107" t="str">
        <f t="shared" si="482"/>
        <v/>
      </c>
      <c r="GS142" s="108" t="str">
        <f t="shared" si="483"/>
        <v/>
      </c>
      <c r="GT142" s="109" t="str">
        <f t="shared" si="484"/>
        <v/>
      </c>
      <c r="GU142" s="110" t="str">
        <f t="shared" si="485"/>
        <v/>
      </c>
      <c r="GV142" s="111" t="str">
        <f t="shared" si="486"/>
        <v/>
      </c>
      <c r="GW142" s="112" t="str">
        <f t="shared" si="487"/>
        <v/>
      </c>
      <c r="GY142" s="3"/>
      <c r="HA142" s="105" t="str">
        <f t="shared" si="488"/>
        <v/>
      </c>
      <c r="HB142" s="106" t="str">
        <f t="shared" si="489"/>
        <v/>
      </c>
      <c r="HC142" s="107" t="str">
        <f t="shared" si="490"/>
        <v/>
      </c>
      <c r="HD142" s="107" t="str">
        <f t="shared" si="491"/>
        <v/>
      </c>
      <c r="HE142" s="108" t="str">
        <f t="shared" si="492"/>
        <v/>
      </c>
      <c r="HF142" s="109" t="str">
        <f t="shared" si="493"/>
        <v/>
      </c>
      <c r="HG142" s="110" t="str">
        <f t="shared" si="494"/>
        <v/>
      </c>
      <c r="HH142" s="111" t="str">
        <f t="shared" si="495"/>
        <v/>
      </c>
      <c r="HI142" s="112" t="str">
        <f t="shared" si="496"/>
        <v/>
      </c>
      <c r="HK142" s="3"/>
      <c r="HM142" s="105" t="str">
        <f t="shared" si="497"/>
        <v/>
      </c>
      <c r="HN142" s="106" t="str">
        <f t="shared" si="498"/>
        <v/>
      </c>
      <c r="HO142" s="107" t="str">
        <f t="shared" si="499"/>
        <v/>
      </c>
      <c r="HP142" s="107" t="str">
        <f t="shared" si="500"/>
        <v/>
      </c>
      <c r="HQ142" s="108" t="str">
        <f t="shared" si="501"/>
        <v/>
      </c>
      <c r="HR142" s="109" t="str">
        <f t="shared" si="502"/>
        <v/>
      </c>
      <c r="HS142" s="110" t="str">
        <f t="shared" si="503"/>
        <v/>
      </c>
      <c r="HT142" s="111" t="str">
        <f t="shared" si="504"/>
        <v/>
      </c>
      <c r="HU142" s="112" t="str">
        <f t="shared" si="505"/>
        <v/>
      </c>
      <c r="HW142" s="3"/>
      <c r="HY142" s="105" t="str">
        <f t="shared" si="506"/>
        <v/>
      </c>
      <c r="HZ142" s="106" t="str">
        <f t="shared" si="507"/>
        <v/>
      </c>
      <c r="IA142" s="107" t="str">
        <f t="shared" si="508"/>
        <v/>
      </c>
      <c r="IB142" s="107" t="str">
        <f t="shared" si="509"/>
        <v/>
      </c>
      <c r="IC142" s="108" t="str">
        <f t="shared" si="510"/>
        <v/>
      </c>
      <c r="ID142" s="109" t="str">
        <f t="shared" si="511"/>
        <v/>
      </c>
      <c r="IE142" s="110" t="str">
        <f t="shared" si="512"/>
        <v/>
      </c>
      <c r="IF142" s="111" t="str">
        <f t="shared" si="513"/>
        <v/>
      </c>
      <c r="IG142" s="112" t="str">
        <f t="shared" si="514"/>
        <v/>
      </c>
      <c r="II142" s="3"/>
      <c r="IK142" s="105" t="str">
        <f t="shared" si="515"/>
        <v/>
      </c>
      <c r="IL142" s="106" t="str">
        <f t="shared" si="516"/>
        <v/>
      </c>
      <c r="IM142" s="107" t="str">
        <f t="shared" si="517"/>
        <v/>
      </c>
      <c r="IN142" s="107" t="str">
        <f t="shared" si="518"/>
        <v/>
      </c>
      <c r="IO142" s="108" t="str">
        <f t="shared" si="519"/>
        <v/>
      </c>
      <c r="IP142" s="109" t="str">
        <f t="shared" si="520"/>
        <v/>
      </c>
      <c r="IQ142" s="110" t="str">
        <f t="shared" si="521"/>
        <v/>
      </c>
      <c r="IR142" s="111" t="str">
        <f t="shared" si="522"/>
        <v/>
      </c>
      <c r="IS142" s="112" t="str">
        <f t="shared" si="523"/>
        <v/>
      </c>
      <c r="IU142" s="3"/>
      <c r="IW142" s="105" t="str">
        <f t="shared" si="524"/>
        <v/>
      </c>
      <c r="IX142" s="106" t="str">
        <f t="shared" si="525"/>
        <v/>
      </c>
      <c r="IY142" s="107" t="str">
        <f t="shared" si="526"/>
        <v/>
      </c>
      <c r="IZ142" s="107" t="str">
        <f t="shared" si="527"/>
        <v/>
      </c>
      <c r="JA142" s="108" t="str">
        <f t="shared" si="528"/>
        <v/>
      </c>
      <c r="JB142" s="109" t="str">
        <f t="shared" si="529"/>
        <v/>
      </c>
      <c r="JC142" s="110" t="str">
        <f t="shared" si="530"/>
        <v/>
      </c>
      <c r="JD142" s="111" t="str">
        <f t="shared" si="531"/>
        <v/>
      </c>
      <c r="JE142" s="112" t="str">
        <f t="shared" si="532"/>
        <v/>
      </c>
      <c r="JG142" s="3"/>
      <c r="JI142" s="105" t="str">
        <f t="shared" si="533"/>
        <v/>
      </c>
      <c r="JJ142" s="106" t="str">
        <f t="shared" si="534"/>
        <v/>
      </c>
      <c r="JK142" s="107" t="str">
        <f t="shared" si="535"/>
        <v/>
      </c>
      <c r="JL142" s="107" t="str">
        <f t="shared" si="536"/>
        <v/>
      </c>
      <c r="JM142" s="108" t="str">
        <f t="shared" si="537"/>
        <v/>
      </c>
      <c r="JN142" s="109" t="str">
        <f t="shared" si="538"/>
        <v/>
      </c>
      <c r="JO142" s="110" t="str">
        <f t="shared" si="539"/>
        <v/>
      </c>
      <c r="JP142" s="111" t="str">
        <f t="shared" si="540"/>
        <v/>
      </c>
      <c r="JQ142" s="112" t="str">
        <f t="shared" si="541"/>
        <v/>
      </c>
      <c r="JS142" s="3"/>
      <c r="JU142" s="105" t="str">
        <f t="shared" si="542"/>
        <v/>
      </c>
      <c r="JV142" s="106" t="str">
        <f t="shared" si="543"/>
        <v/>
      </c>
      <c r="JW142" s="107" t="str">
        <f t="shared" si="544"/>
        <v/>
      </c>
      <c r="JX142" s="107" t="str">
        <f t="shared" si="545"/>
        <v/>
      </c>
      <c r="JY142" s="108" t="str">
        <f t="shared" si="546"/>
        <v/>
      </c>
      <c r="JZ142" s="109" t="str">
        <f t="shared" si="547"/>
        <v/>
      </c>
      <c r="KA142" s="110" t="str">
        <f t="shared" si="548"/>
        <v/>
      </c>
      <c r="KB142" s="111" t="str">
        <f t="shared" si="549"/>
        <v/>
      </c>
      <c r="KC142" s="112" t="str">
        <f t="shared" si="550"/>
        <v/>
      </c>
      <c r="KE142" s="3"/>
    </row>
    <row r="143" spans="1:291" ht="13.5" customHeight="1">
      <c r="A143" s="20"/>
      <c r="E143" s="105" t="str">
        <f t="shared" si="337"/>
        <v/>
      </c>
      <c r="F143" s="106" t="str">
        <f t="shared" si="338"/>
        <v/>
      </c>
      <c r="G143" s="107" t="str">
        <f t="shared" si="339"/>
        <v/>
      </c>
      <c r="H143" s="107" t="str">
        <f t="shared" si="340"/>
        <v/>
      </c>
      <c r="I143" s="108" t="str">
        <f t="shared" si="341"/>
        <v/>
      </c>
      <c r="J143" s="109" t="str">
        <f t="shared" si="342"/>
        <v/>
      </c>
      <c r="K143" s="110" t="str">
        <f t="shared" si="343"/>
        <v/>
      </c>
      <c r="L143" s="111" t="str">
        <f t="shared" si="344"/>
        <v/>
      </c>
      <c r="M143" s="112" t="str">
        <f t="shared" si="345"/>
        <v/>
      </c>
      <c r="O143" s="3"/>
      <c r="Q143" s="105" t="str">
        <f t="shared" si="346"/>
        <v/>
      </c>
      <c r="R143" s="106" t="str">
        <f t="shared" si="347"/>
        <v/>
      </c>
      <c r="S143" s="107" t="str">
        <f t="shared" si="348"/>
        <v/>
      </c>
      <c r="T143" s="107" t="str">
        <f t="shared" si="349"/>
        <v/>
      </c>
      <c r="U143" s="108" t="str">
        <f t="shared" si="350"/>
        <v/>
      </c>
      <c r="V143" s="109" t="str">
        <f t="shared" si="351"/>
        <v/>
      </c>
      <c r="W143" s="110" t="str">
        <f t="shared" si="352"/>
        <v/>
      </c>
      <c r="X143" s="111" t="s">
        <v>287</v>
      </c>
      <c r="Y143" s="112" t="str">
        <f t="shared" si="353"/>
        <v/>
      </c>
      <c r="AA143" s="3"/>
      <c r="AC143" s="105" t="str">
        <f t="shared" si="354"/>
        <v/>
      </c>
      <c r="AD143" s="106" t="str">
        <f t="shared" si="355"/>
        <v/>
      </c>
      <c r="AE143" s="107" t="str">
        <f t="shared" si="356"/>
        <v/>
      </c>
      <c r="AF143" s="107" t="str">
        <f t="shared" si="357"/>
        <v/>
      </c>
      <c r="AG143" s="108" t="str">
        <f t="shared" si="358"/>
        <v/>
      </c>
      <c r="AH143" s="109" t="str">
        <f t="shared" si="359"/>
        <v/>
      </c>
      <c r="AI143" s="110" t="str">
        <f t="shared" si="360"/>
        <v/>
      </c>
      <c r="AJ143" s="111" t="str">
        <f t="shared" si="361"/>
        <v/>
      </c>
      <c r="AK143" s="112" t="str">
        <f t="shared" si="362"/>
        <v/>
      </c>
      <c r="AM143" s="3"/>
      <c r="AO143" s="105" t="str">
        <f t="shared" si="363"/>
        <v/>
      </c>
      <c r="AP143" s="106" t="str">
        <f t="shared" si="364"/>
        <v/>
      </c>
      <c r="AQ143" s="107" t="str">
        <f t="shared" si="365"/>
        <v/>
      </c>
      <c r="AR143" s="107" t="str">
        <f t="shared" si="366"/>
        <v/>
      </c>
      <c r="AS143" s="108" t="str">
        <f t="shared" si="367"/>
        <v/>
      </c>
      <c r="AT143" s="109" t="str">
        <f t="shared" si="368"/>
        <v/>
      </c>
      <c r="AU143" s="110" t="str">
        <f t="shared" si="369"/>
        <v/>
      </c>
      <c r="AV143" s="111" t="str">
        <f t="shared" si="370"/>
        <v/>
      </c>
      <c r="AW143" s="112" t="str">
        <f t="shared" si="371"/>
        <v/>
      </c>
      <c r="AY143" s="3"/>
      <c r="BA143" s="105" t="str">
        <f t="shared" si="372"/>
        <v/>
      </c>
      <c r="BB143" s="106" t="str">
        <f t="shared" si="373"/>
        <v/>
      </c>
      <c r="BC143" s="107" t="str">
        <f t="shared" si="374"/>
        <v/>
      </c>
      <c r="BD143" s="107" t="str">
        <f t="shared" si="375"/>
        <v/>
      </c>
      <c r="BE143" s="108" t="str">
        <f t="shared" si="376"/>
        <v/>
      </c>
      <c r="BF143" s="109" t="str">
        <f t="shared" si="377"/>
        <v/>
      </c>
      <c r="BG143" s="110" t="str">
        <f t="shared" si="378"/>
        <v/>
      </c>
      <c r="BH143" s="111" t="str">
        <f t="shared" si="379"/>
        <v/>
      </c>
      <c r="BI143" s="112" t="str">
        <f t="shared" si="380"/>
        <v/>
      </c>
      <c r="BK143" s="3"/>
      <c r="BM143" s="105" t="str">
        <f t="shared" si="381"/>
        <v/>
      </c>
      <c r="BN143" s="106" t="str">
        <f t="shared" si="382"/>
        <v/>
      </c>
      <c r="BO143" s="107" t="str">
        <f t="shared" si="383"/>
        <v/>
      </c>
      <c r="BP143" s="107" t="str">
        <f t="shared" si="384"/>
        <v/>
      </c>
      <c r="BQ143" s="108" t="str">
        <f t="shared" si="385"/>
        <v/>
      </c>
      <c r="BR143" s="109" t="str">
        <f t="shared" si="386"/>
        <v/>
      </c>
      <c r="BS143" s="110" t="str">
        <f t="shared" si="387"/>
        <v/>
      </c>
      <c r="BT143" s="111" t="str">
        <f t="shared" si="388"/>
        <v/>
      </c>
      <c r="BU143" s="112" t="str">
        <f t="shared" si="389"/>
        <v/>
      </c>
      <c r="BW143" s="3"/>
      <c r="BY143" s="105" t="str">
        <f t="shared" si="390"/>
        <v/>
      </c>
      <c r="BZ143" s="106" t="str">
        <f t="shared" si="391"/>
        <v/>
      </c>
      <c r="CA143" s="107" t="str">
        <f t="shared" si="392"/>
        <v/>
      </c>
      <c r="CB143" s="107" t="str">
        <f t="shared" si="393"/>
        <v/>
      </c>
      <c r="CC143" s="108" t="str">
        <f t="shared" si="394"/>
        <v/>
      </c>
      <c r="CD143" s="109" t="str">
        <f t="shared" si="395"/>
        <v/>
      </c>
      <c r="CE143" s="110" t="str">
        <f t="shared" si="396"/>
        <v/>
      </c>
      <c r="CF143" s="111" t="str">
        <f t="shared" si="397"/>
        <v/>
      </c>
      <c r="CG143" s="112" t="str">
        <f t="shared" si="398"/>
        <v/>
      </c>
      <c r="CI143" s="3"/>
      <c r="CK143" s="105" t="str">
        <f t="shared" si="399"/>
        <v/>
      </c>
      <c r="CL143" s="106" t="str">
        <f t="shared" si="400"/>
        <v/>
      </c>
      <c r="CM143" s="107" t="str">
        <f t="shared" si="401"/>
        <v/>
      </c>
      <c r="CN143" s="107" t="str">
        <f t="shared" si="402"/>
        <v/>
      </c>
      <c r="CO143" s="108" t="str">
        <f t="shared" si="403"/>
        <v/>
      </c>
      <c r="CP143" s="109" t="str">
        <f t="shared" si="404"/>
        <v/>
      </c>
      <c r="CQ143" s="110" t="str">
        <f t="shared" si="405"/>
        <v/>
      </c>
      <c r="CR143" s="111" t="str">
        <f t="shared" si="406"/>
        <v/>
      </c>
      <c r="CS143" s="112" t="str">
        <f t="shared" si="407"/>
        <v/>
      </c>
      <c r="CU143" s="3"/>
      <c r="CW143" s="105" t="str">
        <f t="shared" si="408"/>
        <v/>
      </c>
      <c r="CX143" s="106" t="str">
        <f t="shared" si="409"/>
        <v/>
      </c>
      <c r="CY143" s="107" t="str">
        <f t="shared" si="410"/>
        <v/>
      </c>
      <c r="CZ143" s="107" t="str">
        <f t="shared" si="411"/>
        <v/>
      </c>
      <c r="DA143" s="108" t="str">
        <f t="shared" si="412"/>
        <v/>
      </c>
      <c r="DB143" s="109" t="str">
        <f t="shared" si="413"/>
        <v/>
      </c>
      <c r="DC143" s="110" t="str">
        <f t="shared" si="414"/>
        <v/>
      </c>
      <c r="DD143" s="111" t="str">
        <f t="shared" si="415"/>
        <v/>
      </c>
      <c r="DE143" s="112" t="str">
        <f t="shared" si="416"/>
        <v/>
      </c>
      <c r="DG143" s="3"/>
      <c r="DI143" s="105" t="str">
        <f t="shared" si="417"/>
        <v/>
      </c>
      <c r="DJ143" s="106" t="str">
        <f t="shared" si="418"/>
        <v/>
      </c>
      <c r="DK143" s="107" t="str">
        <f t="shared" si="419"/>
        <v/>
      </c>
      <c r="DL143" s="107" t="str">
        <f t="shared" si="420"/>
        <v/>
      </c>
      <c r="DM143" s="108" t="str">
        <f t="shared" si="421"/>
        <v/>
      </c>
      <c r="DN143" s="109" t="str">
        <f t="shared" si="422"/>
        <v/>
      </c>
      <c r="DO143" s="110" t="str">
        <f t="shared" si="423"/>
        <v/>
      </c>
      <c r="DP143" s="111" t="str">
        <f t="shared" si="424"/>
        <v/>
      </c>
      <c r="DQ143" s="112" t="str">
        <f t="shared" si="425"/>
        <v/>
      </c>
      <c r="DS143" s="3"/>
      <c r="DU143" s="105" t="str">
        <f t="shared" si="426"/>
        <v/>
      </c>
      <c r="DV143" s="106" t="str">
        <f t="shared" si="427"/>
        <v/>
      </c>
      <c r="DW143" s="107" t="str">
        <f t="shared" si="428"/>
        <v/>
      </c>
      <c r="DX143" s="107" t="str">
        <f t="shared" si="429"/>
        <v/>
      </c>
      <c r="DY143" s="108" t="str">
        <f t="shared" si="430"/>
        <v/>
      </c>
      <c r="DZ143" s="109" t="str">
        <f t="shared" si="431"/>
        <v/>
      </c>
      <c r="EA143" s="110" t="str">
        <f t="shared" si="432"/>
        <v/>
      </c>
      <c r="EB143" s="111" t="str">
        <f t="shared" si="433"/>
        <v/>
      </c>
      <c r="EC143" s="112" t="str">
        <f t="shared" si="434"/>
        <v/>
      </c>
      <c r="EE143" s="3"/>
      <c r="EG143" s="105" t="str">
        <f t="shared" si="435"/>
        <v/>
      </c>
      <c r="EH143" s="106" t="str">
        <f t="shared" si="436"/>
        <v/>
      </c>
      <c r="EI143" s="107" t="str">
        <f t="shared" si="437"/>
        <v/>
      </c>
      <c r="EJ143" s="107" t="str">
        <f t="shared" si="438"/>
        <v/>
      </c>
      <c r="EK143" s="108" t="str">
        <f t="shared" si="439"/>
        <v/>
      </c>
      <c r="EL143" s="109" t="str">
        <f t="shared" si="440"/>
        <v/>
      </c>
      <c r="EM143" s="110" t="str">
        <f t="shared" si="441"/>
        <v/>
      </c>
      <c r="EN143" s="111" t="str">
        <f t="shared" si="442"/>
        <v/>
      </c>
      <c r="EO143" s="112" t="str">
        <f t="shared" si="443"/>
        <v/>
      </c>
      <c r="EQ143" s="3"/>
      <c r="ES143" s="105" t="str">
        <f t="shared" si="444"/>
        <v/>
      </c>
      <c r="ET143" s="106" t="str">
        <f t="shared" si="445"/>
        <v/>
      </c>
      <c r="EU143" s="107" t="str">
        <f t="shared" si="446"/>
        <v/>
      </c>
      <c r="EV143" s="107" t="str">
        <f t="shared" si="447"/>
        <v/>
      </c>
      <c r="EW143" s="108" t="str">
        <f t="shared" si="448"/>
        <v/>
      </c>
      <c r="EX143" s="109" t="str">
        <f t="shared" si="449"/>
        <v/>
      </c>
      <c r="EY143" s="110" t="str">
        <f t="shared" si="450"/>
        <v/>
      </c>
      <c r="EZ143" s="111" t="str">
        <f t="shared" si="451"/>
        <v/>
      </c>
      <c r="FA143" s="112" t="str">
        <f t="shared" si="452"/>
        <v/>
      </c>
      <c r="FC143" s="3"/>
      <c r="FE143" s="105" t="str">
        <f t="shared" si="453"/>
        <v/>
      </c>
      <c r="FF143" s="106" t="str">
        <f t="shared" si="454"/>
        <v/>
      </c>
      <c r="FG143" s="107" t="str">
        <f t="shared" si="455"/>
        <v/>
      </c>
      <c r="FH143" s="107" t="str">
        <f t="shared" si="456"/>
        <v/>
      </c>
      <c r="FI143" s="108" t="str">
        <f t="shared" si="457"/>
        <v/>
      </c>
      <c r="FJ143" s="109" t="str">
        <f t="shared" si="458"/>
        <v/>
      </c>
      <c r="FK143" s="110" t="str">
        <f t="shared" si="459"/>
        <v/>
      </c>
      <c r="FL143" s="111" t="str">
        <f t="shared" si="460"/>
        <v/>
      </c>
      <c r="FM143" s="112" t="str">
        <f t="shared" si="461"/>
        <v/>
      </c>
      <c r="FO143" s="3"/>
      <c r="FQ143" s="105" t="str">
        <f>IF(FU143="","",#REF!)</f>
        <v/>
      </c>
      <c r="FR143" s="106" t="str">
        <f t="shared" si="462"/>
        <v/>
      </c>
      <c r="FS143" s="107" t="str">
        <f t="shared" si="463"/>
        <v/>
      </c>
      <c r="FT143" s="107" t="str">
        <f t="shared" si="464"/>
        <v/>
      </c>
      <c r="FU143" s="108" t="str">
        <f t="shared" si="465"/>
        <v/>
      </c>
      <c r="FV143" s="109" t="str">
        <f t="shared" si="466"/>
        <v/>
      </c>
      <c r="FW143" s="110" t="str">
        <f t="shared" si="467"/>
        <v/>
      </c>
      <c r="FX143" s="111" t="str">
        <f t="shared" si="468"/>
        <v/>
      </c>
      <c r="FY143" s="112" t="str">
        <f t="shared" si="469"/>
        <v/>
      </c>
      <c r="GA143" s="3"/>
      <c r="GC143" s="105" t="str">
        <f t="shared" si="470"/>
        <v/>
      </c>
      <c r="GD143" s="106" t="str">
        <f t="shared" si="471"/>
        <v/>
      </c>
      <c r="GE143" s="107" t="str">
        <f t="shared" si="472"/>
        <v/>
      </c>
      <c r="GF143" s="107" t="str">
        <f t="shared" si="473"/>
        <v/>
      </c>
      <c r="GG143" s="108" t="str">
        <f t="shared" si="474"/>
        <v/>
      </c>
      <c r="GH143" s="109" t="str">
        <f t="shared" si="475"/>
        <v/>
      </c>
      <c r="GI143" s="110" t="str">
        <f t="shared" si="476"/>
        <v/>
      </c>
      <c r="GJ143" s="111" t="str">
        <f t="shared" si="477"/>
        <v/>
      </c>
      <c r="GK143" s="112" t="str">
        <f t="shared" si="478"/>
        <v/>
      </c>
      <c r="GM143" s="3"/>
      <c r="GO143" s="105" t="str">
        <f t="shared" si="479"/>
        <v/>
      </c>
      <c r="GP143" s="106" t="str">
        <f t="shared" si="480"/>
        <v/>
      </c>
      <c r="GQ143" s="107" t="str">
        <f t="shared" si="481"/>
        <v/>
      </c>
      <c r="GR143" s="107" t="str">
        <f t="shared" si="482"/>
        <v/>
      </c>
      <c r="GS143" s="108" t="str">
        <f t="shared" si="483"/>
        <v/>
      </c>
      <c r="GT143" s="109" t="str">
        <f t="shared" si="484"/>
        <v/>
      </c>
      <c r="GU143" s="110" t="str">
        <f t="shared" si="485"/>
        <v/>
      </c>
      <c r="GV143" s="111" t="str">
        <f t="shared" si="486"/>
        <v/>
      </c>
      <c r="GW143" s="112" t="str">
        <f t="shared" si="487"/>
        <v/>
      </c>
      <c r="GY143" s="3"/>
      <c r="HA143" s="105" t="str">
        <f t="shared" si="488"/>
        <v/>
      </c>
      <c r="HB143" s="106" t="str">
        <f t="shared" si="489"/>
        <v/>
      </c>
      <c r="HC143" s="107" t="str">
        <f t="shared" si="490"/>
        <v/>
      </c>
      <c r="HD143" s="107" t="str">
        <f t="shared" si="491"/>
        <v/>
      </c>
      <c r="HE143" s="108" t="str">
        <f t="shared" si="492"/>
        <v/>
      </c>
      <c r="HF143" s="109" t="str">
        <f t="shared" si="493"/>
        <v/>
      </c>
      <c r="HG143" s="110" t="str">
        <f t="shared" si="494"/>
        <v/>
      </c>
      <c r="HH143" s="111" t="str">
        <f t="shared" si="495"/>
        <v/>
      </c>
      <c r="HI143" s="112" t="str">
        <f t="shared" si="496"/>
        <v/>
      </c>
      <c r="HK143" s="3"/>
      <c r="HM143" s="105" t="str">
        <f t="shared" si="497"/>
        <v/>
      </c>
      <c r="HN143" s="106" t="str">
        <f t="shared" si="498"/>
        <v/>
      </c>
      <c r="HO143" s="107" t="str">
        <f t="shared" si="499"/>
        <v/>
      </c>
      <c r="HP143" s="107" t="str">
        <f t="shared" si="500"/>
        <v/>
      </c>
      <c r="HQ143" s="108" t="str">
        <f t="shared" si="501"/>
        <v/>
      </c>
      <c r="HR143" s="109" t="str">
        <f t="shared" si="502"/>
        <v/>
      </c>
      <c r="HS143" s="110" t="str">
        <f t="shared" si="503"/>
        <v/>
      </c>
      <c r="HT143" s="111" t="str">
        <f t="shared" si="504"/>
        <v/>
      </c>
      <c r="HU143" s="112" t="str">
        <f t="shared" si="505"/>
        <v/>
      </c>
      <c r="HW143" s="3"/>
      <c r="HY143" s="105" t="str">
        <f t="shared" si="506"/>
        <v/>
      </c>
      <c r="HZ143" s="106" t="str">
        <f t="shared" si="507"/>
        <v/>
      </c>
      <c r="IA143" s="107" t="str">
        <f t="shared" si="508"/>
        <v/>
      </c>
      <c r="IB143" s="107" t="str">
        <f t="shared" si="509"/>
        <v/>
      </c>
      <c r="IC143" s="108" t="str">
        <f t="shared" si="510"/>
        <v/>
      </c>
      <c r="ID143" s="109" t="str">
        <f t="shared" si="511"/>
        <v/>
      </c>
      <c r="IE143" s="110" t="str">
        <f t="shared" si="512"/>
        <v/>
      </c>
      <c r="IF143" s="111" t="str">
        <f t="shared" si="513"/>
        <v/>
      </c>
      <c r="IG143" s="112" t="str">
        <f t="shared" si="514"/>
        <v/>
      </c>
      <c r="II143" s="3"/>
      <c r="IK143" s="105" t="str">
        <f t="shared" si="515"/>
        <v/>
      </c>
      <c r="IL143" s="106" t="str">
        <f t="shared" si="516"/>
        <v/>
      </c>
      <c r="IM143" s="107" t="str">
        <f t="shared" si="517"/>
        <v/>
      </c>
      <c r="IN143" s="107" t="str">
        <f t="shared" si="518"/>
        <v/>
      </c>
      <c r="IO143" s="108" t="str">
        <f t="shared" si="519"/>
        <v/>
      </c>
      <c r="IP143" s="109" t="str">
        <f t="shared" si="520"/>
        <v/>
      </c>
      <c r="IQ143" s="110" t="str">
        <f t="shared" si="521"/>
        <v/>
      </c>
      <c r="IR143" s="111" t="str">
        <f t="shared" si="522"/>
        <v/>
      </c>
      <c r="IS143" s="112" t="str">
        <f t="shared" si="523"/>
        <v/>
      </c>
      <c r="IU143" s="3"/>
      <c r="IW143" s="105" t="str">
        <f t="shared" si="524"/>
        <v/>
      </c>
      <c r="IX143" s="106" t="str">
        <f t="shared" si="525"/>
        <v/>
      </c>
      <c r="IY143" s="107" t="str">
        <f t="shared" si="526"/>
        <v/>
      </c>
      <c r="IZ143" s="107" t="str">
        <f t="shared" si="527"/>
        <v/>
      </c>
      <c r="JA143" s="108" t="str">
        <f t="shared" si="528"/>
        <v/>
      </c>
      <c r="JB143" s="109" t="str">
        <f t="shared" si="529"/>
        <v/>
      </c>
      <c r="JC143" s="110" t="str">
        <f t="shared" si="530"/>
        <v/>
      </c>
      <c r="JD143" s="111" t="str">
        <f t="shared" si="531"/>
        <v/>
      </c>
      <c r="JE143" s="112" t="str">
        <f t="shared" si="532"/>
        <v/>
      </c>
      <c r="JG143" s="3"/>
      <c r="JI143" s="105" t="str">
        <f t="shared" si="533"/>
        <v/>
      </c>
      <c r="JJ143" s="106" t="str">
        <f t="shared" si="534"/>
        <v/>
      </c>
      <c r="JK143" s="107" t="str">
        <f t="shared" si="535"/>
        <v/>
      </c>
      <c r="JL143" s="107" t="str">
        <f t="shared" si="536"/>
        <v/>
      </c>
      <c r="JM143" s="108" t="str">
        <f t="shared" si="537"/>
        <v/>
      </c>
      <c r="JN143" s="109" t="str">
        <f t="shared" si="538"/>
        <v/>
      </c>
      <c r="JO143" s="110" t="str">
        <f t="shared" si="539"/>
        <v/>
      </c>
      <c r="JP143" s="111" t="str">
        <f t="shared" si="540"/>
        <v/>
      </c>
      <c r="JQ143" s="112" t="str">
        <f t="shared" si="541"/>
        <v/>
      </c>
      <c r="JS143" s="3"/>
      <c r="JU143" s="105" t="str">
        <f t="shared" si="542"/>
        <v/>
      </c>
      <c r="JV143" s="106" t="str">
        <f t="shared" si="543"/>
        <v/>
      </c>
      <c r="JW143" s="107" t="str">
        <f t="shared" si="544"/>
        <v/>
      </c>
      <c r="JX143" s="107" t="str">
        <f t="shared" si="545"/>
        <v/>
      </c>
      <c r="JY143" s="108" t="str">
        <f t="shared" si="546"/>
        <v/>
      </c>
      <c r="JZ143" s="109" t="str">
        <f t="shared" si="547"/>
        <v/>
      </c>
      <c r="KA143" s="110" t="str">
        <f t="shared" si="548"/>
        <v/>
      </c>
      <c r="KB143" s="111" t="str">
        <f t="shared" si="549"/>
        <v/>
      </c>
      <c r="KC143" s="112" t="str">
        <f t="shared" si="550"/>
        <v/>
      </c>
      <c r="KE143" s="3"/>
    </row>
    <row r="144" spans="1:291" ht="13.5" customHeight="1">
      <c r="A144" s="20"/>
      <c r="E144" s="105" t="str">
        <f t="shared" si="337"/>
        <v/>
      </c>
      <c r="F144" s="106" t="str">
        <f t="shared" si="338"/>
        <v/>
      </c>
      <c r="G144" s="107" t="str">
        <f t="shared" si="339"/>
        <v/>
      </c>
      <c r="H144" s="107" t="str">
        <f t="shared" si="340"/>
        <v/>
      </c>
      <c r="I144" s="108" t="str">
        <f t="shared" si="341"/>
        <v/>
      </c>
      <c r="J144" s="109" t="str">
        <f t="shared" si="342"/>
        <v/>
      </c>
      <c r="K144" s="110" t="str">
        <f t="shared" si="343"/>
        <v/>
      </c>
      <c r="L144" s="111" t="str">
        <f t="shared" si="344"/>
        <v/>
      </c>
      <c r="M144" s="112" t="str">
        <f t="shared" si="345"/>
        <v/>
      </c>
      <c r="O144" s="3"/>
      <c r="Q144" s="105" t="str">
        <f t="shared" si="346"/>
        <v/>
      </c>
      <c r="R144" s="106" t="str">
        <f t="shared" si="347"/>
        <v/>
      </c>
      <c r="S144" s="107" t="str">
        <f t="shared" si="348"/>
        <v/>
      </c>
      <c r="T144" s="107" t="str">
        <f t="shared" si="349"/>
        <v/>
      </c>
      <c r="U144" s="108" t="str">
        <f t="shared" si="350"/>
        <v/>
      </c>
      <c r="V144" s="109" t="str">
        <f t="shared" si="351"/>
        <v/>
      </c>
      <c r="W144" s="110" t="str">
        <f t="shared" si="352"/>
        <v/>
      </c>
      <c r="X144" s="111" t="s">
        <v>287</v>
      </c>
      <c r="Y144" s="112" t="str">
        <f t="shared" si="353"/>
        <v/>
      </c>
      <c r="AA144" s="3"/>
      <c r="AC144" s="105" t="str">
        <f t="shared" si="354"/>
        <v/>
      </c>
      <c r="AD144" s="106" t="str">
        <f t="shared" si="355"/>
        <v/>
      </c>
      <c r="AE144" s="107" t="str">
        <f t="shared" si="356"/>
        <v/>
      </c>
      <c r="AF144" s="107" t="str">
        <f t="shared" si="357"/>
        <v/>
      </c>
      <c r="AG144" s="108" t="str">
        <f t="shared" si="358"/>
        <v/>
      </c>
      <c r="AH144" s="109" t="str">
        <f t="shared" si="359"/>
        <v/>
      </c>
      <c r="AI144" s="110" t="str">
        <f t="shared" si="360"/>
        <v/>
      </c>
      <c r="AJ144" s="111" t="str">
        <f t="shared" si="361"/>
        <v/>
      </c>
      <c r="AK144" s="112" t="str">
        <f t="shared" si="362"/>
        <v/>
      </c>
      <c r="AM144" s="3"/>
      <c r="AO144" s="105" t="str">
        <f t="shared" si="363"/>
        <v/>
      </c>
      <c r="AP144" s="106" t="str">
        <f t="shared" si="364"/>
        <v/>
      </c>
      <c r="AQ144" s="107" t="str">
        <f t="shared" si="365"/>
        <v/>
      </c>
      <c r="AR144" s="107" t="str">
        <f t="shared" si="366"/>
        <v/>
      </c>
      <c r="AS144" s="108" t="str">
        <f t="shared" si="367"/>
        <v/>
      </c>
      <c r="AT144" s="109" t="str">
        <f t="shared" si="368"/>
        <v/>
      </c>
      <c r="AU144" s="110" t="str">
        <f t="shared" si="369"/>
        <v/>
      </c>
      <c r="AV144" s="111" t="str">
        <f t="shared" si="370"/>
        <v/>
      </c>
      <c r="AW144" s="112" t="str">
        <f t="shared" si="371"/>
        <v/>
      </c>
      <c r="AY144" s="3"/>
      <c r="BA144" s="105" t="str">
        <f t="shared" si="372"/>
        <v/>
      </c>
      <c r="BB144" s="106" t="str">
        <f t="shared" si="373"/>
        <v/>
      </c>
      <c r="BC144" s="107" t="str">
        <f t="shared" si="374"/>
        <v/>
      </c>
      <c r="BD144" s="107" t="str">
        <f t="shared" si="375"/>
        <v/>
      </c>
      <c r="BE144" s="108" t="str">
        <f t="shared" si="376"/>
        <v/>
      </c>
      <c r="BF144" s="109" t="str">
        <f t="shared" si="377"/>
        <v/>
      </c>
      <c r="BG144" s="110" t="str">
        <f t="shared" si="378"/>
        <v/>
      </c>
      <c r="BH144" s="111" t="str">
        <f t="shared" si="379"/>
        <v/>
      </c>
      <c r="BI144" s="112" t="str">
        <f t="shared" si="380"/>
        <v/>
      </c>
      <c r="BK144" s="3"/>
      <c r="BM144" s="105" t="str">
        <f t="shared" si="381"/>
        <v/>
      </c>
      <c r="BN144" s="106" t="str">
        <f t="shared" si="382"/>
        <v/>
      </c>
      <c r="BO144" s="107" t="str">
        <f t="shared" si="383"/>
        <v/>
      </c>
      <c r="BP144" s="107" t="str">
        <f t="shared" si="384"/>
        <v/>
      </c>
      <c r="BQ144" s="108" t="str">
        <f t="shared" si="385"/>
        <v/>
      </c>
      <c r="BR144" s="109" t="str">
        <f t="shared" si="386"/>
        <v/>
      </c>
      <c r="BS144" s="110" t="str">
        <f t="shared" si="387"/>
        <v/>
      </c>
      <c r="BT144" s="111" t="str">
        <f t="shared" si="388"/>
        <v/>
      </c>
      <c r="BU144" s="112" t="str">
        <f t="shared" si="389"/>
        <v/>
      </c>
      <c r="BW144" s="3"/>
      <c r="BY144" s="105" t="str">
        <f t="shared" si="390"/>
        <v/>
      </c>
      <c r="BZ144" s="106" t="str">
        <f t="shared" si="391"/>
        <v/>
      </c>
      <c r="CA144" s="107" t="str">
        <f t="shared" si="392"/>
        <v/>
      </c>
      <c r="CB144" s="107" t="str">
        <f t="shared" si="393"/>
        <v/>
      </c>
      <c r="CC144" s="108" t="str">
        <f t="shared" si="394"/>
        <v/>
      </c>
      <c r="CD144" s="109" t="str">
        <f t="shared" si="395"/>
        <v/>
      </c>
      <c r="CE144" s="110" t="str">
        <f t="shared" si="396"/>
        <v/>
      </c>
      <c r="CF144" s="111" t="str">
        <f t="shared" si="397"/>
        <v/>
      </c>
      <c r="CG144" s="112" t="str">
        <f t="shared" si="398"/>
        <v/>
      </c>
      <c r="CI144" s="3"/>
      <c r="CK144" s="105" t="str">
        <f t="shared" si="399"/>
        <v/>
      </c>
      <c r="CL144" s="106" t="str">
        <f t="shared" si="400"/>
        <v/>
      </c>
      <c r="CM144" s="107" t="str">
        <f t="shared" si="401"/>
        <v/>
      </c>
      <c r="CN144" s="107" t="str">
        <f t="shared" si="402"/>
        <v/>
      </c>
      <c r="CO144" s="108" t="str">
        <f t="shared" si="403"/>
        <v/>
      </c>
      <c r="CP144" s="109" t="str">
        <f t="shared" si="404"/>
        <v/>
      </c>
      <c r="CQ144" s="110" t="str">
        <f t="shared" si="405"/>
        <v/>
      </c>
      <c r="CR144" s="111" t="str">
        <f t="shared" si="406"/>
        <v/>
      </c>
      <c r="CS144" s="112" t="str">
        <f t="shared" si="407"/>
        <v/>
      </c>
      <c r="CU144" s="3"/>
      <c r="CW144" s="105" t="str">
        <f t="shared" si="408"/>
        <v/>
      </c>
      <c r="CX144" s="106" t="str">
        <f t="shared" si="409"/>
        <v/>
      </c>
      <c r="CY144" s="107" t="str">
        <f t="shared" si="410"/>
        <v/>
      </c>
      <c r="CZ144" s="107" t="str">
        <f t="shared" si="411"/>
        <v/>
      </c>
      <c r="DA144" s="108" t="str">
        <f t="shared" si="412"/>
        <v/>
      </c>
      <c r="DB144" s="109" t="str">
        <f t="shared" si="413"/>
        <v/>
      </c>
      <c r="DC144" s="110" t="str">
        <f t="shared" si="414"/>
        <v/>
      </c>
      <c r="DD144" s="111" t="str">
        <f t="shared" si="415"/>
        <v/>
      </c>
      <c r="DE144" s="112" t="str">
        <f t="shared" si="416"/>
        <v/>
      </c>
      <c r="DG144" s="3"/>
      <c r="DI144" s="105" t="str">
        <f t="shared" si="417"/>
        <v/>
      </c>
      <c r="DJ144" s="106" t="str">
        <f t="shared" si="418"/>
        <v/>
      </c>
      <c r="DK144" s="107" t="str">
        <f t="shared" si="419"/>
        <v/>
      </c>
      <c r="DL144" s="107" t="str">
        <f t="shared" si="420"/>
        <v/>
      </c>
      <c r="DM144" s="108" t="str">
        <f t="shared" si="421"/>
        <v/>
      </c>
      <c r="DN144" s="109" t="str">
        <f t="shared" si="422"/>
        <v/>
      </c>
      <c r="DO144" s="110" t="str">
        <f t="shared" si="423"/>
        <v/>
      </c>
      <c r="DP144" s="111" t="str">
        <f t="shared" si="424"/>
        <v/>
      </c>
      <c r="DQ144" s="112" t="str">
        <f t="shared" si="425"/>
        <v/>
      </c>
      <c r="DS144" s="3"/>
      <c r="DU144" s="105" t="str">
        <f t="shared" si="426"/>
        <v/>
      </c>
      <c r="DV144" s="106" t="str">
        <f t="shared" si="427"/>
        <v/>
      </c>
      <c r="DW144" s="107" t="str">
        <f t="shared" si="428"/>
        <v/>
      </c>
      <c r="DX144" s="107" t="str">
        <f t="shared" si="429"/>
        <v/>
      </c>
      <c r="DY144" s="108" t="str">
        <f t="shared" si="430"/>
        <v/>
      </c>
      <c r="DZ144" s="109" t="str">
        <f t="shared" si="431"/>
        <v/>
      </c>
      <c r="EA144" s="110" t="str">
        <f t="shared" si="432"/>
        <v/>
      </c>
      <c r="EB144" s="111" t="str">
        <f t="shared" si="433"/>
        <v/>
      </c>
      <c r="EC144" s="112" t="str">
        <f t="shared" si="434"/>
        <v/>
      </c>
      <c r="EE144" s="3"/>
      <c r="EG144" s="105" t="str">
        <f t="shared" si="435"/>
        <v/>
      </c>
      <c r="EH144" s="106" t="str">
        <f t="shared" si="436"/>
        <v/>
      </c>
      <c r="EI144" s="107" t="str">
        <f t="shared" si="437"/>
        <v/>
      </c>
      <c r="EJ144" s="107" t="str">
        <f t="shared" si="438"/>
        <v/>
      </c>
      <c r="EK144" s="108" t="str">
        <f t="shared" si="439"/>
        <v/>
      </c>
      <c r="EL144" s="109" t="str">
        <f t="shared" si="440"/>
        <v/>
      </c>
      <c r="EM144" s="110" t="str">
        <f t="shared" si="441"/>
        <v/>
      </c>
      <c r="EN144" s="111" t="str">
        <f t="shared" si="442"/>
        <v/>
      </c>
      <c r="EO144" s="112" t="str">
        <f t="shared" si="443"/>
        <v/>
      </c>
      <c r="EQ144" s="3"/>
      <c r="ES144" s="105" t="str">
        <f t="shared" si="444"/>
        <v/>
      </c>
      <c r="ET144" s="106" t="str">
        <f t="shared" si="445"/>
        <v/>
      </c>
      <c r="EU144" s="107" t="str">
        <f t="shared" si="446"/>
        <v/>
      </c>
      <c r="EV144" s="107" t="str">
        <f t="shared" si="447"/>
        <v/>
      </c>
      <c r="EW144" s="108" t="str">
        <f t="shared" si="448"/>
        <v/>
      </c>
      <c r="EX144" s="109" t="str">
        <f t="shared" si="449"/>
        <v/>
      </c>
      <c r="EY144" s="110" t="str">
        <f t="shared" si="450"/>
        <v/>
      </c>
      <c r="EZ144" s="111" t="str">
        <f t="shared" si="451"/>
        <v/>
      </c>
      <c r="FA144" s="112" t="str">
        <f t="shared" si="452"/>
        <v/>
      </c>
      <c r="FC144" s="3"/>
      <c r="FE144" s="105" t="str">
        <f t="shared" si="453"/>
        <v/>
      </c>
      <c r="FF144" s="106" t="str">
        <f t="shared" si="454"/>
        <v/>
      </c>
      <c r="FG144" s="107" t="str">
        <f t="shared" si="455"/>
        <v/>
      </c>
      <c r="FH144" s="107" t="str">
        <f t="shared" si="456"/>
        <v/>
      </c>
      <c r="FI144" s="108" t="str">
        <f t="shared" si="457"/>
        <v/>
      </c>
      <c r="FJ144" s="109" t="str">
        <f t="shared" si="458"/>
        <v/>
      </c>
      <c r="FK144" s="110" t="str">
        <f t="shared" si="459"/>
        <v/>
      </c>
      <c r="FL144" s="111" t="str">
        <f t="shared" si="460"/>
        <v/>
      </c>
      <c r="FM144" s="112" t="str">
        <f t="shared" si="461"/>
        <v/>
      </c>
      <c r="FO144" s="3"/>
      <c r="FQ144" s="105" t="str">
        <f>IF(FU144="","",#REF!)</f>
        <v/>
      </c>
      <c r="FR144" s="106" t="str">
        <f t="shared" si="462"/>
        <v/>
      </c>
      <c r="FS144" s="107" t="str">
        <f t="shared" si="463"/>
        <v/>
      </c>
      <c r="FT144" s="107" t="str">
        <f t="shared" si="464"/>
        <v/>
      </c>
      <c r="FU144" s="108" t="str">
        <f t="shared" si="465"/>
        <v/>
      </c>
      <c r="FV144" s="109" t="str">
        <f t="shared" si="466"/>
        <v/>
      </c>
      <c r="FW144" s="110" t="str">
        <f t="shared" si="467"/>
        <v/>
      </c>
      <c r="FX144" s="111" t="str">
        <f t="shared" si="468"/>
        <v/>
      </c>
      <c r="FY144" s="112" t="str">
        <f t="shared" si="469"/>
        <v/>
      </c>
      <c r="GA144" s="3"/>
      <c r="GC144" s="105" t="str">
        <f t="shared" si="470"/>
        <v/>
      </c>
      <c r="GD144" s="106" t="str">
        <f t="shared" si="471"/>
        <v/>
      </c>
      <c r="GE144" s="107" t="str">
        <f t="shared" si="472"/>
        <v/>
      </c>
      <c r="GF144" s="107" t="str">
        <f t="shared" si="473"/>
        <v/>
      </c>
      <c r="GG144" s="108" t="str">
        <f t="shared" si="474"/>
        <v/>
      </c>
      <c r="GH144" s="109" t="str">
        <f t="shared" si="475"/>
        <v/>
      </c>
      <c r="GI144" s="110" t="str">
        <f t="shared" si="476"/>
        <v/>
      </c>
      <c r="GJ144" s="111" t="str">
        <f t="shared" si="477"/>
        <v/>
      </c>
      <c r="GK144" s="112" t="str">
        <f t="shared" si="478"/>
        <v/>
      </c>
      <c r="GM144" s="3"/>
      <c r="GO144" s="105" t="str">
        <f t="shared" si="479"/>
        <v/>
      </c>
      <c r="GP144" s="106" t="str">
        <f t="shared" si="480"/>
        <v/>
      </c>
      <c r="GQ144" s="107" t="str">
        <f t="shared" si="481"/>
        <v/>
      </c>
      <c r="GR144" s="107" t="str">
        <f t="shared" si="482"/>
        <v/>
      </c>
      <c r="GS144" s="108" t="str">
        <f t="shared" si="483"/>
        <v/>
      </c>
      <c r="GT144" s="109" t="str">
        <f t="shared" si="484"/>
        <v/>
      </c>
      <c r="GU144" s="110" t="str">
        <f t="shared" si="485"/>
        <v/>
      </c>
      <c r="GV144" s="111" t="str">
        <f t="shared" si="486"/>
        <v/>
      </c>
      <c r="GW144" s="112" t="str">
        <f t="shared" si="487"/>
        <v/>
      </c>
      <c r="GY144" s="3"/>
      <c r="HA144" s="105" t="str">
        <f t="shared" si="488"/>
        <v/>
      </c>
      <c r="HB144" s="106" t="str">
        <f t="shared" si="489"/>
        <v/>
      </c>
      <c r="HC144" s="107" t="str">
        <f t="shared" si="490"/>
        <v/>
      </c>
      <c r="HD144" s="107" t="str">
        <f t="shared" si="491"/>
        <v/>
      </c>
      <c r="HE144" s="108" t="str">
        <f t="shared" si="492"/>
        <v/>
      </c>
      <c r="HF144" s="109" t="str">
        <f t="shared" si="493"/>
        <v/>
      </c>
      <c r="HG144" s="110" t="str">
        <f t="shared" si="494"/>
        <v/>
      </c>
      <c r="HH144" s="111" t="str">
        <f t="shared" si="495"/>
        <v/>
      </c>
      <c r="HI144" s="112" t="str">
        <f t="shared" si="496"/>
        <v/>
      </c>
      <c r="HK144" s="3"/>
      <c r="HM144" s="105" t="str">
        <f t="shared" si="497"/>
        <v/>
      </c>
      <c r="HN144" s="106" t="str">
        <f t="shared" si="498"/>
        <v/>
      </c>
      <c r="HO144" s="107" t="str">
        <f t="shared" si="499"/>
        <v/>
      </c>
      <c r="HP144" s="107" t="str">
        <f t="shared" si="500"/>
        <v/>
      </c>
      <c r="HQ144" s="108" t="str">
        <f t="shared" si="501"/>
        <v/>
      </c>
      <c r="HR144" s="109" t="str">
        <f t="shared" si="502"/>
        <v/>
      </c>
      <c r="HS144" s="110" t="str">
        <f t="shared" si="503"/>
        <v/>
      </c>
      <c r="HT144" s="111" t="str">
        <f t="shared" si="504"/>
        <v/>
      </c>
      <c r="HU144" s="112" t="str">
        <f t="shared" si="505"/>
        <v/>
      </c>
      <c r="HW144" s="3"/>
      <c r="HY144" s="105" t="str">
        <f t="shared" si="506"/>
        <v/>
      </c>
      <c r="HZ144" s="106" t="str">
        <f t="shared" si="507"/>
        <v/>
      </c>
      <c r="IA144" s="107" t="str">
        <f t="shared" si="508"/>
        <v/>
      </c>
      <c r="IB144" s="107" t="str">
        <f t="shared" si="509"/>
        <v/>
      </c>
      <c r="IC144" s="108" t="str">
        <f t="shared" si="510"/>
        <v/>
      </c>
      <c r="ID144" s="109" t="str">
        <f t="shared" si="511"/>
        <v/>
      </c>
      <c r="IE144" s="110" t="str">
        <f t="shared" si="512"/>
        <v/>
      </c>
      <c r="IF144" s="111" t="str">
        <f t="shared" si="513"/>
        <v/>
      </c>
      <c r="IG144" s="112" t="str">
        <f t="shared" si="514"/>
        <v/>
      </c>
      <c r="II144" s="3"/>
      <c r="IK144" s="105" t="str">
        <f t="shared" si="515"/>
        <v/>
      </c>
      <c r="IL144" s="106" t="str">
        <f t="shared" si="516"/>
        <v/>
      </c>
      <c r="IM144" s="107" t="str">
        <f t="shared" si="517"/>
        <v/>
      </c>
      <c r="IN144" s="107" t="str">
        <f t="shared" si="518"/>
        <v/>
      </c>
      <c r="IO144" s="108" t="str">
        <f t="shared" si="519"/>
        <v/>
      </c>
      <c r="IP144" s="109" t="str">
        <f t="shared" si="520"/>
        <v/>
      </c>
      <c r="IQ144" s="110" t="str">
        <f t="shared" si="521"/>
        <v/>
      </c>
      <c r="IR144" s="111" t="str">
        <f t="shared" si="522"/>
        <v/>
      </c>
      <c r="IS144" s="112" t="str">
        <f t="shared" si="523"/>
        <v/>
      </c>
      <c r="IU144" s="3"/>
      <c r="IW144" s="105" t="str">
        <f t="shared" si="524"/>
        <v/>
      </c>
      <c r="IX144" s="106" t="str">
        <f t="shared" si="525"/>
        <v/>
      </c>
      <c r="IY144" s="107" t="str">
        <f t="shared" si="526"/>
        <v/>
      </c>
      <c r="IZ144" s="107" t="str">
        <f t="shared" si="527"/>
        <v/>
      </c>
      <c r="JA144" s="108" t="str">
        <f t="shared" si="528"/>
        <v/>
      </c>
      <c r="JB144" s="109" t="str">
        <f t="shared" si="529"/>
        <v/>
      </c>
      <c r="JC144" s="110" t="str">
        <f t="shared" si="530"/>
        <v/>
      </c>
      <c r="JD144" s="111" t="str">
        <f t="shared" si="531"/>
        <v/>
      </c>
      <c r="JE144" s="112" t="str">
        <f t="shared" si="532"/>
        <v/>
      </c>
      <c r="JG144" s="3"/>
      <c r="JI144" s="105" t="str">
        <f t="shared" si="533"/>
        <v/>
      </c>
      <c r="JJ144" s="106" t="str">
        <f t="shared" si="534"/>
        <v/>
      </c>
      <c r="JK144" s="107" t="str">
        <f t="shared" si="535"/>
        <v/>
      </c>
      <c r="JL144" s="107" t="str">
        <f t="shared" si="536"/>
        <v/>
      </c>
      <c r="JM144" s="108" t="str">
        <f t="shared" si="537"/>
        <v/>
      </c>
      <c r="JN144" s="109" t="str">
        <f t="shared" si="538"/>
        <v/>
      </c>
      <c r="JO144" s="110" t="str">
        <f t="shared" si="539"/>
        <v/>
      </c>
      <c r="JP144" s="111" t="str">
        <f t="shared" si="540"/>
        <v/>
      </c>
      <c r="JQ144" s="112" t="str">
        <f t="shared" si="541"/>
        <v/>
      </c>
      <c r="JS144" s="3"/>
      <c r="JU144" s="105" t="str">
        <f t="shared" si="542"/>
        <v/>
      </c>
      <c r="JV144" s="106" t="str">
        <f t="shared" si="543"/>
        <v/>
      </c>
      <c r="JW144" s="107" t="str">
        <f t="shared" si="544"/>
        <v/>
      </c>
      <c r="JX144" s="107" t="str">
        <f t="shared" si="545"/>
        <v/>
      </c>
      <c r="JY144" s="108" t="str">
        <f t="shared" si="546"/>
        <v/>
      </c>
      <c r="JZ144" s="109" t="str">
        <f t="shared" si="547"/>
        <v/>
      </c>
      <c r="KA144" s="110" t="str">
        <f t="shared" si="548"/>
        <v/>
      </c>
      <c r="KB144" s="111" t="str">
        <f t="shared" si="549"/>
        <v/>
      </c>
      <c r="KC144" s="112" t="str">
        <f t="shared" si="550"/>
        <v/>
      </c>
      <c r="KE144" s="3"/>
    </row>
    <row r="145" spans="1:291" ht="13.5" customHeight="1">
      <c r="A145" s="20"/>
      <c r="E145" s="105" t="str">
        <f t="shared" si="337"/>
        <v/>
      </c>
      <c r="F145" s="106" t="str">
        <f t="shared" si="338"/>
        <v/>
      </c>
      <c r="G145" s="107" t="str">
        <f t="shared" si="339"/>
        <v/>
      </c>
      <c r="H145" s="107" t="str">
        <f t="shared" si="340"/>
        <v/>
      </c>
      <c r="I145" s="108" t="str">
        <f t="shared" si="341"/>
        <v/>
      </c>
      <c r="J145" s="109" t="str">
        <f t="shared" si="342"/>
        <v/>
      </c>
      <c r="K145" s="110" t="str">
        <f t="shared" si="343"/>
        <v/>
      </c>
      <c r="L145" s="111" t="str">
        <f t="shared" si="344"/>
        <v/>
      </c>
      <c r="M145" s="112" t="str">
        <f t="shared" si="345"/>
        <v/>
      </c>
      <c r="O145" s="3"/>
      <c r="Q145" s="105" t="str">
        <f t="shared" si="346"/>
        <v/>
      </c>
      <c r="R145" s="106" t="str">
        <f t="shared" si="347"/>
        <v/>
      </c>
      <c r="S145" s="107" t="str">
        <f t="shared" si="348"/>
        <v/>
      </c>
      <c r="T145" s="107" t="str">
        <f t="shared" si="349"/>
        <v/>
      </c>
      <c r="U145" s="108" t="str">
        <f t="shared" si="350"/>
        <v/>
      </c>
      <c r="V145" s="109" t="str">
        <f t="shared" si="351"/>
        <v/>
      </c>
      <c r="W145" s="110" t="str">
        <f t="shared" si="352"/>
        <v/>
      </c>
      <c r="X145" s="111" t="s">
        <v>287</v>
      </c>
      <c r="Y145" s="112" t="str">
        <f t="shared" si="353"/>
        <v/>
      </c>
      <c r="AA145" s="3"/>
      <c r="AC145" s="105" t="str">
        <f t="shared" si="354"/>
        <v/>
      </c>
      <c r="AD145" s="106" t="str">
        <f t="shared" si="355"/>
        <v/>
      </c>
      <c r="AE145" s="107" t="str">
        <f t="shared" si="356"/>
        <v/>
      </c>
      <c r="AF145" s="107" t="str">
        <f t="shared" si="357"/>
        <v/>
      </c>
      <c r="AG145" s="108" t="str">
        <f t="shared" si="358"/>
        <v/>
      </c>
      <c r="AH145" s="109" t="str">
        <f t="shared" si="359"/>
        <v/>
      </c>
      <c r="AI145" s="110" t="str">
        <f t="shared" si="360"/>
        <v/>
      </c>
      <c r="AJ145" s="111" t="str">
        <f t="shared" si="361"/>
        <v/>
      </c>
      <c r="AK145" s="112" t="str">
        <f t="shared" si="362"/>
        <v/>
      </c>
      <c r="AM145" s="3"/>
      <c r="AO145" s="105" t="str">
        <f t="shared" si="363"/>
        <v/>
      </c>
      <c r="AP145" s="106" t="str">
        <f t="shared" si="364"/>
        <v/>
      </c>
      <c r="AQ145" s="107" t="str">
        <f t="shared" si="365"/>
        <v/>
      </c>
      <c r="AR145" s="107" t="str">
        <f t="shared" si="366"/>
        <v/>
      </c>
      <c r="AS145" s="108" t="str">
        <f t="shared" si="367"/>
        <v/>
      </c>
      <c r="AT145" s="109" t="str">
        <f t="shared" si="368"/>
        <v/>
      </c>
      <c r="AU145" s="110" t="str">
        <f t="shared" si="369"/>
        <v/>
      </c>
      <c r="AV145" s="111" t="str">
        <f t="shared" si="370"/>
        <v/>
      </c>
      <c r="AW145" s="112" t="str">
        <f t="shared" si="371"/>
        <v/>
      </c>
      <c r="AY145" s="3"/>
      <c r="BA145" s="105" t="str">
        <f t="shared" si="372"/>
        <v/>
      </c>
      <c r="BB145" s="106" t="str">
        <f t="shared" si="373"/>
        <v/>
      </c>
      <c r="BC145" s="107" t="str">
        <f t="shared" si="374"/>
        <v/>
      </c>
      <c r="BD145" s="107" t="str">
        <f t="shared" si="375"/>
        <v/>
      </c>
      <c r="BE145" s="108" t="str">
        <f t="shared" si="376"/>
        <v/>
      </c>
      <c r="BF145" s="109" t="str">
        <f t="shared" si="377"/>
        <v/>
      </c>
      <c r="BG145" s="110" t="str">
        <f t="shared" si="378"/>
        <v/>
      </c>
      <c r="BH145" s="111" t="str">
        <f t="shared" si="379"/>
        <v/>
      </c>
      <c r="BI145" s="112" t="str">
        <f t="shared" si="380"/>
        <v/>
      </c>
      <c r="BK145" s="3"/>
      <c r="BM145" s="105" t="str">
        <f t="shared" si="381"/>
        <v/>
      </c>
      <c r="BN145" s="106" t="str">
        <f t="shared" si="382"/>
        <v/>
      </c>
      <c r="BO145" s="107" t="str">
        <f t="shared" si="383"/>
        <v/>
      </c>
      <c r="BP145" s="107" t="str">
        <f t="shared" si="384"/>
        <v/>
      </c>
      <c r="BQ145" s="108" t="str">
        <f t="shared" si="385"/>
        <v/>
      </c>
      <c r="BR145" s="109" t="str">
        <f t="shared" si="386"/>
        <v/>
      </c>
      <c r="BS145" s="110" t="str">
        <f t="shared" si="387"/>
        <v/>
      </c>
      <c r="BT145" s="111" t="str">
        <f t="shared" si="388"/>
        <v/>
      </c>
      <c r="BU145" s="112" t="str">
        <f t="shared" si="389"/>
        <v/>
      </c>
      <c r="BW145" s="3"/>
      <c r="BY145" s="105" t="str">
        <f t="shared" si="390"/>
        <v/>
      </c>
      <c r="BZ145" s="106" t="str">
        <f t="shared" si="391"/>
        <v/>
      </c>
      <c r="CA145" s="107" t="str">
        <f t="shared" si="392"/>
        <v/>
      </c>
      <c r="CB145" s="107" t="str">
        <f t="shared" si="393"/>
        <v/>
      </c>
      <c r="CC145" s="108" t="str">
        <f t="shared" si="394"/>
        <v/>
      </c>
      <c r="CD145" s="109" t="str">
        <f t="shared" si="395"/>
        <v/>
      </c>
      <c r="CE145" s="110" t="str">
        <f t="shared" si="396"/>
        <v/>
      </c>
      <c r="CF145" s="111" t="str">
        <f t="shared" si="397"/>
        <v/>
      </c>
      <c r="CG145" s="112" t="str">
        <f t="shared" si="398"/>
        <v/>
      </c>
      <c r="CI145" s="3"/>
      <c r="CK145" s="105" t="str">
        <f t="shared" si="399"/>
        <v/>
      </c>
      <c r="CL145" s="106" t="str">
        <f t="shared" si="400"/>
        <v/>
      </c>
      <c r="CM145" s="107" t="str">
        <f t="shared" si="401"/>
        <v/>
      </c>
      <c r="CN145" s="107" t="str">
        <f t="shared" si="402"/>
        <v/>
      </c>
      <c r="CO145" s="108" t="str">
        <f t="shared" si="403"/>
        <v/>
      </c>
      <c r="CP145" s="109" t="str">
        <f t="shared" si="404"/>
        <v/>
      </c>
      <c r="CQ145" s="110" t="str">
        <f t="shared" si="405"/>
        <v/>
      </c>
      <c r="CR145" s="111" t="str">
        <f t="shared" si="406"/>
        <v/>
      </c>
      <c r="CS145" s="112" t="str">
        <f t="shared" si="407"/>
        <v/>
      </c>
      <c r="CU145" s="3"/>
      <c r="CW145" s="105" t="str">
        <f t="shared" si="408"/>
        <v/>
      </c>
      <c r="CX145" s="106" t="str">
        <f t="shared" si="409"/>
        <v/>
      </c>
      <c r="CY145" s="107" t="str">
        <f t="shared" si="410"/>
        <v/>
      </c>
      <c r="CZ145" s="107" t="str">
        <f t="shared" si="411"/>
        <v/>
      </c>
      <c r="DA145" s="108" t="str">
        <f t="shared" si="412"/>
        <v/>
      </c>
      <c r="DB145" s="109" t="str">
        <f t="shared" si="413"/>
        <v/>
      </c>
      <c r="DC145" s="110" t="str">
        <f t="shared" si="414"/>
        <v/>
      </c>
      <c r="DD145" s="111" t="str">
        <f t="shared" si="415"/>
        <v/>
      </c>
      <c r="DE145" s="112" t="str">
        <f t="shared" si="416"/>
        <v/>
      </c>
      <c r="DG145" s="3"/>
      <c r="DI145" s="105" t="str">
        <f t="shared" si="417"/>
        <v/>
      </c>
      <c r="DJ145" s="106" t="str">
        <f t="shared" si="418"/>
        <v/>
      </c>
      <c r="DK145" s="107" t="str">
        <f t="shared" si="419"/>
        <v/>
      </c>
      <c r="DL145" s="107" t="str">
        <f t="shared" si="420"/>
        <v/>
      </c>
      <c r="DM145" s="108" t="str">
        <f t="shared" si="421"/>
        <v/>
      </c>
      <c r="DN145" s="109" t="str">
        <f t="shared" si="422"/>
        <v/>
      </c>
      <c r="DO145" s="110" t="str">
        <f t="shared" si="423"/>
        <v/>
      </c>
      <c r="DP145" s="111" t="str">
        <f t="shared" si="424"/>
        <v/>
      </c>
      <c r="DQ145" s="112" t="str">
        <f t="shared" si="425"/>
        <v/>
      </c>
      <c r="DS145" s="3"/>
      <c r="DU145" s="105" t="str">
        <f t="shared" si="426"/>
        <v/>
      </c>
      <c r="DV145" s="106" t="str">
        <f t="shared" si="427"/>
        <v/>
      </c>
      <c r="DW145" s="107" t="str">
        <f t="shared" si="428"/>
        <v/>
      </c>
      <c r="DX145" s="107" t="str">
        <f t="shared" si="429"/>
        <v/>
      </c>
      <c r="DY145" s="108" t="str">
        <f t="shared" si="430"/>
        <v/>
      </c>
      <c r="DZ145" s="109" t="str">
        <f t="shared" si="431"/>
        <v/>
      </c>
      <c r="EA145" s="110" t="str">
        <f t="shared" si="432"/>
        <v/>
      </c>
      <c r="EB145" s="111" t="str">
        <f t="shared" si="433"/>
        <v/>
      </c>
      <c r="EC145" s="112" t="str">
        <f t="shared" si="434"/>
        <v/>
      </c>
      <c r="EE145" s="3"/>
      <c r="EG145" s="105" t="str">
        <f t="shared" si="435"/>
        <v/>
      </c>
      <c r="EH145" s="106" t="str">
        <f t="shared" si="436"/>
        <v/>
      </c>
      <c r="EI145" s="107" t="str">
        <f t="shared" si="437"/>
        <v/>
      </c>
      <c r="EJ145" s="107" t="str">
        <f t="shared" si="438"/>
        <v/>
      </c>
      <c r="EK145" s="108" t="str">
        <f t="shared" si="439"/>
        <v/>
      </c>
      <c r="EL145" s="109" t="str">
        <f t="shared" si="440"/>
        <v/>
      </c>
      <c r="EM145" s="110" t="str">
        <f t="shared" si="441"/>
        <v/>
      </c>
      <c r="EN145" s="111" t="str">
        <f t="shared" si="442"/>
        <v/>
      </c>
      <c r="EO145" s="112" t="str">
        <f t="shared" si="443"/>
        <v/>
      </c>
      <c r="EQ145" s="3"/>
      <c r="ES145" s="105" t="str">
        <f t="shared" si="444"/>
        <v/>
      </c>
      <c r="ET145" s="106" t="str">
        <f t="shared" si="445"/>
        <v/>
      </c>
      <c r="EU145" s="107" t="str">
        <f t="shared" si="446"/>
        <v/>
      </c>
      <c r="EV145" s="107" t="str">
        <f t="shared" si="447"/>
        <v/>
      </c>
      <c r="EW145" s="108" t="str">
        <f t="shared" si="448"/>
        <v/>
      </c>
      <c r="EX145" s="109" t="str">
        <f t="shared" si="449"/>
        <v/>
      </c>
      <c r="EY145" s="110" t="str">
        <f t="shared" si="450"/>
        <v/>
      </c>
      <c r="EZ145" s="111" t="str">
        <f t="shared" si="451"/>
        <v/>
      </c>
      <c r="FA145" s="112" t="str">
        <f t="shared" si="452"/>
        <v/>
      </c>
      <c r="FC145" s="3"/>
      <c r="FE145" s="105" t="str">
        <f t="shared" si="453"/>
        <v/>
      </c>
      <c r="FF145" s="106" t="str">
        <f t="shared" si="454"/>
        <v/>
      </c>
      <c r="FG145" s="107" t="str">
        <f t="shared" si="455"/>
        <v/>
      </c>
      <c r="FH145" s="107" t="str">
        <f t="shared" si="456"/>
        <v/>
      </c>
      <c r="FI145" s="108" t="str">
        <f t="shared" si="457"/>
        <v/>
      </c>
      <c r="FJ145" s="109" t="str">
        <f t="shared" si="458"/>
        <v/>
      </c>
      <c r="FK145" s="110" t="str">
        <f t="shared" si="459"/>
        <v/>
      </c>
      <c r="FL145" s="111" t="str">
        <f t="shared" si="460"/>
        <v/>
      </c>
      <c r="FM145" s="112" t="str">
        <f t="shared" si="461"/>
        <v/>
      </c>
      <c r="FO145" s="3"/>
      <c r="FQ145" s="105" t="str">
        <f>IF(FU145="","",#REF!)</f>
        <v/>
      </c>
      <c r="FR145" s="106" t="str">
        <f t="shared" si="462"/>
        <v/>
      </c>
      <c r="FS145" s="107" t="str">
        <f t="shared" si="463"/>
        <v/>
      </c>
      <c r="FT145" s="107" t="str">
        <f t="shared" si="464"/>
        <v/>
      </c>
      <c r="FU145" s="108" t="str">
        <f t="shared" si="465"/>
        <v/>
      </c>
      <c r="FV145" s="109" t="str">
        <f t="shared" si="466"/>
        <v/>
      </c>
      <c r="FW145" s="110" t="str">
        <f t="shared" si="467"/>
        <v/>
      </c>
      <c r="FX145" s="111" t="str">
        <f t="shared" si="468"/>
        <v/>
      </c>
      <c r="FY145" s="112" t="str">
        <f t="shared" si="469"/>
        <v/>
      </c>
      <c r="GA145" s="3"/>
      <c r="GC145" s="105" t="str">
        <f t="shared" si="470"/>
        <v/>
      </c>
      <c r="GD145" s="106" t="str">
        <f t="shared" si="471"/>
        <v/>
      </c>
      <c r="GE145" s="107" t="str">
        <f t="shared" si="472"/>
        <v/>
      </c>
      <c r="GF145" s="107" t="str">
        <f t="shared" si="473"/>
        <v/>
      </c>
      <c r="GG145" s="108" t="str">
        <f t="shared" si="474"/>
        <v/>
      </c>
      <c r="GH145" s="109" t="str">
        <f t="shared" si="475"/>
        <v/>
      </c>
      <c r="GI145" s="110" t="str">
        <f t="shared" si="476"/>
        <v/>
      </c>
      <c r="GJ145" s="111" t="str">
        <f t="shared" si="477"/>
        <v/>
      </c>
      <c r="GK145" s="112" t="str">
        <f t="shared" si="478"/>
        <v/>
      </c>
      <c r="GM145" s="3"/>
      <c r="GO145" s="105" t="str">
        <f t="shared" si="479"/>
        <v/>
      </c>
      <c r="GP145" s="106" t="str">
        <f t="shared" si="480"/>
        <v/>
      </c>
      <c r="GQ145" s="107" t="str">
        <f t="shared" si="481"/>
        <v/>
      </c>
      <c r="GR145" s="107" t="str">
        <f t="shared" si="482"/>
        <v/>
      </c>
      <c r="GS145" s="108" t="str">
        <f t="shared" si="483"/>
        <v/>
      </c>
      <c r="GT145" s="109" t="str">
        <f t="shared" si="484"/>
        <v/>
      </c>
      <c r="GU145" s="110" t="str">
        <f t="shared" si="485"/>
        <v/>
      </c>
      <c r="GV145" s="111" t="str">
        <f t="shared" si="486"/>
        <v/>
      </c>
      <c r="GW145" s="112" t="str">
        <f t="shared" si="487"/>
        <v/>
      </c>
      <c r="GY145" s="3"/>
      <c r="HA145" s="105" t="str">
        <f t="shared" si="488"/>
        <v/>
      </c>
      <c r="HB145" s="106" t="str">
        <f t="shared" si="489"/>
        <v/>
      </c>
      <c r="HC145" s="107" t="str">
        <f t="shared" si="490"/>
        <v/>
      </c>
      <c r="HD145" s="107" t="str">
        <f t="shared" si="491"/>
        <v/>
      </c>
      <c r="HE145" s="108" t="str">
        <f t="shared" si="492"/>
        <v/>
      </c>
      <c r="HF145" s="109" t="str">
        <f t="shared" si="493"/>
        <v/>
      </c>
      <c r="HG145" s="110" t="str">
        <f t="shared" si="494"/>
        <v/>
      </c>
      <c r="HH145" s="111" t="str">
        <f t="shared" si="495"/>
        <v/>
      </c>
      <c r="HI145" s="112" t="str">
        <f t="shared" si="496"/>
        <v/>
      </c>
      <c r="HK145" s="3"/>
      <c r="HM145" s="105" t="str">
        <f t="shared" si="497"/>
        <v/>
      </c>
      <c r="HN145" s="106" t="str">
        <f t="shared" si="498"/>
        <v/>
      </c>
      <c r="HO145" s="107" t="str">
        <f t="shared" si="499"/>
        <v/>
      </c>
      <c r="HP145" s="107" t="str">
        <f t="shared" si="500"/>
        <v/>
      </c>
      <c r="HQ145" s="108" t="str">
        <f t="shared" si="501"/>
        <v/>
      </c>
      <c r="HR145" s="109" t="str">
        <f t="shared" si="502"/>
        <v/>
      </c>
      <c r="HS145" s="110" t="str">
        <f t="shared" si="503"/>
        <v/>
      </c>
      <c r="HT145" s="111" t="str">
        <f t="shared" si="504"/>
        <v/>
      </c>
      <c r="HU145" s="112" t="str">
        <f t="shared" si="505"/>
        <v/>
      </c>
      <c r="HW145" s="3"/>
      <c r="HY145" s="105" t="str">
        <f t="shared" si="506"/>
        <v/>
      </c>
      <c r="HZ145" s="106" t="str">
        <f t="shared" si="507"/>
        <v/>
      </c>
      <c r="IA145" s="107" t="str">
        <f t="shared" si="508"/>
        <v/>
      </c>
      <c r="IB145" s="107" t="str">
        <f t="shared" si="509"/>
        <v/>
      </c>
      <c r="IC145" s="108" t="str">
        <f t="shared" si="510"/>
        <v/>
      </c>
      <c r="ID145" s="109" t="str">
        <f t="shared" si="511"/>
        <v/>
      </c>
      <c r="IE145" s="110" t="str">
        <f t="shared" si="512"/>
        <v/>
      </c>
      <c r="IF145" s="111" t="str">
        <f t="shared" si="513"/>
        <v/>
      </c>
      <c r="IG145" s="112" t="str">
        <f t="shared" si="514"/>
        <v/>
      </c>
      <c r="II145" s="3"/>
      <c r="IK145" s="105" t="str">
        <f t="shared" si="515"/>
        <v/>
      </c>
      <c r="IL145" s="106" t="str">
        <f t="shared" si="516"/>
        <v/>
      </c>
      <c r="IM145" s="107" t="str">
        <f t="shared" si="517"/>
        <v/>
      </c>
      <c r="IN145" s="107" t="str">
        <f t="shared" si="518"/>
        <v/>
      </c>
      <c r="IO145" s="108" t="str">
        <f t="shared" si="519"/>
        <v/>
      </c>
      <c r="IP145" s="109" t="str">
        <f t="shared" si="520"/>
        <v/>
      </c>
      <c r="IQ145" s="110" t="str">
        <f t="shared" si="521"/>
        <v/>
      </c>
      <c r="IR145" s="111" t="str">
        <f t="shared" si="522"/>
        <v/>
      </c>
      <c r="IS145" s="112" t="str">
        <f t="shared" si="523"/>
        <v/>
      </c>
      <c r="IU145" s="3"/>
      <c r="IW145" s="105" t="str">
        <f t="shared" si="524"/>
        <v/>
      </c>
      <c r="IX145" s="106" t="str">
        <f t="shared" si="525"/>
        <v/>
      </c>
      <c r="IY145" s="107" t="str">
        <f t="shared" si="526"/>
        <v/>
      </c>
      <c r="IZ145" s="107" t="str">
        <f t="shared" si="527"/>
        <v/>
      </c>
      <c r="JA145" s="108" t="str">
        <f t="shared" si="528"/>
        <v/>
      </c>
      <c r="JB145" s="109" t="str">
        <f t="shared" si="529"/>
        <v/>
      </c>
      <c r="JC145" s="110" t="str">
        <f t="shared" si="530"/>
        <v/>
      </c>
      <c r="JD145" s="111" t="str">
        <f t="shared" si="531"/>
        <v/>
      </c>
      <c r="JE145" s="112" t="str">
        <f t="shared" si="532"/>
        <v/>
      </c>
      <c r="JG145" s="3"/>
      <c r="JI145" s="105" t="str">
        <f t="shared" si="533"/>
        <v/>
      </c>
      <c r="JJ145" s="106" t="str">
        <f t="shared" si="534"/>
        <v/>
      </c>
      <c r="JK145" s="107" t="str">
        <f t="shared" si="535"/>
        <v/>
      </c>
      <c r="JL145" s="107" t="str">
        <f t="shared" si="536"/>
        <v/>
      </c>
      <c r="JM145" s="108" t="str">
        <f t="shared" si="537"/>
        <v/>
      </c>
      <c r="JN145" s="109" t="str">
        <f t="shared" si="538"/>
        <v/>
      </c>
      <c r="JO145" s="110" t="str">
        <f t="shared" si="539"/>
        <v/>
      </c>
      <c r="JP145" s="111" t="str">
        <f t="shared" si="540"/>
        <v/>
      </c>
      <c r="JQ145" s="112" t="str">
        <f t="shared" si="541"/>
        <v/>
      </c>
      <c r="JS145" s="3"/>
      <c r="JU145" s="105" t="str">
        <f t="shared" si="542"/>
        <v/>
      </c>
      <c r="JV145" s="106" t="str">
        <f t="shared" si="543"/>
        <v/>
      </c>
      <c r="JW145" s="107" t="str">
        <f t="shared" si="544"/>
        <v/>
      </c>
      <c r="JX145" s="107" t="str">
        <f t="shared" si="545"/>
        <v/>
      </c>
      <c r="JY145" s="108" t="str">
        <f t="shared" si="546"/>
        <v/>
      </c>
      <c r="JZ145" s="109" t="str">
        <f t="shared" si="547"/>
        <v/>
      </c>
      <c r="KA145" s="110" t="str">
        <f t="shared" si="548"/>
        <v/>
      </c>
      <c r="KB145" s="111" t="str">
        <f t="shared" si="549"/>
        <v/>
      </c>
      <c r="KC145" s="112" t="str">
        <f t="shared" si="550"/>
        <v/>
      </c>
      <c r="KE145" s="3"/>
    </row>
    <row r="146" spans="1:291" ht="13.5" customHeight="1">
      <c r="A146" s="20"/>
      <c r="E146" s="105" t="str">
        <f t="shared" si="337"/>
        <v/>
      </c>
      <c r="F146" s="106" t="str">
        <f t="shared" si="338"/>
        <v/>
      </c>
      <c r="G146" s="107" t="str">
        <f t="shared" si="339"/>
        <v/>
      </c>
      <c r="H146" s="107" t="str">
        <f t="shared" si="340"/>
        <v/>
      </c>
      <c r="I146" s="108" t="str">
        <f t="shared" si="341"/>
        <v/>
      </c>
      <c r="J146" s="109" t="str">
        <f t="shared" si="342"/>
        <v/>
      </c>
      <c r="K146" s="110" t="str">
        <f t="shared" si="343"/>
        <v/>
      </c>
      <c r="L146" s="111" t="str">
        <f t="shared" si="344"/>
        <v/>
      </c>
      <c r="M146" s="112" t="str">
        <f t="shared" si="345"/>
        <v/>
      </c>
      <c r="O146" s="3"/>
      <c r="Q146" s="105" t="str">
        <f t="shared" si="346"/>
        <v/>
      </c>
      <c r="R146" s="106" t="str">
        <f t="shared" si="347"/>
        <v/>
      </c>
      <c r="S146" s="107" t="str">
        <f t="shared" si="348"/>
        <v/>
      </c>
      <c r="T146" s="107" t="str">
        <f t="shared" si="349"/>
        <v/>
      </c>
      <c r="U146" s="108" t="str">
        <f t="shared" si="350"/>
        <v/>
      </c>
      <c r="V146" s="109" t="str">
        <f t="shared" si="351"/>
        <v/>
      </c>
      <c r="W146" s="110" t="str">
        <f t="shared" si="352"/>
        <v/>
      </c>
      <c r="X146" s="111" t="s">
        <v>287</v>
      </c>
      <c r="Y146" s="112" t="str">
        <f t="shared" si="353"/>
        <v/>
      </c>
      <c r="AA146" s="3"/>
      <c r="AC146" s="105" t="str">
        <f t="shared" si="354"/>
        <v/>
      </c>
      <c r="AD146" s="106" t="str">
        <f t="shared" si="355"/>
        <v/>
      </c>
      <c r="AE146" s="107" t="str">
        <f t="shared" si="356"/>
        <v/>
      </c>
      <c r="AF146" s="107" t="str">
        <f t="shared" si="357"/>
        <v/>
      </c>
      <c r="AG146" s="108" t="str">
        <f t="shared" si="358"/>
        <v/>
      </c>
      <c r="AH146" s="109" t="str">
        <f t="shared" si="359"/>
        <v/>
      </c>
      <c r="AI146" s="110" t="str">
        <f t="shared" si="360"/>
        <v/>
      </c>
      <c r="AJ146" s="111" t="str">
        <f t="shared" si="361"/>
        <v/>
      </c>
      <c r="AK146" s="112" t="str">
        <f t="shared" si="362"/>
        <v/>
      </c>
      <c r="AM146" s="3"/>
      <c r="AO146" s="105" t="str">
        <f t="shared" si="363"/>
        <v/>
      </c>
      <c r="AP146" s="106" t="str">
        <f t="shared" si="364"/>
        <v/>
      </c>
      <c r="AQ146" s="107" t="str">
        <f t="shared" si="365"/>
        <v/>
      </c>
      <c r="AR146" s="107" t="str">
        <f t="shared" si="366"/>
        <v/>
      </c>
      <c r="AS146" s="108" t="str">
        <f t="shared" si="367"/>
        <v/>
      </c>
      <c r="AT146" s="109" t="str">
        <f t="shared" si="368"/>
        <v/>
      </c>
      <c r="AU146" s="110" t="str">
        <f t="shared" si="369"/>
        <v/>
      </c>
      <c r="AV146" s="111" t="str">
        <f t="shared" si="370"/>
        <v/>
      </c>
      <c r="AW146" s="112" t="str">
        <f t="shared" si="371"/>
        <v/>
      </c>
      <c r="AY146" s="3"/>
      <c r="BA146" s="105" t="str">
        <f t="shared" si="372"/>
        <v/>
      </c>
      <c r="BB146" s="106" t="str">
        <f t="shared" si="373"/>
        <v/>
      </c>
      <c r="BC146" s="107" t="str">
        <f t="shared" si="374"/>
        <v/>
      </c>
      <c r="BD146" s="107" t="str">
        <f t="shared" si="375"/>
        <v/>
      </c>
      <c r="BE146" s="108" t="str">
        <f t="shared" si="376"/>
        <v/>
      </c>
      <c r="BF146" s="109" t="str">
        <f t="shared" si="377"/>
        <v/>
      </c>
      <c r="BG146" s="110" t="str">
        <f t="shared" si="378"/>
        <v/>
      </c>
      <c r="BH146" s="111" t="str">
        <f t="shared" si="379"/>
        <v/>
      </c>
      <c r="BI146" s="112" t="str">
        <f t="shared" si="380"/>
        <v/>
      </c>
      <c r="BK146" s="3"/>
      <c r="BM146" s="105" t="str">
        <f t="shared" si="381"/>
        <v/>
      </c>
      <c r="BN146" s="106" t="str">
        <f t="shared" si="382"/>
        <v/>
      </c>
      <c r="BO146" s="107" t="str">
        <f t="shared" si="383"/>
        <v/>
      </c>
      <c r="BP146" s="107" t="str">
        <f t="shared" si="384"/>
        <v/>
      </c>
      <c r="BQ146" s="108" t="str">
        <f t="shared" si="385"/>
        <v/>
      </c>
      <c r="BR146" s="109" t="str">
        <f t="shared" si="386"/>
        <v/>
      </c>
      <c r="BS146" s="110" t="str">
        <f t="shared" si="387"/>
        <v/>
      </c>
      <c r="BT146" s="111" t="str">
        <f t="shared" si="388"/>
        <v/>
      </c>
      <c r="BU146" s="112" t="str">
        <f t="shared" si="389"/>
        <v/>
      </c>
      <c r="BW146" s="3"/>
      <c r="BY146" s="105" t="str">
        <f t="shared" si="390"/>
        <v/>
      </c>
      <c r="BZ146" s="106" t="str">
        <f t="shared" si="391"/>
        <v/>
      </c>
      <c r="CA146" s="107" t="str">
        <f t="shared" si="392"/>
        <v/>
      </c>
      <c r="CB146" s="107" t="str">
        <f t="shared" si="393"/>
        <v/>
      </c>
      <c r="CC146" s="108" t="str">
        <f t="shared" si="394"/>
        <v/>
      </c>
      <c r="CD146" s="109" t="str">
        <f t="shared" si="395"/>
        <v/>
      </c>
      <c r="CE146" s="110" t="str">
        <f t="shared" si="396"/>
        <v/>
      </c>
      <c r="CF146" s="111" t="str">
        <f t="shared" si="397"/>
        <v/>
      </c>
      <c r="CG146" s="112" t="str">
        <f t="shared" si="398"/>
        <v/>
      </c>
      <c r="CI146" s="3"/>
      <c r="CK146" s="105" t="str">
        <f t="shared" si="399"/>
        <v/>
      </c>
      <c r="CL146" s="106" t="str">
        <f t="shared" si="400"/>
        <v/>
      </c>
      <c r="CM146" s="107" t="str">
        <f t="shared" si="401"/>
        <v/>
      </c>
      <c r="CN146" s="107" t="str">
        <f t="shared" si="402"/>
        <v/>
      </c>
      <c r="CO146" s="108" t="str">
        <f t="shared" si="403"/>
        <v/>
      </c>
      <c r="CP146" s="109" t="str">
        <f t="shared" si="404"/>
        <v/>
      </c>
      <c r="CQ146" s="110" t="str">
        <f t="shared" si="405"/>
        <v/>
      </c>
      <c r="CR146" s="111" t="str">
        <f t="shared" si="406"/>
        <v/>
      </c>
      <c r="CS146" s="112" t="str">
        <f t="shared" si="407"/>
        <v/>
      </c>
      <c r="CU146" s="3"/>
      <c r="CW146" s="105" t="str">
        <f t="shared" si="408"/>
        <v/>
      </c>
      <c r="CX146" s="106" t="str">
        <f t="shared" si="409"/>
        <v/>
      </c>
      <c r="CY146" s="107" t="str">
        <f t="shared" si="410"/>
        <v/>
      </c>
      <c r="CZ146" s="107" t="str">
        <f t="shared" si="411"/>
        <v/>
      </c>
      <c r="DA146" s="108" t="str">
        <f t="shared" si="412"/>
        <v/>
      </c>
      <c r="DB146" s="109" t="str">
        <f t="shared" si="413"/>
        <v/>
      </c>
      <c r="DC146" s="110" t="str">
        <f t="shared" si="414"/>
        <v/>
      </c>
      <c r="DD146" s="111" t="str">
        <f t="shared" si="415"/>
        <v/>
      </c>
      <c r="DE146" s="112" t="str">
        <f t="shared" si="416"/>
        <v/>
      </c>
      <c r="DG146" s="3"/>
      <c r="DI146" s="105" t="str">
        <f t="shared" si="417"/>
        <v/>
      </c>
      <c r="DJ146" s="106" t="str">
        <f t="shared" si="418"/>
        <v/>
      </c>
      <c r="DK146" s="107" t="str">
        <f t="shared" si="419"/>
        <v/>
      </c>
      <c r="DL146" s="107" t="str">
        <f t="shared" si="420"/>
        <v/>
      </c>
      <c r="DM146" s="108" t="str">
        <f t="shared" si="421"/>
        <v/>
      </c>
      <c r="DN146" s="109" t="str">
        <f t="shared" si="422"/>
        <v/>
      </c>
      <c r="DO146" s="110" t="str">
        <f t="shared" si="423"/>
        <v/>
      </c>
      <c r="DP146" s="111" t="str">
        <f t="shared" si="424"/>
        <v/>
      </c>
      <c r="DQ146" s="112" t="str">
        <f t="shared" si="425"/>
        <v/>
      </c>
      <c r="DS146" s="3"/>
      <c r="DU146" s="105" t="str">
        <f t="shared" si="426"/>
        <v/>
      </c>
      <c r="DV146" s="106" t="str">
        <f t="shared" si="427"/>
        <v/>
      </c>
      <c r="DW146" s="107" t="str">
        <f t="shared" si="428"/>
        <v/>
      </c>
      <c r="DX146" s="107" t="str">
        <f t="shared" si="429"/>
        <v/>
      </c>
      <c r="DY146" s="108" t="str">
        <f t="shared" si="430"/>
        <v/>
      </c>
      <c r="DZ146" s="109" t="str">
        <f t="shared" si="431"/>
        <v/>
      </c>
      <c r="EA146" s="110" t="str">
        <f t="shared" si="432"/>
        <v/>
      </c>
      <c r="EB146" s="111" t="str">
        <f t="shared" si="433"/>
        <v/>
      </c>
      <c r="EC146" s="112" t="str">
        <f t="shared" si="434"/>
        <v/>
      </c>
      <c r="EE146" s="3"/>
      <c r="EG146" s="105" t="str">
        <f t="shared" si="435"/>
        <v/>
      </c>
      <c r="EH146" s="106" t="str">
        <f t="shared" si="436"/>
        <v/>
      </c>
      <c r="EI146" s="107" t="str">
        <f t="shared" si="437"/>
        <v/>
      </c>
      <c r="EJ146" s="107" t="str">
        <f t="shared" si="438"/>
        <v/>
      </c>
      <c r="EK146" s="108" t="str">
        <f t="shared" si="439"/>
        <v/>
      </c>
      <c r="EL146" s="109" t="str">
        <f t="shared" si="440"/>
        <v/>
      </c>
      <c r="EM146" s="110" t="str">
        <f t="shared" si="441"/>
        <v/>
      </c>
      <c r="EN146" s="111" t="str">
        <f t="shared" si="442"/>
        <v/>
      </c>
      <c r="EO146" s="112" t="str">
        <f t="shared" si="443"/>
        <v/>
      </c>
      <c r="EQ146" s="3"/>
      <c r="ES146" s="105" t="str">
        <f t="shared" si="444"/>
        <v/>
      </c>
      <c r="ET146" s="106" t="str">
        <f t="shared" si="445"/>
        <v/>
      </c>
      <c r="EU146" s="107" t="str">
        <f t="shared" si="446"/>
        <v/>
      </c>
      <c r="EV146" s="107" t="str">
        <f t="shared" si="447"/>
        <v/>
      </c>
      <c r="EW146" s="108" t="str">
        <f t="shared" si="448"/>
        <v/>
      </c>
      <c r="EX146" s="109" t="str">
        <f t="shared" si="449"/>
        <v/>
      </c>
      <c r="EY146" s="110" t="str">
        <f t="shared" si="450"/>
        <v/>
      </c>
      <c r="EZ146" s="111" t="str">
        <f t="shared" si="451"/>
        <v/>
      </c>
      <c r="FA146" s="112" t="str">
        <f t="shared" si="452"/>
        <v/>
      </c>
      <c r="FC146" s="3"/>
      <c r="FE146" s="105" t="str">
        <f t="shared" si="453"/>
        <v/>
      </c>
      <c r="FF146" s="106" t="str">
        <f t="shared" si="454"/>
        <v/>
      </c>
      <c r="FG146" s="107" t="str">
        <f t="shared" si="455"/>
        <v/>
      </c>
      <c r="FH146" s="107" t="str">
        <f t="shared" si="456"/>
        <v/>
      </c>
      <c r="FI146" s="108" t="str">
        <f t="shared" si="457"/>
        <v/>
      </c>
      <c r="FJ146" s="109" t="str">
        <f t="shared" si="458"/>
        <v/>
      </c>
      <c r="FK146" s="110" t="str">
        <f t="shared" si="459"/>
        <v/>
      </c>
      <c r="FL146" s="111" t="str">
        <f t="shared" si="460"/>
        <v/>
      </c>
      <c r="FM146" s="112" t="str">
        <f t="shared" si="461"/>
        <v/>
      </c>
      <c r="FO146" s="3"/>
      <c r="FQ146" s="105" t="str">
        <f>IF(FU146="","",#REF!)</f>
        <v/>
      </c>
      <c r="FR146" s="106" t="str">
        <f t="shared" si="462"/>
        <v/>
      </c>
      <c r="FS146" s="107" t="str">
        <f t="shared" si="463"/>
        <v/>
      </c>
      <c r="FT146" s="107" t="str">
        <f t="shared" si="464"/>
        <v/>
      </c>
      <c r="FU146" s="108" t="str">
        <f t="shared" si="465"/>
        <v/>
      </c>
      <c r="FV146" s="109" t="str">
        <f t="shared" si="466"/>
        <v/>
      </c>
      <c r="FW146" s="110" t="str">
        <f t="shared" si="467"/>
        <v/>
      </c>
      <c r="FX146" s="111" t="str">
        <f t="shared" si="468"/>
        <v/>
      </c>
      <c r="FY146" s="112" t="str">
        <f t="shared" si="469"/>
        <v/>
      </c>
      <c r="GA146" s="3"/>
      <c r="GC146" s="105" t="str">
        <f t="shared" si="470"/>
        <v/>
      </c>
      <c r="GD146" s="106" t="str">
        <f t="shared" si="471"/>
        <v/>
      </c>
      <c r="GE146" s="107" t="str">
        <f t="shared" si="472"/>
        <v/>
      </c>
      <c r="GF146" s="107" t="str">
        <f t="shared" si="473"/>
        <v/>
      </c>
      <c r="GG146" s="108" t="str">
        <f t="shared" si="474"/>
        <v/>
      </c>
      <c r="GH146" s="109" t="str">
        <f t="shared" si="475"/>
        <v/>
      </c>
      <c r="GI146" s="110" t="str">
        <f t="shared" si="476"/>
        <v/>
      </c>
      <c r="GJ146" s="111" t="str">
        <f t="shared" si="477"/>
        <v/>
      </c>
      <c r="GK146" s="112" t="str">
        <f t="shared" si="478"/>
        <v/>
      </c>
      <c r="GM146" s="3"/>
      <c r="GO146" s="105" t="str">
        <f t="shared" si="479"/>
        <v/>
      </c>
      <c r="GP146" s="106" t="str">
        <f t="shared" si="480"/>
        <v/>
      </c>
      <c r="GQ146" s="107" t="str">
        <f t="shared" si="481"/>
        <v/>
      </c>
      <c r="GR146" s="107" t="str">
        <f t="shared" si="482"/>
        <v/>
      </c>
      <c r="GS146" s="108" t="str">
        <f t="shared" si="483"/>
        <v/>
      </c>
      <c r="GT146" s="109" t="str">
        <f t="shared" si="484"/>
        <v/>
      </c>
      <c r="GU146" s="110" t="str">
        <f t="shared" si="485"/>
        <v/>
      </c>
      <c r="GV146" s="111" t="str">
        <f t="shared" si="486"/>
        <v/>
      </c>
      <c r="GW146" s="112" t="str">
        <f t="shared" si="487"/>
        <v/>
      </c>
      <c r="GY146" s="3"/>
      <c r="HA146" s="105" t="str">
        <f t="shared" si="488"/>
        <v/>
      </c>
      <c r="HB146" s="106" t="str">
        <f t="shared" si="489"/>
        <v/>
      </c>
      <c r="HC146" s="107" t="str">
        <f t="shared" si="490"/>
        <v/>
      </c>
      <c r="HD146" s="107" t="str">
        <f t="shared" si="491"/>
        <v/>
      </c>
      <c r="HE146" s="108" t="str">
        <f t="shared" si="492"/>
        <v/>
      </c>
      <c r="HF146" s="109" t="str">
        <f t="shared" si="493"/>
        <v/>
      </c>
      <c r="HG146" s="110" t="str">
        <f t="shared" si="494"/>
        <v/>
      </c>
      <c r="HH146" s="111" t="str">
        <f t="shared" si="495"/>
        <v/>
      </c>
      <c r="HI146" s="112" t="str">
        <f t="shared" si="496"/>
        <v/>
      </c>
      <c r="HK146" s="3"/>
      <c r="HM146" s="105" t="str">
        <f t="shared" si="497"/>
        <v/>
      </c>
      <c r="HN146" s="106" t="str">
        <f t="shared" si="498"/>
        <v/>
      </c>
      <c r="HO146" s="107" t="str">
        <f t="shared" si="499"/>
        <v/>
      </c>
      <c r="HP146" s="107" t="str">
        <f t="shared" si="500"/>
        <v/>
      </c>
      <c r="HQ146" s="108" t="str">
        <f t="shared" si="501"/>
        <v/>
      </c>
      <c r="HR146" s="109" t="str">
        <f t="shared" si="502"/>
        <v/>
      </c>
      <c r="HS146" s="110" t="str">
        <f t="shared" si="503"/>
        <v/>
      </c>
      <c r="HT146" s="111" t="str">
        <f t="shared" si="504"/>
        <v/>
      </c>
      <c r="HU146" s="112" t="str">
        <f t="shared" si="505"/>
        <v/>
      </c>
      <c r="HW146" s="3"/>
      <c r="HY146" s="105" t="str">
        <f t="shared" si="506"/>
        <v/>
      </c>
      <c r="HZ146" s="106" t="str">
        <f t="shared" si="507"/>
        <v/>
      </c>
      <c r="IA146" s="107" t="str">
        <f t="shared" si="508"/>
        <v/>
      </c>
      <c r="IB146" s="107" t="str">
        <f t="shared" si="509"/>
        <v/>
      </c>
      <c r="IC146" s="108" t="str">
        <f t="shared" si="510"/>
        <v/>
      </c>
      <c r="ID146" s="109" t="str">
        <f t="shared" si="511"/>
        <v/>
      </c>
      <c r="IE146" s="110" t="str">
        <f t="shared" si="512"/>
        <v/>
      </c>
      <c r="IF146" s="111" t="str">
        <f t="shared" si="513"/>
        <v/>
      </c>
      <c r="IG146" s="112" t="str">
        <f t="shared" si="514"/>
        <v/>
      </c>
      <c r="II146" s="3"/>
      <c r="IK146" s="105" t="str">
        <f t="shared" si="515"/>
        <v/>
      </c>
      <c r="IL146" s="106" t="str">
        <f t="shared" si="516"/>
        <v/>
      </c>
      <c r="IM146" s="107" t="str">
        <f t="shared" si="517"/>
        <v/>
      </c>
      <c r="IN146" s="107" t="str">
        <f t="shared" si="518"/>
        <v/>
      </c>
      <c r="IO146" s="108" t="str">
        <f t="shared" si="519"/>
        <v/>
      </c>
      <c r="IP146" s="109" t="str">
        <f t="shared" si="520"/>
        <v/>
      </c>
      <c r="IQ146" s="110" t="str">
        <f t="shared" si="521"/>
        <v/>
      </c>
      <c r="IR146" s="111" t="str">
        <f t="shared" si="522"/>
        <v/>
      </c>
      <c r="IS146" s="112" t="str">
        <f t="shared" si="523"/>
        <v/>
      </c>
      <c r="IU146" s="3"/>
      <c r="IW146" s="105" t="str">
        <f t="shared" si="524"/>
        <v/>
      </c>
      <c r="IX146" s="106" t="str">
        <f t="shared" si="525"/>
        <v/>
      </c>
      <c r="IY146" s="107" t="str">
        <f t="shared" si="526"/>
        <v/>
      </c>
      <c r="IZ146" s="107" t="str">
        <f t="shared" si="527"/>
        <v/>
      </c>
      <c r="JA146" s="108" t="str">
        <f t="shared" si="528"/>
        <v/>
      </c>
      <c r="JB146" s="109" t="str">
        <f t="shared" si="529"/>
        <v/>
      </c>
      <c r="JC146" s="110" t="str">
        <f t="shared" si="530"/>
        <v/>
      </c>
      <c r="JD146" s="111" t="str">
        <f t="shared" si="531"/>
        <v/>
      </c>
      <c r="JE146" s="112" t="str">
        <f t="shared" si="532"/>
        <v/>
      </c>
      <c r="JG146" s="3"/>
      <c r="JI146" s="105" t="str">
        <f t="shared" si="533"/>
        <v/>
      </c>
      <c r="JJ146" s="106" t="str">
        <f t="shared" si="534"/>
        <v/>
      </c>
      <c r="JK146" s="107" t="str">
        <f t="shared" si="535"/>
        <v/>
      </c>
      <c r="JL146" s="107" t="str">
        <f t="shared" si="536"/>
        <v/>
      </c>
      <c r="JM146" s="108" t="str">
        <f t="shared" si="537"/>
        <v/>
      </c>
      <c r="JN146" s="109" t="str">
        <f t="shared" si="538"/>
        <v/>
      </c>
      <c r="JO146" s="110" t="str">
        <f t="shared" si="539"/>
        <v/>
      </c>
      <c r="JP146" s="111" t="str">
        <f t="shared" si="540"/>
        <v/>
      </c>
      <c r="JQ146" s="112" t="str">
        <f t="shared" si="541"/>
        <v/>
      </c>
      <c r="JS146" s="3"/>
      <c r="JU146" s="105" t="str">
        <f t="shared" si="542"/>
        <v/>
      </c>
      <c r="JV146" s="106" t="str">
        <f t="shared" si="543"/>
        <v/>
      </c>
      <c r="JW146" s="107" t="str">
        <f t="shared" si="544"/>
        <v/>
      </c>
      <c r="JX146" s="107" t="str">
        <f t="shared" si="545"/>
        <v/>
      </c>
      <c r="JY146" s="108" t="str">
        <f t="shared" si="546"/>
        <v/>
      </c>
      <c r="JZ146" s="109" t="str">
        <f t="shared" si="547"/>
        <v/>
      </c>
      <c r="KA146" s="110" t="str">
        <f t="shared" si="548"/>
        <v/>
      </c>
      <c r="KB146" s="111" t="str">
        <f t="shared" si="549"/>
        <v/>
      </c>
      <c r="KC146" s="112" t="str">
        <f t="shared" si="550"/>
        <v/>
      </c>
      <c r="KE146" s="3"/>
    </row>
    <row r="147" spans="1:291" ht="13.5" customHeight="1">
      <c r="A147" s="20"/>
      <c r="E147" s="105" t="str">
        <f t="shared" si="337"/>
        <v/>
      </c>
      <c r="F147" s="106" t="str">
        <f t="shared" si="338"/>
        <v/>
      </c>
      <c r="G147" s="107" t="str">
        <f t="shared" si="339"/>
        <v/>
      </c>
      <c r="H147" s="107" t="str">
        <f t="shared" si="340"/>
        <v/>
      </c>
      <c r="I147" s="108" t="str">
        <f t="shared" si="341"/>
        <v/>
      </c>
      <c r="J147" s="109" t="str">
        <f t="shared" si="342"/>
        <v/>
      </c>
      <c r="K147" s="110" t="str">
        <f t="shared" si="343"/>
        <v/>
      </c>
      <c r="L147" s="111" t="str">
        <f t="shared" si="344"/>
        <v/>
      </c>
      <c r="M147" s="112" t="str">
        <f t="shared" si="345"/>
        <v/>
      </c>
      <c r="O147" s="3"/>
      <c r="Q147" s="105" t="str">
        <f t="shared" si="346"/>
        <v/>
      </c>
      <c r="R147" s="106" t="str">
        <f t="shared" si="347"/>
        <v/>
      </c>
      <c r="S147" s="107" t="str">
        <f t="shared" si="348"/>
        <v/>
      </c>
      <c r="T147" s="107" t="str">
        <f t="shared" si="349"/>
        <v/>
      </c>
      <c r="U147" s="108" t="str">
        <f t="shared" si="350"/>
        <v/>
      </c>
      <c r="V147" s="109" t="str">
        <f t="shared" si="351"/>
        <v/>
      </c>
      <c r="W147" s="110" t="str">
        <f t="shared" si="352"/>
        <v/>
      </c>
      <c r="X147" s="111" t="s">
        <v>287</v>
      </c>
      <c r="Y147" s="112" t="str">
        <f t="shared" si="353"/>
        <v/>
      </c>
      <c r="AA147" s="3"/>
      <c r="AC147" s="105" t="str">
        <f t="shared" si="354"/>
        <v/>
      </c>
      <c r="AD147" s="106" t="str">
        <f t="shared" si="355"/>
        <v/>
      </c>
      <c r="AE147" s="107" t="str">
        <f t="shared" si="356"/>
        <v/>
      </c>
      <c r="AF147" s="107" t="str">
        <f t="shared" si="357"/>
        <v/>
      </c>
      <c r="AG147" s="108" t="str">
        <f t="shared" si="358"/>
        <v/>
      </c>
      <c r="AH147" s="109" t="str">
        <f t="shared" si="359"/>
        <v/>
      </c>
      <c r="AI147" s="110" t="str">
        <f t="shared" si="360"/>
        <v/>
      </c>
      <c r="AJ147" s="111" t="str">
        <f t="shared" si="361"/>
        <v/>
      </c>
      <c r="AK147" s="112" t="str">
        <f t="shared" si="362"/>
        <v/>
      </c>
      <c r="AM147" s="3"/>
      <c r="AO147" s="105" t="str">
        <f t="shared" si="363"/>
        <v/>
      </c>
      <c r="AP147" s="106" t="str">
        <f t="shared" si="364"/>
        <v/>
      </c>
      <c r="AQ147" s="107" t="str">
        <f t="shared" si="365"/>
        <v/>
      </c>
      <c r="AR147" s="107" t="str">
        <f t="shared" si="366"/>
        <v/>
      </c>
      <c r="AS147" s="108" t="str">
        <f t="shared" si="367"/>
        <v/>
      </c>
      <c r="AT147" s="109" t="str">
        <f t="shared" si="368"/>
        <v/>
      </c>
      <c r="AU147" s="110" t="str">
        <f t="shared" si="369"/>
        <v/>
      </c>
      <c r="AV147" s="111" t="str">
        <f t="shared" si="370"/>
        <v/>
      </c>
      <c r="AW147" s="112" t="str">
        <f t="shared" si="371"/>
        <v/>
      </c>
      <c r="AY147" s="3"/>
      <c r="BA147" s="105" t="str">
        <f t="shared" si="372"/>
        <v/>
      </c>
      <c r="BB147" s="106" t="str">
        <f t="shared" si="373"/>
        <v/>
      </c>
      <c r="BC147" s="107" t="str">
        <f t="shared" si="374"/>
        <v/>
      </c>
      <c r="BD147" s="107" t="str">
        <f t="shared" si="375"/>
        <v/>
      </c>
      <c r="BE147" s="108" t="str">
        <f t="shared" si="376"/>
        <v/>
      </c>
      <c r="BF147" s="109" t="str">
        <f t="shared" si="377"/>
        <v/>
      </c>
      <c r="BG147" s="110" t="str">
        <f t="shared" si="378"/>
        <v/>
      </c>
      <c r="BH147" s="111" t="str">
        <f t="shared" si="379"/>
        <v/>
      </c>
      <c r="BI147" s="112" t="str">
        <f t="shared" si="380"/>
        <v/>
      </c>
      <c r="BK147" s="3"/>
      <c r="BM147" s="105" t="str">
        <f t="shared" si="381"/>
        <v/>
      </c>
      <c r="BN147" s="106" t="str">
        <f t="shared" si="382"/>
        <v/>
      </c>
      <c r="BO147" s="107" t="str">
        <f t="shared" si="383"/>
        <v/>
      </c>
      <c r="BP147" s="107" t="str">
        <f t="shared" si="384"/>
        <v/>
      </c>
      <c r="BQ147" s="108" t="str">
        <f t="shared" si="385"/>
        <v/>
      </c>
      <c r="BR147" s="109" t="str">
        <f t="shared" si="386"/>
        <v/>
      </c>
      <c r="BS147" s="110" t="str">
        <f t="shared" si="387"/>
        <v/>
      </c>
      <c r="BT147" s="111" t="str">
        <f t="shared" si="388"/>
        <v/>
      </c>
      <c r="BU147" s="112" t="str">
        <f t="shared" si="389"/>
        <v/>
      </c>
      <c r="BW147" s="3"/>
      <c r="BY147" s="105" t="str">
        <f t="shared" si="390"/>
        <v/>
      </c>
      <c r="BZ147" s="106" t="str">
        <f t="shared" si="391"/>
        <v/>
      </c>
      <c r="CA147" s="107" t="str">
        <f t="shared" si="392"/>
        <v/>
      </c>
      <c r="CB147" s="107" t="str">
        <f t="shared" si="393"/>
        <v/>
      </c>
      <c r="CC147" s="108" t="str">
        <f t="shared" si="394"/>
        <v/>
      </c>
      <c r="CD147" s="109" t="str">
        <f t="shared" si="395"/>
        <v/>
      </c>
      <c r="CE147" s="110" t="str">
        <f t="shared" si="396"/>
        <v/>
      </c>
      <c r="CF147" s="111" t="str">
        <f t="shared" si="397"/>
        <v/>
      </c>
      <c r="CG147" s="112" t="str">
        <f t="shared" si="398"/>
        <v/>
      </c>
      <c r="CI147" s="3"/>
      <c r="CK147" s="105" t="str">
        <f t="shared" si="399"/>
        <v/>
      </c>
      <c r="CL147" s="106" t="str">
        <f t="shared" si="400"/>
        <v/>
      </c>
      <c r="CM147" s="107" t="str">
        <f t="shared" si="401"/>
        <v/>
      </c>
      <c r="CN147" s="107" t="str">
        <f t="shared" si="402"/>
        <v/>
      </c>
      <c r="CO147" s="108" t="str">
        <f t="shared" si="403"/>
        <v/>
      </c>
      <c r="CP147" s="109" t="str">
        <f t="shared" si="404"/>
        <v/>
      </c>
      <c r="CQ147" s="110" t="str">
        <f t="shared" si="405"/>
        <v/>
      </c>
      <c r="CR147" s="111" t="str">
        <f t="shared" si="406"/>
        <v/>
      </c>
      <c r="CS147" s="112" t="str">
        <f t="shared" si="407"/>
        <v/>
      </c>
      <c r="CU147" s="3"/>
      <c r="CW147" s="105" t="str">
        <f t="shared" si="408"/>
        <v/>
      </c>
      <c r="CX147" s="106" t="str">
        <f t="shared" si="409"/>
        <v/>
      </c>
      <c r="CY147" s="107" t="str">
        <f t="shared" si="410"/>
        <v/>
      </c>
      <c r="CZ147" s="107" t="str">
        <f t="shared" si="411"/>
        <v/>
      </c>
      <c r="DA147" s="108" t="str">
        <f t="shared" si="412"/>
        <v/>
      </c>
      <c r="DB147" s="109" t="str">
        <f t="shared" si="413"/>
        <v/>
      </c>
      <c r="DC147" s="110" t="str">
        <f t="shared" si="414"/>
        <v/>
      </c>
      <c r="DD147" s="111" t="str">
        <f t="shared" si="415"/>
        <v/>
      </c>
      <c r="DE147" s="112" t="str">
        <f t="shared" si="416"/>
        <v/>
      </c>
      <c r="DG147" s="3"/>
      <c r="DI147" s="105" t="str">
        <f t="shared" si="417"/>
        <v/>
      </c>
      <c r="DJ147" s="106" t="str">
        <f t="shared" si="418"/>
        <v/>
      </c>
      <c r="DK147" s="107" t="str">
        <f t="shared" si="419"/>
        <v/>
      </c>
      <c r="DL147" s="107" t="str">
        <f t="shared" si="420"/>
        <v/>
      </c>
      <c r="DM147" s="108" t="str">
        <f t="shared" si="421"/>
        <v/>
      </c>
      <c r="DN147" s="109" t="str">
        <f t="shared" si="422"/>
        <v/>
      </c>
      <c r="DO147" s="110" t="str">
        <f t="shared" si="423"/>
        <v/>
      </c>
      <c r="DP147" s="111" t="str">
        <f t="shared" si="424"/>
        <v/>
      </c>
      <c r="DQ147" s="112" t="str">
        <f t="shared" si="425"/>
        <v/>
      </c>
      <c r="DS147" s="3"/>
      <c r="DU147" s="105" t="str">
        <f t="shared" si="426"/>
        <v/>
      </c>
      <c r="DV147" s="106" t="str">
        <f t="shared" si="427"/>
        <v/>
      </c>
      <c r="DW147" s="107" t="str">
        <f t="shared" si="428"/>
        <v/>
      </c>
      <c r="DX147" s="107" t="str">
        <f t="shared" si="429"/>
        <v/>
      </c>
      <c r="DY147" s="108" t="str">
        <f t="shared" si="430"/>
        <v/>
      </c>
      <c r="DZ147" s="109" t="str">
        <f t="shared" si="431"/>
        <v/>
      </c>
      <c r="EA147" s="110" t="str">
        <f t="shared" si="432"/>
        <v/>
      </c>
      <c r="EB147" s="111" t="str">
        <f t="shared" si="433"/>
        <v/>
      </c>
      <c r="EC147" s="112" t="str">
        <f t="shared" si="434"/>
        <v/>
      </c>
      <c r="EE147" s="3"/>
      <c r="EG147" s="105" t="str">
        <f t="shared" si="435"/>
        <v/>
      </c>
      <c r="EH147" s="106" t="str">
        <f t="shared" si="436"/>
        <v/>
      </c>
      <c r="EI147" s="107" t="str">
        <f t="shared" si="437"/>
        <v/>
      </c>
      <c r="EJ147" s="107" t="str">
        <f t="shared" si="438"/>
        <v/>
      </c>
      <c r="EK147" s="108" t="str">
        <f t="shared" si="439"/>
        <v/>
      </c>
      <c r="EL147" s="109" t="str">
        <f t="shared" si="440"/>
        <v/>
      </c>
      <c r="EM147" s="110" t="str">
        <f t="shared" si="441"/>
        <v/>
      </c>
      <c r="EN147" s="111" t="str">
        <f t="shared" si="442"/>
        <v/>
      </c>
      <c r="EO147" s="112" t="str">
        <f t="shared" si="443"/>
        <v/>
      </c>
      <c r="EQ147" s="3"/>
      <c r="ES147" s="105" t="str">
        <f t="shared" si="444"/>
        <v/>
      </c>
      <c r="ET147" s="106" t="str">
        <f t="shared" si="445"/>
        <v/>
      </c>
      <c r="EU147" s="107" t="str">
        <f t="shared" si="446"/>
        <v/>
      </c>
      <c r="EV147" s="107" t="str">
        <f t="shared" si="447"/>
        <v/>
      </c>
      <c r="EW147" s="108" t="str">
        <f t="shared" si="448"/>
        <v/>
      </c>
      <c r="EX147" s="109" t="str">
        <f t="shared" si="449"/>
        <v/>
      </c>
      <c r="EY147" s="110" t="str">
        <f t="shared" si="450"/>
        <v/>
      </c>
      <c r="EZ147" s="111" t="str">
        <f t="shared" si="451"/>
        <v/>
      </c>
      <c r="FA147" s="112" t="str">
        <f t="shared" si="452"/>
        <v/>
      </c>
      <c r="FC147" s="3"/>
      <c r="FE147" s="105" t="str">
        <f t="shared" si="453"/>
        <v/>
      </c>
      <c r="FF147" s="106" t="str">
        <f t="shared" si="454"/>
        <v/>
      </c>
      <c r="FG147" s="107" t="str">
        <f t="shared" si="455"/>
        <v/>
      </c>
      <c r="FH147" s="107" t="str">
        <f t="shared" si="456"/>
        <v/>
      </c>
      <c r="FI147" s="108" t="str">
        <f t="shared" si="457"/>
        <v/>
      </c>
      <c r="FJ147" s="109" t="str">
        <f t="shared" si="458"/>
        <v/>
      </c>
      <c r="FK147" s="110" t="str">
        <f t="shared" si="459"/>
        <v/>
      </c>
      <c r="FL147" s="111" t="str">
        <f t="shared" si="460"/>
        <v/>
      </c>
      <c r="FM147" s="112" t="str">
        <f t="shared" si="461"/>
        <v/>
      </c>
      <c r="FO147" s="3"/>
      <c r="FQ147" s="105" t="str">
        <f>IF(FU147="","",#REF!)</f>
        <v/>
      </c>
      <c r="FR147" s="106" t="str">
        <f t="shared" si="462"/>
        <v/>
      </c>
      <c r="FS147" s="107" t="str">
        <f t="shared" si="463"/>
        <v/>
      </c>
      <c r="FT147" s="107" t="str">
        <f t="shared" si="464"/>
        <v/>
      </c>
      <c r="FU147" s="108" t="str">
        <f t="shared" si="465"/>
        <v/>
      </c>
      <c r="FV147" s="109" t="str">
        <f t="shared" si="466"/>
        <v/>
      </c>
      <c r="FW147" s="110" t="str">
        <f t="shared" si="467"/>
        <v/>
      </c>
      <c r="FX147" s="111" t="str">
        <f t="shared" si="468"/>
        <v/>
      </c>
      <c r="FY147" s="112" t="str">
        <f t="shared" si="469"/>
        <v/>
      </c>
      <c r="GA147" s="3"/>
      <c r="GC147" s="105" t="str">
        <f t="shared" si="470"/>
        <v/>
      </c>
      <c r="GD147" s="106" t="str">
        <f t="shared" si="471"/>
        <v/>
      </c>
      <c r="GE147" s="107" t="str">
        <f t="shared" si="472"/>
        <v/>
      </c>
      <c r="GF147" s="107" t="str">
        <f t="shared" si="473"/>
        <v/>
      </c>
      <c r="GG147" s="108" t="str">
        <f t="shared" si="474"/>
        <v/>
      </c>
      <c r="GH147" s="109" t="str">
        <f t="shared" si="475"/>
        <v/>
      </c>
      <c r="GI147" s="110" t="str">
        <f t="shared" si="476"/>
        <v/>
      </c>
      <c r="GJ147" s="111" t="str">
        <f t="shared" si="477"/>
        <v/>
      </c>
      <c r="GK147" s="112" t="str">
        <f t="shared" si="478"/>
        <v/>
      </c>
      <c r="GM147" s="3"/>
      <c r="GO147" s="105" t="str">
        <f t="shared" si="479"/>
        <v/>
      </c>
      <c r="GP147" s="106" t="str">
        <f t="shared" si="480"/>
        <v/>
      </c>
      <c r="GQ147" s="107" t="str">
        <f t="shared" si="481"/>
        <v/>
      </c>
      <c r="GR147" s="107" t="str">
        <f t="shared" si="482"/>
        <v/>
      </c>
      <c r="GS147" s="108" t="str">
        <f t="shared" si="483"/>
        <v/>
      </c>
      <c r="GT147" s="109" t="str">
        <f t="shared" si="484"/>
        <v/>
      </c>
      <c r="GU147" s="110" t="str">
        <f t="shared" si="485"/>
        <v/>
      </c>
      <c r="GV147" s="111" t="str">
        <f t="shared" si="486"/>
        <v/>
      </c>
      <c r="GW147" s="112" t="str">
        <f t="shared" si="487"/>
        <v/>
      </c>
      <c r="GY147" s="3"/>
      <c r="HA147" s="105" t="str">
        <f t="shared" si="488"/>
        <v/>
      </c>
      <c r="HB147" s="106" t="str">
        <f t="shared" si="489"/>
        <v/>
      </c>
      <c r="HC147" s="107" t="str">
        <f t="shared" si="490"/>
        <v/>
      </c>
      <c r="HD147" s="107" t="str">
        <f t="shared" si="491"/>
        <v/>
      </c>
      <c r="HE147" s="108" t="str">
        <f t="shared" si="492"/>
        <v/>
      </c>
      <c r="HF147" s="109" t="str">
        <f t="shared" si="493"/>
        <v/>
      </c>
      <c r="HG147" s="110" t="str">
        <f t="shared" si="494"/>
        <v/>
      </c>
      <c r="HH147" s="111" t="str">
        <f t="shared" si="495"/>
        <v/>
      </c>
      <c r="HI147" s="112" t="str">
        <f t="shared" si="496"/>
        <v/>
      </c>
      <c r="HK147" s="3"/>
      <c r="HM147" s="105" t="str">
        <f t="shared" si="497"/>
        <v/>
      </c>
      <c r="HN147" s="106" t="str">
        <f t="shared" si="498"/>
        <v/>
      </c>
      <c r="HO147" s="107" t="str">
        <f t="shared" si="499"/>
        <v/>
      </c>
      <c r="HP147" s="107" t="str">
        <f t="shared" si="500"/>
        <v/>
      </c>
      <c r="HQ147" s="108" t="str">
        <f t="shared" si="501"/>
        <v/>
      </c>
      <c r="HR147" s="109" t="str">
        <f t="shared" si="502"/>
        <v/>
      </c>
      <c r="HS147" s="110" t="str">
        <f t="shared" si="503"/>
        <v/>
      </c>
      <c r="HT147" s="111" t="str">
        <f t="shared" si="504"/>
        <v/>
      </c>
      <c r="HU147" s="112" t="str">
        <f t="shared" si="505"/>
        <v/>
      </c>
      <c r="HW147" s="3"/>
      <c r="HY147" s="105" t="str">
        <f t="shared" si="506"/>
        <v/>
      </c>
      <c r="HZ147" s="106" t="str">
        <f t="shared" si="507"/>
        <v/>
      </c>
      <c r="IA147" s="107" t="str">
        <f t="shared" si="508"/>
        <v/>
      </c>
      <c r="IB147" s="107" t="str">
        <f t="shared" si="509"/>
        <v/>
      </c>
      <c r="IC147" s="108" t="str">
        <f t="shared" si="510"/>
        <v/>
      </c>
      <c r="ID147" s="109" t="str">
        <f t="shared" si="511"/>
        <v/>
      </c>
      <c r="IE147" s="110" t="str">
        <f t="shared" si="512"/>
        <v/>
      </c>
      <c r="IF147" s="111" t="str">
        <f t="shared" si="513"/>
        <v/>
      </c>
      <c r="IG147" s="112" t="str">
        <f t="shared" si="514"/>
        <v/>
      </c>
      <c r="II147" s="3"/>
      <c r="IK147" s="105" t="str">
        <f t="shared" si="515"/>
        <v/>
      </c>
      <c r="IL147" s="106" t="str">
        <f t="shared" si="516"/>
        <v/>
      </c>
      <c r="IM147" s="107" t="str">
        <f t="shared" si="517"/>
        <v/>
      </c>
      <c r="IN147" s="107" t="str">
        <f t="shared" si="518"/>
        <v/>
      </c>
      <c r="IO147" s="108" t="str">
        <f t="shared" si="519"/>
        <v/>
      </c>
      <c r="IP147" s="109" t="str">
        <f t="shared" si="520"/>
        <v/>
      </c>
      <c r="IQ147" s="110" t="str">
        <f t="shared" si="521"/>
        <v/>
      </c>
      <c r="IR147" s="111" t="str">
        <f t="shared" si="522"/>
        <v/>
      </c>
      <c r="IS147" s="112" t="str">
        <f t="shared" si="523"/>
        <v/>
      </c>
      <c r="IU147" s="3"/>
      <c r="IW147" s="105" t="str">
        <f t="shared" si="524"/>
        <v/>
      </c>
      <c r="IX147" s="106" t="str">
        <f t="shared" si="525"/>
        <v/>
      </c>
      <c r="IY147" s="107" t="str">
        <f t="shared" si="526"/>
        <v/>
      </c>
      <c r="IZ147" s="107" t="str">
        <f t="shared" si="527"/>
        <v/>
      </c>
      <c r="JA147" s="108" t="str">
        <f t="shared" si="528"/>
        <v/>
      </c>
      <c r="JB147" s="109" t="str">
        <f t="shared" si="529"/>
        <v/>
      </c>
      <c r="JC147" s="110" t="str">
        <f t="shared" si="530"/>
        <v/>
      </c>
      <c r="JD147" s="111" t="str">
        <f t="shared" si="531"/>
        <v/>
      </c>
      <c r="JE147" s="112" t="str">
        <f t="shared" si="532"/>
        <v/>
      </c>
      <c r="JG147" s="3"/>
      <c r="JI147" s="105" t="str">
        <f t="shared" si="533"/>
        <v/>
      </c>
      <c r="JJ147" s="106" t="str">
        <f t="shared" si="534"/>
        <v/>
      </c>
      <c r="JK147" s="107" t="str">
        <f t="shared" si="535"/>
        <v/>
      </c>
      <c r="JL147" s="107" t="str">
        <f t="shared" si="536"/>
        <v/>
      </c>
      <c r="JM147" s="108" t="str">
        <f t="shared" si="537"/>
        <v/>
      </c>
      <c r="JN147" s="109" t="str">
        <f t="shared" si="538"/>
        <v/>
      </c>
      <c r="JO147" s="110" t="str">
        <f t="shared" si="539"/>
        <v/>
      </c>
      <c r="JP147" s="111" t="str">
        <f t="shared" si="540"/>
        <v/>
      </c>
      <c r="JQ147" s="112" t="str">
        <f t="shared" si="541"/>
        <v/>
      </c>
      <c r="JS147" s="3"/>
      <c r="JU147" s="105" t="str">
        <f t="shared" si="542"/>
        <v/>
      </c>
      <c r="JV147" s="106" t="str">
        <f t="shared" si="543"/>
        <v/>
      </c>
      <c r="JW147" s="107" t="str">
        <f t="shared" si="544"/>
        <v/>
      </c>
      <c r="JX147" s="107" t="str">
        <f t="shared" si="545"/>
        <v/>
      </c>
      <c r="JY147" s="108" t="str">
        <f t="shared" si="546"/>
        <v/>
      </c>
      <c r="JZ147" s="109" t="str">
        <f t="shared" si="547"/>
        <v/>
      </c>
      <c r="KA147" s="110" t="str">
        <f t="shared" si="548"/>
        <v/>
      </c>
      <c r="KB147" s="111" t="str">
        <f t="shared" si="549"/>
        <v/>
      </c>
      <c r="KC147" s="112" t="str">
        <f t="shared" si="550"/>
        <v/>
      </c>
      <c r="KE147" s="3"/>
    </row>
    <row r="161" spans="5:290" ht="13.5" customHeight="1">
      <c r="E161" s="1" t="str">
        <f t="shared" ref="E161:E167" si="551">IF(I161="","",E$3)</f>
        <v/>
      </c>
      <c r="F161" s="1" t="str">
        <f t="shared" ref="F161:F167" si="552">IF(I161="","",E$1)</f>
        <v/>
      </c>
      <c r="I161" s="1" t="str">
        <f t="shared" ref="I161:I167" si="553">IF(P161="","",IF(ISNUMBER(SEARCH(":",P161)),MID(P161,FIND(":",P161)+2,FIND("(",P161)-FIND(":",P161)-3),LEFT(P161,FIND("(",P161)-2)))</f>
        <v/>
      </c>
      <c r="J161" s="1" t="str">
        <f t="shared" ref="J161:J167" si="554">IF(P161="","",MID(P161,FIND("(",P161)+1,4))</f>
        <v/>
      </c>
      <c r="K161" s="1" t="str">
        <f t="shared" ref="K161:K167" si="555">IF(ISNUMBER(SEARCH("*female*",P161)),"female",IF(ISNUMBER(SEARCH("*male*",P161)),"male",""))</f>
        <v/>
      </c>
      <c r="L161" s="1" t="str">
        <f t="shared" ref="L161:L167" si="556">IF(P161="","",IF(ISERROR(MID(P161,FIND("male,",P161)+6,(FIND(")",P161)-(FIND("male,",P161)+6))))=TRUE,"missing/error",MID(P161,FIND("male,",P161)+6,(FIND(")",P161)-(FIND("male,",P161)+6)))))</f>
        <v/>
      </c>
      <c r="M161" s="1" t="str">
        <f t="shared" ref="M161:M167" si="557">IF(I161="","",(MID(I161,(SEARCH("^^",SUBSTITUTE(I161," ","^^",LEN(I161)-LEN(SUBSTITUTE(I161," ","")))))+1,99)&amp;"_"&amp;LEFT(I161,FIND(" ",I161)-1)&amp;"_"&amp;J161))</f>
        <v/>
      </c>
      <c r="N161" s="1" t="str">
        <f t="shared" ref="N161:N167" si="558">IF(P161="","",IF((LEN(P161)-LEN(SUBSTITUTE(P161,"male","")))/LEN("male")&gt;1,"!",IF(RIGHT(P161,1)=")","",IF(RIGHT(P161,2)=") ","",IF(RIGHT(P161,2)=").","","!!")))))</f>
        <v/>
      </c>
      <c r="Q161" s="66" t="str">
        <f t="shared" ref="Q161:Q167" si="559">IF(U161="","",Q$3)</f>
        <v/>
      </c>
      <c r="R161" s="1" t="str">
        <f t="shared" ref="R161:R167" si="560">IF(U161="","",Q$1)</f>
        <v/>
      </c>
      <c r="U161" s="1" t="str">
        <f t="shared" ref="U161:U167" si="561">IF(AB161="","",IF(ISNUMBER(SEARCH(":",AB161)),MID(AB161,FIND(":",AB161)+2,FIND("(",AB161)-FIND(":",AB161)-3),LEFT(AB161,FIND("(",AB161)-2)))</f>
        <v/>
      </c>
      <c r="V161" s="1" t="str">
        <f t="shared" ref="V161:V167" si="562">IF(AB161="","",MID(AB161,FIND("(",AB161)+1,4))</f>
        <v/>
      </c>
      <c r="W161" s="1" t="str">
        <f t="shared" ref="W161:W167" si="563">IF(ISNUMBER(SEARCH("*female*",AB161)),"female",IF(ISNUMBER(SEARCH("*male*",AB161)),"male",""))</f>
        <v/>
      </c>
      <c r="X161" s="1" t="s">
        <v>287</v>
      </c>
      <c r="Y161" s="1" t="str">
        <f t="shared" ref="Y161:Y167" si="564">IF(U161="","",(MID(U161,(SEARCH("^^",SUBSTITUTE(U161," ","^^",LEN(U161)-LEN(SUBSTITUTE(U161," ","")))))+1,99)&amp;"_"&amp;LEFT(U161,FIND(" ",U161)-1)&amp;"_"&amp;V161))</f>
        <v/>
      </c>
      <c r="Z161" s="1" t="str">
        <f t="shared" ref="Z161:Z167" si="565">IF(AB161="","",IF((LEN(AB161)-LEN(SUBSTITUTE(AB161,"male","")))/LEN("male")&gt;1,"!",IF(RIGHT(AB161,1)=")","",IF(RIGHT(AB161,2)=") ","",IF(RIGHT(AB161,2)=").","","!!")))))</f>
        <v/>
      </c>
      <c r="AC161" s="1" t="str">
        <f t="shared" ref="AC161:AC167" si="566">IF(AG161="","",AC$3)</f>
        <v/>
      </c>
      <c r="AD161" s="1" t="str">
        <f t="shared" ref="AD161:AD167" si="567">IF(AG161="","",AC$1)</f>
        <v/>
      </c>
      <c r="AG161" s="1" t="str">
        <f t="shared" ref="AG161:AG167" si="568">IF(AN161="","",IF(ISNUMBER(SEARCH(":",AN161)),MID(AN161,FIND(":",AN161)+2,FIND("(",AN161)-FIND(":",AN161)-3),LEFT(AN161,FIND("(",AN161)-2)))</f>
        <v/>
      </c>
      <c r="AH161" s="1" t="str">
        <f t="shared" ref="AH161:AH167" si="569">IF(AN161="","",MID(AN161,FIND("(",AN161)+1,4))</f>
        <v/>
      </c>
      <c r="AI161" s="1" t="str">
        <f t="shared" ref="AI161:AI167" si="570">IF(ISNUMBER(SEARCH("*female*",AN161)),"female",IF(ISNUMBER(SEARCH("*male*",AN161)),"male",""))</f>
        <v/>
      </c>
      <c r="AJ161" s="1" t="str">
        <f t="shared" ref="AJ161:AJ167" si="571">IF(AN161="","",IF(ISERROR(MID(AN161,FIND("male,",AN161)+6,(FIND(")",AN161)-(FIND("male,",AN161)+6))))=TRUE,"missing/error",MID(AN161,FIND("male,",AN161)+6,(FIND(")",AN161)-(FIND("male,",AN161)+6)))))</f>
        <v/>
      </c>
      <c r="AK161" s="1" t="str">
        <f t="shared" ref="AK161:AK167" si="572">IF(AG161="","",(MID(AG161,(SEARCH("^^",SUBSTITUTE(AG161," ","^^",LEN(AG161)-LEN(SUBSTITUTE(AG161," ","")))))+1,99)&amp;"_"&amp;LEFT(AG161,FIND(" ",AG161)-1)&amp;"_"&amp;AH161))</f>
        <v/>
      </c>
      <c r="AL161" s="1" t="str">
        <f t="shared" ref="AL161:AL167" si="573">IF(AN161="","",IF((LEN(AN161)-LEN(SUBSTITUTE(AN161,"male","")))/LEN("male")&gt;1,"!",IF(RIGHT(AN161,1)=")","",IF(RIGHT(AN161,2)=") ","",IF(RIGHT(AN161,2)=").","","!!")))))</f>
        <v/>
      </c>
      <c r="AO161" s="1" t="str">
        <f t="shared" ref="AO161:AO167" si="574">IF(AS161="","",AO$3)</f>
        <v/>
      </c>
      <c r="AP161" s="1" t="str">
        <f t="shared" ref="AP161:AP167" si="575">IF(AS161="","",AO$1)</f>
        <v/>
      </c>
      <c r="AS161" s="1" t="str">
        <f t="shared" ref="AS161:AS167" si="576">IF(AZ161="","",IF(ISNUMBER(SEARCH(":",AZ161)),MID(AZ161,FIND(":",AZ161)+2,FIND("(",AZ161)-FIND(":",AZ161)-3),LEFT(AZ161,FIND("(",AZ161)-2)))</f>
        <v/>
      </c>
      <c r="AT161" s="1" t="str">
        <f t="shared" ref="AT161:AT167" si="577">IF(AZ161="","",MID(AZ161,FIND("(",AZ161)+1,4))</f>
        <v/>
      </c>
      <c r="AU161" s="1" t="str">
        <f t="shared" ref="AU161:AU167" si="578">IF(ISNUMBER(SEARCH("*female*",AZ161)),"female",IF(ISNUMBER(SEARCH("*male*",AZ161)),"male",""))</f>
        <v/>
      </c>
      <c r="AV161" s="1" t="str">
        <f t="shared" ref="AV161:AV167" si="579">IF(AZ161="","",IF(ISERROR(MID(AZ161,FIND("male,",AZ161)+6,(FIND(")",AZ161)-(FIND("male,",AZ161)+6))))=TRUE,"missing/error",MID(AZ161,FIND("male,",AZ161)+6,(FIND(")",AZ161)-(FIND("male,",AZ161)+6)))))</f>
        <v/>
      </c>
      <c r="AW161" s="1" t="str">
        <f t="shared" ref="AW161:AW167" si="580">IF(AS161="","",(MID(AS161,(SEARCH("^^",SUBSTITUTE(AS161," ","^^",LEN(AS161)-LEN(SUBSTITUTE(AS161," ","")))))+1,99)&amp;"_"&amp;LEFT(AS161,FIND(" ",AS161)-1)&amp;"_"&amp;AT161))</f>
        <v/>
      </c>
      <c r="AX161" s="1" t="str">
        <f t="shared" ref="AX161:AX167" si="581">IF(AZ161="","",IF((LEN(AZ161)-LEN(SUBSTITUTE(AZ161,"male","")))/LEN("male")&gt;1,"!",IF(RIGHT(AZ161,1)=")","",IF(RIGHT(AZ161,2)=") ","",IF(RIGHT(AZ161,2)=").","","!!")))))</f>
        <v/>
      </c>
      <c r="BA161" s="1" t="str">
        <f t="shared" ref="BA161:BA167" si="582">IF(BE161="","",BA$3)</f>
        <v/>
      </c>
      <c r="BB161" s="1" t="str">
        <f t="shared" ref="BB161:BB167" si="583">IF(BE161="","",BA$1)</f>
        <v/>
      </c>
      <c r="BE161" s="1" t="str">
        <f t="shared" ref="BE161:BE167" si="584">IF(BL161="","",IF(ISNUMBER(SEARCH(":",BL161)),MID(BL161,FIND(":",BL161)+2,FIND("(",BL161)-FIND(":",BL161)-3),LEFT(BL161,FIND("(",BL161)-2)))</f>
        <v/>
      </c>
      <c r="BF161" s="1" t="str">
        <f t="shared" ref="BF161:BF167" si="585">IF(BL161="","",MID(BL161,FIND("(",BL161)+1,4))</f>
        <v/>
      </c>
      <c r="BG161" s="1" t="str">
        <f t="shared" ref="BG161:BG167" si="586">IF(ISNUMBER(SEARCH("*female*",BL161)),"female",IF(ISNUMBER(SEARCH("*male*",BL161)),"male",""))</f>
        <v/>
      </c>
      <c r="BH161" s="1" t="str">
        <f t="shared" ref="BH161:BH167" si="587">IF(BL161="","",IF(ISERROR(MID(BL161,FIND("male,",BL161)+6,(FIND(")",BL161)-(FIND("male,",BL161)+6))))=TRUE,"missing/error",MID(BL161,FIND("male,",BL161)+6,(FIND(")",BL161)-(FIND("male,",BL161)+6)))))</f>
        <v/>
      </c>
      <c r="BI161" s="1" t="str">
        <f t="shared" ref="BI161:BI167" si="588">IF(BE161="","",(MID(BE161,(SEARCH("^^",SUBSTITUTE(BE161," ","^^",LEN(BE161)-LEN(SUBSTITUTE(BE161," ","")))))+1,99)&amp;"_"&amp;LEFT(BE161,FIND(" ",BE161)-1)&amp;"_"&amp;BF161))</f>
        <v/>
      </c>
      <c r="BJ161" s="1" t="str">
        <f t="shared" ref="BJ161:BJ167" si="589">IF(BL161="","",IF((LEN(BL161)-LEN(SUBSTITUTE(BL161,"male","")))/LEN("male")&gt;1,"!",IF(RIGHT(BL161,1)=")","",IF(RIGHT(BL161,2)=") ","",IF(RIGHT(BL161,2)=").","","!!")))))</f>
        <v/>
      </c>
      <c r="BM161" s="1" t="str">
        <f t="shared" ref="BM161:BM167" si="590">IF(BQ161="","",BM$3)</f>
        <v/>
      </c>
      <c r="BN161" s="1" t="str">
        <f t="shared" ref="BN161:BN167" si="591">IF(BQ161="","",BM$1)</f>
        <v/>
      </c>
      <c r="BQ161" s="1" t="str">
        <f t="shared" ref="BQ161:BQ167" si="592">IF(BX161="","",IF(ISNUMBER(SEARCH(":",BX161)),MID(BX161,FIND(":",BX161)+2,FIND("(",BX161)-FIND(":",BX161)-3),LEFT(BX161,FIND("(",BX161)-2)))</f>
        <v/>
      </c>
      <c r="BR161" s="1" t="str">
        <f t="shared" ref="BR161:BR167" si="593">IF(BX161="","",MID(BX161,FIND("(",BX161)+1,4))</f>
        <v/>
      </c>
      <c r="BS161" s="1" t="str">
        <f t="shared" ref="BS161:BS167" si="594">IF(ISNUMBER(SEARCH("*female*",BX161)),"female",IF(ISNUMBER(SEARCH("*male*",BX161)),"male",""))</f>
        <v/>
      </c>
      <c r="BT161" s="1" t="str">
        <f t="shared" ref="BT161:BT167" si="595">IF(BX161="","",IF(ISERROR(MID(BX161,FIND("male,",BX161)+6,(FIND(")",BX161)-(FIND("male,",BX161)+6))))=TRUE,"missing/error",MID(BX161,FIND("male,",BX161)+6,(FIND(")",BX161)-(FIND("male,",BX161)+6)))))</f>
        <v/>
      </c>
      <c r="BU161" s="1" t="str">
        <f t="shared" ref="BU161:BU167" si="596">IF(BQ161="","",(MID(BQ161,(SEARCH("^^",SUBSTITUTE(BQ161," ","^^",LEN(BQ161)-LEN(SUBSTITUTE(BQ161," ","")))))+1,99)&amp;"_"&amp;LEFT(BQ161,FIND(" ",BQ161)-1)&amp;"_"&amp;BR161))</f>
        <v/>
      </c>
      <c r="BV161" s="1" t="str">
        <f t="shared" ref="BV161:BV167" si="597">IF(BX161="","",IF((LEN(BX161)-LEN(SUBSTITUTE(BX161,"male","")))/LEN("male")&gt;1,"!",IF(RIGHT(BX161,1)=")","",IF(RIGHT(BX161,2)=") ","",IF(RIGHT(BX161,2)=").","","!!")))))</f>
        <v/>
      </c>
      <c r="BY161" s="1" t="str">
        <f t="shared" ref="BY161:BY167" si="598">IF(CC161="","",BY$3)</f>
        <v/>
      </c>
      <c r="BZ161" s="1" t="str">
        <f t="shared" ref="BZ161:BZ167" si="599">IF(CC161="","",BY$1)</f>
        <v/>
      </c>
      <c r="CC161" s="1" t="str">
        <f t="shared" ref="CC161:CC167" si="600">IF(CJ161="","",IF(ISNUMBER(SEARCH(":",CJ161)),MID(CJ161,FIND(":",CJ161)+2,FIND("(",CJ161)-FIND(":",CJ161)-3),LEFT(CJ161,FIND("(",CJ161)-2)))</f>
        <v/>
      </c>
      <c r="CD161" s="1" t="str">
        <f t="shared" ref="CD161:CD167" si="601">IF(CJ161="","",MID(CJ161,FIND("(",CJ161)+1,4))</f>
        <v/>
      </c>
      <c r="CE161" s="1" t="str">
        <f t="shared" ref="CE161:CE167" si="602">IF(ISNUMBER(SEARCH("*female*",CJ161)),"female",IF(ISNUMBER(SEARCH("*male*",CJ161)),"male",""))</f>
        <v/>
      </c>
      <c r="CF161" s="1" t="str">
        <f t="shared" ref="CF161:CF167" si="603">IF(CJ161="","",IF(ISERROR(MID(CJ161,FIND("male,",CJ161)+6,(FIND(")",CJ161)-(FIND("male,",CJ161)+6))))=TRUE,"missing/error",MID(CJ161,FIND("male,",CJ161)+6,(FIND(")",CJ161)-(FIND("male,",CJ161)+6)))))</f>
        <v/>
      </c>
      <c r="CG161" s="1" t="str">
        <f t="shared" ref="CG161:CG167" si="604">IF(CC161="","",(MID(CC161,(SEARCH("^^",SUBSTITUTE(CC161," ","^^",LEN(CC161)-LEN(SUBSTITUTE(CC161," ","")))))+1,99)&amp;"_"&amp;LEFT(CC161,FIND(" ",CC161)-1)&amp;"_"&amp;CD161))</f>
        <v/>
      </c>
      <c r="CH161" s="1" t="str">
        <f t="shared" ref="CH161:CH167" si="605">IF(CJ161="","",IF((LEN(CJ161)-LEN(SUBSTITUTE(CJ161,"male","")))/LEN("male")&gt;1,"!",IF(RIGHT(CJ161,1)=")","",IF(RIGHT(CJ161,2)=") ","",IF(RIGHT(CJ161,2)=").","","!!")))))</f>
        <v/>
      </c>
      <c r="CK161" s="1" t="str">
        <f t="shared" ref="CK161:CK167" si="606">IF(CO161="","",CK$3)</f>
        <v/>
      </c>
      <c r="CL161" s="1" t="str">
        <f t="shared" ref="CL161:CL167" si="607">IF(CO161="","",CK$1)</f>
        <v/>
      </c>
      <c r="CO161" s="1" t="str">
        <f t="shared" ref="CO161:CO167" si="608">IF(CV161="","",IF(ISNUMBER(SEARCH(":",CV161)),MID(CV161,FIND(":",CV161)+2,FIND("(",CV161)-FIND(":",CV161)-3),LEFT(CV161,FIND("(",CV161)-2)))</f>
        <v/>
      </c>
      <c r="CP161" s="1" t="str">
        <f t="shared" ref="CP161:CP167" si="609">IF(CV161="","",MID(CV161,FIND("(",CV161)+1,4))</f>
        <v/>
      </c>
      <c r="CQ161" s="1" t="str">
        <f t="shared" ref="CQ161:CQ167" si="610">IF(ISNUMBER(SEARCH("*female*",CV161)),"female",IF(ISNUMBER(SEARCH("*male*",CV161)),"male",""))</f>
        <v/>
      </c>
      <c r="CR161" s="1" t="str">
        <f t="shared" ref="CR161:CR167" si="611">IF(CV161="","",IF(ISERROR(MID(CV161,FIND("male,",CV161)+6,(FIND(")",CV161)-(FIND("male,",CV161)+6))))=TRUE,"missing/error",MID(CV161,FIND("male,",CV161)+6,(FIND(")",CV161)-(FIND("male,",CV161)+6)))))</f>
        <v/>
      </c>
      <c r="CS161" s="1" t="str">
        <f t="shared" ref="CS161:CS167" si="612">IF(CO161="","",(MID(CO161,(SEARCH("^^",SUBSTITUTE(CO161," ","^^",LEN(CO161)-LEN(SUBSTITUTE(CO161," ","")))))+1,99)&amp;"_"&amp;LEFT(CO161,FIND(" ",CO161)-1)&amp;"_"&amp;CP161))</f>
        <v/>
      </c>
      <c r="CT161" s="1" t="str">
        <f t="shared" ref="CT161:CT167" si="613">IF(CV161="","",IF((LEN(CV161)-LEN(SUBSTITUTE(CV161,"male","")))/LEN("male")&gt;1,"!",IF(RIGHT(CV161,1)=")","",IF(RIGHT(CV161,2)=") ","",IF(RIGHT(CV161,2)=").","","!!")))))</f>
        <v/>
      </c>
      <c r="CW161" s="1" t="str">
        <f t="shared" ref="CW161:CW167" si="614">IF(DA161="","",CW$3)</f>
        <v/>
      </c>
      <c r="CX161" s="1" t="str">
        <f t="shared" ref="CX161:CX167" si="615">IF(DA161="","",CW$1)</f>
        <v/>
      </c>
      <c r="DA161" s="1" t="str">
        <f t="shared" ref="DA161:DA167" si="616">IF(DH161="","",IF(ISNUMBER(SEARCH(":",DH161)),MID(DH161,FIND(":",DH161)+2,FIND("(",DH161)-FIND(":",DH161)-3),LEFT(DH161,FIND("(",DH161)-2)))</f>
        <v/>
      </c>
      <c r="DB161" s="1" t="str">
        <f t="shared" ref="DB161:DB167" si="617">IF(DH161="","",MID(DH161,FIND("(",DH161)+1,4))</f>
        <v/>
      </c>
      <c r="DC161" s="1" t="str">
        <f t="shared" ref="DC161:DC167" si="618">IF(ISNUMBER(SEARCH("*female*",DH161)),"female",IF(ISNUMBER(SEARCH("*male*",DH161)),"male",""))</f>
        <v/>
      </c>
      <c r="DD161" s="1" t="str">
        <f t="shared" ref="DD161:DD167" si="619">IF(DH161="","",IF(ISERROR(MID(DH161,FIND("male,",DH161)+6,(FIND(")",DH161)-(FIND("male,",DH161)+6))))=TRUE,"missing/error",MID(DH161,FIND("male,",DH161)+6,(FIND(")",DH161)-(FIND("male,",DH161)+6)))))</f>
        <v/>
      </c>
      <c r="DE161" s="1" t="str">
        <f t="shared" ref="DE161:DE167" si="620">IF(DA161="","",(MID(DA161,(SEARCH("^^",SUBSTITUTE(DA161," ","^^",LEN(DA161)-LEN(SUBSTITUTE(DA161," ","")))))+1,99)&amp;"_"&amp;LEFT(DA161,FIND(" ",DA161)-1)&amp;"_"&amp;DB161))</f>
        <v/>
      </c>
      <c r="DF161" s="1" t="str">
        <f t="shared" ref="DF161:DF167" si="621">IF(DH161="","",IF((LEN(DH161)-LEN(SUBSTITUTE(DH161,"male","")))/LEN("male")&gt;1,"!",IF(RIGHT(DH161,1)=")","",IF(RIGHT(DH161,2)=") ","",IF(RIGHT(DH161,2)=").","","!!")))))</f>
        <v/>
      </c>
      <c r="DI161" s="1" t="str">
        <f t="shared" ref="DI161:DI167" si="622">IF(DM161="","",DI$3)</f>
        <v/>
      </c>
      <c r="DJ161" s="1" t="str">
        <f t="shared" ref="DJ161:DJ167" si="623">IF(DM161="","",DI$1)</f>
        <v/>
      </c>
      <c r="DM161" s="1" t="str">
        <f t="shared" ref="DM161:DM167" si="624">IF(DT161="","",IF(ISNUMBER(SEARCH(":",DT161)),MID(DT161,FIND(":",DT161)+2,FIND("(",DT161)-FIND(":",DT161)-3),LEFT(DT161,FIND("(",DT161)-2)))</f>
        <v/>
      </c>
      <c r="DN161" s="1" t="str">
        <f t="shared" ref="DN161:DN167" si="625">IF(DT161="","",MID(DT161,FIND("(",DT161)+1,4))</f>
        <v/>
      </c>
      <c r="DO161" s="1" t="str">
        <f t="shared" ref="DO161:DO167" si="626">IF(ISNUMBER(SEARCH("*female*",DT161)),"female",IF(ISNUMBER(SEARCH("*male*",DT161)),"male",""))</f>
        <v/>
      </c>
      <c r="DP161" s="1" t="str">
        <f t="shared" ref="DP161:DP167" si="627">IF(DT161="","",IF(ISERROR(MID(DT161,FIND("male,",DT161)+6,(FIND(")",DT161)-(FIND("male,",DT161)+6))))=TRUE,"missing/error",MID(DT161,FIND("male,",DT161)+6,(FIND(")",DT161)-(FIND("male,",DT161)+6)))))</f>
        <v/>
      </c>
      <c r="DQ161" s="1" t="str">
        <f t="shared" ref="DQ161:DQ167" si="628">IF(DM161="","",(MID(DM161,(SEARCH("^^",SUBSTITUTE(DM161," ","^^",LEN(DM161)-LEN(SUBSTITUTE(DM161," ","")))))+1,99)&amp;"_"&amp;LEFT(DM161,FIND(" ",DM161)-1)&amp;"_"&amp;DN161))</f>
        <v/>
      </c>
      <c r="DR161" s="1" t="str">
        <f t="shared" ref="DR161:DR167" si="629">IF(DT161="","",IF((LEN(DT161)-LEN(SUBSTITUTE(DT161,"male","")))/LEN("male")&gt;1,"!",IF(RIGHT(DT161,1)=")","",IF(RIGHT(DT161,2)=") ","",IF(RIGHT(DT161,2)=").","","!!")))))</f>
        <v/>
      </c>
      <c r="DU161" s="1" t="str">
        <f t="shared" ref="DU161:DU167" si="630">IF(DY161="","",DU$3)</f>
        <v/>
      </c>
      <c r="DV161" s="1" t="str">
        <f t="shared" ref="DV161:DV167" si="631">IF(DY161="","",DU$1)</f>
        <v/>
      </c>
      <c r="DY161" s="1" t="str">
        <f t="shared" ref="DY161:DY167" si="632">IF(EF161="","",IF(ISNUMBER(SEARCH(":",EF161)),MID(EF161,FIND(":",EF161)+2,FIND("(",EF161)-FIND(":",EF161)-3),LEFT(EF161,FIND("(",EF161)-2)))</f>
        <v/>
      </c>
      <c r="DZ161" s="1" t="str">
        <f t="shared" ref="DZ161:DZ167" si="633">IF(EF161="","",MID(EF161,FIND("(",EF161)+1,4))</f>
        <v/>
      </c>
      <c r="EA161" s="1" t="str">
        <f t="shared" ref="EA161:EA167" si="634">IF(ISNUMBER(SEARCH("*female*",EF161)),"female",IF(ISNUMBER(SEARCH("*male*",EF161)),"male",""))</f>
        <v/>
      </c>
      <c r="EB161" s="1" t="str">
        <f t="shared" ref="EB161:EB167" si="635">IF(EF161="","",IF(ISERROR(MID(EF161,FIND("male,",EF161)+6,(FIND(")",EF161)-(FIND("male,",EF161)+6))))=TRUE,"missing/error",MID(EF161,FIND("male,",EF161)+6,(FIND(")",EF161)-(FIND("male,",EF161)+6)))))</f>
        <v/>
      </c>
      <c r="EC161" s="1" t="str">
        <f t="shared" ref="EC161:EC167" si="636">IF(DY161="","",(MID(DY161,(SEARCH("^^",SUBSTITUTE(DY161," ","^^",LEN(DY161)-LEN(SUBSTITUTE(DY161," ","")))))+1,99)&amp;"_"&amp;LEFT(DY161,FIND(" ",DY161)-1)&amp;"_"&amp;DZ161))</f>
        <v/>
      </c>
      <c r="ED161" s="1" t="str">
        <f t="shared" ref="ED161:ED167" si="637">IF(EF161="","",IF((LEN(EF161)-LEN(SUBSTITUTE(EF161,"male","")))/LEN("male")&gt;1,"!",IF(RIGHT(EF161,1)=")","",IF(RIGHT(EF161,2)=") ","",IF(RIGHT(EF161,2)=").","","!!")))))</f>
        <v/>
      </c>
      <c r="EG161" s="1" t="str">
        <f t="shared" ref="EG161:EG167" si="638">IF(EK161="","",EG$3)</f>
        <v/>
      </c>
      <c r="EH161" s="1" t="str">
        <f t="shared" ref="EH161:EH167" si="639">IF(EK161="","",EG$1)</f>
        <v/>
      </c>
      <c r="EK161" s="1" t="str">
        <f t="shared" ref="EK161:EK167" si="640">IF(ER161="","",IF(ISNUMBER(SEARCH(":",ER161)),MID(ER161,FIND(":",ER161)+2,FIND("(",ER161)-FIND(":",ER161)-3),LEFT(ER161,FIND("(",ER161)-2)))</f>
        <v/>
      </c>
      <c r="EL161" s="1" t="str">
        <f t="shared" ref="EL161:EL167" si="641">IF(ER161="","",MID(ER161,FIND("(",ER161)+1,4))</f>
        <v/>
      </c>
      <c r="EM161" s="1" t="str">
        <f t="shared" ref="EM161:EM167" si="642">IF(ISNUMBER(SEARCH("*female*",ER161)),"female",IF(ISNUMBER(SEARCH("*male*",ER161)),"male",""))</f>
        <v/>
      </c>
      <c r="EN161" s="1" t="str">
        <f t="shared" ref="EN161:EN167" si="643">IF(ER161="","",IF(ISERROR(MID(ER161,FIND("male,",ER161)+6,(FIND(")",ER161)-(FIND("male,",ER161)+6))))=TRUE,"missing/error",MID(ER161,FIND("male,",ER161)+6,(FIND(")",ER161)-(FIND("male,",ER161)+6)))))</f>
        <v/>
      </c>
      <c r="EO161" s="1" t="str">
        <f t="shared" ref="EO161:EO167" si="644">IF(EK161="","",(MID(EK161,(SEARCH("^^",SUBSTITUTE(EK161," ","^^",LEN(EK161)-LEN(SUBSTITUTE(EK161," ","")))))+1,99)&amp;"_"&amp;LEFT(EK161,FIND(" ",EK161)-1)&amp;"_"&amp;EL161))</f>
        <v/>
      </c>
      <c r="EP161" s="1" t="str">
        <f t="shared" ref="EP161:EP167" si="645">IF(ER161="","",IF((LEN(ER161)-LEN(SUBSTITUTE(ER161,"male","")))/LEN("male")&gt;1,"!",IF(RIGHT(ER161,1)=")","",IF(RIGHT(ER161,2)=") ","",IF(RIGHT(ER161,2)=").","","!!")))))</f>
        <v/>
      </c>
      <c r="ES161" s="1" t="str">
        <f t="shared" ref="ES161:ES167" si="646">IF(EW161="","",ES$3)</f>
        <v/>
      </c>
      <c r="ET161" s="1" t="str">
        <f t="shared" ref="ET161:ET167" si="647">IF(EW161="","",ES$1)</f>
        <v/>
      </c>
      <c r="EW161" s="1" t="str">
        <f t="shared" ref="EW161:EW167" si="648">IF(FD161="","",IF(ISNUMBER(SEARCH(":",FD161)),MID(FD161,FIND(":",FD161)+2,FIND("(",FD161)-FIND(":",FD161)-3),LEFT(FD161,FIND("(",FD161)-2)))</f>
        <v/>
      </c>
      <c r="EX161" s="1" t="str">
        <f t="shared" ref="EX161:EX167" si="649">IF(FD161="","",MID(FD161,FIND("(",FD161)+1,4))</f>
        <v/>
      </c>
      <c r="EY161" s="1" t="str">
        <f t="shared" ref="EY161:EY167" si="650">IF(ISNUMBER(SEARCH("*female*",FD161)),"female",IF(ISNUMBER(SEARCH("*male*",FD161)),"male",""))</f>
        <v/>
      </c>
      <c r="EZ161" s="1" t="str">
        <f t="shared" ref="EZ161:EZ167" si="651">IF(FD161="","",IF(ISERROR(MID(FD161,FIND("male,",FD161)+6,(FIND(")",FD161)-(FIND("male,",FD161)+6))))=TRUE,"missing/error",MID(FD161,FIND("male,",FD161)+6,(FIND(")",FD161)-(FIND("male,",FD161)+6)))))</f>
        <v/>
      </c>
      <c r="FA161" s="1" t="str">
        <f t="shared" ref="FA161:FA167" si="652">IF(EW161="","",(MID(EW161,(SEARCH("^^",SUBSTITUTE(EW161," ","^^",LEN(EW161)-LEN(SUBSTITUTE(EW161," ","")))))+1,99)&amp;"_"&amp;LEFT(EW161,FIND(" ",EW161)-1)&amp;"_"&amp;EX161))</f>
        <v/>
      </c>
      <c r="FB161" s="1" t="str">
        <f t="shared" ref="FB161:FB167" si="653">IF(FD161="","",IF((LEN(FD161)-LEN(SUBSTITUTE(FD161,"male","")))/LEN("male")&gt;1,"!",IF(RIGHT(FD161,1)=")","",IF(RIGHT(FD161,2)=") ","",IF(RIGHT(FD161,2)=").","","!!")))))</f>
        <v/>
      </c>
      <c r="FE161" s="1" t="str">
        <f t="shared" ref="FE161:FE167" si="654">IF(FI161="","",FE$3)</f>
        <v/>
      </c>
      <c r="FF161" s="1" t="str">
        <f t="shared" ref="FF161:FF167" si="655">IF(FI161="","",FE$1)</f>
        <v/>
      </c>
      <c r="FI161" s="1" t="str">
        <f t="shared" ref="FI161:FI167" si="656">IF(FP161="","",IF(ISNUMBER(SEARCH(":",FP161)),MID(FP161,FIND(":",FP161)+2,FIND("(",FP161)-FIND(":",FP161)-3),LEFT(FP161,FIND("(",FP161)-2)))</f>
        <v/>
      </c>
      <c r="FJ161" s="1" t="str">
        <f t="shared" ref="FJ161:FJ167" si="657">IF(FP161="","",MID(FP161,FIND("(",FP161)+1,4))</f>
        <v/>
      </c>
      <c r="FK161" s="1" t="str">
        <f t="shared" ref="FK161:FK167" si="658">IF(ISNUMBER(SEARCH("*female*",FP161)),"female",IF(ISNUMBER(SEARCH("*male*",FP161)),"male",""))</f>
        <v/>
      </c>
      <c r="FL161" s="1" t="str">
        <f t="shared" ref="FL161:FL167" si="659">IF(FP161="","",IF(ISERROR(MID(FP161,FIND("male,",FP161)+6,(FIND(")",FP161)-(FIND("male,",FP161)+6))))=TRUE,"missing/error",MID(FP161,FIND("male,",FP161)+6,(FIND(")",FP161)-(FIND("male,",FP161)+6)))))</f>
        <v/>
      </c>
      <c r="FM161" s="1" t="str">
        <f t="shared" ref="FM161:FM167" si="660">IF(FI161="","",(MID(FI161,(SEARCH("^^",SUBSTITUTE(FI161," ","^^",LEN(FI161)-LEN(SUBSTITUTE(FI161," ","")))))+1,99)&amp;"_"&amp;LEFT(FI161,FIND(" ",FI161)-1)&amp;"_"&amp;FJ161))</f>
        <v/>
      </c>
      <c r="FN161" s="1" t="str">
        <f t="shared" ref="FN161:FN167" si="661">IF(FP161="","",IF((LEN(FP161)-LEN(SUBSTITUTE(FP161,"male","")))/LEN("male")&gt;1,"!",IF(RIGHT(FP161,1)=")","",IF(RIGHT(FP161,2)=") ","",IF(RIGHT(FP161,2)=").","","!!")))))</f>
        <v/>
      </c>
      <c r="FQ161" s="1" t="str">
        <f>IF(FU161="","",#REF!)</f>
        <v/>
      </c>
      <c r="FR161" s="1" t="str">
        <f t="shared" ref="FR161:FR167" si="662">IF(FU161="","",FQ$1)</f>
        <v/>
      </c>
      <c r="FU161" s="1" t="str">
        <f t="shared" ref="FU161:FU167" si="663">IF(GB161="","",IF(ISNUMBER(SEARCH(":",GB161)),MID(GB161,FIND(":",GB161)+2,FIND("(",GB161)-FIND(":",GB161)-3),LEFT(GB161,FIND("(",GB161)-2)))</f>
        <v/>
      </c>
      <c r="FV161" s="1" t="str">
        <f t="shared" ref="FV161:FV167" si="664">IF(GB161="","",MID(GB161,FIND("(",GB161)+1,4))</f>
        <v/>
      </c>
      <c r="FW161" s="1" t="str">
        <f t="shared" ref="FW161:FW167" si="665">IF(ISNUMBER(SEARCH("*female*",GB161)),"female",IF(ISNUMBER(SEARCH("*male*",GB161)),"male",""))</f>
        <v/>
      </c>
      <c r="FX161" s="1" t="str">
        <f t="shared" ref="FX161:FX167" si="666">IF(GB161="","",IF(ISERROR(MID(GB161,FIND("male,",GB161)+6,(FIND(")",GB161)-(FIND("male,",GB161)+6))))=TRUE,"missing/error",MID(GB161,FIND("male,",GB161)+6,(FIND(")",GB161)-(FIND("male,",GB161)+6)))))</f>
        <v/>
      </c>
      <c r="FY161" s="1" t="str">
        <f t="shared" ref="FY161:FY167" si="667">IF(FU161="","",(MID(FU161,(SEARCH("^^",SUBSTITUTE(FU161," ","^^",LEN(FU161)-LEN(SUBSTITUTE(FU161," ","")))))+1,99)&amp;"_"&amp;LEFT(FU161,FIND(" ",FU161)-1)&amp;"_"&amp;FV161))</f>
        <v/>
      </c>
      <c r="FZ161" s="1" t="str">
        <f t="shared" ref="FZ161:FZ167" si="668">IF(GB161="","",IF((LEN(GB161)-LEN(SUBSTITUTE(GB161,"male","")))/LEN("male")&gt;1,"!",IF(RIGHT(GB161,1)=")","",IF(RIGHT(GB161,2)=") ","",IF(RIGHT(GB161,2)=").","","!!")))))</f>
        <v/>
      </c>
      <c r="GC161" s="1" t="str">
        <f t="shared" ref="GC161:GC167" si="669">IF(GG161="","",GC$3)</f>
        <v/>
      </c>
      <c r="GD161" s="1" t="str">
        <f t="shared" ref="GD161:GD167" si="670">IF(GG161="","",GC$1)</f>
        <v/>
      </c>
      <c r="GG161" s="1" t="str">
        <f t="shared" ref="GG161:GG167" si="671">IF(GN161="","",IF(ISNUMBER(SEARCH(":",GN161)),MID(GN161,FIND(":",GN161)+2,FIND("(",GN161)-FIND(":",GN161)-3),LEFT(GN161,FIND("(",GN161)-2)))</f>
        <v/>
      </c>
      <c r="GH161" s="1" t="str">
        <f t="shared" ref="GH161:GH167" si="672">IF(GN161="","",MID(GN161,FIND("(",GN161)+1,4))</f>
        <v/>
      </c>
      <c r="GI161" s="1" t="str">
        <f t="shared" ref="GI161:GI167" si="673">IF(ISNUMBER(SEARCH("*female*",GN161)),"female",IF(ISNUMBER(SEARCH("*male*",GN161)),"male",""))</f>
        <v/>
      </c>
      <c r="GJ161" s="1" t="str">
        <f t="shared" ref="GJ161:GJ167" si="674">IF(GN161="","",IF(ISERROR(MID(GN161,FIND("male,",GN161)+6,(FIND(")",GN161)-(FIND("male,",GN161)+6))))=TRUE,"missing/error",MID(GN161,FIND("male,",GN161)+6,(FIND(")",GN161)-(FIND("male,",GN161)+6)))))</f>
        <v/>
      </c>
      <c r="GK161" s="1" t="str">
        <f t="shared" ref="GK161:GK167" si="675">IF(GG161="","",(MID(GG161,(SEARCH("^^",SUBSTITUTE(GG161," ","^^",LEN(GG161)-LEN(SUBSTITUTE(GG161," ","")))))+1,99)&amp;"_"&amp;LEFT(GG161,FIND(" ",GG161)-1)&amp;"_"&amp;GH161))</f>
        <v/>
      </c>
      <c r="GL161" s="1" t="str">
        <f t="shared" ref="GL161:GL167" si="676">IF(GN161="","",IF((LEN(GN161)-LEN(SUBSTITUTE(GN161,"male","")))/LEN("male")&gt;1,"!",IF(RIGHT(GN161,1)=")","",IF(RIGHT(GN161,2)=") ","",IF(RIGHT(GN161,2)=").","","!!")))))</f>
        <v/>
      </c>
      <c r="GO161" s="1" t="str">
        <f t="shared" ref="GO161:GO167" si="677">IF(GS161="","",GO$3)</f>
        <v/>
      </c>
      <c r="GP161" s="1" t="str">
        <f t="shared" ref="GP161:GP167" si="678">IF(GS161="","",GO$1)</f>
        <v/>
      </c>
      <c r="GS161" s="1" t="str">
        <f t="shared" ref="GS161:GS167" si="679">IF(GZ161="","",IF(ISNUMBER(SEARCH(":",GZ161)),MID(GZ161,FIND(":",GZ161)+2,FIND("(",GZ161)-FIND(":",GZ161)-3),LEFT(GZ161,FIND("(",GZ161)-2)))</f>
        <v/>
      </c>
      <c r="GT161" s="1" t="str">
        <f t="shared" ref="GT161:GT167" si="680">IF(GZ161="","",MID(GZ161,FIND("(",GZ161)+1,4))</f>
        <v/>
      </c>
      <c r="GU161" s="1" t="str">
        <f t="shared" ref="GU161:GU167" si="681">IF(ISNUMBER(SEARCH("*female*",GZ161)),"female",IF(ISNUMBER(SEARCH("*male*",GZ161)),"male",""))</f>
        <v/>
      </c>
      <c r="GV161" s="1" t="str">
        <f t="shared" ref="GV161:GV167" si="682">IF(GZ161="","",IF(ISERROR(MID(GZ161,FIND("male,",GZ161)+6,(FIND(")",GZ161)-(FIND("male,",GZ161)+6))))=TRUE,"missing/error",MID(GZ161,FIND("male,",GZ161)+6,(FIND(")",GZ161)-(FIND("male,",GZ161)+6)))))</f>
        <v/>
      </c>
      <c r="GW161" s="1" t="str">
        <f t="shared" ref="GW161:GW167" si="683">IF(GS161="","",(MID(GS161,(SEARCH("^^",SUBSTITUTE(GS161," ","^^",LEN(GS161)-LEN(SUBSTITUTE(GS161," ","")))))+1,99)&amp;"_"&amp;LEFT(GS161,FIND(" ",GS161)-1)&amp;"_"&amp;GT161))</f>
        <v/>
      </c>
      <c r="GX161" s="1" t="str">
        <f t="shared" ref="GX161:GX167" si="684">IF(GZ161="","",IF((LEN(GZ161)-LEN(SUBSTITUTE(GZ161,"male","")))/LEN("male")&gt;1,"!",IF(RIGHT(GZ161,1)=")","",IF(RIGHT(GZ161,2)=") ","",IF(RIGHT(GZ161,2)=").","","!!")))))</f>
        <v/>
      </c>
      <c r="HA161" s="1" t="str">
        <f t="shared" ref="HA161:HA167" si="685">IF(HE161="","",HA$3)</f>
        <v/>
      </c>
      <c r="HB161" s="1" t="str">
        <f t="shared" ref="HB161:HB167" si="686">IF(HE161="","",HA$1)</f>
        <v/>
      </c>
      <c r="HE161" s="1" t="str">
        <f t="shared" ref="HE161:HE167" si="687">IF(HL161="","",IF(ISNUMBER(SEARCH(":",HL161)),MID(HL161,FIND(":",HL161)+2,FIND("(",HL161)-FIND(":",HL161)-3),LEFT(HL161,FIND("(",HL161)-2)))</f>
        <v/>
      </c>
      <c r="HF161" s="1" t="str">
        <f t="shared" ref="HF161:HF167" si="688">IF(HL161="","",MID(HL161,FIND("(",HL161)+1,4))</f>
        <v/>
      </c>
      <c r="HG161" s="1" t="str">
        <f t="shared" ref="HG161:HG167" si="689">IF(ISNUMBER(SEARCH("*female*",HL161)),"female",IF(ISNUMBER(SEARCH("*male*",HL161)),"male",""))</f>
        <v/>
      </c>
      <c r="HH161" s="1" t="str">
        <f t="shared" ref="HH161:HH167" si="690">IF(HL161="","",IF(ISERROR(MID(HL161,FIND("male,",HL161)+6,(FIND(")",HL161)-(FIND("male,",HL161)+6))))=TRUE,"missing/error",MID(HL161,FIND("male,",HL161)+6,(FIND(")",HL161)-(FIND("male,",HL161)+6)))))</f>
        <v/>
      </c>
      <c r="HI161" s="1" t="str">
        <f t="shared" ref="HI161:HI167" si="691">IF(HE161="","",(MID(HE161,(SEARCH("^^",SUBSTITUTE(HE161," ","^^",LEN(HE161)-LEN(SUBSTITUTE(HE161," ","")))))+1,99)&amp;"_"&amp;LEFT(HE161,FIND(" ",HE161)-1)&amp;"_"&amp;HF161))</f>
        <v/>
      </c>
      <c r="HJ161" s="1" t="str">
        <f t="shared" ref="HJ161:HJ167" si="692">IF(HL161="","",IF((LEN(HL161)-LEN(SUBSTITUTE(HL161,"male","")))/LEN("male")&gt;1,"!",IF(RIGHT(HL161,1)=")","",IF(RIGHT(HL161,2)=") ","",IF(RIGHT(HL161,2)=").","","!!")))))</f>
        <v/>
      </c>
      <c r="HM161" s="1" t="str">
        <f t="shared" ref="HM161:HM167" si="693">IF(HQ161="","",HM$3)</f>
        <v/>
      </c>
      <c r="HN161" s="1" t="str">
        <f t="shared" ref="HN161:HN167" si="694">IF(HQ161="","",HM$1)</f>
        <v/>
      </c>
      <c r="HQ161" s="1" t="str">
        <f t="shared" ref="HQ161:HQ167" si="695">IF(HX161="","",IF(ISNUMBER(SEARCH(":",HX161)),MID(HX161,FIND(":",HX161)+2,FIND("(",HX161)-FIND(":",HX161)-3),LEFT(HX161,FIND("(",HX161)-2)))</f>
        <v/>
      </c>
      <c r="HR161" s="1" t="str">
        <f t="shared" ref="HR161:HR167" si="696">IF(HX161="","",MID(HX161,FIND("(",HX161)+1,4))</f>
        <v/>
      </c>
      <c r="HS161" s="1" t="str">
        <f t="shared" ref="HS161:HS167" si="697">IF(ISNUMBER(SEARCH("*female*",HX161)),"female",IF(ISNUMBER(SEARCH("*male*",HX161)),"male",""))</f>
        <v/>
      </c>
      <c r="HT161" s="1" t="str">
        <f t="shared" ref="HT161:HT167" si="698">IF(HX161="","",IF(ISERROR(MID(HX161,FIND("male,",HX161)+6,(FIND(")",HX161)-(FIND("male,",HX161)+6))))=TRUE,"missing/error",MID(HX161,FIND("male,",HX161)+6,(FIND(")",HX161)-(FIND("male,",HX161)+6)))))</f>
        <v/>
      </c>
      <c r="HU161" s="1" t="str">
        <f t="shared" ref="HU161:HU167" si="699">IF(HQ161="","",(MID(HQ161,(SEARCH("^^",SUBSTITUTE(HQ161," ","^^",LEN(HQ161)-LEN(SUBSTITUTE(HQ161," ","")))))+1,99)&amp;"_"&amp;LEFT(HQ161,FIND(" ",HQ161)-1)&amp;"_"&amp;HR161))</f>
        <v/>
      </c>
      <c r="HV161" s="1" t="str">
        <f t="shared" ref="HV161:HV167" si="700">IF(HX161="","",IF((LEN(HX161)-LEN(SUBSTITUTE(HX161,"male","")))/LEN("male")&gt;1,"!",IF(RIGHT(HX161,1)=")","",IF(RIGHT(HX161,2)=") ","",IF(RIGHT(HX161,2)=").","","!!")))))</f>
        <v/>
      </c>
      <c r="HY161" s="1" t="str">
        <f t="shared" ref="HY161:HY167" si="701">IF(IC161="","",HY$3)</f>
        <v/>
      </c>
      <c r="HZ161" s="1" t="str">
        <f t="shared" ref="HZ161:HZ167" si="702">IF(IC161="","",HY$1)</f>
        <v/>
      </c>
      <c r="IC161" s="1" t="str">
        <f t="shared" ref="IC161:IC167" si="703">IF(IJ161="","",IF(ISNUMBER(SEARCH(":",IJ161)),MID(IJ161,FIND(":",IJ161)+2,FIND("(",IJ161)-FIND(":",IJ161)-3),LEFT(IJ161,FIND("(",IJ161)-2)))</f>
        <v/>
      </c>
      <c r="ID161" s="1" t="str">
        <f t="shared" ref="ID161:ID167" si="704">IF(IJ161="","",MID(IJ161,FIND("(",IJ161)+1,4))</f>
        <v/>
      </c>
      <c r="IE161" s="1" t="str">
        <f t="shared" ref="IE161:IE167" si="705">IF(ISNUMBER(SEARCH("*female*",IJ161)),"female",IF(ISNUMBER(SEARCH("*male*",IJ161)),"male",""))</f>
        <v/>
      </c>
      <c r="IF161" s="1" t="str">
        <f t="shared" ref="IF161:IF167" si="706">IF(IJ161="","",IF(ISERROR(MID(IJ161,FIND("male,",IJ161)+6,(FIND(")",IJ161)-(FIND("male,",IJ161)+6))))=TRUE,"missing/error",MID(IJ161,FIND("male,",IJ161)+6,(FIND(")",IJ161)-(FIND("male,",IJ161)+6)))))</f>
        <v/>
      </c>
      <c r="IG161" s="1" t="str">
        <f t="shared" ref="IG161:IG167" si="707">IF(IC161="","",(MID(IC161,(SEARCH("^^",SUBSTITUTE(IC161," ","^^",LEN(IC161)-LEN(SUBSTITUTE(IC161," ","")))))+1,99)&amp;"_"&amp;LEFT(IC161,FIND(" ",IC161)-1)&amp;"_"&amp;ID161))</f>
        <v/>
      </c>
      <c r="IH161" s="1" t="str">
        <f t="shared" ref="IH161:IH167" si="708">IF(IJ161="","",IF((LEN(IJ161)-LEN(SUBSTITUTE(IJ161,"male","")))/LEN("male")&gt;1,"!",IF(RIGHT(IJ161,1)=")","",IF(RIGHT(IJ161,2)=") ","",IF(RIGHT(IJ161,2)=").","","!!")))))</f>
        <v/>
      </c>
      <c r="IK161" s="1" t="str">
        <f t="shared" ref="IK161:IK167" si="709">IF(IO161="","",IK$3)</f>
        <v/>
      </c>
      <c r="IL161" s="1" t="str">
        <f t="shared" ref="IL161:IL167" si="710">IF(IO161="","",IK$1)</f>
        <v/>
      </c>
      <c r="IO161" s="1" t="str">
        <f t="shared" ref="IO161:IO167" si="711">IF(IV161="","",IF(ISNUMBER(SEARCH(":",IV161)),MID(IV161,FIND(":",IV161)+2,FIND("(",IV161)-FIND(":",IV161)-3),LEFT(IV161,FIND("(",IV161)-2)))</f>
        <v/>
      </c>
      <c r="IP161" s="1" t="str">
        <f t="shared" ref="IP161:IP167" si="712">IF(IV161="","",MID(IV161,FIND("(",IV161)+1,4))</f>
        <v/>
      </c>
      <c r="IQ161" s="1" t="str">
        <f t="shared" ref="IQ161:IQ167" si="713">IF(ISNUMBER(SEARCH("*female*",IV161)),"female",IF(ISNUMBER(SEARCH("*male*",IV161)),"male",""))</f>
        <v/>
      </c>
      <c r="IR161" s="1" t="str">
        <f t="shared" ref="IR161:IR167" si="714">IF(IV161="","",IF(ISERROR(MID(IV161,FIND("male,",IV161)+6,(FIND(")",IV161)-(FIND("male,",IV161)+6))))=TRUE,"missing/error",MID(IV161,FIND("male,",IV161)+6,(FIND(")",IV161)-(FIND("male,",IV161)+6)))))</f>
        <v/>
      </c>
      <c r="IS161" s="1" t="str">
        <f t="shared" ref="IS161:IS167" si="715">IF(IO161="","",(MID(IO161,(SEARCH("^^",SUBSTITUTE(IO161," ","^^",LEN(IO161)-LEN(SUBSTITUTE(IO161," ","")))))+1,99)&amp;"_"&amp;LEFT(IO161,FIND(" ",IO161)-1)&amp;"_"&amp;IP161))</f>
        <v/>
      </c>
      <c r="IT161" s="1" t="str">
        <f t="shared" ref="IT161:IT167" si="716">IF(IV161="","",IF((LEN(IV161)-LEN(SUBSTITUTE(IV161,"male","")))/LEN("male")&gt;1,"!",IF(RIGHT(IV161,1)=")","",IF(RIGHT(IV161,2)=") ","",IF(RIGHT(IV161,2)=").","","!!")))))</f>
        <v/>
      </c>
      <c r="IW161" s="1" t="str">
        <f t="shared" ref="IW161:IW167" si="717">IF(JA161="","",IW$3)</f>
        <v/>
      </c>
      <c r="IX161" s="1" t="str">
        <f t="shared" ref="IX161:IX167" si="718">IF(JA161="","",IW$1)</f>
        <v/>
      </c>
      <c r="JA161" s="1" t="str">
        <f t="shared" ref="JA161:JA167" si="719">IF(JH161="","",IF(ISNUMBER(SEARCH(":",JH161)),MID(JH161,FIND(":",JH161)+2,FIND("(",JH161)-FIND(":",JH161)-3),LEFT(JH161,FIND("(",JH161)-2)))</f>
        <v/>
      </c>
      <c r="JB161" s="1" t="str">
        <f t="shared" ref="JB161:JB167" si="720">IF(JH161="","",MID(JH161,FIND("(",JH161)+1,4))</f>
        <v/>
      </c>
      <c r="JC161" s="1" t="str">
        <f t="shared" ref="JC161:JC167" si="721">IF(ISNUMBER(SEARCH("*female*",JH161)),"female",IF(ISNUMBER(SEARCH("*male*",JH161)),"male",""))</f>
        <v/>
      </c>
      <c r="JD161" s="1" t="str">
        <f t="shared" ref="JD161:JD167" si="722">IF(JH161="","",IF(ISERROR(MID(JH161,FIND("male,",JH161)+6,(FIND(")",JH161)-(FIND("male,",JH161)+6))))=TRUE,"missing/error",MID(JH161,FIND("male,",JH161)+6,(FIND(")",JH161)-(FIND("male,",JH161)+6)))))</f>
        <v/>
      </c>
      <c r="JE161" s="1" t="str">
        <f t="shared" ref="JE161:JE167" si="723">IF(JA161="","",(MID(JA161,(SEARCH("^^",SUBSTITUTE(JA161," ","^^",LEN(JA161)-LEN(SUBSTITUTE(JA161," ","")))))+1,99)&amp;"_"&amp;LEFT(JA161,FIND(" ",JA161)-1)&amp;"_"&amp;JB161))</f>
        <v/>
      </c>
      <c r="JF161" s="1" t="str">
        <f t="shared" ref="JF161:JF167" si="724">IF(JH161="","",IF((LEN(JH161)-LEN(SUBSTITUTE(JH161,"male","")))/LEN("male")&gt;1,"!",IF(RIGHT(JH161,1)=")","",IF(RIGHT(JH161,2)=") ","",IF(RIGHT(JH161,2)=").","","!!")))))</f>
        <v/>
      </c>
      <c r="JI161" s="1" t="str">
        <f t="shared" ref="JI161:JI167" si="725">IF(JM161="","",JI$3)</f>
        <v/>
      </c>
      <c r="JJ161" s="1" t="str">
        <f t="shared" ref="JJ161:JJ167" si="726">IF(JM161="","",JI$1)</f>
        <v/>
      </c>
      <c r="JM161" s="1" t="str">
        <f t="shared" ref="JM161:JM167" si="727">IF(JT161="","",IF(ISNUMBER(SEARCH(":",JT161)),MID(JT161,FIND(":",JT161)+2,FIND("(",JT161)-FIND(":",JT161)-3),LEFT(JT161,FIND("(",JT161)-2)))</f>
        <v/>
      </c>
      <c r="JN161" s="1" t="str">
        <f t="shared" ref="JN161:JN167" si="728">IF(JT161="","",MID(JT161,FIND("(",JT161)+1,4))</f>
        <v/>
      </c>
      <c r="JO161" s="1" t="str">
        <f t="shared" ref="JO161:JO167" si="729">IF(ISNUMBER(SEARCH("*female*",JT161)),"female",IF(ISNUMBER(SEARCH("*male*",JT161)),"male",""))</f>
        <v/>
      </c>
      <c r="JP161" s="1" t="str">
        <f t="shared" ref="JP161:JP167" si="730">IF(JT161="","",IF(ISERROR(MID(JT161,FIND("male,",JT161)+6,(FIND(")",JT161)-(FIND("male,",JT161)+6))))=TRUE,"missing/error",MID(JT161,FIND("male,",JT161)+6,(FIND(")",JT161)-(FIND("male,",JT161)+6)))))</f>
        <v/>
      </c>
      <c r="JQ161" s="1" t="str">
        <f t="shared" ref="JQ161:JQ167" si="731">IF(JM161="","",(MID(JM161,(SEARCH("^^",SUBSTITUTE(JM161," ","^^",LEN(JM161)-LEN(SUBSTITUTE(JM161," ","")))))+1,99)&amp;"_"&amp;LEFT(JM161,FIND(" ",JM161)-1)&amp;"_"&amp;JN161))</f>
        <v/>
      </c>
      <c r="JR161" s="1" t="str">
        <f t="shared" ref="JR161:JR167" si="732">IF(JT161="","",IF((LEN(JT161)-LEN(SUBSTITUTE(JT161,"male","")))/LEN("male")&gt;1,"!",IF(RIGHT(JT161,1)=")","",IF(RIGHT(JT161,2)=") ","",IF(RIGHT(JT161,2)=").","","!!")))))</f>
        <v/>
      </c>
      <c r="JU161" s="1" t="str">
        <f t="shared" ref="JU161:JU167" si="733">IF(JY161="","",JU$3)</f>
        <v/>
      </c>
      <c r="JV161" s="1" t="str">
        <f t="shared" ref="JV161:JV167" si="734">IF(JY161="","",JU$1)</f>
        <v/>
      </c>
      <c r="JY161" s="1" t="str">
        <f t="shared" ref="JY161:JY167" si="735">IF(KF161="","",IF(ISNUMBER(SEARCH(":",KF161)),MID(KF161,FIND(":",KF161)+2,FIND("(",KF161)-FIND(":",KF161)-3),LEFT(KF161,FIND("(",KF161)-2)))</f>
        <v/>
      </c>
      <c r="JZ161" s="1" t="str">
        <f t="shared" ref="JZ161:JZ167" si="736">IF(KF161="","",MID(KF161,FIND("(",KF161)+1,4))</f>
        <v/>
      </c>
      <c r="KA161" s="1" t="str">
        <f t="shared" ref="KA161:KA167" si="737">IF(ISNUMBER(SEARCH("*female*",KF161)),"female",IF(ISNUMBER(SEARCH("*male*",KF161)),"male",""))</f>
        <v/>
      </c>
      <c r="KB161" s="1" t="str">
        <f t="shared" ref="KB161:KB167" si="738">IF(KF161="","",IF(ISERROR(MID(KF161,FIND("male,",KF161)+6,(FIND(")",KF161)-(FIND("male,",KF161)+6))))=TRUE,"missing/error",MID(KF161,FIND("male,",KF161)+6,(FIND(")",KF161)-(FIND("male,",KF161)+6)))))</f>
        <v/>
      </c>
      <c r="KC161" s="1" t="str">
        <f t="shared" ref="KC161:KC167" si="739">IF(JY161="","",(MID(JY161,(SEARCH("^^",SUBSTITUTE(JY161," ","^^",LEN(JY161)-LEN(SUBSTITUTE(JY161," ","")))))+1,99)&amp;"_"&amp;LEFT(JY161,FIND(" ",JY161)-1)&amp;"_"&amp;JZ161))</f>
        <v/>
      </c>
      <c r="KD161" s="1" t="str">
        <f t="shared" ref="KD161:KD167" si="740">IF(KF161="","",IF((LEN(KF161)-LEN(SUBSTITUTE(KF161,"male","")))/LEN("male")&gt;1,"!",IF(RIGHT(KF161,1)=")","",IF(RIGHT(KF161,2)=") ","",IF(RIGHT(KF161,2)=").","","!!")))))</f>
        <v/>
      </c>
    </row>
    <row r="162" spans="5:290" ht="13.5" customHeight="1">
      <c r="E162" s="1" t="str">
        <f t="shared" si="551"/>
        <v/>
      </c>
      <c r="F162" s="1" t="str">
        <f t="shared" si="552"/>
        <v/>
      </c>
      <c r="I162" s="1" t="str">
        <f t="shared" si="553"/>
        <v/>
      </c>
      <c r="J162" s="1" t="str">
        <f t="shared" si="554"/>
        <v/>
      </c>
      <c r="K162" s="1" t="str">
        <f t="shared" si="555"/>
        <v/>
      </c>
      <c r="L162" s="1" t="str">
        <f t="shared" si="556"/>
        <v/>
      </c>
      <c r="M162" s="1" t="str">
        <f t="shared" si="557"/>
        <v/>
      </c>
      <c r="N162" s="1" t="str">
        <f t="shared" si="558"/>
        <v/>
      </c>
      <c r="Q162" s="66" t="str">
        <f t="shared" si="559"/>
        <v/>
      </c>
      <c r="R162" s="1" t="str">
        <f t="shared" si="560"/>
        <v/>
      </c>
      <c r="U162" s="1" t="str">
        <f t="shared" si="561"/>
        <v/>
      </c>
      <c r="V162" s="1" t="str">
        <f t="shared" si="562"/>
        <v/>
      </c>
      <c r="W162" s="1" t="str">
        <f t="shared" si="563"/>
        <v/>
      </c>
      <c r="X162" s="1" t="s">
        <v>287</v>
      </c>
      <c r="Y162" s="1" t="str">
        <f t="shared" si="564"/>
        <v/>
      </c>
      <c r="Z162" s="1" t="str">
        <f t="shared" si="565"/>
        <v/>
      </c>
      <c r="AC162" s="1" t="str">
        <f t="shared" si="566"/>
        <v/>
      </c>
      <c r="AD162" s="1" t="str">
        <f t="shared" si="567"/>
        <v/>
      </c>
      <c r="AG162" s="1" t="str">
        <f t="shared" si="568"/>
        <v/>
      </c>
      <c r="AH162" s="1" t="str">
        <f t="shared" si="569"/>
        <v/>
      </c>
      <c r="AI162" s="1" t="str">
        <f t="shared" si="570"/>
        <v/>
      </c>
      <c r="AJ162" s="1" t="str">
        <f t="shared" si="571"/>
        <v/>
      </c>
      <c r="AK162" s="1" t="str">
        <f t="shared" si="572"/>
        <v/>
      </c>
      <c r="AL162" s="1" t="str">
        <f t="shared" si="573"/>
        <v/>
      </c>
      <c r="AO162" s="1" t="str">
        <f t="shared" si="574"/>
        <v/>
      </c>
      <c r="AP162" s="1" t="str">
        <f t="shared" si="575"/>
        <v/>
      </c>
      <c r="AS162" s="1" t="str">
        <f t="shared" si="576"/>
        <v/>
      </c>
      <c r="AT162" s="1" t="str">
        <f t="shared" si="577"/>
        <v/>
      </c>
      <c r="AU162" s="1" t="str">
        <f t="shared" si="578"/>
        <v/>
      </c>
      <c r="AV162" s="1" t="str">
        <f t="shared" si="579"/>
        <v/>
      </c>
      <c r="AW162" s="1" t="str">
        <f t="shared" si="580"/>
        <v/>
      </c>
      <c r="AX162" s="1" t="str">
        <f t="shared" si="581"/>
        <v/>
      </c>
      <c r="BA162" s="1" t="str">
        <f t="shared" si="582"/>
        <v/>
      </c>
      <c r="BB162" s="1" t="str">
        <f t="shared" si="583"/>
        <v/>
      </c>
      <c r="BE162" s="1" t="str">
        <f t="shared" si="584"/>
        <v/>
      </c>
      <c r="BF162" s="1" t="str">
        <f t="shared" si="585"/>
        <v/>
      </c>
      <c r="BG162" s="1" t="str">
        <f t="shared" si="586"/>
        <v/>
      </c>
      <c r="BH162" s="1" t="str">
        <f t="shared" si="587"/>
        <v/>
      </c>
      <c r="BI162" s="1" t="str">
        <f t="shared" si="588"/>
        <v/>
      </c>
      <c r="BJ162" s="1" t="str">
        <f t="shared" si="589"/>
        <v/>
      </c>
      <c r="BM162" s="1" t="str">
        <f t="shared" si="590"/>
        <v/>
      </c>
      <c r="BN162" s="1" t="str">
        <f t="shared" si="591"/>
        <v/>
      </c>
      <c r="BQ162" s="1" t="str">
        <f t="shared" si="592"/>
        <v/>
      </c>
      <c r="BR162" s="1" t="str">
        <f t="shared" si="593"/>
        <v/>
      </c>
      <c r="BS162" s="1" t="str">
        <f t="shared" si="594"/>
        <v/>
      </c>
      <c r="BT162" s="1" t="str">
        <f t="shared" si="595"/>
        <v/>
      </c>
      <c r="BU162" s="1" t="str">
        <f t="shared" si="596"/>
        <v/>
      </c>
      <c r="BV162" s="1" t="str">
        <f t="shared" si="597"/>
        <v/>
      </c>
      <c r="BY162" s="1" t="str">
        <f t="shared" si="598"/>
        <v/>
      </c>
      <c r="BZ162" s="1" t="str">
        <f t="shared" si="599"/>
        <v/>
      </c>
      <c r="CC162" s="1" t="str">
        <f t="shared" si="600"/>
        <v/>
      </c>
      <c r="CD162" s="1" t="str">
        <f t="shared" si="601"/>
        <v/>
      </c>
      <c r="CE162" s="1" t="str">
        <f t="shared" si="602"/>
        <v/>
      </c>
      <c r="CF162" s="1" t="str">
        <f t="shared" si="603"/>
        <v/>
      </c>
      <c r="CG162" s="1" t="str">
        <f t="shared" si="604"/>
        <v/>
      </c>
      <c r="CH162" s="1" t="str">
        <f t="shared" si="605"/>
        <v/>
      </c>
      <c r="CK162" s="1" t="str">
        <f t="shared" si="606"/>
        <v/>
      </c>
      <c r="CL162" s="1" t="str">
        <f t="shared" si="607"/>
        <v/>
      </c>
      <c r="CO162" s="1" t="str">
        <f t="shared" si="608"/>
        <v/>
      </c>
      <c r="CP162" s="1" t="str">
        <f t="shared" si="609"/>
        <v/>
      </c>
      <c r="CQ162" s="1" t="str">
        <f t="shared" si="610"/>
        <v/>
      </c>
      <c r="CR162" s="1" t="str">
        <f t="shared" si="611"/>
        <v/>
      </c>
      <c r="CS162" s="1" t="str">
        <f t="shared" si="612"/>
        <v/>
      </c>
      <c r="CT162" s="1" t="str">
        <f t="shared" si="613"/>
        <v/>
      </c>
      <c r="CW162" s="1" t="str">
        <f t="shared" si="614"/>
        <v/>
      </c>
      <c r="CX162" s="1" t="str">
        <f t="shared" si="615"/>
        <v/>
      </c>
      <c r="DA162" s="1" t="str">
        <f t="shared" si="616"/>
        <v/>
      </c>
      <c r="DB162" s="1" t="str">
        <f t="shared" si="617"/>
        <v/>
      </c>
      <c r="DC162" s="1" t="str">
        <f t="shared" si="618"/>
        <v/>
      </c>
      <c r="DD162" s="1" t="str">
        <f t="shared" si="619"/>
        <v/>
      </c>
      <c r="DE162" s="1" t="str">
        <f t="shared" si="620"/>
        <v/>
      </c>
      <c r="DF162" s="1" t="str">
        <f t="shared" si="621"/>
        <v/>
      </c>
      <c r="DI162" s="1" t="str">
        <f t="shared" si="622"/>
        <v/>
      </c>
      <c r="DJ162" s="1" t="str">
        <f t="shared" si="623"/>
        <v/>
      </c>
      <c r="DM162" s="1" t="str">
        <f t="shared" si="624"/>
        <v/>
      </c>
      <c r="DN162" s="1" t="str">
        <f t="shared" si="625"/>
        <v/>
      </c>
      <c r="DO162" s="1" t="str">
        <f t="shared" si="626"/>
        <v/>
      </c>
      <c r="DP162" s="1" t="str">
        <f t="shared" si="627"/>
        <v/>
      </c>
      <c r="DQ162" s="1" t="str">
        <f t="shared" si="628"/>
        <v/>
      </c>
      <c r="DR162" s="1" t="str">
        <f t="shared" si="629"/>
        <v/>
      </c>
      <c r="DU162" s="1" t="str">
        <f t="shared" si="630"/>
        <v/>
      </c>
      <c r="DV162" s="1" t="str">
        <f t="shared" si="631"/>
        <v/>
      </c>
      <c r="DY162" s="1" t="str">
        <f t="shared" si="632"/>
        <v/>
      </c>
      <c r="DZ162" s="1" t="str">
        <f t="shared" si="633"/>
        <v/>
      </c>
      <c r="EA162" s="1" t="str">
        <f t="shared" si="634"/>
        <v/>
      </c>
      <c r="EB162" s="1" t="str">
        <f t="shared" si="635"/>
        <v/>
      </c>
      <c r="EC162" s="1" t="str">
        <f t="shared" si="636"/>
        <v/>
      </c>
      <c r="ED162" s="1" t="str">
        <f t="shared" si="637"/>
        <v/>
      </c>
      <c r="EG162" s="1" t="str">
        <f t="shared" si="638"/>
        <v/>
      </c>
      <c r="EH162" s="1" t="str">
        <f t="shared" si="639"/>
        <v/>
      </c>
      <c r="EK162" s="1" t="str">
        <f t="shared" si="640"/>
        <v/>
      </c>
      <c r="EL162" s="1" t="str">
        <f t="shared" si="641"/>
        <v/>
      </c>
      <c r="EM162" s="1" t="str">
        <f t="shared" si="642"/>
        <v/>
      </c>
      <c r="EN162" s="1" t="str">
        <f t="shared" si="643"/>
        <v/>
      </c>
      <c r="EO162" s="1" t="str">
        <f t="shared" si="644"/>
        <v/>
      </c>
      <c r="EP162" s="1" t="str">
        <f t="shared" si="645"/>
        <v/>
      </c>
      <c r="ES162" s="1" t="str">
        <f t="shared" si="646"/>
        <v/>
      </c>
      <c r="ET162" s="1" t="str">
        <f t="shared" si="647"/>
        <v/>
      </c>
      <c r="EW162" s="1" t="str">
        <f t="shared" si="648"/>
        <v/>
      </c>
      <c r="EX162" s="1" t="str">
        <f t="shared" si="649"/>
        <v/>
      </c>
      <c r="EY162" s="1" t="str">
        <f t="shared" si="650"/>
        <v/>
      </c>
      <c r="EZ162" s="1" t="str">
        <f t="shared" si="651"/>
        <v/>
      </c>
      <c r="FA162" s="1" t="str">
        <f t="shared" si="652"/>
        <v/>
      </c>
      <c r="FB162" s="1" t="str">
        <f t="shared" si="653"/>
        <v/>
      </c>
      <c r="FE162" s="1" t="str">
        <f t="shared" si="654"/>
        <v/>
      </c>
      <c r="FF162" s="1" t="str">
        <f t="shared" si="655"/>
        <v/>
      </c>
      <c r="FI162" s="1" t="str">
        <f t="shared" si="656"/>
        <v/>
      </c>
      <c r="FJ162" s="1" t="str">
        <f t="shared" si="657"/>
        <v/>
      </c>
      <c r="FK162" s="1" t="str">
        <f t="shared" si="658"/>
        <v/>
      </c>
      <c r="FL162" s="1" t="str">
        <f t="shared" si="659"/>
        <v/>
      </c>
      <c r="FM162" s="1" t="str">
        <f t="shared" si="660"/>
        <v/>
      </c>
      <c r="FN162" s="1" t="str">
        <f t="shared" si="661"/>
        <v/>
      </c>
      <c r="FQ162" s="1" t="str">
        <f>IF(FU162="","",#REF!)</f>
        <v/>
      </c>
      <c r="FR162" s="1" t="str">
        <f t="shared" si="662"/>
        <v/>
      </c>
      <c r="FU162" s="1" t="str">
        <f t="shared" si="663"/>
        <v/>
      </c>
      <c r="FV162" s="1" t="str">
        <f t="shared" si="664"/>
        <v/>
      </c>
      <c r="FW162" s="1" t="str">
        <f t="shared" si="665"/>
        <v/>
      </c>
      <c r="FX162" s="1" t="str">
        <f t="shared" si="666"/>
        <v/>
      </c>
      <c r="FY162" s="1" t="str">
        <f t="shared" si="667"/>
        <v/>
      </c>
      <c r="FZ162" s="1" t="str">
        <f t="shared" si="668"/>
        <v/>
      </c>
      <c r="GC162" s="1" t="str">
        <f t="shared" si="669"/>
        <v/>
      </c>
      <c r="GD162" s="1" t="str">
        <f t="shared" si="670"/>
        <v/>
      </c>
      <c r="GG162" s="1" t="str">
        <f t="shared" si="671"/>
        <v/>
      </c>
      <c r="GH162" s="1" t="str">
        <f t="shared" si="672"/>
        <v/>
      </c>
      <c r="GI162" s="1" t="str">
        <f t="shared" si="673"/>
        <v/>
      </c>
      <c r="GJ162" s="1" t="str">
        <f t="shared" si="674"/>
        <v/>
      </c>
      <c r="GK162" s="1" t="str">
        <f t="shared" si="675"/>
        <v/>
      </c>
      <c r="GL162" s="1" t="str">
        <f t="shared" si="676"/>
        <v/>
      </c>
      <c r="GO162" s="1" t="str">
        <f t="shared" si="677"/>
        <v/>
      </c>
      <c r="GP162" s="1" t="str">
        <f t="shared" si="678"/>
        <v/>
      </c>
      <c r="GS162" s="1" t="str">
        <f t="shared" si="679"/>
        <v/>
      </c>
      <c r="GT162" s="1" t="str">
        <f t="shared" si="680"/>
        <v/>
      </c>
      <c r="GU162" s="1" t="str">
        <f t="shared" si="681"/>
        <v/>
      </c>
      <c r="GV162" s="1" t="str">
        <f t="shared" si="682"/>
        <v/>
      </c>
      <c r="GW162" s="1" t="str">
        <f t="shared" si="683"/>
        <v/>
      </c>
      <c r="GX162" s="1" t="str">
        <f t="shared" si="684"/>
        <v/>
      </c>
      <c r="HA162" s="1" t="str">
        <f t="shared" si="685"/>
        <v/>
      </c>
      <c r="HB162" s="1" t="str">
        <f t="shared" si="686"/>
        <v/>
      </c>
      <c r="HE162" s="1" t="str">
        <f t="shared" si="687"/>
        <v/>
      </c>
      <c r="HF162" s="1" t="str">
        <f t="shared" si="688"/>
        <v/>
      </c>
      <c r="HG162" s="1" t="str">
        <f t="shared" si="689"/>
        <v/>
      </c>
      <c r="HH162" s="1" t="str">
        <f t="shared" si="690"/>
        <v/>
      </c>
      <c r="HI162" s="1" t="str">
        <f t="shared" si="691"/>
        <v/>
      </c>
      <c r="HJ162" s="1" t="str">
        <f t="shared" si="692"/>
        <v/>
      </c>
      <c r="HM162" s="1" t="str">
        <f t="shared" si="693"/>
        <v/>
      </c>
      <c r="HN162" s="1" t="str">
        <f t="shared" si="694"/>
        <v/>
      </c>
      <c r="HQ162" s="1" t="str">
        <f t="shared" si="695"/>
        <v/>
      </c>
      <c r="HR162" s="1" t="str">
        <f t="shared" si="696"/>
        <v/>
      </c>
      <c r="HS162" s="1" t="str">
        <f t="shared" si="697"/>
        <v/>
      </c>
      <c r="HT162" s="1" t="str">
        <f t="shared" si="698"/>
        <v/>
      </c>
      <c r="HU162" s="1" t="str">
        <f t="shared" si="699"/>
        <v/>
      </c>
      <c r="HV162" s="1" t="str">
        <f t="shared" si="700"/>
        <v/>
      </c>
      <c r="HY162" s="1" t="str">
        <f t="shared" si="701"/>
        <v/>
      </c>
      <c r="HZ162" s="1" t="str">
        <f t="shared" si="702"/>
        <v/>
      </c>
      <c r="IC162" s="1" t="str">
        <f t="shared" si="703"/>
        <v/>
      </c>
      <c r="ID162" s="1" t="str">
        <f t="shared" si="704"/>
        <v/>
      </c>
      <c r="IE162" s="1" t="str">
        <f t="shared" si="705"/>
        <v/>
      </c>
      <c r="IF162" s="1" t="str">
        <f t="shared" si="706"/>
        <v/>
      </c>
      <c r="IG162" s="1" t="str">
        <f t="shared" si="707"/>
        <v/>
      </c>
      <c r="IH162" s="1" t="str">
        <f t="shared" si="708"/>
        <v/>
      </c>
      <c r="IK162" s="1" t="str">
        <f t="shared" si="709"/>
        <v/>
      </c>
      <c r="IL162" s="1" t="str">
        <f t="shared" si="710"/>
        <v/>
      </c>
      <c r="IO162" s="1" t="str">
        <f t="shared" si="711"/>
        <v/>
      </c>
      <c r="IP162" s="1" t="str">
        <f t="shared" si="712"/>
        <v/>
      </c>
      <c r="IQ162" s="1" t="str">
        <f t="shared" si="713"/>
        <v/>
      </c>
      <c r="IR162" s="1" t="str">
        <f t="shared" si="714"/>
        <v/>
      </c>
      <c r="IS162" s="1" t="str">
        <f t="shared" si="715"/>
        <v/>
      </c>
      <c r="IT162" s="1" t="str">
        <f t="shared" si="716"/>
        <v/>
      </c>
      <c r="IW162" s="1" t="str">
        <f t="shared" si="717"/>
        <v/>
      </c>
      <c r="IX162" s="1" t="str">
        <f t="shared" si="718"/>
        <v/>
      </c>
      <c r="JA162" s="1" t="str">
        <f t="shared" si="719"/>
        <v/>
      </c>
      <c r="JB162" s="1" t="str">
        <f t="shared" si="720"/>
        <v/>
      </c>
      <c r="JC162" s="1" t="str">
        <f t="shared" si="721"/>
        <v/>
      </c>
      <c r="JD162" s="1" t="str">
        <f t="shared" si="722"/>
        <v/>
      </c>
      <c r="JE162" s="1" t="str">
        <f t="shared" si="723"/>
        <v/>
      </c>
      <c r="JF162" s="1" t="str">
        <f t="shared" si="724"/>
        <v/>
      </c>
      <c r="JI162" s="1" t="str">
        <f t="shared" si="725"/>
        <v/>
      </c>
      <c r="JJ162" s="1" t="str">
        <f t="shared" si="726"/>
        <v/>
      </c>
      <c r="JM162" s="1" t="str">
        <f t="shared" si="727"/>
        <v/>
      </c>
      <c r="JN162" s="1" t="str">
        <f t="shared" si="728"/>
        <v/>
      </c>
      <c r="JO162" s="1" t="str">
        <f t="shared" si="729"/>
        <v/>
      </c>
      <c r="JP162" s="1" t="str">
        <f t="shared" si="730"/>
        <v/>
      </c>
      <c r="JQ162" s="1" t="str">
        <f t="shared" si="731"/>
        <v/>
      </c>
      <c r="JR162" s="1" t="str">
        <f t="shared" si="732"/>
        <v/>
      </c>
      <c r="JU162" s="1" t="str">
        <f t="shared" si="733"/>
        <v/>
      </c>
      <c r="JV162" s="1" t="str">
        <f t="shared" si="734"/>
        <v/>
      </c>
      <c r="JY162" s="1" t="str">
        <f t="shared" si="735"/>
        <v/>
      </c>
      <c r="JZ162" s="1" t="str">
        <f t="shared" si="736"/>
        <v/>
      </c>
      <c r="KA162" s="1" t="str">
        <f t="shared" si="737"/>
        <v/>
      </c>
      <c r="KB162" s="1" t="str">
        <f t="shared" si="738"/>
        <v/>
      </c>
      <c r="KC162" s="1" t="str">
        <f t="shared" si="739"/>
        <v/>
      </c>
      <c r="KD162" s="1" t="str">
        <f t="shared" si="740"/>
        <v/>
      </c>
    </row>
    <row r="163" spans="5:290" ht="13.5" customHeight="1">
      <c r="E163" s="1" t="str">
        <f t="shared" si="551"/>
        <v/>
      </c>
      <c r="F163" s="1" t="str">
        <f t="shared" si="552"/>
        <v/>
      </c>
      <c r="I163" s="1" t="str">
        <f t="shared" si="553"/>
        <v/>
      </c>
      <c r="J163" s="1" t="str">
        <f t="shared" si="554"/>
        <v/>
      </c>
      <c r="K163" s="1" t="str">
        <f t="shared" si="555"/>
        <v/>
      </c>
      <c r="L163" s="1" t="str">
        <f t="shared" si="556"/>
        <v/>
      </c>
      <c r="M163" s="1" t="str">
        <f t="shared" si="557"/>
        <v/>
      </c>
      <c r="N163" s="1" t="str">
        <f t="shared" si="558"/>
        <v/>
      </c>
      <c r="Q163" s="66" t="str">
        <f t="shared" si="559"/>
        <v/>
      </c>
      <c r="R163" s="1" t="str">
        <f t="shared" si="560"/>
        <v/>
      </c>
      <c r="U163" s="1" t="str">
        <f t="shared" si="561"/>
        <v/>
      </c>
      <c r="V163" s="1" t="str">
        <f t="shared" si="562"/>
        <v/>
      </c>
      <c r="W163" s="1" t="str">
        <f t="shared" si="563"/>
        <v/>
      </c>
      <c r="X163" s="1" t="s">
        <v>287</v>
      </c>
      <c r="Y163" s="1" t="str">
        <f t="shared" si="564"/>
        <v/>
      </c>
      <c r="Z163" s="1" t="str">
        <f t="shared" si="565"/>
        <v/>
      </c>
      <c r="AC163" s="1" t="str">
        <f t="shared" si="566"/>
        <v/>
      </c>
      <c r="AD163" s="1" t="str">
        <f t="shared" si="567"/>
        <v/>
      </c>
      <c r="AG163" s="1" t="str">
        <f t="shared" si="568"/>
        <v/>
      </c>
      <c r="AH163" s="1" t="str">
        <f t="shared" si="569"/>
        <v/>
      </c>
      <c r="AI163" s="1" t="str">
        <f t="shared" si="570"/>
        <v/>
      </c>
      <c r="AJ163" s="1" t="str">
        <f t="shared" si="571"/>
        <v/>
      </c>
      <c r="AK163" s="1" t="str">
        <f t="shared" si="572"/>
        <v/>
      </c>
      <c r="AL163" s="1" t="str">
        <f t="shared" si="573"/>
        <v/>
      </c>
      <c r="AO163" s="1" t="str">
        <f t="shared" si="574"/>
        <v/>
      </c>
      <c r="AP163" s="1" t="str">
        <f t="shared" si="575"/>
        <v/>
      </c>
      <c r="AS163" s="1" t="str">
        <f t="shared" si="576"/>
        <v/>
      </c>
      <c r="AT163" s="1" t="str">
        <f t="shared" si="577"/>
        <v/>
      </c>
      <c r="AU163" s="1" t="str">
        <f t="shared" si="578"/>
        <v/>
      </c>
      <c r="AV163" s="1" t="str">
        <f t="shared" si="579"/>
        <v/>
      </c>
      <c r="AW163" s="1" t="str">
        <f t="shared" si="580"/>
        <v/>
      </c>
      <c r="AX163" s="1" t="str">
        <f t="shared" si="581"/>
        <v/>
      </c>
      <c r="BA163" s="1" t="str">
        <f t="shared" si="582"/>
        <v/>
      </c>
      <c r="BB163" s="1" t="str">
        <f t="shared" si="583"/>
        <v/>
      </c>
      <c r="BE163" s="1" t="str">
        <f t="shared" si="584"/>
        <v/>
      </c>
      <c r="BF163" s="1" t="str">
        <f t="shared" si="585"/>
        <v/>
      </c>
      <c r="BG163" s="1" t="str">
        <f t="shared" si="586"/>
        <v/>
      </c>
      <c r="BH163" s="1" t="str">
        <f t="shared" si="587"/>
        <v/>
      </c>
      <c r="BI163" s="1" t="str">
        <f t="shared" si="588"/>
        <v/>
      </c>
      <c r="BJ163" s="1" t="str">
        <f t="shared" si="589"/>
        <v/>
      </c>
      <c r="BM163" s="1" t="str">
        <f t="shared" si="590"/>
        <v/>
      </c>
      <c r="BN163" s="1" t="str">
        <f t="shared" si="591"/>
        <v/>
      </c>
      <c r="BQ163" s="1" t="str">
        <f t="shared" si="592"/>
        <v/>
      </c>
      <c r="BR163" s="1" t="str">
        <f t="shared" si="593"/>
        <v/>
      </c>
      <c r="BS163" s="1" t="str">
        <f t="shared" si="594"/>
        <v/>
      </c>
      <c r="BT163" s="1" t="str">
        <f t="shared" si="595"/>
        <v/>
      </c>
      <c r="BU163" s="1" t="str">
        <f t="shared" si="596"/>
        <v/>
      </c>
      <c r="BV163" s="1" t="str">
        <f t="shared" si="597"/>
        <v/>
      </c>
      <c r="BY163" s="1" t="str">
        <f t="shared" si="598"/>
        <v/>
      </c>
      <c r="BZ163" s="1" t="str">
        <f t="shared" si="599"/>
        <v/>
      </c>
      <c r="CC163" s="1" t="str">
        <f t="shared" si="600"/>
        <v/>
      </c>
      <c r="CD163" s="1" t="str">
        <f t="shared" si="601"/>
        <v/>
      </c>
      <c r="CE163" s="1" t="str">
        <f t="shared" si="602"/>
        <v/>
      </c>
      <c r="CF163" s="1" t="str">
        <f t="shared" si="603"/>
        <v/>
      </c>
      <c r="CG163" s="1" t="str">
        <f t="shared" si="604"/>
        <v/>
      </c>
      <c r="CH163" s="1" t="str">
        <f t="shared" si="605"/>
        <v/>
      </c>
      <c r="CK163" s="1" t="str">
        <f t="shared" si="606"/>
        <v/>
      </c>
      <c r="CL163" s="1" t="str">
        <f t="shared" si="607"/>
        <v/>
      </c>
      <c r="CO163" s="1" t="str">
        <f t="shared" si="608"/>
        <v/>
      </c>
      <c r="CP163" s="1" t="str">
        <f t="shared" si="609"/>
        <v/>
      </c>
      <c r="CQ163" s="1" t="str">
        <f t="shared" si="610"/>
        <v/>
      </c>
      <c r="CR163" s="1" t="str">
        <f t="shared" si="611"/>
        <v/>
      </c>
      <c r="CS163" s="1" t="str">
        <f t="shared" si="612"/>
        <v/>
      </c>
      <c r="CT163" s="1" t="str">
        <f t="shared" si="613"/>
        <v/>
      </c>
      <c r="CW163" s="1" t="str">
        <f t="shared" si="614"/>
        <v/>
      </c>
      <c r="CX163" s="1" t="str">
        <f t="shared" si="615"/>
        <v/>
      </c>
      <c r="DA163" s="1" t="str">
        <f t="shared" si="616"/>
        <v/>
      </c>
      <c r="DB163" s="1" t="str">
        <f t="shared" si="617"/>
        <v/>
      </c>
      <c r="DC163" s="1" t="str">
        <f t="shared" si="618"/>
        <v/>
      </c>
      <c r="DD163" s="1" t="str">
        <f t="shared" si="619"/>
        <v/>
      </c>
      <c r="DE163" s="1" t="str">
        <f t="shared" si="620"/>
        <v/>
      </c>
      <c r="DF163" s="1" t="str">
        <f t="shared" si="621"/>
        <v/>
      </c>
      <c r="DI163" s="1" t="str">
        <f t="shared" si="622"/>
        <v/>
      </c>
      <c r="DJ163" s="1" t="str">
        <f t="shared" si="623"/>
        <v/>
      </c>
      <c r="DM163" s="1" t="str">
        <f t="shared" si="624"/>
        <v/>
      </c>
      <c r="DN163" s="1" t="str">
        <f t="shared" si="625"/>
        <v/>
      </c>
      <c r="DO163" s="1" t="str">
        <f t="shared" si="626"/>
        <v/>
      </c>
      <c r="DP163" s="1" t="str">
        <f t="shared" si="627"/>
        <v/>
      </c>
      <c r="DQ163" s="1" t="str">
        <f t="shared" si="628"/>
        <v/>
      </c>
      <c r="DR163" s="1" t="str">
        <f t="shared" si="629"/>
        <v/>
      </c>
      <c r="DU163" s="1" t="str">
        <f t="shared" si="630"/>
        <v/>
      </c>
      <c r="DV163" s="1" t="str">
        <f t="shared" si="631"/>
        <v/>
      </c>
      <c r="DY163" s="1" t="str">
        <f t="shared" si="632"/>
        <v/>
      </c>
      <c r="DZ163" s="1" t="str">
        <f t="shared" si="633"/>
        <v/>
      </c>
      <c r="EA163" s="1" t="str">
        <f t="shared" si="634"/>
        <v/>
      </c>
      <c r="EB163" s="1" t="str">
        <f t="shared" si="635"/>
        <v/>
      </c>
      <c r="EC163" s="1" t="str">
        <f t="shared" si="636"/>
        <v/>
      </c>
      <c r="ED163" s="1" t="str">
        <f t="shared" si="637"/>
        <v/>
      </c>
      <c r="EG163" s="1" t="str">
        <f t="shared" si="638"/>
        <v/>
      </c>
      <c r="EH163" s="1" t="str">
        <f t="shared" si="639"/>
        <v/>
      </c>
      <c r="EK163" s="1" t="str">
        <f t="shared" si="640"/>
        <v/>
      </c>
      <c r="EL163" s="1" t="str">
        <f t="shared" si="641"/>
        <v/>
      </c>
      <c r="EM163" s="1" t="str">
        <f t="shared" si="642"/>
        <v/>
      </c>
      <c r="EN163" s="1" t="str">
        <f t="shared" si="643"/>
        <v/>
      </c>
      <c r="EO163" s="1" t="str">
        <f t="shared" si="644"/>
        <v/>
      </c>
      <c r="EP163" s="1" t="str">
        <f t="shared" si="645"/>
        <v/>
      </c>
      <c r="ES163" s="1" t="str">
        <f t="shared" si="646"/>
        <v/>
      </c>
      <c r="ET163" s="1" t="str">
        <f t="shared" si="647"/>
        <v/>
      </c>
      <c r="EW163" s="1" t="str">
        <f t="shared" si="648"/>
        <v/>
      </c>
      <c r="EX163" s="1" t="str">
        <f t="shared" si="649"/>
        <v/>
      </c>
      <c r="EY163" s="1" t="str">
        <f t="shared" si="650"/>
        <v/>
      </c>
      <c r="EZ163" s="1" t="str">
        <f t="shared" si="651"/>
        <v/>
      </c>
      <c r="FA163" s="1" t="str">
        <f t="shared" si="652"/>
        <v/>
      </c>
      <c r="FB163" s="1" t="str">
        <f t="shared" si="653"/>
        <v/>
      </c>
      <c r="FE163" s="1" t="str">
        <f t="shared" si="654"/>
        <v/>
      </c>
      <c r="FF163" s="1" t="str">
        <f t="shared" si="655"/>
        <v/>
      </c>
      <c r="FI163" s="1" t="str">
        <f t="shared" si="656"/>
        <v/>
      </c>
      <c r="FJ163" s="1" t="str">
        <f t="shared" si="657"/>
        <v/>
      </c>
      <c r="FK163" s="1" t="str">
        <f t="shared" si="658"/>
        <v/>
      </c>
      <c r="FL163" s="1" t="str">
        <f t="shared" si="659"/>
        <v/>
      </c>
      <c r="FM163" s="1" t="str">
        <f t="shared" si="660"/>
        <v/>
      </c>
      <c r="FN163" s="1" t="str">
        <f t="shared" si="661"/>
        <v/>
      </c>
      <c r="FQ163" s="1" t="str">
        <f>IF(FU163="","",#REF!)</f>
        <v/>
      </c>
      <c r="FR163" s="1" t="str">
        <f t="shared" si="662"/>
        <v/>
      </c>
      <c r="FU163" s="1" t="str">
        <f t="shared" si="663"/>
        <v/>
      </c>
      <c r="FV163" s="1" t="str">
        <f t="shared" si="664"/>
        <v/>
      </c>
      <c r="FW163" s="1" t="str">
        <f t="shared" si="665"/>
        <v/>
      </c>
      <c r="FX163" s="1" t="str">
        <f t="shared" si="666"/>
        <v/>
      </c>
      <c r="FY163" s="1" t="str">
        <f t="shared" si="667"/>
        <v/>
      </c>
      <c r="FZ163" s="1" t="str">
        <f t="shared" si="668"/>
        <v/>
      </c>
      <c r="GC163" s="1" t="str">
        <f t="shared" si="669"/>
        <v/>
      </c>
      <c r="GD163" s="1" t="str">
        <f t="shared" si="670"/>
        <v/>
      </c>
      <c r="GG163" s="1" t="str">
        <f t="shared" si="671"/>
        <v/>
      </c>
      <c r="GH163" s="1" t="str">
        <f t="shared" si="672"/>
        <v/>
      </c>
      <c r="GI163" s="1" t="str">
        <f t="shared" si="673"/>
        <v/>
      </c>
      <c r="GJ163" s="1" t="str">
        <f t="shared" si="674"/>
        <v/>
      </c>
      <c r="GK163" s="1" t="str">
        <f t="shared" si="675"/>
        <v/>
      </c>
      <c r="GL163" s="1" t="str">
        <f t="shared" si="676"/>
        <v/>
      </c>
      <c r="GO163" s="1" t="str">
        <f t="shared" si="677"/>
        <v/>
      </c>
      <c r="GP163" s="1" t="str">
        <f t="shared" si="678"/>
        <v/>
      </c>
      <c r="GS163" s="1" t="str">
        <f t="shared" si="679"/>
        <v/>
      </c>
      <c r="GT163" s="1" t="str">
        <f t="shared" si="680"/>
        <v/>
      </c>
      <c r="GU163" s="1" t="str">
        <f t="shared" si="681"/>
        <v/>
      </c>
      <c r="GV163" s="1" t="str">
        <f t="shared" si="682"/>
        <v/>
      </c>
      <c r="GW163" s="1" t="str">
        <f t="shared" si="683"/>
        <v/>
      </c>
      <c r="GX163" s="1" t="str">
        <f t="shared" si="684"/>
        <v/>
      </c>
      <c r="HA163" s="1" t="str">
        <f t="shared" si="685"/>
        <v/>
      </c>
      <c r="HB163" s="1" t="str">
        <f t="shared" si="686"/>
        <v/>
      </c>
      <c r="HE163" s="1" t="str">
        <f t="shared" si="687"/>
        <v/>
      </c>
      <c r="HF163" s="1" t="str">
        <f t="shared" si="688"/>
        <v/>
      </c>
      <c r="HG163" s="1" t="str">
        <f t="shared" si="689"/>
        <v/>
      </c>
      <c r="HH163" s="1" t="str">
        <f t="shared" si="690"/>
        <v/>
      </c>
      <c r="HI163" s="1" t="str">
        <f t="shared" si="691"/>
        <v/>
      </c>
      <c r="HJ163" s="1" t="str">
        <f t="shared" si="692"/>
        <v/>
      </c>
      <c r="HM163" s="1" t="str">
        <f t="shared" si="693"/>
        <v/>
      </c>
      <c r="HN163" s="1" t="str">
        <f t="shared" si="694"/>
        <v/>
      </c>
      <c r="HQ163" s="1" t="str">
        <f t="shared" si="695"/>
        <v/>
      </c>
      <c r="HR163" s="1" t="str">
        <f t="shared" si="696"/>
        <v/>
      </c>
      <c r="HS163" s="1" t="str">
        <f t="shared" si="697"/>
        <v/>
      </c>
      <c r="HT163" s="1" t="str">
        <f t="shared" si="698"/>
        <v/>
      </c>
      <c r="HU163" s="1" t="str">
        <f t="shared" si="699"/>
        <v/>
      </c>
      <c r="HV163" s="1" t="str">
        <f t="shared" si="700"/>
        <v/>
      </c>
      <c r="HY163" s="1" t="str">
        <f t="shared" si="701"/>
        <v/>
      </c>
      <c r="HZ163" s="1" t="str">
        <f t="shared" si="702"/>
        <v/>
      </c>
      <c r="IC163" s="1" t="str">
        <f t="shared" si="703"/>
        <v/>
      </c>
      <c r="ID163" s="1" t="str">
        <f t="shared" si="704"/>
        <v/>
      </c>
      <c r="IE163" s="1" t="str">
        <f t="shared" si="705"/>
        <v/>
      </c>
      <c r="IF163" s="1" t="str">
        <f t="shared" si="706"/>
        <v/>
      </c>
      <c r="IG163" s="1" t="str">
        <f t="shared" si="707"/>
        <v/>
      </c>
      <c r="IH163" s="1" t="str">
        <f t="shared" si="708"/>
        <v/>
      </c>
      <c r="IK163" s="1" t="str">
        <f t="shared" si="709"/>
        <v/>
      </c>
      <c r="IL163" s="1" t="str">
        <f t="shared" si="710"/>
        <v/>
      </c>
      <c r="IO163" s="1" t="str">
        <f t="shared" si="711"/>
        <v/>
      </c>
      <c r="IP163" s="1" t="str">
        <f t="shared" si="712"/>
        <v/>
      </c>
      <c r="IQ163" s="1" t="str">
        <f t="shared" si="713"/>
        <v/>
      </c>
      <c r="IR163" s="1" t="str">
        <f t="shared" si="714"/>
        <v/>
      </c>
      <c r="IS163" s="1" t="str">
        <f t="shared" si="715"/>
        <v/>
      </c>
      <c r="IT163" s="1" t="str">
        <f t="shared" si="716"/>
        <v/>
      </c>
      <c r="IW163" s="1" t="str">
        <f t="shared" si="717"/>
        <v/>
      </c>
      <c r="IX163" s="1" t="str">
        <f t="shared" si="718"/>
        <v/>
      </c>
      <c r="JA163" s="1" t="str">
        <f t="shared" si="719"/>
        <v/>
      </c>
      <c r="JB163" s="1" t="str">
        <f t="shared" si="720"/>
        <v/>
      </c>
      <c r="JC163" s="1" t="str">
        <f t="shared" si="721"/>
        <v/>
      </c>
      <c r="JD163" s="1" t="str">
        <f t="shared" si="722"/>
        <v/>
      </c>
      <c r="JE163" s="1" t="str">
        <f t="shared" si="723"/>
        <v/>
      </c>
      <c r="JF163" s="1" t="str">
        <f t="shared" si="724"/>
        <v/>
      </c>
      <c r="JI163" s="1" t="str">
        <f t="shared" si="725"/>
        <v/>
      </c>
      <c r="JJ163" s="1" t="str">
        <f t="shared" si="726"/>
        <v/>
      </c>
      <c r="JM163" s="1" t="str">
        <f t="shared" si="727"/>
        <v/>
      </c>
      <c r="JN163" s="1" t="str">
        <f t="shared" si="728"/>
        <v/>
      </c>
      <c r="JO163" s="1" t="str">
        <f t="shared" si="729"/>
        <v/>
      </c>
      <c r="JP163" s="1" t="str">
        <f t="shared" si="730"/>
        <v/>
      </c>
      <c r="JQ163" s="1" t="str">
        <f t="shared" si="731"/>
        <v/>
      </c>
      <c r="JR163" s="1" t="str">
        <f t="shared" si="732"/>
        <v/>
      </c>
      <c r="JU163" s="1" t="str">
        <f t="shared" si="733"/>
        <v/>
      </c>
      <c r="JV163" s="1" t="str">
        <f t="shared" si="734"/>
        <v/>
      </c>
      <c r="JY163" s="1" t="str">
        <f t="shared" si="735"/>
        <v/>
      </c>
      <c r="JZ163" s="1" t="str">
        <f t="shared" si="736"/>
        <v/>
      </c>
      <c r="KA163" s="1" t="str">
        <f t="shared" si="737"/>
        <v/>
      </c>
      <c r="KB163" s="1" t="str">
        <f t="shared" si="738"/>
        <v/>
      </c>
      <c r="KC163" s="1" t="str">
        <f t="shared" si="739"/>
        <v/>
      </c>
      <c r="KD163" s="1" t="str">
        <f t="shared" si="740"/>
        <v/>
      </c>
    </row>
    <row r="164" spans="5:290" ht="13.5" customHeight="1">
      <c r="E164" s="1" t="str">
        <f t="shared" si="551"/>
        <v/>
      </c>
      <c r="F164" s="1" t="str">
        <f t="shared" si="552"/>
        <v/>
      </c>
      <c r="I164" s="1" t="str">
        <f t="shared" si="553"/>
        <v/>
      </c>
      <c r="J164" s="1" t="str">
        <f t="shared" si="554"/>
        <v/>
      </c>
      <c r="K164" s="1" t="str">
        <f t="shared" si="555"/>
        <v/>
      </c>
      <c r="L164" s="1" t="str">
        <f t="shared" si="556"/>
        <v/>
      </c>
      <c r="M164" s="1" t="str">
        <f t="shared" si="557"/>
        <v/>
      </c>
      <c r="N164" s="1" t="str">
        <f t="shared" si="558"/>
        <v/>
      </c>
      <c r="Q164" s="66" t="str">
        <f t="shared" si="559"/>
        <v/>
      </c>
      <c r="R164" s="1" t="str">
        <f t="shared" si="560"/>
        <v/>
      </c>
      <c r="U164" s="1" t="str">
        <f t="shared" si="561"/>
        <v/>
      </c>
      <c r="V164" s="1" t="str">
        <f t="shared" si="562"/>
        <v/>
      </c>
      <c r="W164" s="1" t="str">
        <f t="shared" si="563"/>
        <v/>
      </c>
      <c r="X164" s="1" t="s">
        <v>287</v>
      </c>
      <c r="Y164" s="1" t="str">
        <f t="shared" si="564"/>
        <v/>
      </c>
      <c r="Z164" s="1" t="str">
        <f t="shared" si="565"/>
        <v/>
      </c>
      <c r="AC164" s="1" t="str">
        <f t="shared" si="566"/>
        <v/>
      </c>
      <c r="AD164" s="1" t="str">
        <f t="shared" si="567"/>
        <v/>
      </c>
      <c r="AG164" s="1" t="str">
        <f t="shared" si="568"/>
        <v/>
      </c>
      <c r="AH164" s="1" t="str">
        <f t="shared" si="569"/>
        <v/>
      </c>
      <c r="AI164" s="1" t="str">
        <f t="shared" si="570"/>
        <v/>
      </c>
      <c r="AJ164" s="1" t="str">
        <f t="shared" si="571"/>
        <v/>
      </c>
      <c r="AK164" s="1" t="str">
        <f t="shared" si="572"/>
        <v/>
      </c>
      <c r="AL164" s="1" t="str">
        <f t="shared" si="573"/>
        <v/>
      </c>
      <c r="AO164" s="1" t="str">
        <f t="shared" si="574"/>
        <v/>
      </c>
      <c r="AP164" s="1" t="str">
        <f t="shared" si="575"/>
        <v/>
      </c>
      <c r="AS164" s="1" t="str">
        <f t="shared" si="576"/>
        <v/>
      </c>
      <c r="AT164" s="1" t="str">
        <f t="shared" si="577"/>
        <v/>
      </c>
      <c r="AU164" s="1" t="str">
        <f t="shared" si="578"/>
        <v/>
      </c>
      <c r="AV164" s="1" t="str">
        <f t="shared" si="579"/>
        <v/>
      </c>
      <c r="AW164" s="1" t="str">
        <f t="shared" si="580"/>
        <v/>
      </c>
      <c r="AX164" s="1" t="str">
        <f t="shared" si="581"/>
        <v/>
      </c>
      <c r="BA164" s="1" t="str">
        <f t="shared" si="582"/>
        <v/>
      </c>
      <c r="BB164" s="1" t="str">
        <f t="shared" si="583"/>
        <v/>
      </c>
      <c r="BE164" s="1" t="str">
        <f t="shared" si="584"/>
        <v/>
      </c>
      <c r="BF164" s="1" t="str">
        <f t="shared" si="585"/>
        <v/>
      </c>
      <c r="BG164" s="1" t="str">
        <f t="shared" si="586"/>
        <v/>
      </c>
      <c r="BH164" s="1" t="str">
        <f t="shared" si="587"/>
        <v/>
      </c>
      <c r="BI164" s="1" t="str">
        <f t="shared" si="588"/>
        <v/>
      </c>
      <c r="BJ164" s="1" t="str">
        <f t="shared" si="589"/>
        <v/>
      </c>
      <c r="BM164" s="1" t="str">
        <f t="shared" si="590"/>
        <v/>
      </c>
      <c r="BN164" s="1" t="str">
        <f t="shared" si="591"/>
        <v/>
      </c>
      <c r="BQ164" s="1" t="str">
        <f t="shared" si="592"/>
        <v/>
      </c>
      <c r="BR164" s="1" t="str">
        <f t="shared" si="593"/>
        <v/>
      </c>
      <c r="BS164" s="1" t="str">
        <f t="shared" si="594"/>
        <v/>
      </c>
      <c r="BT164" s="1" t="str">
        <f t="shared" si="595"/>
        <v/>
      </c>
      <c r="BU164" s="1" t="str">
        <f t="shared" si="596"/>
        <v/>
      </c>
      <c r="BV164" s="1" t="str">
        <f t="shared" si="597"/>
        <v/>
      </c>
      <c r="BY164" s="1" t="str">
        <f t="shared" si="598"/>
        <v/>
      </c>
      <c r="BZ164" s="1" t="str">
        <f t="shared" si="599"/>
        <v/>
      </c>
      <c r="CC164" s="1" t="str">
        <f t="shared" si="600"/>
        <v/>
      </c>
      <c r="CD164" s="1" t="str">
        <f t="shared" si="601"/>
        <v/>
      </c>
      <c r="CE164" s="1" t="str">
        <f t="shared" si="602"/>
        <v/>
      </c>
      <c r="CF164" s="1" t="str">
        <f t="shared" si="603"/>
        <v/>
      </c>
      <c r="CG164" s="1" t="str">
        <f t="shared" si="604"/>
        <v/>
      </c>
      <c r="CH164" s="1" t="str">
        <f t="shared" si="605"/>
        <v/>
      </c>
      <c r="CK164" s="1" t="str">
        <f t="shared" si="606"/>
        <v/>
      </c>
      <c r="CL164" s="1" t="str">
        <f t="shared" si="607"/>
        <v/>
      </c>
      <c r="CO164" s="1" t="str">
        <f t="shared" si="608"/>
        <v/>
      </c>
      <c r="CP164" s="1" t="str">
        <f t="shared" si="609"/>
        <v/>
      </c>
      <c r="CQ164" s="1" t="str">
        <f t="shared" si="610"/>
        <v/>
      </c>
      <c r="CR164" s="1" t="str">
        <f t="shared" si="611"/>
        <v/>
      </c>
      <c r="CS164" s="1" t="str">
        <f t="shared" si="612"/>
        <v/>
      </c>
      <c r="CT164" s="1" t="str">
        <f t="shared" si="613"/>
        <v/>
      </c>
      <c r="CW164" s="1" t="str">
        <f t="shared" si="614"/>
        <v/>
      </c>
      <c r="CX164" s="1" t="str">
        <f t="shared" si="615"/>
        <v/>
      </c>
      <c r="DA164" s="1" t="str">
        <f t="shared" si="616"/>
        <v/>
      </c>
      <c r="DB164" s="1" t="str">
        <f t="shared" si="617"/>
        <v/>
      </c>
      <c r="DC164" s="1" t="str">
        <f t="shared" si="618"/>
        <v/>
      </c>
      <c r="DD164" s="1" t="str">
        <f t="shared" si="619"/>
        <v/>
      </c>
      <c r="DE164" s="1" t="str">
        <f t="shared" si="620"/>
        <v/>
      </c>
      <c r="DF164" s="1" t="str">
        <f t="shared" si="621"/>
        <v/>
      </c>
      <c r="DI164" s="1" t="str">
        <f t="shared" si="622"/>
        <v/>
      </c>
      <c r="DJ164" s="1" t="str">
        <f t="shared" si="623"/>
        <v/>
      </c>
      <c r="DM164" s="1" t="str">
        <f t="shared" si="624"/>
        <v/>
      </c>
      <c r="DN164" s="1" t="str">
        <f t="shared" si="625"/>
        <v/>
      </c>
      <c r="DO164" s="1" t="str">
        <f t="shared" si="626"/>
        <v/>
      </c>
      <c r="DP164" s="1" t="str">
        <f t="shared" si="627"/>
        <v/>
      </c>
      <c r="DQ164" s="1" t="str">
        <f t="shared" si="628"/>
        <v/>
      </c>
      <c r="DR164" s="1" t="str">
        <f t="shared" si="629"/>
        <v/>
      </c>
      <c r="DU164" s="1" t="str">
        <f t="shared" si="630"/>
        <v/>
      </c>
      <c r="DV164" s="1" t="str">
        <f t="shared" si="631"/>
        <v/>
      </c>
      <c r="DY164" s="1" t="str">
        <f t="shared" si="632"/>
        <v/>
      </c>
      <c r="DZ164" s="1" t="str">
        <f t="shared" si="633"/>
        <v/>
      </c>
      <c r="EA164" s="1" t="str">
        <f t="shared" si="634"/>
        <v/>
      </c>
      <c r="EB164" s="1" t="str">
        <f t="shared" si="635"/>
        <v/>
      </c>
      <c r="EC164" s="1" t="str">
        <f t="shared" si="636"/>
        <v/>
      </c>
      <c r="ED164" s="1" t="str">
        <f t="shared" si="637"/>
        <v/>
      </c>
      <c r="EG164" s="1" t="str">
        <f t="shared" si="638"/>
        <v/>
      </c>
      <c r="EH164" s="1" t="str">
        <f t="shared" si="639"/>
        <v/>
      </c>
      <c r="EK164" s="1" t="str">
        <f t="shared" si="640"/>
        <v/>
      </c>
      <c r="EL164" s="1" t="str">
        <f t="shared" si="641"/>
        <v/>
      </c>
      <c r="EM164" s="1" t="str">
        <f t="shared" si="642"/>
        <v/>
      </c>
      <c r="EN164" s="1" t="str">
        <f t="shared" si="643"/>
        <v/>
      </c>
      <c r="EO164" s="1" t="str">
        <f t="shared" si="644"/>
        <v/>
      </c>
      <c r="EP164" s="1" t="str">
        <f t="shared" si="645"/>
        <v/>
      </c>
      <c r="ES164" s="1" t="str">
        <f t="shared" si="646"/>
        <v/>
      </c>
      <c r="ET164" s="1" t="str">
        <f t="shared" si="647"/>
        <v/>
      </c>
      <c r="EW164" s="1" t="str">
        <f t="shared" si="648"/>
        <v/>
      </c>
      <c r="EX164" s="1" t="str">
        <f t="shared" si="649"/>
        <v/>
      </c>
      <c r="EY164" s="1" t="str">
        <f t="shared" si="650"/>
        <v/>
      </c>
      <c r="EZ164" s="1" t="str">
        <f t="shared" si="651"/>
        <v/>
      </c>
      <c r="FA164" s="1" t="str">
        <f t="shared" si="652"/>
        <v/>
      </c>
      <c r="FB164" s="1" t="str">
        <f t="shared" si="653"/>
        <v/>
      </c>
      <c r="FE164" s="1" t="str">
        <f t="shared" si="654"/>
        <v/>
      </c>
      <c r="FF164" s="1" t="str">
        <f t="shared" si="655"/>
        <v/>
      </c>
      <c r="FI164" s="1" t="str">
        <f t="shared" si="656"/>
        <v/>
      </c>
      <c r="FJ164" s="1" t="str">
        <f t="shared" si="657"/>
        <v/>
      </c>
      <c r="FK164" s="1" t="str">
        <f t="shared" si="658"/>
        <v/>
      </c>
      <c r="FL164" s="1" t="str">
        <f t="shared" si="659"/>
        <v/>
      </c>
      <c r="FM164" s="1" t="str">
        <f t="shared" si="660"/>
        <v/>
      </c>
      <c r="FN164" s="1" t="str">
        <f t="shared" si="661"/>
        <v/>
      </c>
      <c r="FQ164" s="1" t="str">
        <f>IF(FU164="","",#REF!)</f>
        <v/>
      </c>
      <c r="FR164" s="1" t="str">
        <f t="shared" si="662"/>
        <v/>
      </c>
      <c r="FU164" s="1" t="str">
        <f t="shared" si="663"/>
        <v/>
      </c>
      <c r="FV164" s="1" t="str">
        <f t="shared" si="664"/>
        <v/>
      </c>
      <c r="FW164" s="1" t="str">
        <f t="shared" si="665"/>
        <v/>
      </c>
      <c r="FX164" s="1" t="str">
        <f t="shared" si="666"/>
        <v/>
      </c>
      <c r="FY164" s="1" t="str">
        <f t="shared" si="667"/>
        <v/>
      </c>
      <c r="FZ164" s="1" t="str">
        <f t="shared" si="668"/>
        <v/>
      </c>
      <c r="GC164" s="1" t="str">
        <f t="shared" si="669"/>
        <v/>
      </c>
      <c r="GD164" s="1" t="str">
        <f t="shared" si="670"/>
        <v/>
      </c>
      <c r="GG164" s="1" t="str">
        <f t="shared" si="671"/>
        <v/>
      </c>
      <c r="GH164" s="1" t="str">
        <f t="shared" si="672"/>
        <v/>
      </c>
      <c r="GI164" s="1" t="str">
        <f t="shared" si="673"/>
        <v/>
      </c>
      <c r="GJ164" s="1" t="str">
        <f t="shared" si="674"/>
        <v/>
      </c>
      <c r="GK164" s="1" t="str">
        <f t="shared" si="675"/>
        <v/>
      </c>
      <c r="GL164" s="1" t="str">
        <f t="shared" si="676"/>
        <v/>
      </c>
      <c r="GO164" s="1" t="str">
        <f t="shared" si="677"/>
        <v/>
      </c>
      <c r="GP164" s="1" t="str">
        <f t="shared" si="678"/>
        <v/>
      </c>
      <c r="GS164" s="1" t="str">
        <f t="shared" si="679"/>
        <v/>
      </c>
      <c r="GT164" s="1" t="str">
        <f t="shared" si="680"/>
        <v/>
      </c>
      <c r="GU164" s="1" t="str">
        <f t="shared" si="681"/>
        <v/>
      </c>
      <c r="GV164" s="1" t="str">
        <f t="shared" si="682"/>
        <v/>
      </c>
      <c r="GW164" s="1" t="str">
        <f t="shared" si="683"/>
        <v/>
      </c>
      <c r="GX164" s="1" t="str">
        <f t="shared" si="684"/>
        <v/>
      </c>
      <c r="HA164" s="1" t="str">
        <f t="shared" si="685"/>
        <v/>
      </c>
      <c r="HB164" s="1" t="str">
        <f t="shared" si="686"/>
        <v/>
      </c>
      <c r="HE164" s="1" t="str">
        <f t="shared" si="687"/>
        <v/>
      </c>
      <c r="HF164" s="1" t="str">
        <f t="shared" si="688"/>
        <v/>
      </c>
      <c r="HG164" s="1" t="str">
        <f t="shared" si="689"/>
        <v/>
      </c>
      <c r="HH164" s="1" t="str">
        <f t="shared" si="690"/>
        <v/>
      </c>
      <c r="HI164" s="1" t="str">
        <f t="shared" si="691"/>
        <v/>
      </c>
      <c r="HJ164" s="1" t="str">
        <f t="shared" si="692"/>
        <v/>
      </c>
      <c r="HM164" s="1" t="str">
        <f t="shared" si="693"/>
        <v/>
      </c>
      <c r="HN164" s="1" t="str">
        <f t="shared" si="694"/>
        <v/>
      </c>
      <c r="HQ164" s="1" t="str">
        <f t="shared" si="695"/>
        <v/>
      </c>
      <c r="HR164" s="1" t="str">
        <f t="shared" si="696"/>
        <v/>
      </c>
      <c r="HS164" s="1" t="str">
        <f t="shared" si="697"/>
        <v/>
      </c>
      <c r="HT164" s="1" t="str">
        <f t="shared" si="698"/>
        <v/>
      </c>
      <c r="HU164" s="1" t="str">
        <f t="shared" si="699"/>
        <v/>
      </c>
      <c r="HV164" s="1" t="str">
        <f t="shared" si="700"/>
        <v/>
      </c>
      <c r="HY164" s="1" t="str">
        <f t="shared" si="701"/>
        <v/>
      </c>
      <c r="HZ164" s="1" t="str">
        <f t="shared" si="702"/>
        <v/>
      </c>
      <c r="IC164" s="1" t="str">
        <f t="shared" si="703"/>
        <v/>
      </c>
      <c r="ID164" s="1" t="str">
        <f t="shared" si="704"/>
        <v/>
      </c>
      <c r="IE164" s="1" t="str">
        <f t="shared" si="705"/>
        <v/>
      </c>
      <c r="IF164" s="1" t="str">
        <f t="shared" si="706"/>
        <v/>
      </c>
      <c r="IG164" s="1" t="str">
        <f t="shared" si="707"/>
        <v/>
      </c>
      <c r="IH164" s="1" t="str">
        <f t="shared" si="708"/>
        <v/>
      </c>
      <c r="IK164" s="1" t="str">
        <f t="shared" si="709"/>
        <v/>
      </c>
      <c r="IL164" s="1" t="str">
        <f t="shared" si="710"/>
        <v/>
      </c>
      <c r="IO164" s="1" t="str">
        <f t="shared" si="711"/>
        <v/>
      </c>
      <c r="IP164" s="1" t="str">
        <f t="shared" si="712"/>
        <v/>
      </c>
      <c r="IQ164" s="1" t="str">
        <f t="shared" si="713"/>
        <v/>
      </c>
      <c r="IR164" s="1" t="str">
        <f t="shared" si="714"/>
        <v/>
      </c>
      <c r="IS164" s="1" t="str">
        <f t="shared" si="715"/>
        <v/>
      </c>
      <c r="IT164" s="1" t="str">
        <f t="shared" si="716"/>
        <v/>
      </c>
      <c r="IW164" s="1" t="str">
        <f t="shared" si="717"/>
        <v/>
      </c>
      <c r="IX164" s="1" t="str">
        <f t="shared" si="718"/>
        <v/>
      </c>
      <c r="JA164" s="1" t="str">
        <f t="shared" si="719"/>
        <v/>
      </c>
      <c r="JB164" s="1" t="str">
        <f t="shared" si="720"/>
        <v/>
      </c>
      <c r="JC164" s="1" t="str">
        <f t="shared" si="721"/>
        <v/>
      </c>
      <c r="JD164" s="1" t="str">
        <f t="shared" si="722"/>
        <v/>
      </c>
      <c r="JE164" s="1" t="str">
        <f t="shared" si="723"/>
        <v/>
      </c>
      <c r="JF164" s="1" t="str">
        <f t="shared" si="724"/>
        <v/>
      </c>
      <c r="JI164" s="1" t="str">
        <f t="shared" si="725"/>
        <v/>
      </c>
      <c r="JJ164" s="1" t="str">
        <f t="shared" si="726"/>
        <v/>
      </c>
      <c r="JM164" s="1" t="str">
        <f t="shared" si="727"/>
        <v/>
      </c>
      <c r="JN164" s="1" t="str">
        <f t="shared" si="728"/>
        <v/>
      </c>
      <c r="JO164" s="1" t="str">
        <f t="shared" si="729"/>
        <v/>
      </c>
      <c r="JP164" s="1" t="str">
        <f t="shared" si="730"/>
        <v/>
      </c>
      <c r="JQ164" s="1" t="str">
        <f t="shared" si="731"/>
        <v/>
      </c>
      <c r="JR164" s="1" t="str">
        <f t="shared" si="732"/>
        <v/>
      </c>
      <c r="JU164" s="1" t="str">
        <f t="shared" si="733"/>
        <v/>
      </c>
      <c r="JV164" s="1" t="str">
        <f t="shared" si="734"/>
        <v/>
      </c>
      <c r="JY164" s="1" t="str">
        <f t="shared" si="735"/>
        <v/>
      </c>
      <c r="JZ164" s="1" t="str">
        <f t="shared" si="736"/>
        <v/>
      </c>
      <c r="KA164" s="1" t="str">
        <f t="shared" si="737"/>
        <v/>
      </c>
      <c r="KB164" s="1" t="str">
        <f t="shared" si="738"/>
        <v/>
      </c>
      <c r="KC164" s="1" t="str">
        <f t="shared" si="739"/>
        <v/>
      </c>
      <c r="KD164" s="1" t="str">
        <f t="shared" si="740"/>
        <v/>
      </c>
    </row>
    <row r="165" spans="5:290" ht="13.5" customHeight="1">
      <c r="E165" s="1" t="str">
        <f t="shared" si="551"/>
        <v/>
      </c>
      <c r="F165" s="1" t="str">
        <f t="shared" si="552"/>
        <v/>
      </c>
      <c r="I165" s="1" t="str">
        <f t="shared" si="553"/>
        <v/>
      </c>
      <c r="J165" s="1" t="str">
        <f t="shared" si="554"/>
        <v/>
      </c>
      <c r="K165" s="1" t="str">
        <f t="shared" si="555"/>
        <v/>
      </c>
      <c r="L165" s="1" t="str">
        <f t="shared" si="556"/>
        <v/>
      </c>
      <c r="M165" s="1" t="str">
        <f t="shared" si="557"/>
        <v/>
      </c>
      <c r="N165" s="1" t="str">
        <f t="shared" si="558"/>
        <v/>
      </c>
      <c r="Q165" s="66" t="str">
        <f t="shared" si="559"/>
        <v/>
      </c>
      <c r="R165" s="1" t="str">
        <f t="shared" si="560"/>
        <v/>
      </c>
      <c r="U165" s="1" t="str">
        <f t="shared" si="561"/>
        <v/>
      </c>
      <c r="V165" s="1" t="str">
        <f t="shared" si="562"/>
        <v/>
      </c>
      <c r="W165" s="1" t="str">
        <f t="shared" si="563"/>
        <v/>
      </c>
      <c r="X165" s="1" t="s">
        <v>287</v>
      </c>
      <c r="Y165" s="1" t="str">
        <f t="shared" si="564"/>
        <v/>
      </c>
      <c r="Z165" s="1" t="str">
        <f t="shared" si="565"/>
        <v/>
      </c>
      <c r="AC165" s="1" t="str">
        <f t="shared" si="566"/>
        <v/>
      </c>
      <c r="AD165" s="1" t="str">
        <f t="shared" si="567"/>
        <v/>
      </c>
      <c r="AG165" s="1" t="str">
        <f t="shared" si="568"/>
        <v/>
      </c>
      <c r="AH165" s="1" t="str">
        <f t="shared" si="569"/>
        <v/>
      </c>
      <c r="AI165" s="1" t="str">
        <f t="shared" si="570"/>
        <v/>
      </c>
      <c r="AJ165" s="1" t="str">
        <f t="shared" si="571"/>
        <v/>
      </c>
      <c r="AK165" s="1" t="str">
        <f t="shared" si="572"/>
        <v/>
      </c>
      <c r="AL165" s="1" t="str">
        <f t="shared" si="573"/>
        <v/>
      </c>
      <c r="AO165" s="1" t="str">
        <f t="shared" si="574"/>
        <v/>
      </c>
      <c r="AP165" s="1" t="str">
        <f t="shared" si="575"/>
        <v/>
      </c>
      <c r="AS165" s="1" t="str">
        <f t="shared" si="576"/>
        <v/>
      </c>
      <c r="AT165" s="1" t="str">
        <f t="shared" si="577"/>
        <v/>
      </c>
      <c r="AU165" s="1" t="str">
        <f t="shared" si="578"/>
        <v/>
      </c>
      <c r="AV165" s="1" t="str">
        <f t="shared" si="579"/>
        <v/>
      </c>
      <c r="AW165" s="1" t="str">
        <f t="shared" si="580"/>
        <v/>
      </c>
      <c r="AX165" s="1" t="str">
        <f t="shared" si="581"/>
        <v/>
      </c>
      <c r="BA165" s="1" t="str">
        <f t="shared" si="582"/>
        <v/>
      </c>
      <c r="BB165" s="1" t="str">
        <f t="shared" si="583"/>
        <v/>
      </c>
      <c r="BE165" s="1" t="str">
        <f t="shared" si="584"/>
        <v/>
      </c>
      <c r="BF165" s="1" t="str">
        <f t="shared" si="585"/>
        <v/>
      </c>
      <c r="BG165" s="1" t="str">
        <f t="shared" si="586"/>
        <v/>
      </c>
      <c r="BH165" s="1" t="str">
        <f t="shared" si="587"/>
        <v/>
      </c>
      <c r="BI165" s="1" t="str">
        <f t="shared" si="588"/>
        <v/>
      </c>
      <c r="BJ165" s="1" t="str">
        <f t="shared" si="589"/>
        <v/>
      </c>
      <c r="BM165" s="1" t="str">
        <f t="shared" si="590"/>
        <v/>
      </c>
      <c r="BN165" s="1" t="str">
        <f t="shared" si="591"/>
        <v/>
      </c>
      <c r="BQ165" s="1" t="str">
        <f t="shared" si="592"/>
        <v/>
      </c>
      <c r="BR165" s="1" t="str">
        <f t="shared" si="593"/>
        <v/>
      </c>
      <c r="BS165" s="1" t="str">
        <f t="shared" si="594"/>
        <v/>
      </c>
      <c r="BT165" s="1" t="str">
        <f t="shared" si="595"/>
        <v/>
      </c>
      <c r="BU165" s="1" t="str">
        <f t="shared" si="596"/>
        <v/>
      </c>
      <c r="BV165" s="1" t="str">
        <f t="shared" si="597"/>
        <v/>
      </c>
      <c r="BY165" s="1" t="str">
        <f t="shared" si="598"/>
        <v/>
      </c>
      <c r="BZ165" s="1" t="str">
        <f t="shared" si="599"/>
        <v/>
      </c>
      <c r="CC165" s="1" t="str">
        <f t="shared" si="600"/>
        <v/>
      </c>
      <c r="CD165" s="1" t="str">
        <f t="shared" si="601"/>
        <v/>
      </c>
      <c r="CE165" s="1" t="str">
        <f t="shared" si="602"/>
        <v/>
      </c>
      <c r="CF165" s="1" t="str">
        <f t="shared" si="603"/>
        <v/>
      </c>
      <c r="CG165" s="1" t="str">
        <f t="shared" si="604"/>
        <v/>
      </c>
      <c r="CH165" s="1" t="str">
        <f t="shared" si="605"/>
        <v/>
      </c>
      <c r="CK165" s="1" t="str">
        <f t="shared" si="606"/>
        <v/>
      </c>
      <c r="CL165" s="1" t="str">
        <f t="shared" si="607"/>
        <v/>
      </c>
      <c r="CO165" s="1" t="str">
        <f t="shared" si="608"/>
        <v/>
      </c>
      <c r="CP165" s="1" t="str">
        <f t="shared" si="609"/>
        <v/>
      </c>
      <c r="CQ165" s="1" t="str">
        <f t="shared" si="610"/>
        <v/>
      </c>
      <c r="CR165" s="1" t="str">
        <f t="shared" si="611"/>
        <v/>
      </c>
      <c r="CS165" s="1" t="str">
        <f t="shared" si="612"/>
        <v/>
      </c>
      <c r="CT165" s="1" t="str">
        <f t="shared" si="613"/>
        <v/>
      </c>
      <c r="CW165" s="1" t="str">
        <f t="shared" si="614"/>
        <v/>
      </c>
      <c r="CX165" s="1" t="str">
        <f t="shared" si="615"/>
        <v/>
      </c>
      <c r="DA165" s="1" t="str">
        <f t="shared" si="616"/>
        <v/>
      </c>
      <c r="DB165" s="1" t="str">
        <f t="shared" si="617"/>
        <v/>
      </c>
      <c r="DC165" s="1" t="str">
        <f t="shared" si="618"/>
        <v/>
      </c>
      <c r="DD165" s="1" t="str">
        <f t="shared" si="619"/>
        <v/>
      </c>
      <c r="DE165" s="1" t="str">
        <f t="shared" si="620"/>
        <v/>
      </c>
      <c r="DF165" s="1" t="str">
        <f t="shared" si="621"/>
        <v/>
      </c>
      <c r="DI165" s="1" t="str">
        <f t="shared" si="622"/>
        <v/>
      </c>
      <c r="DJ165" s="1" t="str">
        <f t="shared" si="623"/>
        <v/>
      </c>
      <c r="DM165" s="1" t="str">
        <f t="shared" si="624"/>
        <v/>
      </c>
      <c r="DN165" s="1" t="str">
        <f t="shared" si="625"/>
        <v/>
      </c>
      <c r="DO165" s="1" t="str">
        <f t="shared" si="626"/>
        <v/>
      </c>
      <c r="DP165" s="1" t="str">
        <f t="shared" si="627"/>
        <v/>
      </c>
      <c r="DQ165" s="1" t="str">
        <f t="shared" si="628"/>
        <v/>
      </c>
      <c r="DR165" s="1" t="str">
        <f t="shared" si="629"/>
        <v/>
      </c>
      <c r="DU165" s="1" t="str">
        <f t="shared" si="630"/>
        <v/>
      </c>
      <c r="DV165" s="1" t="str">
        <f t="shared" si="631"/>
        <v/>
      </c>
      <c r="DY165" s="1" t="str">
        <f t="shared" si="632"/>
        <v/>
      </c>
      <c r="DZ165" s="1" t="str">
        <f t="shared" si="633"/>
        <v/>
      </c>
      <c r="EA165" s="1" t="str">
        <f t="shared" si="634"/>
        <v/>
      </c>
      <c r="EB165" s="1" t="str">
        <f t="shared" si="635"/>
        <v/>
      </c>
      <c r="EC165" s="1" t="str">
        <f t="shared" si="636"/>
        <v/>
      </c>
      <c r="ED165" s="1" t="str">
        <f t="shared" si="637"/>
        <v/>
      </c>
      <c r="EG165" s="1" t="str">
        <f t="shared" si="638"/>
        <v/>
      </c>
      <c r="EH165" s="1" t="str">
        <f t="shared" si="639"/>
        <v/>
      </c>
      <c r="EK165" s="1" t="str">
        <f t="shared" si="640"/>
        <v/>
      </c>
      <c r="EL165" s="1" t="str">
        <f t="shared" si="641"/>
        <v/>
      </c>
      <c r="EM165" s="1" t="str">
        <f t="shared" si="642"/>
        <v/>
      </c>
      <c r="EN165" s="1" t="str">
        <f t="shared" si="643"/>
        <v/>
      </c>
      <c r="EO165" s="1" t="str">
        <f t="shared" si="644"/>
        <v/>
      </c>
      <c r="EP165" s="1" t="str">
        <f t="shared" si="645"/>
        <v/>
      </c>
      <c r="ES165" s="1" t="str">
        <f t="shared" si="646"/>
        <v/>
      </c>
      <c r="ET165" s="1" t="str">
        <f t="shared" si="647"/>
        <v/>
      </c>
      <c r="EW165" s="1" t="str">
        <f t="shared" si="648"/>
        <v/>
      </c>
      <c r="EX165" s="1" t="str">
        <f t="shared" si="649"/>
        <v/>
      </c>
      <c r="EY165" s="1" t="str">
        <f t="shared" si="650"/>
        <v/>
      </c>
      <c r="EZ165" s="1" t="str">
        <f t="shared" si="651"/>
        <v/>
      </c>
      <c r="FA165" s="1" t="str">
        <f t="shared" si="652"/>
        <v/>
      </c>
      <c r="FB165" s="1" t="str">
        <f t="shared" si="653"/>
        <v/>
      </c>
      <c r="FE165" s="1" t="str">
        <f t="shared" si="654"/>
        <v/>
      </c>
      <c r="FF165" s="1" t="str">
        <f t="shared" si="655"/>
        <v/>
      </c>
      <c r="FI165" s="1" t="str">
        <f t="shared" si="656"/>
        <v/>
      </c>
      <c r="FJ165" s="1" t="str">
        <f t="shared" si="657"/>
        <v/>
      </c>
      <c r="FK165" s="1" t="str">
        <f t="shared" si="658"/>
        <v/>
      </c>
      <c r="FL165" s="1" t="str">
        <f t="shared" si="659"/>
        <v/>
      </c>
      <c r="FM165" s="1" t="str">
        <f t="shared" si="660"/>
        <v/>
      </c>
      <c r="FN165" s="1" t="str">
        <f t="shared" si="661"/>
        <v/>
      </c>
      <c r="FQ165" s="1" t="str">
        <f>IF(FU165="","",#REF!)</f>
        <v/>
      </c>
      <c r="FR165" s="1" t="str">
        <f t="shared" si="662"/>
        <v/>
      </c>
      <c r="FU165" s="1" t="str">
        <f t="shared" si="663"/>
        <v/>
      </c>
      <c r="FV165" s="1" t="str">
        <f t="shared" si="664"/>
        <v/>
      </c>
      <c r="FW165" s="1" t="str">
        <f t="shared" si="665"/>
        <v/>
      </c>
      <c r="FX165" s="1" t="str">
        <f t="shared" si="666"/>
        <v/>
      </c>
      <c r="FY165" s="1" t="str">
        <f t="shared" si="667"/>
        <v/>
      </c>
      <c r="FZ165" s="1" t="str">
        <f t="shared" si="668"/>
        <v/>
      </c>
      <c r="GC165" s="1" t="str">
        <f t="shared" si="669"/>
        <v/>
      </c>
      <c r="GD165" s="1" t="str">
        <f t="shared" si="670"/>
        <v/>
      </c>
      <c r="GG165" s="1" t="str">
        <f t="shared" si="671"/>
        <v/>
      </c>
      <c r="GH165" s="1" t="str">
        <f t="shared" si="672"/>
        <v/>
      </c>
      <c r="GI165" s="1" t="str">
        <f t="shared" si="673"/>
        <v/>
      </c>
      <c r="GJ165" s="1" t="str">
        <f t="shared" si="674"/>
        <v/>
      </c>
      <c r="GK165" s="1" t="str">
        <f t="shared" si="675"/>
        <v/>
      </c>
      <c r="GL165" s="1" t="str">
        <f t="shared" si="676"/>
        <v/>
      </c>
      <c r="GO165" s="1" t="str">
        <f t="shared" si="677"/>
        <v/>
      </c>
      <c r="GP165" s="1" t="str">
        <f t="shared" si="678"/>
        <v/>
      </c>
      <c r="GS165" s="1" t="str">
        <f t="shared" si="679"/>
        <v/>
      </c>
      <c r="GT165" s="1" t="str">
        <f t="shared" si="680"/>
        <v/>
      </c>
      <c r="GU165" s="1" t="str">
        <f t="shared" si="681"/>
        <v/>
      </c>
      <c r="GV165" s="1" t="str">
        <f t="shared" si="682"/>
        <v/>
      </c>
      <c r="GW165" s="1" t="str">
        <f t="shared" si="683"/>
        <v/>
      </c>
      <c r="GX165" s="1" t="str">
        <f t="shared" si="684"/>
        <v/>
      </c>
      <c r="HA165" s="1" t="str">
        <f t="shared" si="685"/>
        <v/>
      </c>
      <c r="HB165" s="1" t="str">
        <f t="shared" si="686"/>
        <v/>
      </c>
      <c r="HE165" s="1" t="str">
        <f t="shared" si="687"/>
        <v/>
      </c>
      <c r="HF165" s="1" t="str">
        <f t="shared" si="688"/>
        <v/>
      </c>
      <c r="HG165" s="1" t="str">
        <f t="shared" si="689"/>
        <v/>
      </c>
      <c r="HH165" s="1" t="str">
        <f t="shared" si="690"/>
        <v/>
      </c>
      <c r="HI165" s="1" t="str">
        <f t="shared" si="691"/>
        <v/>
      </c>
      <c r="HJ165" s="1" t="str">
        <f t="shared" si="692"/>
        <v/>
      </c>
      <c r="HM165" s="1" t="str">
        <f t="shared" si="693"/>
        <v/>
      </c>
      <c r="HN165" s="1" t="str">
        <f t="shared" si="694"/>
        <v/>
      </c>
      <c r="HQ165" s="1" t="str">
        <f t="shared" si="695"/>
        <v/>
      </c>
      <c r="HR165" s="1" t="str">
        <f t="shared" si="696"/>
        <v/>
      </c>
      <c r="HS165" s="1" t="str">
        <f t="shared" si="697"/>
        <v/>
      </c>
      <c r="HT165" s="1" t="str">
        <f t="shared" si="698"/>
        <v/>
      </c>
      <c r="HU165" s="1" t="str">
        <f t="shared" si="699"/>
        <v/>
      </c>
      <c r="HV165" s="1" t="str">
        <f t="shared" si="700"/>
        <v/>
      </c>
      <c r="HY165" s="1" t="str">
        <f t="shared" si="701"/>
        <v/>
      </c>
      <c r="HZ165" s="1" t="str">
        <f t="shared" si="702"/>
        <v/>
      </c>
      <c r="IC165" s="1" t="str">
        <f t="shared" si="703"/>
        <v/>
      </c>
      <c r="ID165" s="1" t="str">
        <f t="shared" si="704"/>
        <v/>
      </c>
      <c r="IE165" s="1" t="str">
        <f t="shared" si="705"/>
        <v/>
      </c>
      <c r="IF165" s="1" t="str">
        <f t="shared" si="706"/>
        <v/>
      </c>
      <c r="IG165" s="1" t="str">
        <f t="shared" si="707"/>
        <v/>
      </c>
      <c r="IH165" s="1" t="str">
        <f t="shared" si="708"/>
        <v/>
      </c>
      <c r="IK165" s="1" t="str">
        <f t="shared" si="709"/>
        <v/>
      </c>
      <c r="IL165" s="1" t="str">
        <f t="shared" si="710"/>
        <v/>
      </c>
      <c r="IO165" s="1" t="str">
        <f t="shared" si="711"/>
        <v/>
      </c>
      <c r="IP165" s="1" t="str">
        <f t="shared" si="712"/>
        <v/>
      </c>
      <c r="IQ165" s="1" t="str">
        <f t="shared" si="713"/>
        <v/>
      </c>
      <c r="IR165" s="1" t="str">
        <f t="shared" si="714"/>
        <v/>
      </c>
      <c r="IS165" s="1" t="str">
        <f t="shared" si="715"/>
        <v/>
      </c>
      <c r="IT165" s="1" t="str">
        <f t="shared" si="716"/>
        <v/>
      </c>
      <c r="IW165" s="1" t="str">
        <f t="shared" si="717"/>
        <v/>
      </c>
      <c r="IX165" s="1" t="str">
        <f t="shared" si="718"/>
        <v/>
      </c>
      <c r="JA165" s="1" t="str">
        <f t="shared" si="719"/>
        <v/>
      </c>
      <c r="JB165" s="1" t="str">
        <f t="shared" si="720"/>
        <v/>
      </c>
      <c r="JC165" s="1" t="str">
        <f t="shared" si="721"/>
        <v/>
      </c>
      <c r="JD165" s="1" t="str">
        <f t="shared" si="722"/>
        <v/>
      </c>
      <c r="JE165" s="1" t="str">
        <f t="shared" si="723"/>
        <v/>
      </c>
      <c r="JF165" s="1" t="str">
        <f t="shared" si="724"/>
        <v/>
      </c>
      <c r="JI165" s="1" t="str">
        <f t="shared" si="725"/>
        <v/>
      </c>
      <c r="JJ165" s="1" t="str">
        <f t="shared" si="726"/>
        <v/>
      </c>
      <c r="JM165" s="1" t="str">
        <f t="shared" si="727"/>
        <v/>
      </c>
      <c r="JN165" s="1" t="str">
        <f t="shared" si="728"/>
        <v/>
      </c>
      <c r="JO165" s="1" t="str">
        <f t="shared" si="729"/>
        <v/>
      </c>
      <c r="JP165" s="1" t="str">
        <f t="shared" si="730"/>
        <v/>
      </c>
      <c r="JQ165" s="1" t="str">
        <f t="shared" si="731"/>
        <v/>
      </c>
      <c r="JR165" s="1" t="str">
        <f t="shared" si="732"/>
        <v/>
      </c>
      <c r="JU165" s="1" t="str">
        <f t="shared" si="733"/>
        <v/>
      </c>
      <c r="JV165" s="1" t="str">
        <f t="shared" si="734"/>
        <v/>
      </c>
      <c r="JY165" s="1" t="str">
        <f t="shared" si="735"/>
        <v/>
      </c>
      <c r="JZ165" s="1" t="str">
        <f t="shared" si="736"/>
        <v/>
      </c>
      <c r="KA165" s="1" t="str">
        <f t="shared" si="737"/>
        <v/>
      </c>
      <c r="KB165" s="1" t="str">
        <f t="shared" si="738"/>
        <v/>
      </c>
      <c r="KC165" s="1" t="str">
        <f t="shared" si="739"/>
        <v/>
      </c>
      <c r="KD165" s="1" t="str">
        <f t="shared" si="740"/>
        <v/>
      </c>
    </row>
    <row r="166" spans="5:290" ht="13.5" customHeight="1">
      <c r="E166" s="1" t="str">
        <f t="shared" si="551"/>
        <v/>
      </c>
      <c r="F166" s="1" t="str">
        <f t="shared" si="552"/>
        <v/>
      </c>
      <c r="I166" s="1" t="str">
        <f t="shared" si="553"/>
        <v/>
      </c>
      <c r="J166" s="1" t="str">
        <f t="shared" si="554"/>
        <v/>
      </c>
      <c r="K166" s="1" t="str">
        <f t="shared" si="555"/>
        <v/>
      </c>
      <c r="L166" s="1" t="str">
        <f t="shared" si="556"/>
        <v/>
      </c>
      <c r="M166" s="1" t="str">
        <f t="shared" si="557"/>
        <v/>
      </c>
      <c r="N166" s="1" t="str">
        <f t="shared" si="558"/>
        <v/>
      </c>
      <c r="Q166" s="66" t="str">
        <f t="shared" si="559"/>
        <v/>
      </c>
      <c r="R166" s="1" t="str">
        <f t="shared" si="560"/>
        <v/>
      </c>
      <c r="U166" s="1" t="str">
        <f t="shared" si="561"/>
        <v/>
      </c>
      <c r="V166" s="1" t="str">
        <f t="shared" si="562"/>
        <v/>
      </c>
      <c r="W166" s="1" t="str">
        <f t="shared" si="563"/>
        <v/>
      </c>
      <c r="X166" s="1" t="s">
        <v>287</v>
      </c>
      <c r="Y166" s="1" t="str">
        <f t="shared" si="564"/>
        <v/>
      </c>
      <c r="Z166" s="1" t="str">
        <f t="shared" si="565"/>
        <v/>
      </c>
      <c r="AC166" s="1" t="str">
        <f t="shared" si="566"/>
        <v/>
      </c>
      <c r="AD166" s="1" t="str">
        <f t="shared" si="567"/>
        <v/>
      </c>
      <c r="AG166" s="1" t="str">
        <f t="shared" si="568"/>
        <v/>
      </c>
      <c r="AH166" s="1" t="str">
        <f t="shared" si="569"/>
        <v/>
      </c>
      <c r="AI166" s="1" t="str">
        <f t="shared" si="570"/>
        <v/>
      </c>
      <c r="AJ166" s="1" t="str">
        <f t="shared" si="571"/>
        <v/>
      </c>
      <c r="AK166" s="1" t="str">
        <f t="shared" si="572"/>
        <v/>
      </c>
      <c r="AL166" s="1" t="str">
        <f t="shared" si="573"/>
        <v/>
      </c>
      <c r="AO166" s="1" t="str">
        <f t="shared" si="574"/>
        <v/>
      </c>
      <c r="AP166" s="1" t="str">
        <f t="shared" si="575"/>
        <v/>
      </c>
      <c r="AS166" s="1" t="str">
        <f t="shared" si="576"/>
        <v/>
      </c>
      <c r="AT166" s="1" t="str">
        <f t="shared" si="577"/>
        <v/>
      </c>
      <c r="AU166" s="1" t="str">
        <f t="shared" si="578"/>
        <v/>
      </c>
      <c r="AV166" s="1" t="str">
        <f t="shared" si="579"/>
        <v/>
      </c>
      <c r="AW166" s="1" t="str">
        <f t="shared" si="580"/>
        <v/>
      </c>
      <c r="AX166" s="1" t="str">
        <f t="shared" si="581"/>
        <v/>
      </c>
      <c r="BA166" s="1" t="str">
        <f t="shared" si="582"/>
        <v/>
      </c>
      <c r="BB166" s="1" t="str">
        <f t="shared" si="583"/>
        <v/>
      </c>
      <c r="BE166" s="1" t="str">
        <f t="shared" si="584"/>
        <v/>
      </c>
      <c r="BF166" s="1" t="str">
        <f t="shared" si="585"/>
        <v/>
      </c>
      <c r="BG166" s="1" t="str">
        <f t="shared" si="586"/>
        <v/>
      </c>
      <c r="BH166" s="1" t="str">
        <f t="shared" si="587"/>
        <v/>
      </c>
      <c r="BI166" s="1" t="str">
        <f t="shared" si="588"/>
        <v/>
      </c>
      <c r="BJ166" s="1" t="str">
        <f t="shared" si="589"/>
        <v/>
      </c>
      <c r="BM166" s="1" t="str">
        <f t="shared" si="590"/>
        <v/>
      </c>
      <c r="BN166" s="1" t="str">
        <f t="shared" si="591"/>
        <v/>
      </c>
      <c r="BQ166" s="1" t="str">
        <f t="shared" si="592"/>
        <v/>
      </c>
      <c r="BR166" s="1" t="str">
        <f t="shared" si="593"/>
        <v/>
      </c>
      <c r="BS166" s="1" t="str">
        <f t="shared" si="594"/>
        <v/>
      </c>
      <c r="BT166" s="1" t="str">
        <f t="shared" si="595"/>
        <v/>
      </c>
      <c r="BU166" s="1" t="str">
        <f t="shared" si="596"/>
        <v/>
      </c>
      <c r="BV166" s="1" t="str">
        <f t="shared" si="597"/>
        <v/>
      </c>
      <c r="BY166" s="1" t="str">
        <f t="shared" si="598"/>
        <v/>
      </c>
      <c r="BZ166" s="1" t="str">
        <f t="shared" si="599"/>
        <v/>
      </c>
      <c r="CC166" s="1" t="str">
        <f t="shared" si="600"/>
        <v/>
      </c>
      <c r="CD166" s="1" t="str">
        <f t="shared" si="601"/>
        <v/>
      </c>
      <c r="CE166" s="1" t="str">
        <f t="shared" si="602"/>
        <v/>
      </c>
      <c r="CF166" s="1" t="str">
        <f t="shared" si="603"/>
        <v/>
      </c>
      <c r="CG166" s="1" t="str">
        <f t="shared" si="604"/>
        <v/>
      </c>
      <c r="CH166" s="1" t="str">
        <f t="shared" si="605"/>
        <v/>
      </c>
      <c r="CK166" s="1" t="str">
        <f t="shared" si="606"/>
        <v/>
      </c>
      <c r="CL166" s="1" t="str">
        <f t="shared" si="607"/>
        <v/>
      </c>
      <c r="CO166" s="1" t="str">
        <f t="shared" si="608"/>
        <v/>
      </c>
      <c r="CP166" s="1" t="str">
        <f t="shared" si="609"/>
        <v/>
      </c>
      <c r="CQ166" s="1" t="str">
        <f t="shared" si="610"/>
        <v/>
      </c>
      <c r="CR166" s="1" t="str">
        <f t="shared" si="611"/>
        <v/>
      </c>
      <c r="CS166" s="1" t="str">
        <f t="shared" si="612"/>
        <v/>
      </c>
      <c r="CT166" s="1" t="str">
        <f t="shared" si="613"/>
        <v/>
      </c>
      <c r="CW166" s="1" t="str">
        <f t="shared" si="614"/>
        <v/>
      </c>
      <c r="CX166" s="1" t="str">
        <f t="shared" si="615"/>
        <v/>
      </c>
      <c r="DA166" s="1" t="str">
        <f t="shared" si="616"/>
        <v/>
      </c>
      <c r="DB166" s="1" t="str">
        <f t="shared" si="617"/>
        <v/>
      </c>
      <c r="DC166" s="1" t="str">
        <f t="shared" si="618"/>
        <v/>
      </c>
      <c r="DD166" s="1" t="str">
        <f t="shared" si="619"/>
        <v/>
      </c>
      <c r="DE166" s="1" t="str">
        <f t="shared" si="620"/>
        <v/>
      </c>
      <c r="DF166" s="1" t="str">
        <f t="shared" si="621"/>
        <v/>
      </c>
      <c r="DI166" s="1" t="str">
        <f t="shared" si="622"/>
        <v/>
      </c>
      <c r="DJ166" s="1" t="str">
        <f t="shared" si="623"/>
        <v/>
      </c>
      <c r="DM166" s="1" t="str">
        <f t="shared" si="624"/>
        <v/>
      </c>
      <c r="DN166" s="1" t="str">
        <f t="shared" si="625"/>
        <v/>
      </c>
      <c r="DO166" s="1" t="str">
        <f t="shared" si="626"/>
        <v/>
      </c>
      <c r="DP166" s="1" t="str">
        <f t="shared" si="627"/>
        <v/>
      </c>
      <c r="DQ166" s="1" t="str">
        <f t="shared" si="628"/>
        <v/>
      </c>
      <c r="DR166" s="1" t="str">
        <f t="shared" si="629"/>
        <v/>
      </c>
      <c r="DU166" s="1" t="str">
        <f t="shared" si="630"/>
        <v/>
      </c>
      <c r="DV166" s="1" t="str">
        <f t="shared" si="631"/>
        <v/>
      </c>
      <c r="DY166" s="1" t="str">
        <f t="shared" si="632"/>
        <v/>
      </c>
      <c r="DZ166" s="1" t="str">
        <f t="shared" si="633"/>
        <v/>
      </c>
      <c r="EA166" s="1" t="str">
        <f t="shared" si="634"/>
        <v/>
      </c>
      <c r="EB166" s="1" t="str">
        <f t="shared" si="635"/>
        <v/>
      </c>
      <c r="EC166" s="1" t="str">
        <f t="shared" si="636"/>
        <v/>
      </c>
      <c r="ED166" s="1" t="str">
        <f t="shared" si="637"/>
        <v/>
      </c>
      <c r="EG166" s="1" t="str">
        <f t="shared" si="638"/>
        <v/>
      </c>
      <c r="EH166" s="1" t="str">
        <f t="shared" si="639"/>
        <v/>
      </c>
      <c r="EK166" s="1" t="str">
        <f t="shared" si="640"/>
        <v/>
      </c>
      <c r="EL166" s="1" t="str">
        <f t="shared" si="641"/>
        <v/>
      </c>
      <c r="EM166" s="1" t="str">
        <f t="shared" si="642"/>
        <v/>
      </c>
      <c r="EN166" s="1" t="str">
        <f t="shared" si="643"/>
        <v/>
      </c>
      <c r="EO166" s="1" t="str">
        <f t="shared" si="644"/>
        <v/>
      </c>
      <c r="EP166" s="1" t="str">
        <f t="shared" si="645"/>
        <v/>
      </c>
      <c r="ES166" s="1" t="str">
        <f t="shared" si="646"/>
        <v/>
      </c>
      <c r="ET166" s="1" t="str">
        <f t="shared" si="647"/>
        <v/>
      </c>
      <c r="EW166" s="1" t="str">
        <f t="shared" si="648"/>
        <v/>
      </c>
      <c r="EX166" s="1" t="str">
        <f t="shared" si="649"/>
        <v/>
      </c>
      <c r="EY166" s="1" t="str">
        <f t="shared" si="650"/>
        <v/>
      </c>
      <c r="EZ166" s="1" t="str">
        <f t="shared" si="651"/>
        <v/>
      </c>
      <c r="FA166" s="1" t="str">
        <f t="shared" si="652"/>
        <v/>
      </c>
      <c r="FB166" s="1" t="str">
        <f t="shared" si="653"/>
        <v/>
      </c>
      <c r="FE166" s="1" t="str">
        <f t="shared" si="654"/>
        <v/>
      </c>
      <c r="FF166" s="1" t="str">
        <f t="shared" si="655"/>
        <v/>
      </c>
      <c r="FI166" s="1" t="str">
        <f t="shared" si="656"/>
        <v/>
      </c>
      <c r="FJ166" s="1" t="str">
        <f t="shared" si="657"/>
        <v/>
      </c>
      <c r="FK166" s="1" t="str">
        <f t="shared" si="658"/>
        <v/>
      </c>
      <c r="FL166" s="1" t="str">
        <f t="shared" si="659"/>
        <v/>
      </c>
      <c r="FM166" s="1" t="str">
        <f t="shared" si="660"/>
        <v/>
      </c>
      <c r="FN166" s="1" t="str">
        <f t="shared" si="661"/>
        <v/>
      </c>
      <c r="FQ166" s="1" t="str">
        <f>IF(FU166="","",#REF!)</f>
        <v/>
      </c>
      <c r="FR166" s="1" t="str">
        <f t="shared" si="662"/>
        <v/>
      </c>
      <c r="FU166" s="1" t="str">
        <f t="shared" si="663"/>
        <v/>
      </c>
      <c r="FV166" s="1" t="str">
        <f t="shared" si="664"/>
        <v/>
      </c>
      <c r="FW166" s="1" t="str">
        <f t="shared" si="665"/>
        <v/>
      </c>
      <c r="FX166" s="1" t="str">
        <f t="shared" si="666"/>
        <v/>
      </c>
      <c r="FY166" s="1" t="str">
        <f t="shared" si="667"/>
        <v/>
      </c>
      <c r="FZ166" s="1" t="str">
        <f t="shared" si="668"/>
        <v/>
      </c>
      <c r="GC166" s="1" t="str">
        <f t="shared" si="669"/>
        <v/>
      </c>
      <c r="GD166" s="1" t="str">
        <f t="shared" si="670"/>
        <v/>
      </c>
      <c r="GG166" s="1" t="str">
        <f t="shared" si="671"/>
        <v/>
      </c>
      <c r="GH166" s="1" t="str">
        <f t="shared" si="672"/>
        <v/>
      </c>
      <c r="GI166" s="1" t="str">
        <f t="shared" si="673"/>
        <v/>
      </c>
      <c r="GJ166" s="1" t="str">
        <f t="shared" si="674"/>
        <v/>
      </c>
      <c r="GK166" s="1" t="str">
        <f t="shared" si="675"/>
        <v/>
      </c>
      <c r="GL166" s="1" t="str">
        <f t="shared" si="676"/>
        <v/>
      </c>
      <c r="GO166" s="1" t="str">
        <f t="shared" si="677"/>
        <v/>
      </c>
      <c r="GP166" s="1" t="str">
        <f t="shared" si="678"/>
        <v/>
      </c>
      <c r="GS166" s="1" t="str">
        <f t="shared" si="679"/>
        <v/>
      </c>
      <c r="GT166" s="1" t="str">
        <f t="shared" si="680"/>
        <v/>
      </c>
      <c r="GU166" s="1" t="str">
        <f t="shared" si="681"/>
        <v/>
      </c>
      <c r="GV166" s="1" t="str">
        <f t="shared" si="682"/>
        <v/>
      </c>
      <c r="GW166" s="1" t="str">
        <f t="shared" si="683"/>
        <v/>
      </c>
      <c r="GX166" s="1" t="str">
        <f t="shared" si="684"/>
        <v/>
      </c>
      <c r="HA166" s="1" t="str">
        <f t="shared" si="685"/>
        <v/>
      </c>
      <c r="HB166" s="1" t="str">
        <f t="shared" si="686"/>
        <v/>
      </c>
      <c r="HE166" s="1" t="str">
        <f t="shared" si="687"/>
        <v/>
      </c>
      <c r="HF166" s="1" t="str">
        <f t="shared" si="688"/>
        <v/>
      </c>
      <c r="HG166" s="1" t="str">
        <f t="shared" si="689"/>
        <v/>
      </c>
      <c r="HH166" s="1" t="str">
        <f t="shared" si="690"/>
        <v/>
      </c>
      <c r="HI166" s="1" t="str">
        <f t="shared" si="691"/>
        <v/>
      </c>
      <c r="HJ166" s="1" t="str">
        <f t="shared" si="692"/>
        <v/>
      </c>
      <c r="HM166" s="1" t="str">
        <f t="shared" si="693"/>
        <v/>
      </c>
      <c r="HN166" s="1" t="str">
        <f t="shared" si="694"/>
        <v/>
      </c>
      <c r="HQ166" s="1" t="str">
        <f t="shared" si="695"/>
        <v/>
      </c>
      <c r="HR166" s="1" t="str">
        <f t="shared" si="696"/>
        <v/>
      </c>
      <c r="HS166" s="1" t="str">
        <f t="shared" si="697"/>
        <v/>
      </c>
      <c r="HT166" s="1" t="str">
        <f t="shared" si="698"/>
        <v/>
      </c>
      <c r="HU166" s="1" t="str">
        <f t="shared" si="699"/>
        <v/>
      </c>
      <c r="HV166" s="1" t="str">
        <f t="shared" si="700"/>
        <v/>
      </c>
      <c r="HY166" s="1" t="str">
        <f t="shared" si="701"/>
        <v/>
      </c>
      <c r="HZ166" s="1" t="str">
        <f t="shared" si="702"/>
        <v/>
      </c>
      <c r="IC166" s="1" t="str">
        <f t="shared" si="703"/>
        <v/>
      </c>
      <c r="ID166" s="1" t="str">
        <f t="shared" si="704"/>
        <v/>
      </c>
      <c r="IE166" s="1" t="str">
        <f t="shared" si="705"/>
        <v/>
      </c>
      <c r="IF166" s="1" t="str">
        <f t="shared" si="706"/>
        <v/>
      </c>
      <c r="IG166" s="1" t="str">
        <f t="shared" si="707"/>
        <v/>
      </c>
      <c r="IH166" s="1" t="str">
        <f t="shared" si="708"/>
        <v/>
      </c>
      <c r="IK166" s="1" t="str">
        <f t="shared" si="709"/>
        <v/>
      </c>
      <c r="IL166" s="1" t="str">
        <f t="shared" si="710"/>
        <v/>
      </c>
      <c r="IO166" s="1" t="str">
        <f t="shared" si="711"/>
        <v/>
      </c>
      <c r="IP166" s="1" t="str">
        <f t="shared" si="712"/>
        <v/>
      </c>
      <c r="IQ166" s="1" t="str">
        <f t="shared" si="713"/>
        <v/>
      </c>
      <c r="IR166" s="1" t="str">
        <f t="shared" si="714"/>
        <v/>
      </c>
      <c r="IS166" s="1" t="str">
        <f t="shared" si="715"/>
        <v/>
      </c>
      <c r="IT166" s="1" t="str">
        <f t="shared" si="716"/>
        <v/>
      </c>
      <c r="IW166" s="1" t="str">
        <f t="shared" si="717"/>
        <v/>
      </c>
      <c r="IX166" s="1" t="str">
        <f t="shared" si="718"/>
        <v/>
      </c>
      <c r="JA166" s="1" t="str">
        <f t="shared" si="719"/>
        <v/>
      </c>
      <c r="JB166" s="1" t="str">
        <f t="shared" si="720"/>
        <v/>
      </c>
      <c r="JC166" s="1" t="str">
        <f t="shared" si="721"/>
        <v/>
      </c>
      <c r="JD166" s="1" t="str">
        <f t="shared" si="722"/>
        <v/>
      </c>
      <c r="JE166" s="1" t="str">
        <f t="shared" si="723"/>
        <v/>
      </c>
      <c r="JF166" s="1" t="str">
        <f t="shared" si="724"/>
        <v/>
      </c>
      <c r="JI166" s="1" t="str">
        <f t="shared" si="725"/>
        <v/>
      </c>
      <c r="JJ166" s="1" t="str">
        <f t="shared" si="726"/>
        <v/>
      </c>
      <c r="JM166" s="1" t="str">
        <f t="shared" si="727"/>
        <v/>
      </c>
      <c r="JN166" s="1" t="str">
        <f t="shared" si="728"/>
        <v/>
      </c>
      <c r="JO166" s="1" t="str">
        <f t="shared" si="729"/>
        <v/>
      </c>
      <c r="JP166" s="1" t="str">
        <f t="shared" si="730"/>
        <v/>
      </c>
      <c r="JQ166" s="1" t="str">
        <f t="shared" si="731"/>
        <v/>
      </c>
      <c r="JR166" s="1" t="str">
        <f t="shared" si="732"/>
        <v/>
      </c>
      <c r="JU166" s="1" t="str">
        <f t="shared" si="733"/>
        <v/>
      </c>
      <c r="JV166" s="1" t="str">
        <f t="shared" si="734"/>
        <v/>
      </c>
      <c r="JY166" s="1" t="str">
        <f t="shared" si="735"/>
        <v/>
      </c>
      <c r="JZ166" s="1" t="str">
        <f t="shared" si="736"/>
        <v/>
      </c>
      <c r="KA166" s="1" t="str">
        <f t="shared" si="737"/>
        <v/>
      </c>
      <c r="KB166" s="1" t="str">
        <f t="shared" si="738"/>
        <v/>
      </c>
      <c r="KC166" s="1" t="str">
        <f t="shared" si="739"/>
        <v/>
      </c>
      <c r="KD166" s="1" t="str">
        <f t="shared" si="740"/>
        <v/>
      </c>
    </row>
    <row r="167" spans="5:290" ht="13.5" customHeight="1">
      <c r="E167" s="1" t="str">
        <f t="shared" si="551"/>
        <v/>
      </c>
      <c r="F167" s="1" t="str">
        <f t="shared" si="552"/>
        <v/>
      </c>
      <c r="I167" s="1" t="str">
        <f t="shared" si="553"/>
        <v/>
      </c>
      <c r="J167" s="1" t="str">
        <f t="shared" si="554"/>
        <v/>
      </c>
      <c r="K167" s="1" t="str">
        <f t="shared" si="555"/>
        <v/>
      </c>
      <c r="L167" s="1" t="str">
        <f t="shared" si="556"/>
        <v/>
      </c>
      <c r="M167" s="1" t="str">
        <f t="shared" si="557"/>
        <v/>
      </c>
      <c r="N167" s="1" t="str">
        <f t="shared" si="558"/>
        <v/>
      </c>
      <c r="Q167" s="66" t="str">
        <f t="shared" si="559"/>
        <v/>
      </c>
      <c r="R167" s="1" t="str">
        <f t="shared" si="560"/>
        <v/>
      </c>
      <c r="U167" s="1" t="str">
        <f t="shared" si="561"/>
        <v/>
      </c>
      <c r="V167" s="1" t="str">
        <f t="shared" si="562"/>
        <v/>
      </c>
      <c r="W167" s="1" t="str">
        <f t="shared" si="563"/>
        <v/>
      </c>
      <c r="X167" s="1" t="s">
        <v>287</v>
      </c>
      <c r="Y167" s="1" t="str">
        <f t="shared" si="564"/>
        <v/>
      </c>
      <c r="Z167" s="1" t="str">
        <f t="shared" si="565"/>
        <v/>
      </c>
      <c r="AC167" s="1" t="str">
        <f t="shared" si="566"/>
        <v/>
      </c>
      <c r="AD167" s="1" t="str">
        <f t="shared" si="567"/>
        <v/>
      </c>
      <c r="AG167" s="1" t="str">
        <f t="shared" si="568"/>
        <v/>
      </c>
      <c r="AH167" s="1" t="str">
        <f t="shared" si="569"/>
        <v/>
      </c>
      <c r="AI167" s="1" t="str">
        <f t="shared" si="570"/>
        <v/>
      </c>
      <c r="AJ167" s="1" t="str">
        <f t="shared" si="571"/>
        <v/>
      </c>
      <c r="AK167" s="1" t="str">
        <f t="shared" si="572"/>
        <v/>
      </c>
      <c r="AL167" s="1" t="str">
        <f t="shared" si="573"/>
        <v/>
      </c>
      <c r="AO167" s="1" t="str">
        <f t="shared" si="574"/>
        <v/>
      </c>
      <c r="AP167" s="1" t="str">
        <f t="shared" si="575"/>
        <v/>
      </c>
      <c r="AS167" s="1" t="str">
        <f t="shared" si="576"/>
        <v/>
      </c>
      <c r="AT167" s="1" t="str">
        <f t="shared" si="577"/>
        <v/>
      </c>
      <c r="AU167" s="1" t="str">
        <f t="shared" si="578"/>
        <v/>
      </c>
      <c r="AV167" s="1" t="str">
        <f t="shared" si="579"/>
        <v/>
      </c>
      <c r="AW167" s="1" t="str">
        <f t="shared" si="580"/>
        <v/>
      </c>
      <c r="AX167" s="1" t="str">
        <f t="shared" si="581"/>
        <v/>
      </c>
      <c r="BA167" s="1" t="str">
        <f t="shared" si="582"/>
        <v/>
      </c>
      <c r="BB167" s="1" t="str">
        <f t="shared" si="583"/>
        <v/>
      </c>
      <c r="BE167" s="1" t="str">
        <f t="shared" si="584"/>
        <v/>
      </c>
      <c r="BF167" s="1" t="str">
        <f t="shared" si="585"/>
        <v/>
      </c>
      <c r="BG167" s="1" t="str">
        <f t="shared" si="586"/>
        <v/>
      </c>
      <c r="BH167" s="1" t="str">
        <f t="shared" si="587"/>
        <v/>
      </c>
      <c r="BI167" s="1" t="str">
        <f t="shared" si="588"/>
        <v/>
      </c>
      <c r="BJ167" s="1" t="str">
        <f t="shared" si="589"/>
        <v/>
      </c>
      <c r="BM167" s="1" t="str">
        <f t="shared" si="590"/>
        <v/>
      </c>
      <c r="BN167" s="1" t="str">
        <f t="shared" si="591"/>
        <v/>
      </c>
      <c r="BQ167" s="1" t="str">
        <f t="shared" si="592"/>
        <v/>
      </c>
      <c r="BR167" s="1" t="str">
        <f t="shared" si="593"/>
        <v/>
      </c>
      <c r="BS167" s="1" t="str">
        <f t="shared" si="594"/>
        <v/>
      </c>
      <c r="BT167" s="1" t="str">
        <f t="shared" si="595"/>
        <v/>
      </c>
      <c r="BU167" s="1" t="str">
        <f t="shared" si="596"/>
        <v/>
      </c>
      <c r="BV167" s="1" t="str">
        <f t="shared" si="597"/>
        <v/>
      </c>
      <c r="BY167" s="1" t="str">
        <f t="shared" si="598"/>
        <v/>
      </c>
      <c r="BZ167" s="1" t="str">
        <f t="shared" si="599"/>
        <v/>
      </c>
      <c r="CC167" s="1" t="str">
        <f t="shared" si="600"/>
        <v/>
      </c>
      <c r="CD167" s="1" t="str">
        <f t="shared" si="601"/>
        <v/>
      </c>
      <c r="CE167" s="1" t="str">
        <f t="shared" si="602"/>
        <v/>
      </c>
      <c r="CF167" s="1" t="str">
        <f t="shared" si="603"/>
        <v/>
      </c>
      <c r="CG167" s="1" t="str">
        <f t="shared" si="604"/>
        <v/>
      </c>
      <c r="CH167" s="1" t="str">
        <f t="shared" si="605"/>
        <v/>
      </c>
      <c r="CK167" s="1" t="str">
        <f t="shared" si="606"/>
        <v/>
      </c>
      <c r="CL167" s="1" t="str">
        <f t="shared" si="607"/>
        <v/>
      </c>
      <c r="CO167" s="1" t="str">
        <f t="shared" si="608"/>
        <v/>
      </c>
      <c r="CP167" s="1" t="str">
        <f t="shared" si="609"/>
        <v/>
      </c>
      <c r="CQ167" s="1" t="str">
        <f t="shared" si="610"/>
        <v/>
      </c>
      <c r="CR167" s="1" t="str">
        <f t="shared" si="611"/>
        <v/>
      </c>
      <c r="CS167" s="1" t="str">
        <f t="shared" si="612"/>
        <v/>
      </c>
      <c r="CT167" s="1" t="str">
        <f t="shared" si="613"/>
        <v/>
      </c>
      <c r="CW167" s="1" t="str">
        <f t="shared" si="614"/>
        <v/>
      </c>
      <c r="CX167" s="1" t="str">
        <f t="shared" si="615"/>
        <v/>
      </c>
      <c r="DA167" s="1" t="str">
        <f t="shared" si="616"/>
        <v/>
      </c>
      <c r="DB167" s="1" t="str">
        <f t="shared" si="617"/>
        <v/>
      </c>
      <c r="DC167" s="1" t="str">
        <f t="shared" si="618"/>
        <v/>
      </c>
      <c r="DD167" s="1" t="str">
        <f t="shared" si="619"/>
        <v/>
      </c>
      <c r="DE167" s="1" t="str">
        <f t="shared" si="620"/>
        <v/>
      </c>
      <c r="DF167" s="1" t="str">
        <f t="shared" si="621"/>
        <v/>
      </c>
      <c r="DI167" s="1" t="str">
        <f t="shared" si="622"/>
        <v/>
      </c>
      <c r="DJ167" s="1" t="str">
        <f t="shared" si="623"/>
        <v/>
      </c>
      <c r="DM167" s="1" t="str">
        <f t="shared" si="624"/>
        <v/>
      </c>
      <c r="DN167" s="1" t="str">
        <f t="shared" si="625"/>
        <v/>
      </c>
      <c r="DO167" s="1" t="str">
        <f t="shared" si="626"/>
        <v/>
      </c>
      <c r="DP167" s="1" t="str">
        <f t="shared" si="627"/>
        <v/>
      </c>
      <c r="DQ167" s="1" t="str">
        <f t="shared" si="628"/>
        <v/>
      </c>
      <c r="DR167" s="1" t="str">
        <f t="shared" si="629"/>
        <v/>
      </c>
      <c r="DU167" s="1" t="str">
        <f t="shared" si="630"/>
        <v/>
      </c>
      <c r="DV167" s="1" t="str">
        <f t="shared" si="631"/>
        <v/>
      </c>
      <c r="DY167" s="1" t="str">
        <f t="shared" si="632"/>
        <v/>
      </c>
      <c r="DZ167" s="1" t="str">
        <f t="shared" si="633"/>
        <v/>
      </c>
      <c r="EA167" s="1" t="str">
        <f t="shared" si="634"/>
        <v/>
      </c>
      <c r="EB167" s="1" t="str">
        <f t="shared" si="635"/>
        <v/>
      </c>
      <c r="EC167" s="1" t="str">
        <f t="shared" si="636"/>
        <v/>
      </c>
      <c r="ED167" s="1" t="str">
        <f t="shared" si="637"/>
        <v/>
      </c>
      <c r="EG167" s="1" t="str">
        <f t="shared" si="638"/>
        <v/>
      </c>
      <c r="EH167" s="1" t="str">
        <f t="shared" si="639"/>
        <v/>
      </c>
      <c r="EK167" s="1" t="str">
        <f t="shared" si="640"/>
        <v/>
      </c>
      <c r="EL167" s="1" t="str">
        <f t="shared" si="641"/>
        <v/>
      </c>
      <c r="EM167" s="1" t="str">
        <f t="shared" si="642"/>
        <v/>
      </c>
      <c r="EN167" s="1" t="str">
        <f t="shared" si="643"/>
        <v/>
      </c>
      <c r="EO167" s="1" t="str">
        <f t="shared" si="644"/>
        <v/>
      </c>
      <c r="EP167" s="1" t="str">
        <f t="shared" si="645"/>
        <v/>
      </c>
      <c r="ES167" s="1" t="str">
        <f t="shared" si="646"/>
        <v/>
      </c>
      <c r="ET167" s="1" t="str">
        <f t="shared" si="647"/>
        <v/>
      </c>
      <c r="EW167" s="1" t="str">
        <f t="shared" si="648"/>
        <v/>
      </c>
      <c r="EX167" s="1" t="str">
        <f t="shared" si="649"/>
        <v/>
      </c>
      <c r="EY167" s="1" t="str">
        <f t="shared" si="650"/>
        <v/>
      </c>
      <c r="EZ167" s="1" t="str">
        <f t="shared" si="651"/>
        <v/>
      </c>
      <c r="FA167" s="1" t="str">
        <f t="shared" si="652"/>
        <v/>
      </c>
      <c r="FB167" s="1" t="str">
        <f t="shared" si="653"/>
        <v/>
      </c>
      <c r="FE167" s="1" t="str">
        <f t="shared" si="654"/>
        <v/>
      </c>
      <c r="FF167" s="1" t="str">
        <f t="shared" si="655"/>
        <v/>
      </c>
      <c r="FI167" s="1" t="str">
        <f t="shared" si="656"/>
        <v/>
      </c>
      <c r="FJ167" s="1" t="str">
        <f t="shared" si="657"/>
        <v/>
      </c>
      <c r="FK167" s="1" t="str">
        <f t="shared" si="658"/>
        <v/>
      </c>
      <c r="FL167" s="1" t="str">
        <f t="shared" si="659"/>
        <v/>
      </c>
      <c r="FM167" s="1" t="str">
        <f t="shared" si="660"/>
        <v/>
      </c>
      <c r="FN167" s="1" t="str">
        <f t="shared" si="661"/>
        <v/>
      </c>
      <c r="FQ167" s="1" t="str">
        <f>IF(FU167="","",#REF!)</f>
        <v/>
      </c>
      <c r="FR167" s="1" t="str">
        <f t="shared" si="662"/>
        <v/>
      </c>
      <c r="FU167" s="1" t="str">
        <f t="shared" si="663"/>
        <v/>
      </c>
      <c r="FV167" s="1" t="str">
        <f t="shared" si="664"/>
        <v/>
      </c>
      <c r="FW167" s="1" t="str">
        <f t="shared" si="665"/>
        <v/>
      </c>
      <c r="FX167" s="1" t="str">
        <f t="shared" si="666"/>
        <v/>
      </c>
      <c r="FY167" s="1" t="str">
        <f t="shared" si="667"/>
        <v/>
      </c>
      <c r="FZ167" s="1" t="str">
        <f t="shared" si="668"/>
        <v/>
      </c>
      <c r="GC167" s="1" t="str">
        <f t="shared" si="669"/>
        <v/>
      </c>
      <c r="GD167" s="1" t="str">
        <f t="shared" si="670"/>
        <v/>
      </c>
      <c r="GG167" s="1" t="str">
        <f t="shared" si="671"/>
        <v/>
      </c>
      <c r="GH167" s="1" t="str">
        <f t="shared" si="672"/>
        <v/>
      </c>
      <c r="GI167" s="1" t="str">
        <f t="shared" si="673"/>
        <v/>
      </c>
      <c r="GJ167" s="1" t="str">
        <f t="shared" si="674"/>
        <v/>
      </c>
      <c r="GK167" s="1" t="str">
        <f t="shared" si="675"/>
        <v/>
      </c>
      <c r="GL167" s="1" t="str">
        <f t="shared" si="676"/>
        <v/>
      </c>
      <c r="GO167" s="1" t="str">
        <f t="shared" si="677"/>
        <v/>
      </c>
      <c r="GP167" s="1" t="str">
        <f t="shared" si="678"/>
        <v/>
      </c>
      <c r="GS167" s="1" t="str">
        <f t="shared" si="679"/>
        <v/>
      </c>
      <c r="GT167" s="1" t="str">
        <f t="shared" si="680"/>
        <v/>
      </c>
      <c r="GU167" s="1" t="str">
        <f t="shared" si="681"/>
        <v/>
      </c>
      <c r="GV167" s="1" t="str">
        <f t="shared" si="682"/>
        <v/>
      </c>
      <c r="GW167" s="1" t="str">
        <f t="shared" si="683"/>
        <v/>
      </c>
      <c r="GX167" s="1" t="str">
        <f t="shared" si="684"/>
        <v/>
      </c>
      <c r="HA167" s="1" t="str">
        <f t="shared" si="685"/>
        <v/>
      </c>
      <c r="HB167" s="1" t="str">
        <f t="shared" si="686"/>
        <v/>
      </c>
      <c r="HE167" s="1" t="str">
        <f t="shared" si="687"/>
        <v/>
      </c>
      <c r="HF167" s="1" t="str">
        <f t="shared" si="688"/>
        <v/>
      </c>
      <c r="HG167" s="1" t="str">
        <f t="shared" si="689"/>
        <v/>
      </c>
      <c r="HH167" s="1" t="str">
        <f t="shared" si="690"/>
        <v/>
      </c>
      <c r="HI167" s="1" t="str">
        <f t="shared" si="691"/>
        <v/>
      </c>
      <c r="HJ167" s="1" t="str">
        <f t="shared" si="692"/>
        <v/>
      </c>
      <c r="HM167" s="1" t="str">
        <f t="shared" si="693"/>
        <v/>
      </c>
      <c r="HN167" s="1" t="str">
        <f t="shared" si="694"/>
        <v/>
      </c>
      <c r="HQ167" s="1" t="str">
        <f t="shared" si="695"/>
        <v/>
      </c>
      <c r="HR167" s="1" t="str">
        <f t="shared" si="696"/>
        <v/>
      </c>
      <c r="HS167" s="1" t="str">
        <f t="shared" si="697"/>
        <v/>
      </c>
      <c r="HT167" s="1" t="str">
        <f t="shared" si="698"/>
        <v/>
      </c>
      <c r="HU167" s="1" t="str">
        <f t="shared" si="699"/>
        <v/>
      </c>
      <c r="HV167" s="1" t="str">
        <f t="shared" si="700"/>
        <v/>
      </c>
      <c r="HY167" s="1" t="str">
        <f t="shared" si="701"/>
        <v/>
      </c>
      <c r="HZ167" s="1" t="str">
        <f t="shared" si="702"/>
        <v/>
      </c>
      <c r="IC167" s="1" t="str">
        <f t="shared" si="703"/>
        <v/>
      </c>
      <c r="ID167" s="1" t="str">
        <f t="shared" si="704"/>
        <v/>
      </c>
      <c r="IE167" s="1" t="str">
        <f t="shared" si="705"/>
        <v/>
      </c>
      <c r="IF167" s="1" t="str">
        <f t="shared" si="706"/>
        <v/>
      </c>
      <c r="IG167" s="1" t="str">
        <f t="shared" si="707"/>
        <v/>
      </c>
      <c r="IH167" s="1" t="str">
        <f t="shared" si="708"/>
        <v/>
      </c>
      <c r="IK167" s="1" t="str">
        <f t="shared" si="709"/>
        <v/>
      </c>
      <c r="IL167" s="1" t="str">
        <f t="shared" si="710"/>
        <v/>
      </c>
      <c r="IO167" s="1" t="str">
        <f t="shared" si="711"/>
        <v/>
      </c>
      <c r="IP167" s="1" t="str">
        <f t="shared" si="712"/>
        <v/>
      </c>
      <c r="IQ167" s="1" t="str">
        <f t="shared" si="713"/>
        <v/>
      </c>
      <c r="IR167" s="1" t="str">
        <f t="shared" si="714"/>
        <v/>
      </c>
      <c r="IS167" s="1" t="str">
        <f t="shared" si="715"/>
        <v/>
      </c>
      <c r="IT167" s="1" t="str">
        <f t="shared" si="716"/>
        <v/>
      </c>
      <c r="IW167" s="1" t="str">
        <f t="shared" si="717"/>
        <v/>
      </c>
      <c r="IX167" s="1" t="str">
        <f t="shared" si="718"/>
        <v/>
      </c>
      <c r="JA167" s="1" t="str">
        <f t="shared" si="719"/>
        <v/>
      </c>
      <c r="JB167" s="1" t="str">
        <f t="shared" si="720"/>
        <v/>
      </c>
      <c r="JC167" s="1" t="str">
        <f t="shared" si="721"/>
        <v/>
      </c>
      <c r="JD167" s="1" t="str">
        <f t="shared" si="722"/>
        <v/>
      </c>
      <c r="JE167" s="1" t="str">
        <f t="shared" si="723"/>
        <v/>
      </c>
      <c r="JF167" s="1" t="str">
        <f t="shared" si="724"/>
        <v/>
      </c>
      <c r="JI167" s="1" t="str">
        <f t="shared" si="725"/>
        <v/>
      </c>
      <c r="JJ167" s="1" t="str">
        <f t="shared" si="726"/>
        <v/>
      </c>
      <c r="JM167" s="1" t="str">
        <f t="shared" si="727"/>
        <v/>
      </c>
      <c r="JN167" s="1" t="str">
        <f t="shared" si="728"/>
        <v/>
      </c>
      <c r="JO167" s="1" t="str">
        <f t="shared" si="729"/>
        <v/>
      </c>
      <c r="JP167" s="1" t="str">
        <f t="shared" si="730"/>
        <v/>
      </c>
      <c r="JQ167" s="1" t="str">
        <f t="shared" si="731"/>
        <v/>
      </c>
      <c r="JR167" s="1" t="str">
        <f t="shared" si="732"/>
        <v/>
      </c>
      <c r="JU167" s="1" t="str">
        <f t="shared" si="733"/>
        <v/>
      </c>
      <c r="JV167" s="1" t="str">
        <f t="shared" si="734"/>
        <v/>
      </c>
      <c r="JY167" s="1" t="str">
        <f t="shared" si="735"/>
        <v/>
      </c>
      <c r="JZ167" s="1" t="str">
        <f t="shared" si="736"/>
        <v/>
      </c>
      <c r="KA167" s="1" t="str">
        <f t="shared" si="737"/>
        <v/>
      </c>
      <c r="KB167" s="1" t="str">
        <f t="shared" si="738"/>
        <v/>
      </c>
      <c r="KC167" s="1" t="str">
        <f t="shared" si="739"/>
        <v/>
      </c>
      <c r="KD167" s="1" t="str">
        <f t="shared" si="740"/>
        <v/>
      </c>
    </row>
  </sheetData>
  <sortState xmlns:xlrd2="http://schemas.microsoft.com/office/spreadsheetml/2017/richdata2" ref="A21:KF96">
    <sortCondition ref="B21:B96"/>
  </sortState>
  <conditionalFormatting sqref="N113:N147 Z68:Z75 AL11:AL17 N27:N30 N67:N75 N32:N54 AL47:AL49 AL64:AL74 AL84:AL88 AL76:AL82 N82:N111 Z82:Z111 AL91:AL111 N11:N24 N59:N65 Z11:Z55 Z59:Z66 AL21:AL45 AL52:AL62 AX11:AX111 BJ11:BJ13 BV11:BV111 CH11:CH111 CT11:CT111 DF11:DF111 DR11:DR111 FB11:FB111 FN11:FN111 FZ11:FZ111 GL11:GL111 GX11:GX111 HJ11:HJ111 HV11:HV111 IH11:IH111 IT11:IT111 JF11:JF111 JR11:JR111 KD11:KD111 ED11:ED111 EP11:EP111 BJ16:BJ36 BJ61:BJ84 BJ39:BJ58 BJ88:BJ111">
    <cfRule type="containsText" dxfId="45" priority="51" operator="containsText" text="!">
      <formula>NOT(ISERROR(SEARCH("!",N11)))</formula>
    </cfRule>
  </conditionalFormatting>
  <conditionalFormatting sqref="Z113:Z147">
    <cfRule type="containsText" dxfId="44" priority="50" operator="containsText" text="!">
      <formula>NOT(ISERROR(SEARCH("!",Z113)))</formula>
    </cfRule>
  </conditionalFormatting>
  <conditionalFormatting sqref="AL113:AL147">
    <cfRule type="containsText" dxfId="43" priority="49" operator="containsText" text="!">
      <formula>NOT(ISERROR(SEARCH("!",AL113)))</formula>
    </cfRule>
  </conditionalFormatting>
  <conditionalFormatting sqref="AX113:AX147">
    <cfRule type="containsText" dxfId="42" priority="48" operator="containsText" text="!">
      <formula>NOT(ISERROR(SEARCH("!",AX113)))</formula>
    </cfRule>
  </conditionalFormatting>
  <conditionalFormatting sqref="BJ113:BJ147">
    <cfRule type="containsText" dxfId="41" priority="47" operator="containsText" text="!">
      <formula>NOT(ISERROR(SEARCH("!",BJ113)))</formula>
    </cfRule>
  </conditionalFormatting>
  <conditionalFormatting sqref="BV113:BV147">
    <cfRule type="containsText" dxfId="40" priority="46" operator="containsText" text="!">
      <formula>NOT(ISERROR(SEARCH("!",BV113)))</formula>
    </cfRule>
  </conditionalFormatting>
  <conditionalFormatting sqref="CH113:CH147">
    <cfRule type="containsText" dxfId="39" priority="45" operator="containsText" text="!">
      <formula>NOT(ISERROR(SEARCH("!",CH113)))</formula>
    </cfRule>
  </conditionalFormatting>
  <conditionalFormatting sqref="CT113:CT147">
    <cfRule type="containsText" dxfId="38" priority="44" operator="containsText" text="!">
      <formula>NOT(ISERROR(SEARCH("!",CT113)))</formula>
    </cfRule>
  </conditionalFormatting>
  <conditionalFormatting sqref="DF113:DF147">
    <cfRule type="containsText" dxfId="37" priority="43" operator="containsText" text="!">
      <formula>NOT(ISERROR(SEARCH("!",DF113)))</formula>
    </cfRule>
  </conditionalFormatting>
  <conditionalFormatting sqref="DR113:DR147">
    <cfRule type="containsText" dxfId="36" priority="42" operator="containsText" text="!">
      <formula>NOT(ISERROR(SEARCH("!",DR113)))</formula>
    </cfRule>
  </conditionalFormatting>
  <conditionalFormatting sqref="FB113:FB147">
    <cfRule type="containsText" dxfId="35" priority="41" operator="containsText" text="!">
      <formula>NOT(ISERROR(SEARCH("!",FB113)))</formula>
    </cfRule>
  </conditionalFormatting>
  <conditionalFormatting sqref="FN113:FN147">
    <cfRule type="containsText" dxfId="34" priority="40" operator="containsText" text="!">
      <formula>NOT(ISERROR(SEARCH("!",FN113)))</formula>
    </cfRule>
  </conditionalFormatting>
  <conditionalFormatting sqref="FZ113:FZ147">
    <cfRule type="containsText" dxfId="33" priority="39" operator="containsText" text="!">
      <formula>NOT(ISERROR(SEARCH("!",FZ113)))</formula>
    </cfRule>
  </conditionalFormatting>
  <conditionalFormatting sqref="GL113:GL147">
    <cfRule type="containsText" dxfId="32" priority="38" operator="containsText" text="!">
      <formula>NOT(ISERROR(SEARCH("!",GL113)))</formula>
    </cfRule>
  </conditionalFormatting>
  <conditionalFormatting sqref="GX113:GX147">
    <cfRule type="containsText" dxfId="31" priority="37" operator="containsText" text="!">
      <formula>NOT(ISERROR(SEARCH("!",GX113)))</formula>
    </cfRule>
  </conditionalFormatting>
  <conditionalFormatting sqref="HJ113:HJ147">
    <cfRule type="containsText" dxfId="30" priority="36" operator="containsText" text="!">
      <formula>NOT(ISERROR(SEARCH("!",HJ113)))</formula>
    </cfRule>
  </conditionalFormatting>
  <conditionalFormatting sqref="HV113:HV147">
    <cfRule type="containsText" dxfId="29" priority="35" operator="containsText" text="!">
      <formula>NOT(ISERROR(SEARCH("!",HV113)))</formula>
    </cfRule>
  </conditionalFormatting>
  <conditionalFormatting sqref="IH113:IH147">
    <cfRule type="containsText" dxfId="28" priority="34" operator="containsText" text="!">
      <formula>NOT(ISERROR(SEARCH("!",IH113)))</formula>
    </cfRule>
  </conditionalFormatting>
  <conditionalFormatting sqref="IT113:IT147">
    <cfRule type="containsText" dxfId="27" priority="33" operator="containsText" text="!">
      <formula>NOT(ISERROR(SEARCH("!",IT113)))</formula>
    </cfRule>
  </conditionalFormatting>
  <conditionalFormatting sqref="JF113:JF147">
    <cfRule type="containsText" dxfId="26" priority="32" operator="containsText" text="!">
      <formula>NOT(ISERROR(SEARCH("!",JF113)))</formula>
    </cfRule>
  </conditionalFormatting>
  <conditionalFormatting sqref="JR113:JR147">
    <cfRule type="containsText" dxfId="25" priority="31" operator="containsText" text="!">
      <formula>NOT(ISERROR(SEARCH("!",JR113)))</formula>
    </cfRule>
  </conditionalFormatting>
  <conditionalFormatting sqref="KD113:KD147">
    <cfRule type="containsText" dxfId="24" priority="30" operator="containsText" text="!">
      <formula>NOT(ISERROR(SEARCH("!",KD113)))</formula>
    </cfRule>
  </conditionalFormatting>
  <conditionalFormatting sqref="ED113:ED147">
    <cfRule type="containsText" dxfId="23" priority="29" operator="containsText" text="!">
      <formula>NOT(ISERROR(SEARCH("!",ED113)))</formula>
    </cfRule>
  </conditionalFormatting>
  <conditionalFormatting sqref="EP113:EP147">
    <cfRule type="containsText" dxfId="22" priority="28" operator="containsText" text="!">
      <formula>NOT(ISERROR(SEARCH("!",EP113)))</formula>
    </cfRule>
  </conditionalFormatting>
  <conditionalFormatting sqref="N76:N77">
    <cfRule type="containsText" dxfId="21" priority="27" operator="containsText" text="!">
      <formula>NOT(ISERROR(SEARCH("!",N76)))</formula>
    </cfRule>
  </conditionalFormatting>
  <conditionalFormatting sqref="Z67">
    <cfRule type="containsText" dxfId="20" priority="22" operator="containsText" text="!">
      <formula>NOT(ISERROR(SEARCH("!",Z67)))</formula>
    </cfRule>
  </conditionalFormatting>
  <conditionalFormatting sqref="Z76:Z77">
    <cfRule type="containsText" dxfId="19" priority="23" operator="containsText" text="!">
      <formula>NOT(ISERROR(SEARCH("!",Z76)))</formula>
    </cfRule>
  </conditionalFormatting>
  <conditionalFormatting sqref="N55">
    <cfRule type="containsText" dxfId="18" priority="20" operator="containsText" text="!">
      <formula>NOT(ISERROR(SEARCH("!",N55)))</formula>
    </cfRule>
  </conditionalFormatting>
  <conditionalFormatting sqref="N25:N26">
    <cfRule type="containsText" dxfId="17" priority="19" operator="containsText" text="!">
      <formula>NOT(ISERROR(SEARCH("!",N25)))</formula>
    </cfRule>
  </conditionalFormatting>
  <conditionalFormatting sqref="N66">
    <cfRule type="containsText" dxfId="16" priority="18" operator="containsText" text="!">
      <formula>NOT(ISERROR(SEARCH("!",N66)))</formula>
    </cfRule>
  </conditionalFormatting>
  <conditionalFormatting sqref="N31">
    <cfRule type="containsText" dxfId="15" priority="17" operator="containsText" text="!">
      <formula>NOT(ISERROR(SEARCH("!",N31)))</formula>
    </cfRule>
  </conditionalFormatting>
  <conditionalFormatting sqref="Z56:Z58">
    <cfRule type="containsText" dxfId="14" priority="15" operator="containsText" text="!">
      <formula>NOT(ISERROR(SEARCH("!",Z56)))</formula>
    </cfRule>
  </conditionalFormatting>
  <conditionalFormatting sqref="N56:N58">
    <cfRule type="containsText" dxfId="13" priority="14" operator="containsText" text="!">
      <formula>NOT(ISERROR(SEARCH("!",N56)))</formula>
    </cfRule>
  </conditionalFormatting>
  <conditionalFormatting sqref="AL18:AL20">
    <cfRule type="containsText" dxfId="12" priority="13" operator="containsText" text="!">
      <formula>NOT(ISERROR(SEARCH("!",AL18)))</formula>
    </cfRule>
  </conditionalFormatting>
  <conditionalFormatting sqref="AL46">
    <cfRule type="containsText" dxfId="11" priority="12" operator="containsText" text="!">
      <formula>NOT(ISERROR(SEARCH("!",AL46)))</formula>
    </cfRule>
  </conditionalFormatting>
  <conditionalFormatting sqref="N78:N81 Z78:Z81">
    <cfRule type="containsText" dxfId="10" priority="11" operator="containsText" text="!">
      <formula>NOT(ISERROR(SEARCH("!",N78)))</formula>
    </cfRule>
  </conditionalFormatting>
  <conditionalFormatting sqref="AL89:AL90">
    <cfRule type="containsText" dxfId="9" priority="10" operator="containsText" text="!">
      <formula>NOT(ISERROR(SEARCH("!",AL89)))</formula>
    </cfRule>
  </conditionalFormatting>
  <conditionalFormatting sqref="AL63">
    <cfRule type="containsText" dxfId="8" priority="9" operator="containsText" text="!">
      <formula>NOT(ISERROR(SEARCH("!",AL63)))</formula>
    </cfRule>
  </conditionalFormatting>
  <conditionalFormatting sqref="AL50:AL51">
    <cfRule type="containsText" dxfId="7" priority="8" operator="containsText" text="!">
      <formula>NOT(ISERROR(SEARCH("!",AL50)))</formula>
    </cfRule>
  </conditionalFormatting>
  <conditionalFormatting sqref="AL83">
    <cfRule type="containsText" dxfId="6" priority="7" operator="containsText" text="!">
      <formula>NOT(ISERROR(SEARCH("!",AL83)))</formula>
    </cfRule>
  </conditionalFormatting>
  <conditionalFormatting sqref="AL75">
    <cfRule type="containsText" dxfId="5" priority="6" operator="containsText" text="!">
      <formula>NOT(ISERROR(SEARCH("!",AL75)))</formula>
    </cfRule>
  </conditionalFormatting>
  <conditionalFormatting sqref="BJ14">
    <cfRule type="containsText" dxfId="4" priority="5" operator="containsText" text="!">
      <formula>NOT(ISERROR(SEARCH("!",BJ14)))</formula>
    </cfRule>
  </conditionalFormatting>
  <conditionalFormatting sqref="BJ15">
    <cfRule type="containsText" dxfId="3" priority="4" operator="containsText" text="!">
      <formula>NOT(ISERROR(SEARCH("!",BJ15)))</formula>
    </cfRule>
  </conditionalFormatting>
  <conditionalFormatting sqref="BJ59:BJ60">
    <cfRule type="containsText" dxfId="2" priority="3" operator="containsText" text="!">
      <formula>NOT(ISERROR(SEARCH("!",BJ59)))</formula>
    </cfRule>
  </conditionalFormatting>
  <conditionalFormatting sqref="BJ37:BJ38">
    <cfRule type="containsText" dxfId="1" priority="2" operator="containsText" text="!">
      <formula>NOT(ISERROR(SEARCH("!",BJ37)))</formula>
    </cfRule>
  </conditionalFormatting>
  <conditionalFormatting sqref="BJ85:BJ87">
    <cfRule type="containsText" dxfId="0" priority="1" operator="containsText" text="!">
      <formula>NOT(ISERROR(SEARCH("!",BJ85)))</formula>
    </cfRule>
  </conditionalFormatting>
  <dataValidations count="1">
    <dataValidation type="list" allowBlank="1" showInputMessage="1" showErrorMessage="1" sqref="KB11:KB147 JP11:JP147 JD11:JD147 IR11:IR147 IF11:IF147 HT11:HT147 HH11:HH147 GV11:GV147 GJ11:GJ147 FX11:FX147 FL11:FL147 EZ11:EZ147 EN11:EN147 EB11:EB147 DP11:DP147 DD11:DD147 CR11:CR147 CF11:CF147 BT11:BT147 AV11:AV147 AJ11:AJ147 X11:X147 BH11:BH147" xr:uid="{00000000-0002-0000-0300-000000000000}">
      <formula1>$A$1:$A$143</formula1>
    </dataValidation>
  </dataValidations>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info_parties!$A$1:$A$116</xm:f>
          </x14:formula1>
          <xm:sqref>L11:L147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BED2BE"/>
  </sheetPr>
  <dimension ref="A1:JB107"/>
  <sheetViews>
    <sheetView zoomScaleNormal="100" workbookViewId="0">
      <pane xSplit="2" ySplit="10" topLeftCell="EF11" activePane="bottomRight" state="frozen"/>
      <selection activeCell="I6" sqref="I6"/>
      <selection pane="topRight" activeCell="I6" sqref="I6"/>
      <selection pane="bottomLeft" activeCell="I6" sqref="I6"/>
      <selection pane="bottomRight" sqref="A1:XFD1048576"/>
    </sheetView>
  </sheetViews>
  <sheetFormatPr defaultColWidth="5.6328125" defaultRowHeight="13.5" customHeight="1"/>
  <cols>
    <col min="1" max="1" width="11.453125" style="1" customWidth="1"/>
    <col min="2" max="2" width="38.6328125" style="1" customWidth="1"/>
    <col min="3" max="3" width="11.453125" style="1" customWidth="1"/>
    <col min="4" max="4" width="5.6328125" style="1"/>
    <col min="5" max="5" width="11.453125" style="1" customWidth="1"/>
    <col min="6" max="6" width="6.6328125" style="1" customWidth="1"/>
    <col min="7" max="10" width="5.6328125" style="1"/>
    <col min="11" max="11" width="11.453125" style="1" customWidth="1"/>
    <col min="12" max="16" width="5.6328125" style="1"/>
    <col min="17" max="17" width="11.453125" style="1" customWidth="1"/>
    <col min="18" max="22" width="5.6328125" style="1"/>
    <col min="23" max="23" width="11.453125" style="1" customWidth="1"/>
    <col min="24" max="24" width="5.6328125" style="1"/>
    <col min="25" max="25" width="11.453125" style="1" customWidth="1"/>
    <col min="26" max="30" width="5.6328125" style="1"/>
    <col min="31" max="31" width="11.453125" style="1" customWidth="1"/>
    <col min="32" max="32" width="6.6328125" style="1" bestFit="1" customWidth="1"/>
    <col min="33" max="36" width="5.6328125" style="1"/>
    <col min="37" max="37" width="11.453125" style="1" customWidth="1"/>
    <col min="38" max="42" width="5.6328125" style="1"/>
    <col min="43" max="43" width="11.453125" style="1" customWidth="1"/>
    <col min="44" max="44" width="5.6328125" style="1"/>
    <col min="45" max="45" width="11.453125" style="1" customWidth="1"/>
    <col min="46" max="46" width="6.1796875" style="1" bestFit="1" customWidth="1"/>
    <col min="47" max="50" width="5.6328125" style="1"/>
    <col min="51" max="62" width="1.6328125" style="1" customWidth="1"/>
    <col min="63" max="63" width="11.453125" style="1" customWidth="1"/>
    <col min="64" max="64" width="5.6328125" style="1"/>
    <col min="65" max="65" width="11.453125" style="1" customWidth="1"/>
    <col min="66" max="67" width="6" style="1" bestFit="1" customWidth="1"/>
    <col min="68" max="70" width="5.6328125" style="1"/>
    <col min="71" max="82" width="1" style="1" customWidth="1"/>
    <col min="83" max="83" width="11.453125" style="1" customWidth="1"/>
    <col min="84" max="84" width="5.6328125" style="1"/>
    <col min="85" max="85" width="11.453125" style="1" customWidth="1"/>
    <col min="86" max="90" width="5.6328125" style="1"/>
    <col min="91" max="102" width="0.90625" style="1" customWidth="1"/>
    <col min="103" max="103" width="11.453125" style="1" customWidth="1"/>
    <col min="104" max="104" width="5.6328125" style="1"/>
    <col min="105" max="105" width="11.453125" style="232" customWidth="1"/>
    <col min="106" max="106" width="6.81640625" style="1" bestFit="1" customWidth="1"/>
    <col min="107" max="107" width="5.6328125" style="239"/>
    <col min="108" max="108" width="5.6328125" style="1"/>
    <col min="109" max="109" width="6.08984375" style="1" bestFit="1" customWidth="1"/>
    <col min="110" max="110" width="5.6328125" style="1"/>
    <col min="111" max="122" width="0.90625" style="1" customWidth="1"/>
    <col min="123" max="123" width="11.453125" style="1" customWidth="1"/>
    <col min="124" max="124" width="5.6328125" style="1"/>
    <col min="125" max="125" width="11.453125" style="1" customWidth="1"/>
    <col min="126" max="126" width="9.1796875" style="1" customWidth="1"/>
    <col min="127" max="130" width="5.6328125" style="1"/>
    <col min="131" max="142" width="0.90625" style="1" customWidth="1"/>
    <col min="143" max="143" width="11.453125" style="1" customWidth="1"/>
    <col min="144" max="144" width="5.6328125" style="1"/>
    <col min="145" max="145" width="11.453125" style="1" customWidth="1"/>
    <col min="146" max="150" width="5.6328125" style="1"/>
    <col min="151" max="151" width="11.453125" style="1" customWidth="1"/>
    <col min="152" max="156" width="5.6328125" style="1"/>
    <col min="157" max="157" width="11.453125" style="1" customWidth="1"/>
    <col min="158" max="162" width="5.6328125" style="1"/>
    <col min="163" max="163" width="11.453125" style="1" customWidth="1"/>
    <col min="164" max="182" width="5.6328125" style="1"/>
    <col min="183" max="183" width="11.453125" style="1" customWidth="1"/>
    <col min="184" max="190" width="5.6328125" style="1"/>
    <col min="191" max="191" width="11.453125" style="1" customWidth="1"/>
    <col min="192" max="196" width="5.6328125" style="1"/>
    <col min="197" max="197" width="11.453125" style="1" customWidth="1"/>
    <col min="198" max="202" width="5.6328125" style="1"/>
    <col min="203" max="203" width="11.453125" style="1" customWidth="1"/>
    <col min="204" max="204" width="5.6328125" style="1"/>
    <col min="205" max="205" width="11.453125" style="1" customWidth="1"/>
    <col min="206" max="210" width="5.6328125" style="1"/>
    <col min="211" max="211" width="11.453125" style="1" customWidth="1"/>
    <col min="212" max="216" width="5.6328125" style="1"/>
    <col min="217" max="217" width="11.453125" style="1" customWidth="1"/>
    <col min="218" max="222" width="5.6328125" style="1"/>
    <col min="223" max="223" width="11.453125" style="1" customWidth="1"/>
    <col min="224" max="224" width="5.6328125" style="1"/>
    <col min="225" max="226" width="11.453125" style="1" customWidth="1"/>
    <col min="227" max="230" width="5.6328125" style="1"/>
    <col min="231" max="231" width="11.453125" style="1" customWidth="1"/>
    <col min="232" max="236" width="5.6328125" style="1"/>
    <col min="237" max="237" width="11.453125" style="1" customWidth="1"/>
    <col min="238" max="242" width="5.6328125" style="1"/>
    <col min="243" max="243" width="11.453125" style="1" customWidth="1"/>
    <col min="244" max="244" width="5.6328125" style="1"/>
    <col min="245" max="245" width="11.453125" style="1" customWidth="1"/>
    <col min="246" max="250" width="5.6328125" style="1"/>
    <col min="251" max="251" width="11.453125" style="1" customWidth="1"/>
    <col min="252" max="256" width="5.6328125" style="1"/>
    <col min="257" max="257" width="11.453125" style="1" customWidth="1"/>
    <col min="258" max="16384" width="5.6328125" style="1"/>
  </cols>
  <sheetData>
    <row r="1" spans="1:262" s="17" customFormat="1" ht="13.5" customHeight="1">
      <c r="A1" s="12" t="s">
        <v>19</v>
      </c>
      <c r="B1" s="12"/>
      <c r="C1" s="13">
        <v>33314</v>
      </c>
      <c r="D1" s="14"/>
      <c r="E1" s="14"/>
      <c r="F1" s="14"/>
      <c r="G1" s="14"/>
      <c r="H1" s="14"/>
      <c r="I1" s="14"/>
      <c r="J1" s="14"/>
      <c r="K1" s="15"/>
      <c r="L1" s="14"/>
      <c r="M1" s="14"/>
      <c r="N1" s="14"/>
      <c r="O1" s="14"/>
      <c r="P1" s="16"/>
      <c r="Q1" s="14"/>
      <c r="R1" s="14"/>
      <c r="S1" s="14"/>
      <c r="T1" s="14"/>
      <c r="U1" s="14" t="s">
        <v>118</v>
      </c>
      <c r="V1" s="14"/>
      <c r="W1" s="13">
        <v>34777</v>
      </c>
      <c r="X1" s="14"/>
      <c r="Y1" s="14"/>
      <c r="Z1" s="14"/>
      <c r="AA1" s="14"/>
      <c r="AB1" s="14"/>
      <c r="AC1" s="14"/>
      <c r="AD1" s="14"/>
      <c r="AE1" s="15"/>
      <c r="AF1" s="14"/>
      <c r="AG1" s="14"/>
      <c r="AH1" s="14"/>
      <c r="AI1" s="14"/>
      <c r="AJ1" s="16"/>
      <c r="AK1" s="14"/>
      <c r="AL1" s="14"/>
      <c r="AM1" s="14"/>
      <c r="AN1" s="14"/>
      <c r="AO1" s="14" t="s">
        <v>118</v>
      </c>
      <c r="AP1" s="14"/>
      <c r="AQ1" s="13">
        <v>36240</v>
      </c>
      <c r="AR1" s="14"/>
      <c r="AS1" s="14"/>
      <c r="AT1" s="14"/>
      <c r="AU1" s="14"/>
      <c r="AV1" s="14"/>
      <c r="AW1" s="14"/>
      <c r="AX1" s="14"/>
      <c r="AY1" s="15"/>
      <c r="AZ1" s="14"/>
      <c r="BA1" s="14"/>
      <c r="BB1" s="14"/>
      <c r="BC1" s="14"/>
      <c r="BD1" s="16"/>
      <c r="BE1" s="14"/>
      <c r="BF1" s="14"/>
      <c r="BG1" s="14"/>
      <c r="BH1" s="14"/>
      <c r="BI1" s="14" t="s">
        <v>118</v>
      </c>
      <c r="BJ1" s="14"/>
      <c r="BK1" s="13">
        <v>37696</v>
      </c>
      <c r="BL1" s="14"/>
      <c r="BM1" s="14"/>
      <c r="BN1" s="14"/>
      <c r="BO1" s="14"/>
      <c r="BP1" s="14"/>
      <c r="BQ1" s="14"/>
      <c r="BR1" s="14"/>
      <c r="BS1" s="15"/>
      <c r="BT1" s="14"/>
      <c r="BU1" s="14"/>
      <c r="BV1" s="14"/>
      <c r="BW1" s="14"/>
      <c r="BX1" s="16"/>
      <c r="BY1" s="14"/>
      <c r="BZ1" s="14"/>
      <c r="CA1" s="14"/>
      <c r="CB1" s="14"/>
      <c r="CC1" s="14" t="s">
        <v>118</v>
      </c>
      <c r="CD1" s="14"/>
      <c r="CE1" s="13">
        <v>39159</v>
      </c>
      <c r="CF1" s="14"/>
      <c r="CG1" s="14"/>
      <c r="CH1" s="14"/>
      <c r="CI1" s="14"/>
      <c r="CJ1" s="14"/>
      <c r="CK1" s="14"/>
      <c r="CL1" s="14"/>
      <c r="CM1" s="15"/>
      <c r="CN1" s="14"/>
      <c r="CO1" s="14"/>
      <c r="CP1" s="14"/>
      <c r="CQ1" s="14"/>
      <c r="CR1" s="16"/>
      <c r="CS1" s="14"/>
      <c r="CT1" s="14"/>
      <c r="CU1" s="14"/>
      <c r="CV1" s="14"/>
      <c r="CW1" s="14"/>
      <c r="CX1" s="14"/>
      <c r="CY1" s="13">
        <v>40650</v>
      </c>
      <c r="CZ1" s="14"/>
      <c r="DA1" s="14"/>
      <c r="DB1" s="14"/>
      <c r="DC1" s="14"/>
      <c r="DD1" s="14"/>
      <c r="DE1" s="14"/>
      <c r="DF1" s="14"/>
      <c r="DG1" s="15"/>
      <c r="DH1" s="14"/>
      <c r="DI1" s="14"/>
      <c r="DJ1" s="14"/>
      <c r="DK1" s="14"/>
      <c r="DL1" s="16"/>
      <c r="DM1" s="14"/>
      <c r="DN1" s="14"/>
      <c r="DO1" s="14"/>
      <c r="DP1" s="14"/>
      <c r="DQ1" s="14" t="s">
        <v>118</v>
      </c>
      <c r="DR1" s="14"/>
      <c r="DS1" s="13">
        <v>42113</v>
      </c>
      <c r="DT1" s="14"/>
      <c r="DU1" s="14"/>
      <c r="DV1" s="14"/>
      <c r="DW1" s="14"/>
      <c r="DX1" s="14"/>
      <c r="DY1" s="14"/>
      <c r="DZ1" s="14"/>
      <c r="EA1" s="15"/>
      <c r="EB1" s="14"/>
      <c r="EC1" s="14"/>
      <c r="ED1" s="14"/>
      <c r="EE1" s="14"/>
      <c r="EF1" s="16"/>
      <c r="EG1" s="14"/>
      <c r="EH1" s="14"/>
      <c r="EI1" s="14"/>
      <c r="EJ1" s="14"/>
      <c r="EK1" s="14" t="s">
        <v>118</v>
      </c>
      <c r="EL1" s="14"/>
      <c r="EM1" s="13">
        <v>43569</v>
      </c>
      <c r="EN1" s="14"/>
      <c r="EO1" s="14"/>
      <c r="EP1" s="14"/>
      <c r="EQ1" s="14"/>
      <c r="ER1" s="14"/>
      <c r="ES1" s="14"/>
      <c r="ET1" s="14"/>
      <c r="EU1" s="15"/>
      <c r="EV1" s="14"/>
      <c r="EW1" s="14"/>
      <c r="EX1" s="14"/>
      <c r="EY1" s="14"/>
      <c r="EZ1" s="16"/>
      <c r="FA1" s="14"/>
      <c r="FB1" s="14"/>
      <c r="FC1" s="14"/>
      <c r="FD1" s="14"/>
      <c r="FE1" s="14" t="s">
        <v>118</v>
      </c>
      <c r="FF1" s="14"/>
      <c r="FG1" s="13"/>
      <c r="FH1" s="14"/>
      <c r="FI1" s="14"/>
      <c r="FJ1" s="14"/>
      <c r="FK1" s="14"/>
      <c r="FL1" s="14"/>
      <c r="FM1" s="14"/>
      <c r="FN1" s="14"/>
      <c r="FO1" s="15"/>
      <c r="FP1" s="14"/>
      <c r="FQ1" s="14"/>
      <c r="FR1" s="14"/>
      <c r="FS1" s="14"/>
      <c r="FT1" s="16"/>
      <c r="FU1" s="14"/>
      <c r="FV1" s="14"/>
      <c r="FW1" s="14"/>
      <c r="FX1" s="14"/>
      <c r="FY1" s="14" t="s">
        <v>118</v>
      </c>
      <c r="FZ1" s="14"/>
      <c r="GA1" s="13"/>
      <c r="GB1" s="14"/>
      <c r="GC1" s="14"/>
      <c r="GD1" s="14"/>
      <c r="GE1" s="14"/>
      <c r="GF1" s="14"/>
      <c r="GG1" s="14"/>
      <c r="GH1" s="14"/>
      <c r="GI1" s="15"/>
      <c r="GJ1" s="14"/>
      <c r="GK1" s="14"/>
      <c r="GL1" s="14"/>
      <c r="GM1" s="14"/>
      <c r="GN1" s="16"/>
      <c r="GO1" s="14"/>
      <c r="GP1" s="14"/>
      <c r="GQ1" s="14"/>
      <c r="GR1" s="14"/>
      <c r="GS1" s="14" t="s">
        <v>118</v>
      </c>
      <c r="GT1" s="14"/>
      <c r="GU1" s="13"/>
      <c r="GV1" s="14"/>
      <c r="GW1" s="14"/>
      <c r="GX1" s="14"/>
      <c r="GY1" s="14"/>
      <c r="GZ1" s="14"/>
      <c r="HA1" s="14"/>
      <c r="HB1" s="14"/>
      <c r="HC1" s="15"/>
      <c r="HD1" s="14"/>
      <c r="HE1" s="14"/>
      <c r="HF1" s="14"/>
      <c r="HG1" s="14"/>
      <c r="HH1" s="16"/>
      <c r="HI1" s="14"/>
      <c r="HJ1" s="14"/>
      <c r="HK1" s="14"/>
      <c r="HL1" s="14"/>
      <c r="HM1" s="14" t="s">
        <v>118</v>
      </c>
      <c r="HN1" s="14"/>
      <c r="HO1" s="13"/>
      <c r="HP1" s="14"/>
      <c r="HQ1" s="14"/>
      <c r="HR1" s="14"/>
      <c r="HS1" s="14"/>
      <c r="HT1" s="14"/>
      <c r="HU1" s="14"/>
      <c r="HV1" s="14"/>
      <c r="HW1" s="15"/>
      <c r="HX1" s="14"/>
      <c r="HY1" s="14"/>
      <c r="HZ1" s="14"/>
      <c r="IA1" s="14"/>
      <c r="IB1" s="16"/>
      <c r="IC1" s="14"/>
      <c r="ID1" s="14"/>
      <c r="IE1" s="14"/>
      <c r="IF1" s="14"/>
      <c r="IG1" s="14" t="s">
        <v>118</v>
      </c>
      <c r="IH1" s="14"/>
      <c r="II1" s="13"/>
      <c r="IJ1" s="14"/>
      <c r="IK1" s="14"/>
      <c r="IL1" s="14"/>
      <c r="IM1" s="14"/>
      <c r="IN1" s="14"/>
      <c r="IO1" s="14"/>
      <c r="IP1" s="14"/>
      <c r="IQ1" s="15"/>
      <c r="IR1" s="14"/>
      <c r="IS1" s="14"/>
      <c r="IT1" s="14"/>
      <c r="IU1" s="14"/>
      <c r="IV1" s="16"/>
      <c r="IW1" s="14"/>
      <c r="IX1" s="14"/>
      <c r="IY1" s="14"/>
      <c r="IZ1" s="14"/>
      <c r="JA1" s="14" t="s">
        <v>118</v>
      </c>
      <c r="JB1" s="14"/>
    </row>
    <row r="2" spans="1:262" s="17" customFormat="1" ht="13.5" customHeight="1">
      <c r="A2" s="12" t="s">
        <v>129</v>
      </c>
      <c r="B2" s="12"/>
      <c r="C2" s="13">
        <v>33314</v>
      </c>
      <c r="D2" s="14"/>
      <c r="E2" s="14"/>
      <c r="F2" s="14"/>
      <c r="G2" s="14"/>
      <c r="H2" s="14"/>
      <c r="I2" s="14"/>
      <c r="J2" s="14"/>
      <c r="K2" s="15"/>
      <c r="L2" s="14"/>
      <c r="M2" s="14"/>
      <c r="N2" s="14"/>
      <c r="O2" s="14"/>
      <c r="P2" s="16"/>
      <c r="Q2" s="14"/>
      <c r="R2" s="14"/>
      <c r="S2" s="14"/>
      <c r="T2" s="14"/>
      <c r="U2" s="14"/>
      <c r="V2" s="14"/>
      <c r="W2" s="13">
        <v>34777</v>
      </c>
      <c r="X2" s="14"/>
      <c r="Y2" s="14"/>
      <c r="Z2" s="14"/>
      <c r="AA2" s="14"/>
      <c r="AB2" s="14"/>
      <c r="AC2" s="14"/>
      <c r="AD2" s="14"/>
      <c r="AE2" s="15"/>
      <c r="AF2" s="14"/>
      <c r="AG2" s="14"/>
      <c r="AH2" s="14"/>
      <c r="AI2" s="14"/>
      <c r="AJ2" s="16"/>
      <c r="AK2" s="14"/>
      <c r="AL2" s="14"/>
      <c r="AM2" s="14"/>
      <c r="AN2" s="14"/>
      <c r="AO2" s="14"/>
      <c r="AP2" s="14"/>
      <c r="AQ2" s="13">
        <v>36240</v>
      </c>
      <c r="AR2" s="14"/>
      <c r="AS2" s="14"/>
      <c r="AT2" s="14"/>
      <c r="AU2" s="14"/>
      <c r="AV2" s="14"/>
      <c r="AW2" s="14"/>
      <c r="AX2" s="14"/>
      <c r="AY2" s="15"/>
      <c r="AZ2" s="14"/>
      <c r="BA2" s="14"/>
      <c r="BB2" s="14"/>
      <c r="BC2" s="14"/>
      <c r="BD2" s="16"/>
      <c r="BE2" s="14"/>
      <c r="BF2" s="14"/>
      <c r="BG2" s="14"/>
      <c r="BH2" s="14"/>
      <c r="BI2" s="14"/>
      <c r="BJ2" s="14"/>
      <c r="BK2" s="13">
        <v>37696</v>
      </c>
      <c r="BL2" s="14"/>
      <c r="BM2" s="14"/>
      <c r="BN2" s="14"/>
      <c r="BO2" s="14"/>
      <c r="BP2" s="14"/>
      <c r="BQ2" s="14"/>
      <c r="BR2" s="14"/>
      <c r="BS2" s="15"/>
      <c r="BT2" s="14"/>
      <c r="BU2" s="14"/>
      <c r="BV2" s="14"/>
      <c r="BW2" s="14"/>
      <c r="BX2" s="16"/>
      <c r="BY2" s="14"/>
      <c r="BZ2" s="14"/>
      <c r="CA2" s="14"/>
      <c r="CB2" s="14"/>
      <c r="CC2" s="14"/>
      <c r="CD2" s="14"/>
      <c r="CE2" s="13">
        <v>39159</v>
      </c>
      <c r="CF2" s="14"/>
      <c r="CG2" s="14"/>
      <c r="CH2" s="14"/>
      <c r="CI2" s="14"/>
      <c r="CJ2" s="14"/>
      <c r="CK2" s="14"/>
      <c r="CL2" s="14"/>
      <c r="CM2" s="15"/>
      <c r="CN2" s="14"/>
      <c r="CO2" s="14"/>
      <c r="CP2" s="14"/>
      <c r="CQ2" s="14"/>
      <c r="CR2" s="16"/>
      <c r="CS2" s="14"/>
      <c r="CT2" s="14"/>
      <c r="CU2" s="14"/>
      <c r="CV2" s="14"/>
      <c r="CW2" s="14"/>
      <c r="CX2" s="14"/>
      <c r="CY2" s="13">
        <v>40650</v>
      </c>
      <c r="CZ2" s="14"/>
      <c r="DA2" s="14"/>
      <c r="DB2" s="14"/>
      <c r="DC2" s="14"/>
      <c r="DD2" s="14"/>
      <c r="DE2" s="14"/>
      <c r="DF2" s="14"/>
      <c r="DG2" s="15"/>
      <c r="DH2" s="14"/>
      <c r="DI2" s="14"/>
      <c r="DJ2" s="14"/>
      <c r="DK2" s="14"/>
      <c r="DL2" s="16"/>
      <c r="DM2" s="14"/>
      <c r="DN2" s="14"/>
      <c r="DO2" s="14"/>
      <c r="DP2" s="14"/>
      <c r="DQ2" s="14"/>
      <c r="DR2" s="14"/>
      <c r="DS2" s="13">
        <v>42113</v>
      </c>
      <c r="DT2" s="14"/>
      <c r="DU2" s="14"/>
      <c r="DV2" s="14"/>
      <c r="DW2" s="14"/>
      <c r="DX2" s="14"/>
      <c r="DY2" s="14"/>
      <c r="DZ2" s="14"/>
      <c r="EA2" s="15"/>
      <c r="EB2" s="14"/>
      <c r="EC2" s="14"/>
      <c r="ED2" s="14"/>
      <c r="EE2" s="14"/>
      <c r="EF2" s="16"/>
      <c r="EG2" s="14"/>
      <c r="EH2" s="14"/>
      <c r="EI2" s="14"/>
      <c r="EJ2" s="14"/>
      <c r="EK2" s="14"/>
      <c r="EL2" s="14"/>
      <c r="EM2" s="13">
        <v>43569</v>
      </c>
      <c r="EN2" s="14"/>
      <c r="EO2" s="14"/>
      <c r="EP2" s="14"/>
      <c r="EQ2" s="14"/>
      <c r="ER2" s="14"/>
      <c r="ES2" s="14"/>
      <c r="ET2" s="14"/>
      <c r="EU2" s="15"/>
      <c r="EV2" s="14"/>
      <c r="EW2" s="14"/>
      <c r="EX2" s="14"/>
      <c r="EY2" s="14"/>
      <c r="EZ2" s="16"/>
      <c r="FA2" s="14"/>
      <c r="FB2" s="14"/>
      <c r="FC2" s="14"/>
      <c r="FD2" s="14"/>
      <c r="FE2" s="14"/>
      <c r="FF2" s="14"/>
      <c r="FG2" s="13"/>
      <c r="FH2" s="14"/>
      <c r="FI2" s="14"/>
      <c r="FJ2" s="14"/>
      <c r="FK2" s="14"/>
      <c r="FL2" s="14"/>
      <c r="FM2" s="14"/>
      <c r="FN2" s="14"/>
      <c r="FO2" s="15"/>
      <c r="FP2" s="14"/>
      <c r="FQ2" s="14"/>
      <c r="FR2" s="14"/>
      <c r="FS2" s="14"/>
      <c r="FT2" s="16"/>
      <c r="FU2" s="14"/>
      <c r="FV2" s="14"/>
      <c r="FW2" s="14"/>
      <c r="FX2" s="14"/>
      <c r="FY2" s="14"/>
      <c r="FZ2" s="14"/>
      <c r="GA2" s="13"/>
      <c r="GB2" s="14"/>
      <c r="GC2" s="14"/>
      <c r="GD2" s="14"/>
      <c r="GE2" s="14"/>
      <c r="GF2" s="14"/>
      <c r="GG2" s="14"/>
      <c r="GH2" s="14"/>
      <c r="GI2" s="15"/>
      <c r="GJ2" s="14"/>
      <c r="GK2" s="14"/>
      <c r="GL2" s="14"/>
      <c r="GM2" s="14"/>
      <c r="GN2" s="16"/>
      <c r="GO2" s="14"/>
      <c r="GP2" s="14"/>
      <c r="GQ2" s="14"/>
      <c r="GR2" s="14"/>
      <c r="GS2" s="14"/>
      <c r="GT2" s="14"/>
      <c r="GU2" s="13"/>
      <c r="GV2" s="14"/>
      <c r="GW2" s="14"/>
      <c r="GX2" s="14"/>
      <c r="GY2" s="14"/>
      <c r="GZ2" s="14"/>
      <c r="HA2" s="14"/>
      <c r="HB2" s="14"/>
      <c r="HC2" s="15"/>
      <c r="HD2" s="14"/>
      <c r="HE2" s="14"/>
      <c r="HF2" s="14"/>
      <c r="HG2" s="14"/>
      <c r="HH2" s="16"/>
      <c r="HI2" s="14"/>
      <c r="HJ2" s="14"/>
      <c r="HK2" s="14"/>
      <c r="HL2" s="14"/>
      <c r="HM2" s="14"/>
      <c r="HN2" s="14"/>
      <c r="HO2" s="13"/>
      <c r="HP2" s="14"/>
      <c r="HQ2" s="14"/>
      <c r="HR2" s="14"/>
      <c r="HS2" s="14"/>
      <c r="HT2" s="14"/>
      <c r="HU2" s="14"/>
      <c r="HV2" s="14"/>
      <c r="HW2" s="15"/>
      <c r="HX2" s="14"/>
      <c r="HY2" s="14"/>
      <c r="HZ2" s="14"/>
      <c r="IA2" s="14"/>
      <c r="IB2" s="16"/>
      <c r="IC2" s="14"/>
      <c r="ID2" s="14"/>
      <c r="IE2" s="14"/>
      <c r="IF2" s="14"/>
      <c r="IG2" s="14"/>
      <c r="IH2" s="14"/>
      <c r="II2" s="13"/>
      <c r="IJ2" s="14"/>
      <c r="IK2" s="14"/>
      <c r="IL2" s="14"/>
      <c r="IM2" s="14"/>
      <c r="IN2" s="14"/>
      <c r="IO2" s="14"/>
      <c r="IP2" s="14"/>
      <c r="IQ2" s="15"/>
      <c r="IR2" s="14"/>
      <c r="IS2" s="14"/>
      <c r="IT2" s="14"/>
      <c r="IU2" s="14"/>
      <c r="IV2" s="16"/>
      <c r="IW2" s="14"/>
      <c r="IX2" s="14"/>
      <c r="IY2" s="14"/>
      <c r="IZ2" s="14"/>
      <c r="JA2" s="14"/>
      <c r="JB2" s="14"/>
    </row>
    <row r="3" spans="1:262" ht="13.5" customHeight="1">
      <c r="A3" s="18" t="s">
        <v>21</v>
      </c>
      <c r="B3" s="18"/>
      <c r="C3" s="19">
        <v>200</v>
      </c>
      <c r="D3" s="20"/>
      <c r="E3" s="20"/>
      <c r="F3" s="20"/>
      <c r="G3" s="20"/>
      <c r="H3" s="20"/>
      <c r="I3" s="20"/>
      <c r="J3" s="20"/>
      <c r="K3" s="21"/>
      <c r="L3" s="20"/>
      <c r="M3" s="20"/>
      <c r="N3" s="20"/>
      <c r="O3" s="20"/>
      <c r="P3" s="22"/>
      <c r="Q3" s="20"/>
      <c r="R3" s="20"/>
      <c r="S3" s="20"/>
      <c r="T3" s="20"/>
      <c r="U3" s="20"/>
      <c r="V3" s="20"/>
      <c r="W3" s="19">
        <v>200</v>
      </c>
      <c r="X3" s="20"/>
      <c r="Y3" s="20"/>
      <c r="Z3" s="20"/>
      <c r="AA3" s="20"/>
      <c r="AB3" s="20"/>
      <c r="AC3" s="20"/>
      <c r="AD3" s="20"/>
      <c r="AE3" s="21"/>
      <c r="AF3" s="20"/>
      <c r="AG3" s="20"/>
      <c r="AH3" s="20"/>
      <c r="AI3" s="20"/>
      <c r="AJ3" s="22"/>
      <c r="AK3" s="20"/>
      <c r="AL3" s="20"/>
      <c r="AM3" s="20"/>
      <c r="AN3" s="20"/>
      <c r="AO3" s="20"/>
      <c r="AP3" s="20"/>
      <c r="AQ3" s="19">
        <v>200</v>
      </c>
      <c r="AR3" s="20"/>
      <c r="AS3" s="20"/>
      <c r="AT3" s="20"/>
      <c r="AU3" s="20"/>
      <c r="AV3" s="20"/>
      <c r="AW3" s="20"/>
      <c r="AX3" s="20"/>
      <c r="AY3" s="21"/>
      <c r="AZ3" s="20"/>
      <c r="BA3" s="20"/>
      <c r="BB3" s="20"/>
      <c r="BC3" s="20"/>
      <c r="BD3" s="22"/>
      <c r="BE3" s="20"/>
      <c r="BF3" s="20"/>
      <c r="BG3" s="20"/>
      <c r="BH3" s="20"/>
      <c r="BI3" s="20"/>
      <c r="BJ3" s="20"/>
      <c r="BK3" s="19">
        <v>200</v>
      </c>
      <c r="BL3" s="20"/>
      <c r="BM3" s="20"/>
      <c r="BN3" s="20"/>
      <c r="BO3" s="20"/>
      <c r="BP3" s="20"/>
      <c r="BQ3" s="20"/>
      <c r="BR3" s="20"/>
      <c r="BS3" s="21"/>
      <c r="BT3" s="20"/>
      <c r="BU3" s="20"/>
      <c r="BV3" s="20"/>
      <c r="BW3" s="20"/>
      <c r="BX3" s="22"/>
      <c r="BY3" s="20"/>
      <c r="BZ3" s="20"/>
      <c r="CA3" s="20"/>
      <c r="CB3" s="20"/>
      <c r="CC3" s="20"/>
      <c r="CD3" s="20"/>
      <c r="CE3" s="19">
        <v>200</v>
      </c>
      <c r="CF3" s="20"/>
      <c r="CG3" s="20"/>
      <c r="CH3" s="20"/>
      <c r="CI3" s="20"/>
      <c r="CJ3" s="20"/>
      <c r="CK3" s="20"/>
      <c r="CL3" s="20"/>
      <c r="CM3" s="21"/>
      <c r="CN3" s="20"/>
      <c r="CO3" s="20"/>
      <c r="CP3" s="20"/>
      <c r="CQ3" s="20"/>
      <c r="CR3" s="22"/>
      <c r="CS3" s="20"/>
      <c r="CT3" s="20"/>
      <c r="CU3" s="20"/>
      <c r="CV3" s="20"/>
      <c r="CW3" s="20"/>
      <c r="CX3" s="20"/>
      <c r="CY3" s="25">
        <v>200</v>
      </c>
      <c r="CZ3" s="20"/>
      <c r="DA3" s="20"/>
      <c r="DB3" s="20"/>
      <c r="DC3" s="20"/>
      <c r="DD3" s="20"/>
      <c r="DE3" s="20"/>
      <c r="DF3" s="20"/>
      <c r="DG3" s="21"/>
      <c r="DH3" s="20"/>
      <c r="DI3" s="20"/>
      <c r="DJ3" s="20"/>
      <c r="DK3" s="20"/>
      <c r="DL3" s="22"/>
      <c r="DM3" s="20"/>
      <c r="DN3" s="20"/>
      <c r="DO3" s="20"/>
      <c r="DP3" s="20"/>
      <c r="DQ3" s="20"/>
      <c r="DR3" s="20"/>
      <c r="DS3" s="19">
        <v>200</v>
      </c>
      <c r="DT3" s="20"/>
      <c r="DU3" s="20"/>
      <c r="DV3" s="20"/>
      <c r="DW3" s="20"/>
      <c r="DX3" s="20"/>
      <c r="DY3" s="20"/>
      <c r="DZ3" s="20"/>
      <c r="EA3" s="21"/>
      <c r="EB3" s="20"/>
      <c r="EC3" s="20"/>
      <c r="ED3" s="20"/>
      <c r="EE3" s="20"/>
      <c r="EF3" s="22"/>
      <c r="EG3" s="20"/>
      <c r="EH3" s="20"/>
      <c r="EI3" s="20"/>
      <c r="EJ3" s="20"/>
      <c r="EK3" s="20"/>
      <c r="EL3" s="20"/>
      <c r="EM3" s="19">
        <v>200</v>
      </c>
      <c r="EN3" s="20"/>
      <c r="EO3" s="20"/>
      <c r="EP3" s="20"/>
      <c r="EQ3" s="20"/>
      <c r="ER3" s="20"/>
      <c r="ES3" s="20"/>
      <c r="ET3" s="20"/>
      <c r="EU3" s="21"/>
      <c r="EV3" s="20"/>
      <c r="EW3" s="20"/>
      <c r="EX3" s="20"/>
      <c r="EY3" s="20"/>
      <c r="EZ3" s="22"/>
      <c r="FA3" s="20"/>
      <c r="FB3" s="20"/>
      <c r="FC3" s="20"/>
      <c r="FD3" s="20"/>
      <c r="FE3" s="20"/>
      <c r="FF3" s="20"/>
      <c r="FG3" s="19"/>
      <c r="FH3" s="20"/>
      <c r="FI3" s="20"/>
      <c r="FJ3" s="20"/>
      <c r="FK3" s="20"/>
      <c r="FL3" s="20"/>
      <c r="FM3" s="20"/>
      <c r="FN3" s="20"/>
      <c r="FO3" s="21"/>
      <c r="FP3" s="20"/>
      <c r="FQ3" s="20"/>
      <c r="FR3" s="20"/>
      <c r="FS3" s="20"/>
      <c r="FT3" s="22"/>
      <c r="FU3" s="20"/>
      <c r="FV3" s="20"/>
      <c r="FW3" s="20"/>
      <c r="FX3" s="20"/>
      <c r="FY3" s="20"/>
      <c r="FZ3" s="20"/>
      <c r="GA3" s="19"/>
      <c r="GB3" s="20"/>
      <c r="GC3" s="20"/>
      <c r="GD3" s="20"/>
      <c r="GE3" s="20"/>
      <c r="GF3" s="20"/>
      <c r="GG3" s="20"/>
      <c r="GH3" s="20"/>
      <c r="GI3" s="21"/>
      <c r="GJ3" s="20"/>
      <c r="GK3" s="20"/>
      <c r="GL3" s="20"/>
      <c r="GM3" s="20"/>
      <c r="GN3" s="22"/>
      <c r="GO3" s="20"/>
      <c r="GP3" s="20"/>
      <c r="GQ3" s="20"/>
      <c r="GR3" s="20"/>
      <c r="GS3" s="20"/>
      <c r="GT3" s="20"/>
      <c r="GU3" s="19"/>
      <c r="GV3" s="20"/>
      <c r="GW3" s="20"/>
      <c r="GX3" s="20"/>
      <c r="GY3" s="20"/>
      <c r="GZ3" s="20"/>
      <c r="HA3" s="20"/>
      <c r="HB3" s="20"/>
      <c r="HC3" s="21"/>
      <c r="HD3" s="20"/>
      <c r="HE3" s="20"/>
      <c r="HF3" s="20"/>
      <c r="HG3" s="20"/>
      <c r="HH3" s="22"/>
      <c r="HI3" s="20"/>
      <c r="HJ3" s="20"/>
      <c r="HK3" s="20"/>
      <c r="HL3" s="20"/>
      <c r="HM3" s="20"/>
      <c r="HN3" s="20"/>
      <c r="HO3" s="19"/>
      <c r="HP3" s="20"/>
      <c r="HQ3" s="20"/>
      <c r="HR3" s="20"/>
      <c r="HS3" s="20"/>
      <c r="HT3" s="20"/>
      <c r="HU3" s="20"/>
      <c r="HV3" s="20"/>
      <c r="HW3" s="21"/>
      <c r="HX3" s="20"/>
      <c r="HY3" s="20"/>
      <c r="HZ3" s="20"/>
      <c r="IA3" s="20"/>
      <c r="IB3" s="22"/>
      <c r="IC3" s="20"/>
      <c r="ID3" s="20"/>
      <c r="IE3" s="20"/>
      <c r="IF3" s="20"/>
      <c r="IG3" s="20"/>
      <c r="IH3" s="20"/>
      <c r="II3" s="19"/>
      <c r="IJ3" s="20"/>
      <c r="IK3" s="20"/>
      <c r="IL3" s="20"/>
      <c r="IM3" s="20"/>
      <c r="IN3" s="20"/>
      <c r="IO3" s="20"/>
      <c r="IP3" s="20"/>
      <c r="IQ3" s="21"/>
      <c r="IR3" s="20"/>
      <c r="IS3" s="20"/>
      <c r="IT3" s="20"/>
      <c r="IU3" s="20"/>
      <c r="IV3" s="22"/>
      <c r="IW3" s="20"/>
      <c r="IX3" s="20"/>
      <c r="IY3" s="20"/>
      <c r="IZ3" s="20"/>
      <c r="JA3" s="20"/>
      <c r="JB3" s="20"/>
    </row>
    <row r="4" spans="1:262" s="29" customFormat="1" ht="13.5" customHeight="1">
      <c r="A4" s="23" t="s">
        <v>22</v>
      </c>
      <c r="B4" s="24"/>
      <c r="C4" s="25">
        <v>4060778</v>
      </c>
      <c r="D4" s="26"/>
      <c r="E4" s="26"/>
      <c r="F4" s="26"/>
      <c r="G4" s="26"/>
      <c r="H4" s="26"/>
      <c r="I4" s="26"/>
      <c r="J4" s="26"/>
      <c r="K4" s="27"/>
      <c r="L4" s="26"/>
      <c r="M4" s="26"/>
      <c r="N4" s="26"/>
      <c r="O4" s="26"/>
      <c r="P4" s="28"/>
      <c r="Q4" s="26"/>
      <c r="R4" s="26"/>
      <c r="S4" s="26"/>
      <c r="T4" s="26"/>
      <c r="U4" s="26"/>
      <c r="V4" s="26"/>
      <c r="W4" s="25">
        <v>4088358</v>
      </c>
      <c r="X4" s="26"/>
      <c r="Y4" s="26"/>
      <c r="Z4" s="26"/>
      <c r="AA4" s="26"/>
      <c r="AB4" s="26"/>
      <c r="AC4" s="26"/>
      <c r="AD4" s="26"/>
      <c r="AE4" s="27"/>
      <c r="AF4" s="26"/>
      <c r="AG4" s="26"/>
      <c r="AH4" s="26"/>
      <c r="AI4" s="26"/>
      <c r="AJ4" s="28"/>
      <c r="AK4" s="26"/>
      <c r="AL4" s="26"/>
      <c r="AM4" s="26"/>
      <c r="AN4" s="26"/>
      <c r="AO4" s="26"/>
      <c r="AP4" s="26"/>
      <c r="AQ4" s="25">
        <v>4152430</v>
      </c>
      <c r="AR4" s="26"/>
      <c r="AS4" s="26"/>
      <c r="AT4" s="26"/>
      <c r="AU4" s="26"/>
      <c r="AV4" s="26"/>
      <c r="AW4" s="26"/>
      <c r="AX4" s="26"/>
      <c r="AY4" s="27"/>
      <c r="AZ4" s="26"/>
      <c r="BA4" s="26"/>
      <c r="BB4" s="26"/>
      <c r="BC4" s="26"/>
      <c r="BD4" s="28"/>
      <c r="BE4" s="26"/>
      <c r="BF4" s="26"/>
      <c r="BG4" s="26"/>
      <c r="BH4" s="26"/>
      <c r="BI4" s="26"/>
      <c r="BJ4" s="26"/>
      <c r="BK4" s="25">
        <v>4220951</v>
      </c>
      <c r="BL4" s="26"/>
      <c r="BM4" s="26"/>
      <c r="BN4" s="26"/>
      <c r="BO4" s="26"/>
      <c r="BP4" s="26"/>
      <c r="BQ4" s="26"/>
      <c r="BR4" s="26"/>
      <c r="BS4" s="27"/>
      <c r="BT4" s="26"/>
      <c r="BU4" s="26"/>
      <c r="BV4" s="26"/>
      <c r="BW4" s="26"/>
      <c r="BX4" s="28"/>
      <c r="BY4" s="26"/>
      <c r="BZ4" s="26"/>
      <c r="CA4" s="26"/>
      <c r="CB4" s="26"/>
      <c r="CC4" s="26"/>
      <c r="CD4" s="26"/>
      <c r="CE4" s="25">
        <v>4292436</v>
      </c>
      <c r="CF4" s="26"/>
      <c r="CG4" s="26"/>
      <c r="CH4" s="26"/>
      <c r="CI4" s="26"/>
      <c r="CJ4" s="26"/>
      <c r="CK4" s="26"/>
      <c r="CL4" s="26"/>
      <c r="CM4" s="27"/>
      <c r="CN4" s="26"/>
      <c r="CO4" s="26"/>
      <c r="CP4" s="26"/>
      <c r="CQ4" s="26"/>
      <c r="CR4" s="28"/>
      <c r="CS4" s="26"/>
      <c r="CT4" s="26"/>
      <c r="CU4" s="26"/>
      <c r="CV4" s="26"/>
      <c r="CW4" s="26"/>
      <c r="CX4" s="26"/>
      <c r="CY4" s="25">
        <v>4387701</v>
      </c>
      <c r="CZ4" s="26"/>
      <c r="DA4" s="26"/>
      <c r="DB4" s="26"/>
      <c r="DC4" s="26"/>
      <c r="DD4" s="26"/>
      <c r="DE4" s="26"/>
      <c r="DF4" s="26"/>
      <c r="DG4" s="27"/>
      <c r="DH4" s="26"/>
      <c r="DI4" s="26"/>
      <c r="DJ4" s="26"/>
      <c r="DK4" s="26"/>
      <c r="DL4" s="28"/>
      <c r="DM4" s="26"/>
      <c r="DN4" s="26"/>
      <c r="DO4" s="26"/>
      <c r="DP4" s="26"/>
      <c r="DQ4" s="26"/>
      <c r="DR4" s="26"/>
      <c r="DS4" s="25">
        <v>4221237</v>
      </c>
      <c r="DT4" s="26"/>
      <c r="DU4" s="26"/>
      <c r="DV4" s="26"/>
      <c r="DW4" s="26"/>
      <c r="DX4" s="26"/>
      <c r="DY4" s="26"/>
      <c r="DZ4" s="26"/>
      <c r="EA4" s="27"/>
      <c r="EB4" s="26"/>
      <c r="EC4" s="26"/>
      <c r="ED4" s="26"/>
      <c r="EE4" s="26"/>
      <c r="EF4" s="28"/>
      <c r="EG4" s="26"/>
      <c r="EH4" s="26"/>
      <c r="EI4" s="26"/>
      <c r="EJ4" s="26"/>
      <c r="EK4" s="26"/>
      <c r="EL4" s="26"/>
      <c r="EM4" s="25">
        <v>4510040</v>
      </c>
      <c r="EN4" s="26"/>
      <c r="EO4" s="26"/>
      <c r="EP4" s="26"/>
      <c r="EQ4" s="26"/>
      <c r="ER4" s="26"/>
      <c r="ES4" s="26"/>
      <c r="ET4" s="26"/>
      <c r="EU4" s="27"/>
      <c r="EV4" s="26"/>
      <c r="EW4" s="26"/>
      <c r="EX4" s="26"/>
      <c r="EY4" s="26"/>
      <c r="EZ4" s="28"/>
      <c r="FA4" s="26"/>
      <c r="FB4" s="26"/>
      <c r="FC4" s="26"/>
      <c r="FD4" s="26"/>
      <c r="FE4" s="26"/>
      <c r="FF4" s="26"/>
      <c r="FG4" s="25"/>
      <c r="FH4" s="26"/>
      <c r="FI4" s="26"/>
      <c r="FJ4" s="26"/>
      <c r="FK4" s="26"/>
      <c r="FL4" s="26"/>
      <c r="FM4" s="26"/>
      <c r="FN4" s="26"/>
      <c r="FO4" s="27"/>
      <c r="FP4" s="26"/>
      <c r="FQ4" s="26"/>
      <c r="FR4" s="26"/>
      <c r="FS4" s="26"/>
      <c r="FT4" s="28"/>
      <c r="FU4" s="26"/>
      <c r="FV4" s="26"/>
      <c r="FW4" s="26"/>
      <c r="FX4" s="26"/>
      <c r="FY4" s="26"/>
      <c r="FZ4" s="26"/>
      <c r="GA4" s="25"/>
      <c r="GB4" s="26"/>
      <c r="GC4" s="26"/>
      <c r="GD4" s="26"/>
      <c r="GE4" s="26"/>
      <c r="GF4" s="26"/>
      <c r="GG4" s="26"/>
      <c r="GH4" s="26"/>
      <c r="GI4" s="27"/>
      <c r="GJ4" s="26"/>
      <c r="GK4" s="26"/>
      <c r="GL4" s="26"/>
      <c r="GM4" s="26"/>
      <c r="GN4" s="28"/>
      <c r="GO4" s="26"/>
      <c r="GP4" s="26"/>
      <c r="GQ4" s="26"/>
      <c r="GR4" s="26"/>
      <c r="GS4" s="26"/>
      <c r="GT4" s="26"/>
      <c r="GU4" s="25"/>
      <c r="GV4" s="26"/>
      <c r="GW4" s="26"/>
      <c r="GX4" s="26"/>
      <c r="GY4" s="26"/>
      <c r="GZ4" s="26"/>
      <c r="HA4" s="26"/>
      <c r="HB4" s="26"/>
      <c r="HC4" s="27"/>
      <c r="HD4" s="26"/>
      <c r="HE4" s="26"/>
      <c r="HF4" s="26"/>
      <c r="HG4" s="26"/>
      <c r="HH4" s="28"/>
      <c r="HI4" s="26"/>
      <c r="HJ4" s="26"/>
      <c r="HK4" s="26"/>
      <c r="HL4" s="26"/>
      <c r="HM4" s="26"/>
      <c r="HN4" s="26"/>
      <c r="HO4" s="25"/>
      <c r="HP4" s="26"/>
      <c r="HQ4" s="26"/>
      <c r="HR4" s="26"/>
      <c r="HS4" s="26"/>
      <c r="HT4" s="26"/>
      <c r="HU4" s="26"/>
      <c r="HV4" s="26"/>
      <c r="HW4" s="27"/>
      <c r="HX4" s="26"/>
      <c r="HY4" s="26"/>
      <c r="HZ4" s="26"/>
      <c r="IA4" s="26"/>
      <c r="IB4" s="28"/>
      <c r="IC4" s="26"/>
      <c r="ID4" s="26"/>
      <c r="IE4" s="26"/>
      <c r="IF4" s="26"/>
      <c r="IG4" s="26"/>
      <c r="IH4" s="26"/>
      <c r="II4" s="25"/>
      <c r="IJ4" s="26"/>
      <c r="IK4" s="26"/>
      <c r="IL4" s="26"/>
      <c r="IM4" s="26"/>
      <c r="IN4" s="26"/>
      <c r="IO4" s="26"/>
      <c r="IP4" s="26"/>
      <c r="IQ4" s="27"/>
      <c r="IR4" s="26"/>
      <c r="IS4" s="26"/>
      <c r="IT4" s="26"/>
      <c r="IU4" s="26"/>
      <c r="IV4" s="28"/>
      <c r="IW4" s="26"/>
      <c r="IX4" s="26"/>
      <c r="IY4" s="26"/>
      <c r="IZ4" s="26"/>
      <c r="JA4" s="26"/>
      <c r="JB4" s="26"/>
    </row>
    <row r="5" spans="1:262" s="29" customFormat="1" ht="13.5" customHeight="1">
      <c r="A5" s="23" t="s">
        <v>23</v>
      </c>
      <c r="B5" s="24"/>
      <c r="C5" s="25">
        <v>2776984</v>
      </c>
      <c r="D5" s="26"/>
      <c r="E5" s="26"/>
      <c r="F5" s="26"/>
      <c r="G5" s="26"/>
      <c r="H5" s="26"/>
      <c r="I5" s="26"/>
      <c r="J5" s="26"/>
      <c r="K5" s="27"/>
      <c r="L5" s="26"/>
      <c r="M5" s="26"/>
      <c r="N5" s="26"/>
      <c r="O5" s="26"/>
      <c r="P5" s="28"/>
      <c r="Q5" s="26"/>
      <c r="R5" s="26"/>
      <c r="S5" s="26"/>
      <c r="T5" s="26"/>
      <c r="U5" s="26"/>
      <c r="V5" s="26"/>
      <c r="W5" s="25">
        <v>2803602</v>
      </c>
      <c r="X5" s="26"/>
      <c r="Y5" s="26"/>
      <c r="Z5" s="26"/>
      <c r="AA5" s="26"/>
      <c r="AB5" s="26"/>
      <c r="AC5" s="26"/>
      <c r="AD5" s="26"/>
      <c r="AE5" s="27"/>
      <c r="AF5" s="26"/>
      <c r="AG5" s="26"/>
      <c r="AH5" s="26"/>
      <c r="AI5" s="26"/>
      <c r="AJ5" s="28"/>
      <c r="AK5" s="26"/>
      <c r="AL5" s="26"/>
      <c r="AM5" s="26"/>
      <c r="AN5" s="26"/>
      <c r="AO5" s="26"/>
      <c r="AP5" s="26"/>
      <c r="AQ5" s="25">
        <v>2710095</v>
      </c>
      <c r="AR5" s="26"/>
      <c r="AS5" s="26"/>
      <c r="AT5" s="26"/>
      <c r="AU5" s="26"/>
      <c r="AV5" s="26"/>
      <c r="AW5" s="26"/>
      <c r="AX5" s="26"/>
      <c r="AY5" s="27"/>
      <c r="AZ5" s="26"/>
      <c r="BA5" s="26"/>
      <c r="BB5" s="26"/>
      <c r="BC5" s="26"/>
      <c r="BD5" s="28"/>
      <c r="BE5" s="26"/>
      <c r="BF5" s="26"/>
      <c r="BG5" s="26"/>
      <c r="BH5" s="26"/>
      <c r="BI5" s="26"/>
      <c r="BJ5" s="26"/>
      <c r="BK5" s="25">
        <v>2815700</v>
      </c>
      <c r="BL5" s="26"/>
      <c r="BM5" s="26"/>
      <c r="BN5" s="26"/>
      <c r="BO5" s="26"/>
      <c r="BP5" s="26"/>
      <c r="BQ5" s="26"/>
      <c r="BR5" s="26"/>
      <c r="BS5" s="27"/>
      <c r="BT5" s="26"/>
      <c r="BU5" s="26"/>
      <c r="BV5" s="26"/>
      <c r="BW5" s="26"/>
      <c r="BX5" s="28"/>
      <c r="BY5" s="26"/>
      <c r="BZ5" s="26"/>
      <c r="CA5" s="26"/>
      <c r="CB5" s="26"/>
      <c r="CC5" s="26"/>
      <c r="CD5" s="26"/>
      <c r="CE5" s="25">
        <v>2790752</v>
      </c>
      <c r="CF5" s="26"/>
      <c r="CG5" s="26"/>
      <c r="CH5" s="26"/>
      <c r="CI5" s="26"/>
      <c r="CJ5" s="26"/>
      <c r="CK5" s="26"/>
      <c r="CL5" s="26"/>
      <c r="CM5" s="27"/>
      <c r="CN5" s="26"/>
      <c r="CO5" s="26"/>
      <c r="CP5" s="26"/>
      <c r="CQ5" s="26"/>
      <c r="CR5" s="28"/>
      <c r="CS5" s="26"/>
      <c r="CT5" s="26"/>
      <c r="CU5" s="26"/>
      <c r="CV5" s="26"/>
      <c r="CW5" s="26"/>
      <c r="CX5" s="26"/>
      <c r="CY5" s="25">
        <v>2955865</v>
      </c>
      <c r="CZ5" s="26"/>
      <c r="DA5" s="26"/>
      <c r="DB5" s="26"/>
      <c r="DC5" s="26"/>
      <c r="DD5" s="26"/>
      <c r="DE5" s="26"/>
      <c r="DF5" s="26"/>
      <c r="DG5" s="27"/>
      <c r="DH5" s="26"/>
      <c r="DI5" s="26"/>
      <c r="DJ5" s="26"/>
      <c r="DK5" s="26"/>
      <c r="DL5" s="28"/>
      <c r="DM5" s="26"/>
      <c r="DN5" s="26"/>
      <c r="DO5" s="26"/>
      <c r="DP5" s="26"/>
      <c r="DQ5" s="26"/>
      <c r="DR5" s="26"/>
      <c r="DS5" s="25">
        <v>2983856</v>
      </c>
      <c r="DT5" s="26"/>
      <c r="DU5" s="26"/>
      <c r="DV5" s="26"/>
      <c r="DW5" s="26"/>
      <c r="DX5" s="26"/>
      <c r="DY5" s="26"/>
      <c r="DZ5" s="26"/>
      <c r="EA5" s="27"/>
      <c r="EB5" s="26"/>
      <c r="EC5" s="26"/>
      <c r="ED5" s="26"/>
      <c r="EE5" s="26"/>
      <c r="EF5" s="28"/>
      <c r="EG5" s="26"/>
      <c r="EH5" s="26"/>
      <c r="EI5" s="26"/>
      <c r="EJ5" s="26"/>
      <c r="EK5" s="26"/>
      <c r="EL5" s="26"/>
      <c r="EM5" s="25">
        <v>3099760</v>
      </c>
      <c r="EN5" s="26"/>
      <c r="EO5" s="26"/>
      <c r="EP5" s="26"/>
      <c r="EQ5" s="26"/>
      <c r="ER5" s="26"/>
      <c r="ES5" s="26"/>
      <c r="ET5" s="26"/>
      <c r="EU5" s="27"/>
      <c r="EV5" s="26"/>
      <c r="EW5" s="26"/>
      <c r="EX5" s="26"/>
      <c r="EY5" s="26"/>
      <c r="EZ5" s="28"/>
      <c r="FA5" s="26"/>
      <c r="FB5" s="26"/>
      <c r="FC5" s="26"/>
      <c r="FD5" s="26"/>
      <c r="FE5" s="26"/>
      <c r="FF5" s="26"/>
      <c r="FG5" s="25"/>
      <c r="FH5" s="26"/>
      <c r="FI5" s="26"/>
      <c r="FJ5" s="26"/>
      <c r="FK5" s="26"/>
      <c r="FL5" s="26"/>
      <c r="FM5" s="26"/>
      <c r="FN5" s="26"/>
      <c r="FO5" s="27"/>
      <c r="FP5" s="26"/>
      <c r="FQ5" s="26"/>
      <c r="FR5" s="26"/>
      <c r="FS5" s="26"/>
      <c r="FT5" s="28"/>
      <c r="FU5" s="26"/>
      <c r="FV5" s="26"/>
      <c r="FW5" s="26"/>
      <c r="FX5" s="26"/>
      <c r="FY5" s="26"/>
      <c r="FZ5" s="26"/>
      <c r="GA5" s="25"/>
      <c r="GB5" s="26"/>
      <c r="GC5" s="26"/>
      <c r="GD5" s="26"/>
      <c r="GE5" s="26"/>
      <c r="GF5" s="26"/>
      <c r="GG5" s="26"/>
      <c r="GH5" s="26"/>
      <c r="GI5" s="27"/>
      <c r="GJ5" s="26"/>
      <c r="GK5" s="26"/>
      <c r="GL5" s="26"/>
      <c r="GM5" s="26"/>
      <c r="GN5" s="28"/>
      <c r="GO5" s="26"/>
      <c r="GP5" s="26"/>
      <c r="GQ5" s="26"/>
      <c r="GR5" s="26"/>
      <c r="GS5" s="26"/>
      <c r="GT5" s="26"/>
      <c r="GU5" s="25"/>
      <c r="GV5" s="26"/>
      <c r="GW5" s="26"/>
      <c r="GX5" s="26"/>
      <c r="GY5" s="26"/>
      <c r="GZ5" s="26"/>
      <c r="HA5" s="26"/>
      <c r="HB5" s="26"/>
      <c r="HC5" s="27"/>
      <c r="HD5" s="26"/>
      <c r="HE5" s="26"/>
      <c r="HF5" s="26"/>
      <c r="HG5" s="26"/>
      <c r="HH5" s="28"/>
      <c r="HI5" s="26"/>
      <c r="HJ5" s="26"/>
      <c r="HK5" s="26"/>
      <c r="HL5" s="26"/>
      <c r="HM5" s="26"/>
      <c r="HN5" s="26"/>
      <c r="HO5" s="25"/>
      <c r="HP5" s="26"/>
      <c r="HQ5" s="26"/>
      <c r="HR5" s="26"/>
      <c r="HS5" s="26"/>
      <c r="HT5" s="26"/>
      <c r="HU5" s="26"/>
      <c r="HV5" s="26"/>
      <c r="HW5" s="27"/>
      <c r="HX5" s="26"/>
      <c r="HY5" s="26"/>
      <c r="HZ5" s="26"/>
      <c r="IA5" s="26"/>
      <c r="IB5" s="28"/>
      <c r="IC5" s="26"/>
      <c r="ID5" s="26"/>
      <c r="IE5" s="26"/>
      <c r="IF5" s="26"/>
      <c r="IG5" s="26"/>
      <c r="IH5" s="26"/>
      <c r="II5" s="25"/>
      <c r="IJ5" s="26"/>
      <c r="IK5" s="26"/>
      <c r="IL5" s="26"/>
      <c r="IM5" s="26"/>
      <c r="IN5" s="26"/>
      <c r="IO5" s="26"/>
      <c r="IP5" s="26"/>
      <c r="IQ5" s="27"/>
      <c r="IR5" s="26"/>
      <c r="IS5" s="26"/>
      <c r="IT5" s="26"/>
      <c r="IU5" s="26"/>
      <c r="IV5" s="28"/>
      <c r="IW5" s="26"/>
      <c r="IX5" s="26"/>
      <c r="IY5" s="26"/>
      <c r="IZ5" s="26"/>
      <c r="JA5" s="26"/>
      <c r="JB5" s="26"/>
    </row>
    <row r="6" spans="1:262" s="38" customFormat="1" ht="13.5" customHeight="1">
      <c r="A6" s="30" t="s">
        <v>60</v>
      </c>
      <c r="B6" s="31"/>
      <c r="C6" s="32">
        <v>0.68400000000000005</v>
      </c>
      <c r="D6" s="33"/>
      <c r="E6" s="33"/>
      <c r="F6" s="33"/>
      <c r="G6" s="33"/>
      <c r="H6" s="33"/>
      <c r="I6" s="33"/>
      <c r="J6" s="33"/>
      <c r="K6" s="34"/>
      <c r="L6" s="33"/>
      <c r="M6" s="33"/>
      <c r="N6" s="33"/>
      <c r="O6" s="33"/>
      <c r="P6" s="35"/>
      <c r="Q6" s="33"/>
      <c r="R6" s="33"/>
      <c r="S6" s="33"/>
      <c r="T6" s="33"/>
      <c r="U6" s="33"/>
      <c r="V6" s="33"/>
      <c r="W6" s="36">
        <v>0.68600000000000005</v>
      </c>
      <c r="X6" s="33"/>
      <c r="Y6" s="33"/>
      <c r="Z6" s="33"/>
      <c r="AA6" s="33"/>
      <c r="AB6" s="33"/>
      <c r="AC6" s="33"/>
      <c r="AD6" s="33"/>
      <c r="AE6" s="34"/>
      <c r="AF6" s="33"/>
      <c r="AG6" s="33"/>
      <c r="AH6" s="33"/>
      <c r="AI6" s="33"/>
      <c r="AJ6" s="35"/>
      <c r="AK6" s="33"/>
      <c r="AL6" s="33"/>
      <c r="AM6" s="33"/>
      <c r="AN6" s="33"/>
      <c r="AO6" s="33"/>
      <c r="AP6" s="33"/>
      <c r="AQ6" s="37">
        <v>0.65300000000000002</v>
      </c>
      <c r="AR6" s="33"/>
      <c r="AS6" s="33"/>
      <c r="AT6" s="33"/>
      <c r="AU6" s="33"/>
      <c r="AV6" s="33"/>
      <c r="AW6" s="33"/>
      <c r="AX6" s="33"/>
      <c r="AY6" s="34"/>
      <c r="AZ6" s="33"/>
      <c r="BA6" s="33"/>
      <c r="BB6" s="33"/>
      <c r="BC6" s="33"/>
      <c r="BD6" s="35"/>
      <c r="BE6" s="33"/>
      <c r="BF6" s="33"/>
      <c r="BG6" s="33"/>
      <c r="BH6" s="33"/>
      <c r="BI6" s="33"/>
      <c r="BJ6" s="33"/>
      <c r="BK6" s="37">
        <v>0.66700000000000004</v>
      </c>
      <c r="BL6" s="33"/>
      <c r="BM6" s="33"/>
      <c r="BN6" s="33"/>
      <c r="BO6" s="33"/>
      <c r="BP6" s="33"/>
      <c r="BQ6" s="33"/>
      <c r="BR6" s="33"/>
      <c r="BS6" s="34"/>
      <c r="BT6" s="33"/>
      <c r="BU6" s="33"/>
      <c r="BV6" s="33"/>
      <c r="BW6" s="33"/>
      <c r="BX6" s="35"/>
      <c r="BY6" s="33"/>
      <c r="BZ6" s="33"/>
      <c r="CA6" s="33"/>
      <c r="CB6" s="33"/>
      <c r="CC6" s="33"/>
      <c r="CD6" s="33"/>
      <c r="CE6" s="32">
        <v>0.65</v>
      </c>
      <c r="CF6" s="33"/>
      <c r="CG6" s="33"/>
      <c r="CH6" s="33"/>
      <c r="CI6" s="33"/>
      <c r="CJ6" s="33"/>
      <c r="CK6" s="33"/>
      <c r="CL6" s="33"/>
      <c r="CM6" s="34"/>
      <c r="CN6" s="33"/>
      <c r="CO6" s="33"/>
      <c r="CP6" s="33"/>
      <c r="CQ6" s="33"/>
      <c r="CR6" s="35"/>
      <c r="CS6" s="33"/>
      <c r="CT6" s="33"/>
      <c r="CU6" s="33"/>
      <c r="CV6" s="33"/>
      <c r="CW6" s="33"/>
      <c r="CX6" s="33"/>
      <c r="CY6" s="32">
        <v>0.67400000000000004</v>
      </c>
      <c r="CZ6" s="33"/>
      <c r="DA6" s="33"/>
      <c r="DB6" s="33"/>
      <c r="DC6" s="33"/>
      <c r="DD6" s="33"/>
      <c r="DE6" s="33"/>
      <c r="DF6" s="33"/>
      <c r="DG6" s="34"/>
      <c r="DH6" s="33"/>
      <c r="DI6" s="33"/>
      <c r="DJ6" s="33"/>
      <c r="DK6" s="33"/>
      <c r="DL6" s="35"/>
      <c r="DM6" s="33"/>
      <c r="DN6" s="33"/>
      <c r="DO6" s="33"/>
      <c r="DP6" s="33"/>
      <c r="DQ6" s="33"/>
      <c r="DR6" s="33"/>
      <c r="DS6" s="32">
        <f>DS5/DS4</f>
        <v>0.70686767883442692</v>
      </c>
      <c r="DT6" s="33"/>
      <c r="DU6" s="33"/>
      <c r="DV6" s="33"/>
      <c r="DW6" s="33"/>
      <c r="DX6" s="33"/>
      <c r="DY6" s="33"/>
      <c r="DZ6" s="33"/>
      <c r="EA6" s="34"/>
      <c r="EB6" s="33"/>
      <c r="EC6" s="33"/>
      <c r="ED6" s="33"/>
      <c r="EE6" s="33"/>
      <c r="EF6" s="35"/>
      <c r="EG6" s="33"/>
      <c r="EH6" s="33"/>
      <c r="EI6" s="33"/>
      <c r="EJ6" s="33"/>
      <c r="EK6" s="33"/>
      <c r="EL6" s="33"/>
      <c r="EM6" s="32">
        <f>EM5/EM4</f>
        <v>0.68730210818529325</v>
      </c>
      <c r="EN6" s="33"/>
      <c r="EO6" s="33"/>
      <c r="EP6" s="33"/>
      <c r="EQ6" s="33"/>
      <c r="ER6" s="33"/>
      <c r="ES6" s="33"/>
      <c r="ET6" s="33"/>
      <c r="EU6" s="34"/>
      <c r="EV6" s="33"/>
      <c r="EW6" s="33"/>
      <c r="EX6" s="33"/>
      <c r="EY6" s="33"/>
      <c r="EZ6" s="35"/>
      <c r="FA6" s="33"/>
      <c r="FB6" s="33"/>
      <c r="FC6" s="33"/>
      <c r="FD6" s="33"/>
      <c r="FE6" s="33"/>
      <c r="FF6" s="33"/>
      <c r="FG6" s="32"/>
      <c r="FH6" s="33"/>
      <c r="FI6" s="33"/>
      <c r="FJ6" s="33"/>
      <c r="FK6" s="33"/>
      <c r="FL6" s="33"/>
      <c r="FM6" s="33"/>
      <c r="FN6" s="33"/>
      <c r="FO6" s="34"/>
      <c r="FP6" s="33"/>
      <c r="FQ6" s="33"/>
      <c r="FR6" s="33"/>
      <c r="FS6" s="33"/>
      <c r="FT6" s="35"/>
      <c r="FU6" s="33"/>
      <c r="FV6" s="33"/>
      <c r="FW6" s="33"/>
      <c r="FX6" s="33"/>
      <c r="FY6" s="33"/>
      <c r="FZ6" s="33"/>
      <c r="GA6" s="32"/>
      <c r="GB6" s="33"/>
      <c r="GC6" s="33"/>
      <c r="GD6" s="33"/>
      <c r="GE6" s="33"/>
      <c r="GF6" s="33"/>
      <c r="GG6" s="33"/>
      <c r="GH6" s="33"/>
      <c r="GI6" s="34"/>
      <c r="GJ6" s="33"/>
      <c r="GK6" s="33"/>
      <c r="GL6" s="33"/>
      <c r="GM6" s="33"/>
      <c r="GN6" s="35"/>
      <c r="GO6" s="33"/>
      <c r="GP6" s="33"/>
      <c r="GQ6" s="33"/>
      <c r="GR6" s="33"/>
      <c r="GS6" s="33"/>
      <c r="GT6" s="33"/>
      <c r="GU6" s="32"/>
      <c r="GV6" s="33"/>
      <c r="GW6" s="33"/>
      <c r="GX6" s="33"/>
      <c r="GY6" s="33"/>
      <c r="GZ6" s="33"/>
      <c r="HA6" s="33"/>
      <c r="HB6" s="33"/>
      <c r="HC6" s="34"/>
      <c r="HD6" s="33"/>
      <c r="HE6" s="33"/>
      <c r="HF6" s="33"/>
      <c r="HG6" s="33"/>
      <c r="HH6" s="35"/>
      <c r="HI6" s="33"/>
      <c r="HJ6" s="33"/>
      <c r="HK6" s="33"/>
      <c r="HL6" s="33"/>
      <c r="HM6" s="33"/>
      <c r="HN6" s="33"/>
      <c r="HO6" s="32"/>
      <c r="HP6" s="33"/>
      <c r="HQ6" s="33"/>
      <c r="HR6" s="33"/>
      <c r="HS6" s="33"/>
      <c r="HT6" s="33"/>
      <c r="HU6" s="33"/>
      <c r="HV6" s="33"/>
      <c r="HW6" s="34"/>
      <c r="HX6" s="33"/>
      <c r="HY6" s="33"/>
      <c r="HZ6" s="33"/>
      <c r="IA6" s="33"/>
      <c r="IB6" s="35"/>
      <c r="IC6" s="33"/>
      <c r="ID6" s="33"/>
      <c r="IE6" s="33"/>
      <c r="IF6" s="33"/>
      <c r="IG6" s="33"/>
      <c r="IH6" s="33"/>
      <c r="II6" s="32"/>
      <c r="IJ6" s="33"/>
      <c r="IK6" s="33"/>
      <c r="IL6" s="33"/>
      <c r="IM6" s="33"/>
      <c r="IN6" s="33"/>
      <c r="IO6" s="33"/>
      <c r="IP6" s="33"/>
      <c r="IQ6" s="34"/>
      <c r="IR6" s="33"/>
      <c r="IS6" s="33"/>
      <c r="IT6" s="33"/>
      <c r="IU6" s="33"/>
      <c r="IV6" s="35"/>
      <c r="IW6" s="33"/>
      <c r="IX6" s="33"/>
      <c r="IY6" s="33"/>
      <c r="IZ6" s="33"/>
      <c r="JA6" s="33"/>
      <c r="JB6" s="33"/>
    </row>
    <row r="7" spans="1:262" s="29" customFormat="1" ht="13.5" customHeight="1">
      <c r="A7" s="23" t="s">
        <v>24</v>
      </c>
      <c r="B7" s="24"/>
      <c r="C7" s="25">
        <v>2725918</v>
      </c>
      <c r="D7" s="26"/>
      <c r="E7" s="26"/>
      <c r="F7" s="26"/>
      <c r="G7" s="26"/>
      <c r="H7" s="26"/>
      <c r="I7" s="26"/>
      <c r="J7" s="26"/>
      <c r="K7" s="27"/>
      <c r="L7" s="26"/>
      <c r="M7" s="26"/>
      <c r="N7" s="26"/>
      <c r="O7" s="26"/>
      <c r="P7" s="28"/>
      <c r="Q7" s="26"/>
      <c r="R7" s="26"/>
      <c r="S7" s="26"/>
      <c r="T7" s="26"/>
      <c r="U7" s="26"/>
      <c r="V7" s="26"/>
      <c r="W7" s="25">
        <v>2780921</v>
      </c>
      <c r="X7" s="26"/>
      <c r="Y7" s="26"/>
      <c r="Z7" s="26"/>
      <c r="AA7" s="26"/>
      <c r="AB7" s="26"/>
      <c r="AC7" s="26"/>
      <c r="AD7" s="26"/>
      <c r="AE7" s="27"/>
      <c r="AF7" s="26"/>
      <c r="AG7" s="26"/>
      <c r="AH7" s="26"/>
      <c r="AI7" s="26"/>
      <c r="AJ7" s="28"/>
      <c r="AK7" s="26"/>
      <c r="AL7" s="26"/>
      <c r="AM7" s="26"/>
      <c r="AN7" s="26"/>
      <c r="AO7" s="26"/>
      <c r="AP7" s="26"/>
      <c r="AQ7" s="25">
        <v>2681291</v>
      </c>
      <c r="AR7" s="26"/>
      <c r="AS7" s="26"/>
      <c r="AT7" s="26"/>
      <c r="AU7" s="26"/>
      <c r="AV7" s="26"/>
      <c r="AW7" s="26"/>
      <c r="AX7" s="26"/>
      <c r="AY7" s="27"/>
      <c r="AZ7" s="26"/>
      <c r="BA7" s="26"/>
      <c r="BB7" s="26"/>
      <c r="BC7" s="26"/>
      <c r="BD7" s="28"/>
      <c r="BE7" s="26"/>
      <c r="BF7" s="26"/>
      <c r="BG7" s="26"/>
      <c r="BH7" s="26"/>
      <c r="BI7" s="26"/>
      <c r="BJ7" s="26"/>
      <c r="BK7" s="25">
        <v>2791757</v>
      </c>
      <c r="BL7" s="26"/>
      <c r="BM7" s="26"/>
      <c r="BN7" s="26"/>
      <c r="BO7" s="26"/>
      <c r="BP7" s="26"/>
      <c r="BQ7" s="26"/>
      <c r="BR7" s="26"/>
      <c r="BS7" s="27"/>
      <c r="BT7" s="26"/>
      <c r="BU7" s="26"/>
      <c r="BV7" s="26"/>
      <c r="BW7" s="26"/>
      <c r="BX7" s="28"/>
      <c r="BY7" s="26"/>
      <c r="BZ7" s="26"/>
      <c r="CA7" s="26"/>
      <c r="CB7" s="26"/>
      <c r="CC7" s="26"/>
      <c r="CD7" s="26"/>
      <c r="CE7" s="25">
        <v>2771236</v>
      </c>
      <c r="CF7" s="26"/>
      <c r="CG7" s="26"/>
      <c r="CH7" s="26"/>
      <c r="CI7" s="26"/>
      <c r="CJ7" s="26"/>
      <c r="CK7" s="26"/>
      <c r="CL7" s="26"/>
      <c r="CM7" s="27"/>
      <c r="CN7" s="26"/>
      <c r="CO7" s="26"/>
      <c r="CP7" s="26"/>
      <c r="CQ7" s="26"/>
      <c r="CR7" s="28"/>
      <c r="CS7" s="26"/>
      <c r="CT7" s="26"/>
      <c r="CU7" s="26"/>
      <c r="CV7" s="26"/>
      <c r="CW7" s="26"/>
      <c r="CX7" s="26"/>
      <c r="CY7" s="25">
        <v>2939571</v>
      </c>
      <c r="CZ7" s="26"/>
      <c r="DA7" s="26"/>
      <c r="DB7" s="26"/>
      <c r="DC7" s="26"/>
      <c r="DD7" s="26"/>
      <c r="DE7" s="26"/>
      <c r="DF7" s="26"/>
      <c r="DG7" s="27"/>
      <c r="DH7" s="26"/>
      <c r="DI7" s="26"/>
      <c r="DJ7" s="26"/>
      <c r="DK7" s="26"/>
      <c r="DL7" s="28"/>
      <c r="DM7" s="26"/>
      <c r="DN7" s="26"/>
      <c r="DO7" s="26"/>
      <c r="DP7" s="26"/>
      <c r="DQ7" s="26"/>
      <c r="DR7" s="26"/>
      <c r="DS7" s="25">
        <v>2968459</v>
      </c>
      <c r="DT7" s="26"/>
      <c r="DU7" s="26"/>
      <c r="DV7" s="26"/>
      <c r="DW7" s="26"/>
      <c r="DX7" s="26"/>
      <c r="DY7" s="26"/>
      <c r="DZ7" s="26"/>
      <c r="EA7" s="27"/>
      <c r="EB7" s="26"/>
      <c r="EC7" s="26"/>
      <c r="ED7" s="26"/>
      <c r="EE7" s="26"/>
      <c r="EF7" s="28"/>
      <c r="EG7" s="26"/>
      <c r="EH7" s="26"/>
      <c r="EI7" s="26"/>
      <c r="EJ7" s="26"/>
      <c r="EK7" s="26"/>
      <c r="EL7" s="26"/>
      <c r="EM7" s="25">
        <v>3081916</v>
      </c>
      <c r="EN7" s="26"/>
      <c r="EO7" s="26"/>
      <c r="EP7" s="26"/>
      <c r="EQ7" s="26"/>
      <c r="ER7" s="26"/>
      <c r="ES7" s="26"/>
      <c r="ET7" s="26"/>
      <c r="EU7" s="27"/>
      <c r="EV7" s="26"/>
      <c r="EW7" s="26"/>
      <c r="EX7" s="26"/>
      <c r="EY7" s="26"/>
      <c r="EZ7" s="28"/>
      <c r="FA7" s="26"/>
      <c r="FB7" s="26"/>
      <c r="FC7" s="26"/>
      <c r="FD7" s="26"/>
      <c r="FE7" s="26"/>
      <c r="FF7" s="26"/>
      <c r="FG7" s="25"/>
      <c r="FH7" s="26"/>
      <c r="FI7" s="26"/>
      <c r="FJ7" s="26"/>
      <c r="FK7" s="26"/>
      <c r="FL7" s="26"/>
      <c r="FM7" s="26"/>
      <c r="FN7" s="26"/>
      <c r="FO7" s="27"/>
      <c r="FP7" s="26"/>
      <c r="FQ7" s="26"/>
      <c r="FR7" s="26"/>
      <c r="FS7" s="26"/>
      <c r="FT7" s="28"/>
      <c r="FU7" s="26"/>
      <c r="FV7" s="26"/>
      <c r="FW7" s="26"/>
      <c r="FX7" s="26"/>
      <c r="FY7" s="26"/>
      <c r="FZ7" s="26"/>
      <c r="GA7" s="25"/>
      <c r="GB7" s="26"/>
      <c r="GC7" s="26"/>
      <c r="GD7" s="26"/>
      <c r="GE7" s="26"/>
      <c r="GF7" s="26"/>
      <c r="GG7" s="26"/>
      <c r="GH7" s="26"/>
      <c r="GI7" s="27"/>
      <c r="GJ7" s="26"/>
      <c r="GK7" s="26"/>
      <c r="GL7" s="26"/>
      <c r="GM7" s="26"/>
      <c r="GN7" s="28"/>
      <c r="GO7" s="26"/>
      <c r="GP7" s="26"/>
      <c r="GQ7" s="26"/>
      <c r="GR7" s="26"/>
      <c r="GS7" s="26"/>
      <c r="GT7" s="26"/>
      <c r="GU7" s="25"/>
      <c r="GV7" s="26"/>
      <c r="GW7" s="26"/>
      <c r="GX7" s="26"/>
      <c r="GY7" s="26"/>
      <c r="GZ7" s="26"/>
      <c r="HA7" s="26"/>
      <c r="HB7" s="26"/>
      <c r="HC7" s="27"/>
      <c r="HD7" s="26"/>
      <c r="HE7" s="26"/>
      <c r="HF7" s="26"/>
      <c r="HG7" s="26"/>
      <c r="HH7" s="28"/>
      <c r="HI7" s="26"/>
      <c r="HJ7" s="26"/>
      <c r="HK7" s="26"/>
      <c r="HL7" s="26"/>
      <c r="HM7" s="26"/>
      <c r="HN7" s="26"/>
      <c r="HO7" s="25"/>
      <c r="HP7" s="26"/>
      <c r="HQ7" s="26"/>
      <c r="HR7" s="26"/>
      <c r="HS7" s="26"/>
      <c r="HT7" s="26"/>
      <c r="HU7" s="26"/>
      <c r="HV7" s="26"/>
      <c r="HW7" s="27"/>
      <c r="HX7" s="26"/>
      <c r="HY7" s="26"/>
      <c r="HZ7" s="26"/>
      <c r="IA7" s="26"/>
      <c r="IB7" s="28"/>
      <c r="IC7" s="26"/>
      <c r="ID7" s="26"/>
      <c r="IE7" s="26"/>
      <c r="IF7" s="26"/>
      <c r="IG7" s="26"/>
      <c r="IH7" s="26"/>
      <c r="II7" s="25"/>
      <c r="IJ7" s="26"/>
      <c r="IK7" s="26"/>
      <c r="IL7" s="26"/>
      <c r="IM7" s="26"/>
      <c r="IN7" s="26"/>
      <c r="IO7" s="26"/>
      <c r="IP7" s="26"/>
      <c r="IQ7" s="27"/>
      <c r="IR7" s="26"/>
      <c r="IS7" s="26"/>
      <c r="IT7" s="26"/>
      <c r="IU7" s="26"/>
      <c r="IV7" s="28"/>
      <c r="IW7" s="26"/>
      <c r="IX7" s="26"/>
      <c r="IY7" s="26"/>
      <c r="IZ7" s="26"/>
      <c r="JA7" s="26"/>
      <c r="JB7" s="26"/>
    </row>
    <row r="8" spans="1:262" s="38" customFormat="1" ht="13.5" customHeight="1">
      <c r="A8" s="30" t="s">
        <v>61</v>
      </c>
      <c r="B8" s="31"/>
      <c r="C8" s="32">
        <v>0.98161098515511791</v>
      </c>
      <c r="D8" s="33"/>
      <c r="E8" s="33"/>
      <c r="F8" s="33"/>
      <c r="G8" s="33"/>
      <c r="H8" s="33"/>
      <c r="I8" s="33"/>
      <c r="J8" s="33"/>
      <c r="K8" s="34"/>
      <c r="L8" s="33"/>
      <c r="M8" s="33"/>
      <c r="N8" s="33"/>
      <c r="O8" s="33"/>
      <c r="P8" s="35"/>
      <c r="Q8" s="33"/>
      <c r="R8" s="33"/>
      <c r="S8" s="33"/>
      <c r="T8" s="33"/>
      <c r="U8" s="33"/>
      <c r="V8" s="33"/>
      <c r="W8" s="36">
        <v>0.99191004999996435</v>
      </c>
      <c r="X8" s="33"/>
      <c r="Y8" s="33"/>
      <c r="Z8" s="33"/>
      <c r="AA8" s="33"/>
      <c r="AB8" s="33"/>
      <c r="AC8" s="33"/>
      <c r="AD8" s="33"/>
      <c r="AE8" s="34"/>
      <c r="AF8" s="33"/>
      <c r="AG8" s="33"/>
      <c r="AH8" s="33"/>
      <c r="AI8" s="33"/>
      <c r="AJ8" s="35"/>
      <c r="AK8" s="33"/>
      <c r="AL8" s="33"/>
      <c r="AM8" s="33"/>
      <c r="AN8" s="33"/>
      <c r="AO8" s="33"/>
      <c r="AP8" s="33"/>
      <c r="AQ8" s="37">
        <v>0.98937159029480515</v>
      </c>
      <c r="AR8" s="33"/>
      <c r="AS8" s="33"/>
      <c r="AT8" s="33"/>
      <c r="AU8" s="33"/>
      <c r="AV8" s="33"/>
      <c r="AW8" s="33"/>
      <c r="AX8" s="33"/>
      <c r="AY8" s="34"/>
      <c r="AZ8" s="33"/>
      <c r="BA8" s="33"/>
      <c r="BB8" s="33"/>
      <c r="BC8" s="33"/>
      <c r="BD8" s="35"/>
      <c r="BE8" s="33"/>
      <c r="BF8" s="33"/>
      <c r="BG8" s="33"/>
      <c r="BH8" s="33"/>
      <c r="BI8" s="33"/>
      <c r="BJ8" s="33"/>
      <c r="BK8" s="32">
        <v>0.99099999999999999</v>
      </c>
      <c r="BL8" s="33"/>
      <c r="BM8" s="33"/>
      <c r="BN8" s="33"/>
      <c r="BO8" s="33"/>
      <c r="BP8" s="33"/>
      <c r="BQ8" s="33"/>
      <c r="BR8" s="33"/>
      <c r="BS8" s="34"/>
      <c r="BT8" s="33"/>
      <c r="BU8" s="33"/>
      <c r="BV8" s="33"/>
      <c r="BW8" s="33"/>
      <c r="BX8" s="35"/>
      <c r="BY8" s="33"/>
      <c r="BZ8" s="33"/>
      <c r="CA8" s="33"/>
      <c r="CB8" s="33"/>
      <c r="CC8" s="33"/>
      <c r="CD8" s="33"/>
      <c r="CE8" s="32">
        <v>0.99299999999999999</v>
      </c>
      <c r="CF8" s="33"/>
      <c r="CG8" s="33"/>
      <c r="CH8" s="33"/>
      <c r="CI8" s="33"/>
      <c r="CJ8" s="33"/>
      <c r="CK8" s="33"/>
      <c r="CL8" s="33"/>
      <c r="CM8" s="34"/>
      <c r="CN8" s="33"/>
      <c r="CO8" s="33"/>
      <c r="CP8" s="33"/>
      <c r="CQ8" s="33"/>
      <c r="CR8" s="35"/>
      <c r="CS8" s="33"/>
      <c r="CT8" s="33"/>
      <c r="CU8" s="33"/>
      <c r="CV8" s="33"/>
      <c r="CW8" s="33"/>
      <c r="CX8" s="33"/>
      <c r="CY8" s="32">
        <v>0.99399999999999999</v>
      </c>
      <c r="CZ8" s="33"/>
      <c r="DA8" s="33"/>
      <c r="DB8" s="33"/>
      <c r="DC8" s="33"/>
      <c r="DD8" s="33"/>
      <c r="DE8" s="33"/>
      <c r="DF8" s="33"/>
      <c r="DG8" s="34"/>
      <c r="DH8" s="33"/>
      <c r="DI8" s="33"/>
      <c r="DJ8" s="33"/>
      <c r="DK8" s="33"/>
      <c r="DL8" s="35"/>
      <c r="DM8" s="33"/>
      <c r="DN8" s="33"/>
      <c r="DO8" s="33"/>
      <c r="DP8" s="33"/>
      <c r="DQ8" s="33"/>
      <c r="DR8" s="33"/>
      <c r="DS8" s="32">
        <f>DS7/DS5</f>
        <v>0.9948398984401392</v>
      </c>
      <c r="DT8" s="33"/>
      <c r="DU8" s="33"/>
      <c r="DV8" s="33"/>
      <c r="DW8" s="33"/>
      <c r="DX8" s="33"/>
      <c r="DY8" s="33"/>
      <c r="DZ8" s="33"/>
      <c r="EA8" s="34"/>
      <c r="EB8" s="33"/>
      <c r="EC8" s="33"/>
      <c r="ED8" s="33"/>
      <c r="EE8" s="33"/>
      <c r="EF8" s="35"/>
      <c r="EG8" s="33"/>
      <c r="EH8" s="33"/>
      <c r="EI8" s="33"/>
      <c r="EJ8" s="33"/>
      <c r="EK8" s="33"/>
      <c r="EL8" s="33"/>
      <c r="EM8" s="32">
        <f>EM7/EM5</f>
        <v>0.99424342529744236</v>
      </c>
      <c r="EN8" s="33"/>
      <c r="EO8" s="33"/>
      <c r="EP8" s="33"/>
      <c r="EQ8" s="33"/>
      <c r="ER8" s="33"/>
      <c r="ES8" s="33"/>
      <c r="ET8" s="33"/>
      <c r="EU8" s="34"/>
      <c r="EV8" s="33"/>
      <c r="EW8" s="33"/>
      <c r="EX8" s="33"/>
      <c r="EY8" s="33"/>
      <c r="EZ8" s="35"/>
      <c r="FA8" s="33"/>
      <c r="FB8" s="33"/>
      <c r="FC8" s="33"/>
      <c r="FD8" s="33"/>
      <c r="FE8" s="33"/>
      <c r="FF8" s="33"/>
      <c r="FG8" s="32"/>
      <c r="FH8" s="33"/>
      <c r="FI8" s="33"/>
      <c r="FJ8" s="33"/>
      <c r="FK8" s="33"/>
      <c r="FL8" s="33"/>
      <c r="FM8" s="33"/>
      <c r="FN8" s="33"/>
      <c r="FO8" s="34"/>
      <c r="FP8" s="33"/>
      <c r="FQ8" s="33"/>
      <c r="FR8" s="33"/>
      <c r="FS8" s="33"/>
      <c r="FT8" s="35"/>
      <c r="FU8" s="33"/>
      <c r="FV8" s="33"/>
      <c r="FW8" s="33"/>
      <c r="FX8" s="33"/>
      <c r="FY8" s="33"/>
      <c r="FZ8" s="33"/>
      <c r="GA8" s="32"/>
      <c r="GB8" s="33"/>
      <c r="GC8" s="33"/>
      <c r="GD8" s="33"/>
      <c r="GE8" s="33"/>
      <c r="GF8" s="33"/>
      <c r="GG8" s="33"/>
      <c r="GH8" s="33"/>
      <c r="GI8" s="34"/>
      <c r="GJ8" s="33"/>
      <c r="GK8" s="33"/>
      <c r="GL8" s="33"/>
      <c r="GM8" s="33"/>
      <c r="GN8" s="35"/>
      <c r="GO8" s="33"/>
      <c r="GP8" s="33"/>
      <c r="GQ8" s="33"/>
      <c r="GR8" s="33"/>
      <c r="GS8" s="33"/>
      <c r="GT8" s="33"/>
      <c r="GU8" s="32"/>
      <c r="GV8" s="33"/>
      <c r="GW8" s="33"/>
      <c r="GX8" s="33"/>
      <c r="GY8" s="33"/>
      <c r="GZ8" s="33"/>
      <c r="HA8" s="33"/>
      <c r="HB8" s="33"/>
      <c r="HC8" s="34"/>
      <c r="HD8" s="33"/>
      <c r="HE8" s="33"/>
      <c r="HF8" s="33"/>
      <c r="HG8" s="33"/>
      <c r="HH8" s="35"/>
      <c r="HI8" s="33"/>
      <c r="HJ8" s="33"/>
      <c r="HK8" s="33"/>
      <c r="HL8" s="33"/>
      <c r="HM8" s="33"/>
      <c r="HN8" s="33"/>
      <c r="HO8" s="32"/>
      <c r="HP8" s="33"/>
      <c r="HQ8" s="33"/>
      <c r="HR8" s="33"/>
      <c r="HS8" s="33"/>
      <c r="HT8" s="33"/>
      <c r="HU8" s="33"/>
      <c r="HV8" s="33"/>
      <c r="HW8" s="34"/>
      <c r="HX8" s="33"/>
      <c r="HY8" s="33"/>
      <c r="HZ8" s="33"/>
      <c r="IA8" s="33"/>
      <c r="IB8" s="35"/>
      <c r="IC8" s="33"/>
      <c r="ID8" s="33"/>
      <c r="IE8" s="33"/>
      <c r="IF8" s="33"/>
      <c r="IG8" s="33"/>
      <c r="IH8" s="33"/>
      <c r="II8" s="32"/>
      <c r="IJ8" s="33"/>
      <c r="IK8" s="33"/>
      <c r="IL8" s="33"/>
      <c r="IM8" s="33"/>
      <c r="IN8" s="33"/>
      <c r="IO8" s="33"/>
      <c r="IP8" s="33"/>
      <c r="IQ8" s="34"/>
      <c r="IR8" s="33"/>
      <c r="IS8" s="33"/>
      <c r="IT8" s="33"/>
      <c r="IU8" s="33"/>
      <c r="IV8" s="35"/>
      <c r="IW8" s="33"/>
      <c r="IX8" s="33"/>
      <c r="IY8" s="33"/>
      <c r="IZ8" s="33"/>
      <c r="JA8" s="33"/>
      <c r="JB8" s="33"/>
    </row>
    <row r="9" spans="1:262" ht="13.5" customHeight="1">
      <c r="A9" s="18" t="s">
        <v>11</v>
      </c>
      <c r="B9" s="18"/>
      <c r="C9" s="6" t="s">
        <v>957</v>
      </c>
      <c r="D9" s="20"/>
      <c r="E9" s="26"/>
      <c r="F9" s="150"/>
      <c r="G9" s="150"/>
      <c r="H9" s="20"/>
      <c r="I9" s="150"/>
      <c r="J9" s="150"/>
      <c r="K9" s="21"/>
      <c r="L9" s="20"/>
      <c r="M9" s="20"/>
      <c r="N9" s="20"/>
      <c r="O9" s="20"/>
      <c r="P9" s="22"/>
      <c r="Q9" s="20"/>
      <c r="R9" s="20"/>
      <c r="S9" s="20"/>
      <c r="T9" s="20"/>
      <c r="U9" s="20"/>
      <c r="V9" s="20"/>
      <c r="W9" s="6"/>
      <c r="X9" s="20"/>
      <c r="Y9" s="150"/>
      <c r="Z9" s="150"/>
      <c r="AA9" s="150"/>
      <c r="AB9" s="20"/>
      <c r="AC9" s="150"/>
      <c r="AD9" s="150"/>
      <c r="AE9" s="21"/>
      <c r="AF9" s="20"/>
      <c r="AG9" s="20"/>
      <c r="AH9" s="20"/>
      <c r="AI9" s="20"/>
      <c r="AJ9" s="22"/>
      <c r="AK9" s="20"/>
      <c r="AL9" s="20"/>
      <c r="AM9" s="20"/>
      <c r="AN9" s="20"/>
      <c r="AO9" s="20"/>
      <c r="AP9" s="20"/>
      <c r="AQ9" s="39"/>
      <c r="AR9" s="20"/>
      <c r="AS9" s="20"/>
      <c r="AT9" s="150"/>
      <c r="AU9" s="150"/>
      <c r="AV9" s="20"/>
      <c r="AW9" s="150"/>
      <c r="AX9" s="150"/>
      <c r="AY9" s="21"/>
      <c r="AZ9" s="20"/>
      <c r="BA9" s="20"/>
      <c r="BB9" s="20"/>
      <c r="BC9" s="20"/>
      <c r="BD9" s="22"/>
      <c r="BE9" s="20"/>
      <c r="BF9" s="20"/>
      <c r="BG9" s="20"/>
      <c r="BH9" s="20"/>
      <c r="BI9" s="20"/>
      <c r="BJ9" s="20"/>
      <c r="BK9" s="39"/>
      <c r="BL9" s="20"/>
      <c r="BM9" s="20"/>
      <c r="BN9" s="150"/>
      <c r="BO9" s="150"/>
      <c r="BP9" s="20"/>
      <c r="BQ9" s="150"/>
      <c r="BR9" s="150"/>
      <c r="BS9" s="21"/>
      <c r="BT9" s="20"/>
      <c r="BU9" s="20"/>
      <c r="BV9" s="20"/>
      <c r="BW9" s="20"/>
      <c r="BX9" s="22"/>
      <c r="BY9" s="20"/>
      <c r="BZ9" s="20"/>
      <c r="CA9" s="20"/>
      <c r="CB9" s="20"/>
      <c r="CC9" s="20"/>
      <c r="CD9" s="20"/>
      <c r="CE9" s="6"/>
      <c r="CF9" s="20"/>
      <c r="CG9" s="150"/>
      <c r="CH9" s="150"/>
      <c r="CI9" s="150"/>
      <c r="CJ9" s="20"/>
      <c r="CK9" s="150"/>
      <c r="CL9" s="150"/>
      <c r="CM9" s="21"/>
      <c r="CN9" s="20"/>
      <c r="CO9" s="20"/>
      <c r="CP9" s="20"/>
      <c r="CQ9" s="20"/>
      <c r="CR9" s="22"/>
      <c r="CS9" s="20"/>
      <c r="CT9" s="20"/>
      <c r="CU9" s="20"/>
      <c r="CV9" s="20"/>
      <c r="CW9" s="20"/>
      <c r="CX9" s="20"/>
      <c r="CY9" s="6" t="s">
        <v>772</v>
      </c>
      <c r="CZ9" s="20"/>
      <c r="DA9" s="150"/>
      <c r="DB9" s="150"/>
      <c r="DC9" s="150"/>
      <c r="DD9" s="20"/>
      <c r="DE9" s="150"/>
      <c r="DF9" s="150"/>
      <c r="DG9" s="21"/>
      <c r="DH9" s="20"/>
      <c r="DI9" s="20"/>
      <c r="DJ9" s="20"/>
      <c r="DK9" s="20"/>
      <c r="DL9" s="22"/>
      <c r="DM9" s="20"/>
      <c r="DN9" s="20"/>
      <c r="DO9" s="20"/>
      <c r="DP9" s="20"/>
      <c r="DQ9" s="20"/>
      <c r="DR9" s="20"/>
      <c r="DS9" s="6"/>
      <c r="DT9" s="20"/>
      <c r="DU9" s="20"/>
      <c r="DV9" s="150"/>
      <c r="DW9" s="20"/>
      <c r="DX9" s="20"/>
      <c r="DY9" s="20"/>
      <c r="DZ9" s="20"/>
      <c r="EA9" s="21"/>
      <c r="EB9" s="20"/>
      <c r="EC9" s="20"/>
      <c r="ED9" s="20"/>
      <c r="EE9" s="20"/>
      <c r="EF9" s="22"/>
      <c r="EG9" s="20"/>
      <c r="EH9" s="20"/>
      <c r="EI9" s="20"/>
      <c r="EJ9" s="20"/>
      <c r="EK9" s="20"/>
      <c r="EL9" s="20"/>
      <c r="EM9" s="248" t="s">
        <v>1030</v>
      </c>
      <c r="EN9" s="20"/>
      <c r="EO9" s="20"/>
      <c r="EP9" s="20"/>
      <c r="EQ9" s="20"/>
      <c r="ER9" s="20"/>
      <c r="ES9" s="20"/>
      <c r="ET9" s="20"/>
      <c r="EU9" s="21"/>
      <c r="EV9" s="20"/>
      <c r="EW9" s="20"/>
      <c r="EX9" s="20"/>
      <c r="EY9" s="20"/>
      <c r="EZ9" s="22"/>
      <c r="FA9" s="20"/>
      <c r="FB9" s="20"/>
      <c r="FC9" s="20"/>
      <c r="FD9" s="20"/>
      <c r="FE9" s="20"/>
      <c r="FF9" s="20"/>
      <c r="FG9" s="6"/>
      <c r="FH9" s="20"/>
      <c r="FI9" s="20"/>
      <c r="FJ9" s="20"/>
      <c r="FK9" s="20"/>
      <c r="FL9" s="20"/>
      <c r="FM9" s="20"/>
      <c r="FN9" s="20"/>
      <c r="FO9" s="21"/>
      <c r="FP9" s="20"/>
      <c r="FQ9" s="20"/>
      <c r="FR9" s="20"/>
      <c r="FS9" s="20"/>
      <c r="FT9" s="22"/>
      <c r="FU9" s="20"/>
      <c r="FV9" s="20"/>
      <c r="FW9" s="20"/>
      <c r="FX9" s="20"/>
      <c r="FY9" s="20"/>
      <c r="FZ9" s="20"/>
      <c r="GA9" s="6"/>
      <c r="GB9" s="20"/>
      <c r="GC9" s="20"/>
      <c r="GD9" s="20"/>
      <c r="GE9" s="20"/>
      <c r="GF9" s="20"/>
      <c r="GG9" s="20"/>
      <c r="GH9" s="20"/>
      <c r="GI9" s="21"/>
      <c r="GJ9" s="20"/>
      <c r="GK9" s="20"/>
      <c r="GL9" s="20"/>
      <c r="GM9" s="20"/>
      <c r="GN9" s="22"/>
      <c r="GO9" s="20"/>
      <c r="GP9" s="20"/>
      <c r="GQ9" s="20"/>
      <c r="GR9" s="20"/>
      <c r="GS9" s="20"/>
      <c r="GT9" s="20"/>
      <c r="GU9" s="6"/>
      <c r="GV9" s="20"/>
      <c r="GW9" s="20"/>
      <c r="GX9" s="20"/>
      <c r="GY9" s="20"/>
      <c r="GZ9" s="20"/>
      <c r="HA9" s="20"/>
      <c r="HB9" s="20"/>
      <c r="HC9" s="21"/>
      <c r="HD9" s="20"/>
      <c r="HE9" s="20"/>
      <c r="HF9" s="20"/>
      <c r="HG9" s="20"/>
      <c r="HH9" s="22"/>
      <c r="HI9" s="20"/>
      <c r="HJ9" s="20"/>
      <c r="HK9" s="20"/>
      <c r="HL9" s="20"/>
      <c r="HM9" s="20"/>
      <c r="HN9" s="20"/>
      <c r="HO9" s="6"/>
      <c r="HP9" s="20"/>
      <c r="HQ9" s="20"/>
      <c r="HR9" s="20"/>
      <c r="HS9" s="20"/>
      <c r="HT9" s="20"/>
      <c r="HU9" s="20"/>
      <c r="HV9" s="20"/>
      <c r="HW9" s="21"/>
      <c r="HX9" s="20"/>
      <c r="HY9" s="20"/>
      <c r="HZ9" s="20"/>
      <c r="IA9" s="20"/>
      <c r="IB9" s="22"/>
      <c r="IC9" s="20"/>
      <c r="ID9" s="20"/>
      <c r="IE9" s="20"/>
      <c r="IF9" s="20"/>
      <c r="IG9" s="20"/>
      <c r="IH9" s="20"/>
      <c r="II9" s="6"/>
      <c r="IJ9" s="20"/>
      <c r="IK9" s="20"/>
      <c r="IL9" s="20"/>
      <c r="IM9" s="20"/>
      <c r="IN9" s="20"/>
      <c r="IO9" s="20"/>
      <c r="IP9" s="20"/>
      <c r="IQ9" s="21"/>
      <c r="IR9" s="20"/>
      <c r="IS9" s="20"/>
      <c r="IT9" s="20"/>
      <c r="IU9" s="20"/>
      <c r="IV9" s="22"/>
      <c r="IW9" s="20"/>
      <c r="IX9" s="20"/>
      <c r="IY9" s="20"/>
      <c r="IZ9" s="20"/>
      <c r="JA9" s="20"/>
      <c r="JB9" s="20"/>
    </row>
    <row r="10" spans="1:262" ht="31.5" customHeight="1">
      <c r="A10" s="40" t="s">
        <v>131</v>
      </c>
      <c r="B10" s="40" t="s">
        <v>32</v>
      </c>
      <c r="C10" s="41" t="s">
        <v>31</v>
      </c>
      <c r="D10" s="40" t="s">
        <v>30</v>
      </c>
      <c r="E10" s="40" t="s">
        <v>96</v>
      </c>
      <c r="F10" s="40" t="s">
        <v>59</v>
      </c>
      <c r="G10" s="40" t="s">
        <v>97</v>
      </c>
      <c r="H10" s="40" t="s">
        <v>98</v>
      </c>
      <c r="I10" s="40" t="s">
        <v>99</v>
      </c>
      <c r="J10" s="40" t="s">
        <v>100</v>
      </c>
      <c r="K10" s="42" t="s">
        <v>101</v>
      </c>
      <c r="L10" s="43" t="s">
        <v>57</v>
      </c>
      <c r="M10" s="43" t="s">
        <v>102</v>
      </c>
      <c r="N10" s="43" t="s">
        <v>103</v>
      </c>
      <c r="O10" s="43" t="s">
        <v>104</v>
      </c>
      <c r="P10" s="44" t="s">
        <v>105</v>
      </c>
      <c r="Q10" s="45" t="s">
        <v>106</v>
      </c>
      <c r="R10" s="45" t="s">
        <v>58</v>
      </c>
      <c r="S10" s="45" t="s">
        <v>107</v>
      </c>
      <c r="T10" s="45" t="s">
        <v>108</v>
      </c>
      <c r="U10" s="45" t="s">
        <v>109</v>
      </c>
      <c r="V10" s="45" t="s">
        <v>132</v>
      </c>
      <c r="W10" s="159" t="s">
        <v>31</v>
      </c>
      <c r="X10" s="160" t="s">
        <v>30</v>
      </c>
      <c r="Y10" s="160" t="s">
        <v>96</v>
      </c>
      <c r="Z10" s="160" t="s">
        <v>59</v>
      </c>
      <c r="AA10" s="160" t="s">
        <v>97</v>
      </c>
      <c r="AB10" s="160" t="s">
        <v>98</v>
      </c>
      <c r="AC10" s="160" t="s">
        <v>99</v>
      </c>
      <c r="AD10" s="160" t="s">
        <v>100</v>
      </c>
      <c r="AE10" s="42" t="s">
        <v>101</v>
      </c>
      <c r="AF10" s="43" t="s">
        <v>57</v>
      </c>
      <c r="AG10" s="43" t="s">
        <v>102</v>
      </c>
      <c r="AH10" s="43" t="s">
        <v>103</v>
      </c>
      <c r="AI10" s="43" t="s">
        <v>104</v>
      </c>
      <c r="AJ10" s="44" t="s">
        <v>105</v>
      </c>
      <c r="AK10" s="45" t="s">
        <v>106</v>
      </c>
      <c r="AL10" s="45" t="s">
        <v>58</v>
      </c>
      <c r="AM10" s="45" t="s">
        <v>107</v>
      </c>
      <c r="AN10" s="45" t="s">
        <v>108</v>
      </c>
      <c r="AO10" s="45" t="s">
        <v>109</v>
      </c>
      <c r="AP10" s="45" t="s">
        <v>132</v>
      </c>
      <c r="AQ10" s="41" t="s">
        <v>31</v>
      </c>
      <c r="AR10" s="40" t="s">
        <v>30</v>
      </c>
      <c r="AS10" s="40" t="s">
        <v>96</v>
      </c>
      <c r="AT10" s="40" t="s">
        <v>59</v>
      </c>
      <c r="AU10" s="40" t="s">
        <v>97</v>
      </c>
      <c r="AV10" s="40" t="s">
        <v>98</v>
      </c>
      <c r="AW10" s="40" t="s">
        <v>99</v>
      </c>
      <c r="AX10" s="40" t="s">
        <v>100</v>
      </c>
      <c r="AY10" s="42" t="s">
        <v>101</v>
      </c>
      <c r="AZ10" s="43" t="s">
        <v>57</v>
      </c>
      <c r="BA10" s="43" t="s">
        <v>102</v>
      </c>
      <c r="BB10" s="43" t="s">
        <v>103</v>
      </c>
      <c r="BC10" s="43" t="s">
        <v>104</v>
      </c>
      <c r="BD10" s="44" t="s">
        <v>105</v>
      </c>
      <c r="BE10" s="45" t="s">
        <v>106</v>
      </c>
      <c r="BF10" s="45" t="s">
        <v>58</v>
      </c>
      <c r="BG10" s="45" t="s">
        <v>107</v>
      </c>
      <c r="BH10" s="45" t="s">
        <v>108</v>
      </c>
      <c r="BI10" s="45" t="s">
        <v>109</v>
      </c>
      <c r="BJ10" s="45" t="s">
        <v>132</v>
      </c>
      <c r="BK10" s="41" t="s">
        <v>31</v>
      </c>
      <c r="BL10" s="40" t="s">
        <v>30</v>
      </c>
      <c r="BM10" s="40" t="s">
        <v>96</v>
      </c>
      <c r="BN10" s="40" t="s">
        <v>59</v>
      </c>
      <c r="BO10" s="40" t="s">
        <v>97</v>
      </c>
      <c r="BP10" s="40" t="s">
        <v>98</v>
      </c>
      <c r="BQ10" s="40" t="s">
        <v>99</v>
      </c>
      <c r="BR10" s="40" t="s">
        <v>100</v>
      </c>
      <c r="BS10" s="42" t="s">
        <v>101</v>
      </c>
      <c r="BT10" s="43" t="s">
        <v>57</v>
      </c>
      <c r="BU10" s="43" t="s">
        <v>102</v>
      </c>
      <c r="BV10" s="43" t="s">
        <v>103</v>
      </c>
      <c r="BW10" s="43" t="s">
        <v>104</v>
      </c>
      <c r="BX10" s="44" t="s">
        <v>105</v>
      </c>
      <c r="BY10" s="45" t="s">
        <v>106</v>
      </c>
      <c r="BZ10" s="45" t="s">
        <v>58</v>
      </c>
      <c r="CA10" s="45" t="s">
        <v>107</v>
      </c>
      <c r="CB10" s="45" t="s">
        <v>108</v>
      </c>
      <c r="CC10" s="45" t="s">
        <v>109</v>
      </c>
      <c r="CD10" s="45" t="s">
        <v>132</v>
      </c>
      <c r="CE10" s="41" t="s">
        <v>31</v>
      </c>
      <c r="CF10" s="40" t="s">
        <v>30</v>
      </c>
      <c r="CG10" s="40" t="s">
        <v>96</v>
      </c>
      <c r="CH10" s="40" t="s">
        <v>59</v>
      </c>
      <c r="CI10" s="40" t="s">
        <v>97</v>
      </c>
      <c r="CJ10" s="40" t="s">
        <v>98</v>
      </c>
      <c r="CK10" s="40" t="s">
        <v>99</v>
      </c>
      <c r="CL10" s="40" t="s">
        <v>100</v>
      </c>
      <c r="CM10" s="42" t="s">
        <v>101</v>
      </c>
      <c r="CN10" s="43" t="s">
        <v>57</v>
      </c>
      <c r="CO10" s="43" t="s">
        <v>102</v>
      </c>
      <c r="CP10" s="43" t="s">
        <v>103</v>
      </c>
      <c r="CQ10" s="43" t="s">
        <v>104</v>
      </c>
      <c r="CR10" s="44" t="s">
        <v>105</v>
      </c>
      <c r="CS10" s="45" t="s">
        <v>106</v>
      </c>
      <c r="CT10" s="45" t="s">
        <v>58</v>
      </c>
      <c r="CU10" s="45" t="s">
        <v>107</v>
      </c>
      <c r="CV10" s="45" t="s">
        <v>108</v>
      </c>
      <c r="CW10" s="45" t="s">
        <v>109</v>
      </c>
      <c r="CX10" s="45" t="s">
        <v>132</v>
      </c>
      <c r="CY10" s="41" t="s">
        <v>31</v>
      </c>
      <c r="CZ10" s="40" t="s">
        <v>30</v>
      </c>
      <c r="DA10" s="40" t="s">
        <v>96</v>
      </c>
      <c r="DB10" s="40" t="s">
        <v>59</v>
      </c>
      <c r="DC10" s="40" t="s">
        <v>97</v>
      </c>
      <c r="DD10" s="40" t="s">
        <v>98</v>
      </c>
      <c r="DE10" s="40" t="s">
        <v>99</v>
      </c>
      <c r="DF10" s="40" t="s">
        <v>100</v>
      </c>
      <c r="DG10" s="42" t="s">
        <v>101</v>
      </c>
      <c r="DH10" s="43" t="s">
        <v>57</v>
      </c>
      <c r="DI10" s="43" t="s">
        <v>102</v>
      </c>
      <c r="DJ10" s="43" t="s">
        <v>103</v>
      </c>
      <c r="DK10" s="43" t="s">
        <v>104</v>
      </c>
      <c r="DL10" s="44" t="s">
        <v>105</v>
      </c>
      <c r="DM10" s="45" t="s">
        <v>106</v>
      </c>
      <c r="DN10" s="45" t="s">
        <v>58</v>
      </c>
      <c r="DO10" s="45" t="s">
        <v>107</v>
      </c>
      <c r="DP10" s="45" t="s">
        <v>108</v>
      </c>
      <c r="DQ10" s="45" t="s">
        <v>109</v>
      </c>
      <c r="DR10" s="45" t="s">
        <v>132</v>
      </c>
      <c r="DS10" s="41" t="s">
        <v>31</v>
      </c>
      <c r="DT10" s="40" t="s">
        <v>30</v>
      </c>
      <c r="DU10" s="40" t="s">
        <v>96</v>
      </c>
      <c r="DV10" s="40" t="s">
        <v>59</v>
      </c>
      <c r="DW10" s="40" t="s">
        <v>97</v>
      </c>
      <c r="DX10" s="40" t="s">
        <v>98</v>
      </c>
      <c r="DY10" s="40" t="s">
        <v>99</v>
      </c>
      <c r="DZ10" s="40" t="s">
        <v>100</v>
      </c>
      <c r="EA10" s="42" t="s">
        <v>101</v>
      </c>
      <c r="EB10" s="43" t="s">
        <v>57</v>
      </c>
      <c r="EC10" s="43" t="s">
        <v>102</v>
      </c>
      <c r="ED10" s="43" t="s">
        <v>103</v>
      </c>
      <c r="EE10" s="43" t="s">
        <v>104</v>
      </c>
      <c r="EF10" s="44" t="s">
        <v>105</v>
      </c>
      <c r="EG10" s="45" t="s">
        <v>106</v>
      </c>
      <c r="EH10" s="45" t="s">
        <v>58</v>
      </c>
      <c r="EI10" s="45" t="s">
        <v>107</v>
      </c>
      <c r="EJ10" s="45" t="s">
        <v>108</v>
      </c>
      <c r="EK10" s="45" t="s">
        <v>109</v>
      </c>
      <c r="EL10" s="45" t="s">
        <v>132</v>
      </c>
      <c r="EM10" s="41" t="s">
        <v>31</v>
      </c>
      <c r="EN10" s="40" t="s">
        <v>30</v>
      </c>
      <c r="EO10" s="40" t="s">
        <v>96</v>
      </c>
      <c r="EP10" s="40" t="s">
        <v>59</v>
      </c>
      <c r="EQ10" s="40" t="s">
        <v>97</v>
      </c>
      <c r="ER10" s="40" t="s">
        <v>98</v>
      </c>
      <c r="ES10" s="40" t="s">
        <v>99</v>
      </c>
      <c r="ET10" s="40" t="s">
        <v>100</v>
      </c>
      <c r="EU10" s="42" t="s">
        <v>101</v>
      </c>
      <c r="EV10" s="43" t="s">
        <v>57</v>
      </c>
      <c r="EW10" s="43" t="s">
        <v>102</v>
      </c>
      <c r="EX10" s="43" t="s">
        <v>103</v>
      </c>
      <c r="EY10" s="43" t="s">
        <v>104</v>
      </c>
      <c r="EZ10" s="44" t="s">
        <v>105</v>
      </c>
      <c r="FA10" s="45" t="s">
        <v>106</v>
      </c>
      <c r="FB10" s="45" t="s">
        <v>58</v>
      </c>
      <c r="FC10" s="45" t="s">
        <v>107</v>
      </c>
      <c r="FD10" s="45" t="s">
        <v>108</v>
      </c>
      <c r="FE10" s="45" t="s">
        <v>109</v>
      </c>
      <c r="FF10" s="45" t="s">
        <v>132</v>
      </c>
      <c r="FG10" s="41" t="s">
        <v>31</v>
      </c>
      <c r="FH10" s="40" t="s">
        <v>30</v>
      </c>
      <c r="FI10" s="40" t="s">
        <v>96</v>
      </c>
      <c r="FJ10" s="40" t="s">
        <v>59</v>
      </c>
      <c r="FK10" s="40" t="s">
        <v>97</v>
      </c>
      <c r="FL10" s="40" t="s">
        <v>98</v>
      </c>
      <c r="FM10" s="40" t="s">
        <v>99</v>
      </c>
      <c r="FN10" s="40" t="s">
        <v>100</v>
      </c>
      <c r="FO10" s="42" t="s">
        <v>101</v>
      </c>
      <c r="FP10" s="43" t="s">
        <v>57</v>
      </c>
      <c r="FQ10" s="43" t="s">
        <v>102</v>
      </c>
      <c r="FR10" s="43" t="s">
        <v>103</v>
      </c>
      <c r="FS10" s="43" t="s">
        <v>104</v>
      </c>
      <c r="FT10" s="44" t="s">
        <v>105</v>
      </c>
      <c r="FU10" s="45" t="s">
        <v>106</v>
      </c>
      <c r="FV10" s="45" t="s">
        <v>58</v>
      </c>
      <c r="FW10" s="45" t="s">
        <v>107</v>
      </c>
      <c r="FX10" s="45" t="s">
        <v>108</v>
      </c>
      <c r="FY10" s="45" t="s">
        <v>109</v>
      </c>
      <c r="FZ10" s="45" t="s">
        <v>132</v>
      </c>
      <c r="GA10" s="41" t="s">
        <v>31</v>
      </c>
      <c r="GB10" s="40" t="s">
        <v>30</v>
      </c>
      <c r="GC10" s="40" t="s">
        <v>96</v>
      </c>
      <c r="GD10" s="40" t="s">
        <v>59</v>
      </c>
      <c r="GE10" s="40" t="s">
        <v>97</v>
      </c>
      <c r="GF10" s="40" t="s">
        <v>98</v>
      </c>
      <c r="GG10" s="40" t="s">
        <v>99</v>
      </c>
      <c r="GH10" s="40" t="s">
        <v>100</v>
      </c>
      <c r="GI10" s="42" t="s">
        <v>101</v>
      </c>
      <c r="GJ10" s="43" t="s">
        <v>57</v>
      </c>
      <c r="GK10" s="43" t="s">
        <v>102</v>
      </c>
      <c r="GL10" s="43" t="s">
        <v>103</v>
      </c>
      <c r="GM10" s="43" t="s">
        <v>104</v>
      </c>
      <c r="GN10" s="44" t="s">
        <v>105</v>
      </c>
      <c r="GO10" s="45" t="s">
        <v>106</v>
      </c>
      <c r="GP10" s="45" t="s">
        <v>58</v>
      </c>
      <c r="GQ10" s="45" t="s">
        <v>107</v>
      </c>
      <c r="GR10" s="45" t="s">
        <v>108</v>
      </c>
      <c r="GS10" s="45" t="s">
        <v>109</v>
      </c>
      <c r="GT10" s="45" t="s">
        <v>132</v>
      </c>
      <c r="GU10" s="41" t="s">
        <v>31</v>
      </c>
      <c r="GV10" s="40" t="s">
        <v>30</v>
      </c>
      <c r="GW10" s="40" t="s">
        <v>96</v>
      </c>
      <c r="GX10" s="40" t="s">
        <v>59</v>
      </c>
      <c r="GY10" s="40" t="s">
        <v>97</v>
      </c>
      <c r="GZ10" s="40" t="s">
        <v>98</v>
      </c>
      <c r="HA10" s="40" t="s">
        <v>99</v>
      </c>
      <c r="HB10" s="40" t="s">
        <v>100</v>
      </c>
      <c r="HC10" s="42" t="s">
        <v>101</v>
      </c>
      <c r="HD10" s="43" t="s">
        <v>57</v>
      </c>
      <c r="HE10" s="43" t="s">
        <v>102</v>
      </c>
      <c r="HF10" s="43" t="s">
        <v>103</v>
      </c>
      <c r="HG10" s="43" t="s">
        <v>104</v>
      </c>
      <c r="HH10" s="44" t="s">
        <v>105</v>
      </c>
      <c r="HI10" s="45" t="s">
        <v>106</v>
      </c>
      <c r="HJ10" s="45" t="s">
        <v>58</v>
      </c>
      <c r="HK10" s="45" t="s">
        <v>107</v>
      </c>
      <c r="HL10" s="45" t="s">
        <v>108</v>
      </c>
      <c r="HM10" s="45" t="s">
        <v>109</v>
      </c>
      <c r="HN10" s="45" t="s">
        <v>132</v>
      </c>
      <c r="HO10" s="41" t="s">
        <v>31</v>
      </c>
      <c r="HP10" s="40" t="s">
        <v>30</v>
      </c>
      <c r="HQ10" s="40" t="s">
        <v>96</v>
      </c>
      <c r="HR10" s="40" t="s">
        <v>59</v>
      </c>
      <c r="HS10" s="40" t="s">
        <v>97</v>
      </c>
      <c r="HT10" s="40" t="s">
        <v>98</v>
      </c>
      <c r="HU10" s="40" t="s">
        <v>99</v>
      </c>
      <c r="HV10" s="40" t="s">
        <v>100</v>
      </c>
      <c r="HW10" s="42" t="s">
        <v>101</v>
      </c>
      <c r="HX10" s="43" t="s">
        <v>57</v>
      </c>
      <c r="HY10" s="43" t="s">
        <v>102</v>
      </c>
      <c r="HZ10" s="43" t="s">
        <v>103</v>
      </c>
      <c r="IA10" s="43" t="s">
        <v>104</v>
      </c>
      <c r="IB10" s="44" t="s">
        <v>105</v>
      </c>
      <c r="IC10" s="45" t="s">
        <v>106</v>
      </c>
      <c r="ID10" s="45" t="s">
        <v>58</v>
      </c>
      <c r="IE10" s="45" t="s">
        <v>107</v>
      </c>
      <c r="IF10" s="45" t="s">
        <v>108</v>
      </c>
      <c r="IG10" s="45" t="s">
        <v>109</v>
      </c>
      <c r="IH10" s="45" t="s">
        <v>132</v>
      </c>
      <c r="II10" s="41" t="s">
        <v>31</v>
      </c>
      <c r="IJ10" s="40" t="s">
        <v>30</v>
      </c>
      <c r="IK10" s="40" t="s">
        <v>96</v>
      </c>
      <c r="IL10" s="40" t="s">
        <v>59</v>
      </c>
      <c r="IM10" s="40" t="s">
        <v>97</v>
      </c>
      <c r="IN10" s="40" t="s">
        <v>98</v>
      </c>
      <c r="IO10" s="40" t="s">
        <v>99</v>
      </c>
      <c r="IP10" s="40" t="s">
        <v>100</v>
      </c>
      <c r="IQ10" s="42" t="s">
        <v>101</v>
      </c>
      <c r="IR10" s="43" t="s">
        <v>57</v>
      </c>
      <c r="IS10" s="43" t="s">
        <v>102</v>
      </c>
      <c r="IT10" s="43" t="s">
        <v>103</v>
      </c>
      <c r="IU10" s="43" t="s">
        <v>104</v>
      </c>
      <c r="IV10" s="44" t="s">
        <v>105</v>
      </c>
      <c r="IW10" s="45" t="s">
        <v>106</v>
      </c>
      <c r="IX10" s="45" t="s">
        <v>58</v>
      </c>
      <c r="IY10" s="45" t="s">
        <v>107</v>
      </c>
      <c r="IZ10" s="45" t="s">
        <v>108</v>
      </c>
      <c r="JA10" s="45" t="s">
        <v>109</v>
      </c>
      <c r="JB10" s="45" t="s">
        <v>132</v>
      </c>
    </row>
    <row r="11" spans="1:262" s="3" customFormat="1" ht="13.5" customHeight="1">
      <c r="A11" s="46" t="s">
        <v>288</v>
      </c>
      <c r="B11" s="1" t="s">
        <v>384</v>
      </c>
      <c r="C11" s="6"/>
      <c r="E11" s="29">
        <v>603080</v>
      </c>
      <c r="F11" s="47">
        <f t="shared" ref="F11:F14" si="0">E11/C$7</f>
        <v>0.22123923023363137</v>
      </c>
      <c r="G11" s="48">
        <v>-0.02</v>
      </c>
      <c r="H11" s="1">
        <v>48</v>
      </c>
      <c r="I11" s="47">
        <v>0.24</v>
      </c>
      <c r="J11" s="48">
        <v>-0.04</v>
      </c>
      <c r="K11" s="48"/>
      <c r="L11" s="48"/>
      <c r="M11" s="48"/>
      <c r="N11" s="48"/>
      <c r="O11" s="48"/>
      <c r="P11" s="49"/>
      <c r="Q11" s="29"/>
      <c r="R11" s="48"/>
      <c r="S11" s="48"/>
      <c r="U11" s="48"/>
      <c r="V11" s="48"/>
      <c r="W11" s="1" t="s">
        <v>384</v>
      </c>
      <c r="Y11" s="29">
        <v>785637</v>
      </c>
      <c r="Z11" s="48">
        <f t="shared" ref="Z11:Z18" si="1">Y11/W$7</f>
        <v>0.28250964338792794</v>
      </c>
      <c r="AA11" s="47">
        <f t="shared" ref="AA11:AA18" si="2">Z11-F11</f>
        <v>6.1270413154296571E-2</v>
      </c>
      <c r="AB11" s="1">
        <v>63</v>
      </c>
      <c r="AC11" s="47">
        <v>0.315</v>
      </c>
      <c r="AD11" s="47">
        <v>7.4999999999999997E-2</v>
      </c>
      <c r="AE11" s="48"/>
      <c r="AF11" s="48"/>
      <c r="AH11" s="48"/>
      <c r="AI11" s="48"/>
      <c r="AJ11" s="48"/>
      <c r="AK11" s="29"/>
      <c r="AM11" s="48"/>
      <c r="AO11" s="48"/>
      <c r="AP11" s="48"/>
      <c r="AQ11" s="6"/>
      <c r="AS11" s="29">
        <v>612963</v>
      </c>
      <c r="AT11" s="48">
        <f>AS11/AQ$7</f>
        <v>0.22860741336915688</v>
      </c>
      <c r="AU11" s="48">
        <f>AT11-Z11</f>
        <v>-5.3902230018771063E-2</v>
      </c>
      <c r="AV11" s="1">
        <v>51</v>
      </c>
      <c r="AW11" s="48">
        <v>0.255</v>
      </c>
      <c r="AX11" s="48">
        <v>-0.06</v>
      </c>
      <c r="AY11" s="48"/>
      <c r="AZ11" s="48"/>
      <c r="BB11" s="48"/>
      <c r="BC11" s="48"/>
      <c r="BD11" s="49"/>
      <c r="BE11" s="29"/>
      <c r="BF11" s="48"/>
      <c r="BG11" s="48"/>
      <c r="BI11" s="48"/>
      <c r="BJ11" s="48"/>
      <c r="BK11" s="6"/>
      <c r="BM11" s="29">
        <v>683223</v>
      </c>
      <c r="BN11" s="47">
        <v>0.245</v>
      </c>
      <c r="BO11" s="48">
        <f>BN11-AT11</f>
        <v>1.6392586630843115E-2</v>
      </c>
      <c r="BP11" s="1">
        <v>53</v>
      </c>
      <c r="BQ11" s="47">
        <v>0.26500000000000001</v>
      </c>
      <c r="BR11" s="47">
        <v>0.01</v>
      </c>
      <c r="BS11" s="48"/>
      <c r="BT11" s="48"/>
      <c r="BV11" s="48"/>
      <c r="BW11" s="48"/>
      <c r="BX11" s="49"/>
      <c r="BY11" s="29"/>
      <c r="BZ11" s="48"/>
      <c r="CA11" s="48"/>
      <c r="CC11" s="48"/>
      <c r="CD11" s="48"/>
      <c r="CE11" s="29" t="str">
        <f>A11</f>
        <v>fi_sdp01</v>
      </c>
      <c r="CG11" s="29">
        <v>594194</v>
      </c>
      <c r="CH11" s="47">
        <f>CG11/CE$7</f>
        <v>0.21441479541980546</v>
      </c>
      <c r="CI11" s="48">
        <f>CH11-BN11</f>
        <v>-3.0585204580194536E-2</v>
      </c>
      <c r="CJ11" s="1">
        <v>45</v>
      </c>
      <c r="CK11" s="47">
        <v>0.22500000000000001</v>
      </c>
      <c r="CL11" s="47">
        <v>-0.08</v>
      </c>
      <c r="CM11" s="48"/>
      <c r="CN11" s="48"/>
      <c r="CP11" s="48"/>
      <c r="CQ11" s="48"/>
      <c r="CR11" s="48"/>
      <c r="CS11" s="29"/>
      <c r="CT11" s="48"/>
      <c r="CU11" s="48"/>
      <c r="CW11" s="48"/>
      <c r="CX11" s="48"/>
      <c r="CY11" s="240" t="s">
        <v>760</v>
      </c>
      <c r="CZ11" s="240"/>
      <c r="DA11" s="241">
        <v>561558</v>
      </c>
      <c r="DB11" s="242">
        <f>DA11/CY$7</f>
        <v>0.19103399781804897</v>
      </c>
      <c r="DC11" s="48">
        <f>DB11-CH11</f>
        <v>-2.3380797601756487E-2</v>
      </c>
      <c r="DD11" s="241">
        <v>42</v>
      </c>
      <c r="DE11" s="242">
        <v>0.21</v>
      </c>
      <c r="DF11" s="241">
        <v>-3</v>
      </c>
      <c r="DG11" s="29"/>
      <c r="DH11" s="48"/>
      <c r="DI11" s="48"/>
      <c r="DJ11" s="48"/>
      <c r="DK11" s="48"/>
      <c r="DL11" s="48"/>
      <c r="DM11" s="29"/>
      <c r="DN11" s="48"/>
      <c r="DO11" s="48"/>
      <c r="DQ11" s="48"/>
      <c r="DR11" s="48"/>
      <c r="DS11" s="6"/>
      <c r="DU11" s="29">
        <v>490102</v>
      </c>
      <c r="DV11" s="47">
        <f>DU11/DS$7</f>
        <v>0.1651031730605004</v>
      </c>
      <c r="DW11" s="48">
        <f>DV11-DB11</f>
        <v>-2.5930824757548571E-2</v>
      </c>
      <c r="DX11" s="1">
        <v>34</v>
      </c>
      <c r="DY11" s="47">
        <f>DX11/200</f>
        <v>0.17</v>
      </c>
      <c r="DZ11" s="47">
        <f>DY11-DE11</f>
        <v>-3.999999999999998E-2</v>
      </c>
      <c r="EA11" s="29"/>
      <c r="EC11" s="50"/>
      <c r="EF11" s="49"/>
      <c r="EG11" s="29"/>
      <c r="EH11" s="48"/>
      <c r="EI11" s="48"/>
      <c r="EK11" s="48"/>
      <c r="EL11" s="48"/>
      <c r="EM11" s="6"/>
      <c r="EO11" s="29">
        <v>546471</v>
      </c>
      <c r="EP11" s="47">
        <f>EO11/EM$7</f>
        <v>0.1773153453890372</v>
      </c>
      <c r="EQ11" s="47">
        <f>EP11-DV11</f>
        <v>1.2212172328536802E-2</v>
      </c>
      <c r="ER11" s="1">
        <v>40</v>
      </c>
      <c r="ES11" s="47">
        <f>ER11/EM$3</f>
        <v>0.2</v>
      </c>
      <c r="ET11" s="47">
        <f>ES11-DY11</f>
        <v>0.03</v>
      </c>
      <c r="EU11" s="29"/>
      <c r="EV11" s="48"/>
      <c r="EW11" s="48"/>
      <c r="EZ11" s="49"/>
      <c r="FA11" s="29"/>
      <c r="FB11" s="48"/>
      <c r="FC11" s="48"/>
      <c r="FE11" s="48"/>
      <c r="FF11" s="48"/>
      <c r="FG11" s="6"/>
      <c r="FI11" s="29"/>
      <c r="FJ11" s="47"/>
      <c r="FK11" s="47"/>
      <c r="FL11" s="1"/>
      <c r="FM11" s="47"/>
      <c r="FN11" s="47"/>
      <c r="FO11" s="29"/>
      <c r="FP11" s="48"/>
      <c r="FQ11" s="48"/>
      <c r="FT11" s="49"/>
      <c r="FU11" s="29"/>
      <c r="FV11" s="48"/>
      <c r="FW11" s="48"/>
      <c r="FY11" s="48"/>
      <c r="FZ11" s="48"/>
      <c r="GA11" s="6"/>
      <c r="GC11" s="1"/>
      <c r="GD11" s="47"/>
      <c r="GE11" s="1"/>
      <c r="GF11" s="1"/>
      <c r="GG11" s="47"/>
      <c r="GH11" s="1"/>
      <c r="GI11" s="51"/>
      <c r="GN11" s="49"/>
      <c r="GU11" s="6"/>
      <c r="GW11" s="1"/>
      <c r="GX11" s="47"/>
      <c r="GY11" s="1"/>
      <c r="GZ11" s="1"/>
      <c r="HA11" s="47"/>
      <c r="HB11" s="1"/>
      <c r="HC11" s="51"/>
      <c r="HH11" s="49"/>
      <c r="HO11" s="6"/>
      <c r="HQ11" s="1"/>
      <c r="HR11" s="47"/>
      <c r="HS11" s="1"/>
      <c r="HT11" s="1"/>
      <c r="HU11" s="47"/>
      <c r="HV11" s="1"/>
      <c r="HW11" s="51"/>
      <c r="IB11" s="49"/>
      <c r="II11" s="6"/>
      <c r="IK11" s="1"/>
      <c r="IL11" s="47"/>
      <c r="IM11" s="1"/>
      <c r="IN11" s="1"/>
      <c r="IO11" s="47"/>
      <c r="IP11" s="1"/>
      <c r="IQ11" s="51"/>
      <c r="IV11" s="49"/>
    </row>
    <row r="12" spans="1:262" s="3" customFormat="1" ht="13.5" customHeight="1">
      <c r="A12" s="46" t="s">
        <v>294</v>
      </c>
      <c r="B12" s="1" t="s">
        <v>986</v>
      </c>
      <c r="C12" s="6"/>
      <c r="E12" s="29">
        <v>149476</v>
      </c>
      <c r="F12" s="47">
        <f t="shared" si="0"/>
        <v>5.4835105091202305E-2</v>
      </c>
      <c r="G12" s="48">
        <v>2E-3</v>
      </c>
      <c r="H12" s="1">
        <v>11</v>
      </c>
      <c r="I12" s="47">
        <v>5.5E-2</v>
      </c>
      <c r="J12" s="48">
        <v>-5.0000000000000001E-3</v>
      </c>
      <c r="K12" s="48"/>
      <c r="L12" s="48"/>
      <c r="M12" s="48"/>
      <c r="N12" s="48"/>
      <c r="O12" s="48"/>
      <c r="P12" s="49"/>
      <c r="Q12" s="29"/>
      <c r="R12" s="48"/>
      <c r="S12" s="48"/>
      <c r="U12" s="48"/>
      <c r="V12" s="48"/>
      <c r="W12" s="1" t="s">
        <v>385</v>
      </c>
      <c r="Y12" s="29">
        <v>142874</v>
      </c>
      <c r="Z12" s="48">
        <f t="shared" si="1"/>
        <v>5.1376504402678103E-2</v>
      </c>
      <c r="AA12" s="47">
        <f t="shared" si="2"/>
        <v>-3.4586006885242021E-3</v>
      </c>
      <c r="AB12" s="154">
        <v>11</v>
      </c>
      <c r="AC12" s="48">
        <v>5.5E-2</v>
      </c>
      <c r="AD12" s="48">
        <v>0</v>
      </c>
      <c r="AE12" s="48"/>
      <c r="AF12" s="48"/>
      <c r="AH12" s="48"/>
      <c r="AI12" s="48"/>
      <c r="AJ12" s="48"/>
      <c r="AK12" s="29"/>
      <c r="AM12" s="48"/>
      <c r="AO12" s="48"/>
      <c r="AP12" s="48"/>
      <c r="AQ12" s="6"/>
      <c r="AS12" s="29">
        <v>137330</v>
      </c>
      <c r="AT12" s="48">
        <f>AS12/AQ$7</f>
        <v>5.1217864827055322E-2</v>
      </c>
      <c r="AU12" s="48">
        <f>AT12-Z12</f>
        <v>-1.5863957562278069E-4</v>
      </c>
      <c r="AV12" s="154">
        <v>12</v>
      </c>
      <c r="AW12" s="48">
        <v>0.06</v>
      </c>
      <c r="AX12" s="48">
        <v>0</v>
      </c>
      <c r="AY12" s="48"/>
      <c r="AZ12" s="48"/>
      <c r="BB12" s="48"/>
      <c r="BC12" s="48"/>
      <c r="BD12" s="48"/>
      <c r="BE12" s="29"/>
      <c r="BF12" s="48"/>
      <c r="BG12" s="48"/>
      <c r="BI12" s="48"/>
      <c r="BJ12" s="48"/>
      <c r="BK12" s="6"/>
      <c r="BM12" s="1">
        <v>128824</v>
      </c>
      <c r="BN12" s="47">
        <f>BM12/BK7</f>
        <v>4.6144417297064179E-2</v>
      </c>
      <c r="BO12" s="47">
        <v>-5.0000000000000001E-3</v>
      </c>
      <c r="BP12" s="1">
        <v>9</v>
      </c>
      <c r="BQ12" s="47">
        <v>4.4999999999999998E-2</v>
      </c>
      <c r="BR12" s="47">
        <v>-1.4999999999999999E-2</v>
      </c>
      <c r="BS12" s="48"/>
      <c r="BT12" s="48"/>
      <c r="BV12" s="48"/>
      <c r="BW12" s="48"/>
      <c r="BX12" s="48"/>
      <c r="BY12" s="29"/>
      <c r="BZ12" s="48"/>
      <c r="CA12" s="48"/>
      <c r="CC12" s="48"/>
      <c r="CD12" s="48"/>
      <c r="CE12" s="29" t="str">
        <f>A12</f>
        <v>fi_sfp01</v>
      </c>
      <c r="CG12" s="29">
        <v>126520</v>
      </c>
      <c r="CH12" s="47">
        <f>CG12/CE$7</f>
        <v>4.5654718688700635E-2</v>
      </c>
      <c r="CI12" s="48">
        <f>CH12-BN12</f>
        <v>-4.8969860836354379E-4</v>
      </c>
      <c r="CJ12" s="1">
        <v>9</v>
      </c>
      <c r="CK12" s="47">
        <v>0.05</v>
      </c>
      <c r="CL12" s="47">
        <v>0.01</v>
      </c>
      <c r="CM12" s="48"/>
      <c r="CN12" s="48"/>
      <c r="CP12" s="48"/>
      <c r="CQ12" s="48"/>
      <c r="CR12" s="48"/>
      <c r="CS12" s="29"/>
      <c r="CT12" s="48"/>
      <c r="CU12" s="48"/>
      <c r="CW12" s="48"/>
      <c r="CX12" s="48"/>
      <c r="CY12" s="240" t="s">
        <v>763</v>
      </c>
      <c r="CZ12" s="240"/>
      <c r="DA12" s="241">
        <v>125785</v>
      </c>
      <c r="DB12" s="242">
        <f>DA12/CY$7</f>
        <v>4.2790257489953465E-2</v>
      </c>
      <c r="DC12" s="242">
        <f>DB12-CH12</f>
        <v>-2.8644611987471702E-3</v>
      </c>
      <c r="DD12" s="241">
        <v>9</v>
      </c>
      <c r="DE12" s="242">
        <f>DD12/CY$3</f>
        <v>4.4999999999999998E-2</v>
      </c>
      <c r="DF12" s="241">
        <v>0</v>
      </c>
      <c r="DG12" s="29"/>
      <c r="DH12" s="48"/>
      <c r="DI12" s="48"/>
      <c r="DJ12" s="154"/>
      <c r="DK12" s="48"/>
      <c r="DL12" s="48"/>
      <c r="DM12" s="29"/>
      <c r="DN12" s="48"/>
      <c r="DO12" s="48"/>
      <c r="DQ12" s="48"/>
      <c r="DR12" s="48"/>
      <c r="DS12" s="6"/>
      <c r="DU12" s="29">
        <v>144802</v>
      </c>
      <c r="DV12" s="47">
        <f>DU12/DS$7</f>
        <v>4.8780192012084382E-2</v>
      </c>
      <c r="DW12" s="48">
        <f>DV12-DB12</f>
        <v>5.9899345221309172E-3</v>
      </c>
      <c r="DX12" s="1">
        <v>9</v>
      </c>
      <c r="DY12" s="47">
        <f>DX12/200</f>
        <v>4.4999999999999998E-2</v>
      </c>
      <c r="DZ12" s="47">
        <f>DY12-DE12</f>
        <v>0</v>
      </c>
      <c r="EA12" s="29"/>
      <c r="EC12" s="50"/>
      <c r="EF12" s="49"/>
      <c r="EG12" s="29"/>
      <c r="EH12" s="48"/>
      <c r="EI12" s="48"/>
      <c r="EK12" s="48"/>
      <c r="EL12" s="48"/>
      <c r="EM12" s="6"/>
      <c r="EO12" s="29">
        <v>139640</v>
      </c>
      <c r="EP12" s="47">
        <f t="shared" ref="EP12:EP39" si="3">EO12/EM$7</f>
        <v>4.5309476312787242E-2</v>
      </c>
      <c r="EQ12" s="47">
        <f t="shared" ref="EQ12:EQ39" si="4">EP12-DV12</f>
        <v>-3.4707156992971402E-3</v>
      </c>
      <c r="ER12" s="1">
        <v>9</v>
      </c>
      <c r="ES12" s="47">
        <f t="shared" ref="ES12:ES39" si="5">ER12/EM$3</f>
        <v>4.4999999999999998E-2</v>
      </c>
      <c r="ET12" s="47">
        <f t="shared" ref="ET12:ET39" si="6">ES12-DY12</f>
        <v>0</v>
      </c>
      <c r="EU12" s="29"/>
      <c r="EV12" s="48"/>
      <c r="EW12" s="48"/>
      <c r="EZ12" s="49"/>
      <c r="FA12" s="29"/>
      <c r="FB12" s="48"/>
      <c r="FC12" s="48"/>
      <c r="FE12" s="48"/>
      <c r="FF12" s="48"/>
      <c r="FG12" s="6"/>
      <c r="FI12" s="29"/>
      <c r="FJ12" s="47"/>
      <c r="FK12" s="47"/>
      <c r="FL12" s="1"/>
      <c r="FM12" s="47"/>
      <c r="FN12" s="47"/>
      <c r="FO12" s="29"/>
      <c r="FP12" s="48"/>
      <c r="FQ12" s="48"/>
      <c r="FT12" s="49"/>
      <c r="FU12" s="29"/>
      <c r="FV12" s="48"/>
      <c r="FW12" s="48"/>
      <c r="FY12" s="48"/>
      <c r="FZ12" s="48"/>
      <c r="GA12" s="6"/>
      <c r="GC12" s="29"/>
      <c r="GD12" s="47"/>
      <c r="GE12" s="1"/>
      <c r="GF12" s="1"/>
      <c r="GG12" s="47"/>
      <c r="GH12" s="1"/>
      <c r="GI12" s="51"/>
      <c r="GN12" s="49"/>
      <c r="GU12" s="6"/>
      <c r="GW12" s="29"/>
      <c r="GX12" s="47"/>
      <c r="GY12" s="1"/>
      <c r="GZ12" s="1"/>
      <c r="HA12" s="47"/>
      <c r="HB12" s="1"/>
      <c r="HC12" s="51"/>
      <c r="HH12" s="49"/>
      <c r="HO12" s="6"/>
      <c r="HQ12" s="29"/>
      <c r="HR12" s="47"/>
      <c r="HS12" s="1"/>
      <c r="HT12" s="1"/>
      <c r="HU12" s="47"/>
      <c r="HV12" s="1"/>
      <c r="HW12" s="51"/>
      <c r="IB12" s="49"/>
      <c r="II12" s="6"/>
      <c r="IK12" s="29"/>
      <c r="IL12" s="47"/>
      <c r="IM12" s="1"/>
      <c r="IN12" s="1"/>
      <c r="IO12" s="47"/>
      <c r="IP12" s="1"/>
      <c r="IQ12" s="51"/>
      <c r="IV12" s="49"/>
    </row>
    <row r="13" spans="1:262" s="3" customFormat="1" ht="13.5" customHeight="1">
      <c r="A13" s="46" t="s">
        <v>300</v>
      </c>
      <c r="B13" s="1" t="s">
        <v>386</v>
      </c>
      <c r="C13" s="6"/>
      <c r="E13" s="29">
        <v>676717</v>
      </c>
      <c r="F13" s="47">
        <f t="shared" si="0"/>
        <v>0.2482528821483258</v>
      </c>
      <c r="G13" s="47">
        <v>7.2000000000000008E-2</v>
      </c>
      <c r="H13" s="1">
        <v>55</v>
      </c>
      <c r="I13" s="47">
        <v>0.27500000000000002</v>
      </c>
      <c r="J13" s="47">
        <v>7.4999999999999997E-2</v>
      </c>
      <c r="K13" s="48"/>
      <c r="L13" s="48"/>
      <c r="M13" s="48"/>
      <c r="N13" s="48"/>
      <c r="O13" s="48"/>
      <c r="P13" s="49"/>
      <c r="Q13" s="29"/>
      <c r="R13" s="48"/>
      <c r="S13" s="48"/>
      <c r="U13" s="48"/>
      <c r="V13" s="48"/>
      <c r="W13" s="1" t="s">
        <v>386</v>
      </c>
      <c r="Y13" s="29">
        <v>552003</v>
      </c>
      <c r="Z13" s="48">
        <f t="shared" si="1"/>
        <v>0.1984964693351591</v>
      </c>
      <c r="AA13" s="47">
        <f t="shared" si="2"/>
        <v>-4.9756412813166701E-2</v>
      </c>
      <c r="AB13" s="154">
        <v>44</v>
      </c>
      <c r="AC13" s="48">
        <v>0.22</v>
      </c>
      <c r="AD13" s="48">
        <v>-5.5E-2</v>
      </c>
      <c r="AE13" s="48"/>
      <c r="AF13" s="48"/>
      <c r="AH13" s="48"/>
      <c r="AI13" s="48"/>
      <c r="AJ13" s="48"/>
      <c r="AK13" s="29"/>
      <c r="AM13" s="48"/>
      <c r="AO13" s="48"/>
      <c r="AP13" s="48"/>
      <c r="AQ13" s="6"/>
      <c r="AS13" s="29">
        <v>600592</v>
      </c>
      <c r="AT13" s="48">
        <f>AS13/AQ$7</f>
        <v>0.22399359114695122</v>
      </c>
      <c r="AU13" s="48">
        <f>AT13-Z13</f>
        <v>2.5497121811792117E-2</v>
      </c>
      <c r="AV13" s="154">
        <v>48</v>
      </c>
      <c r="AW13" s="48">
        <v>0.24</v>
      </c>
      <c r="AX13" s="48">
        <v>0.02</v>
      </c>
      <c r="AY13" s="48"/>
      <c r="AZ13" s="48"/>
      <c r="BB13" s="48"/>
      <c r="BC13" s="48"/>
      <c r="BD13" s="48"/>
      <c r="BE13" s="29"/>
      <c r="BF13" s="48"/>
      <c r="BG13" s="48"/>
      <c r="BI13" s="48"/>
      <c r="BJ13" s="48"/>
      <c r="BK13" s="6"/>
      <c r="BM13" s="29">
        <v>689391</v>
      </c>
      <c r="BN13" s="47">
        <v>0.247</v>
      </c>
      <c r="BO13" s="48">
        <f>BN13-AT13</f>
        <v>2.3006408853048776E-2</v>
      </c>
      <c r="BP13" s="1">
        <v>55</v>
      </c>
      <c r="BQ13" s="47">
        <v>0.27500000000000002</v>
      </c>
      <c r="BR13" s="47">
        <v>3.5000000000000003E-2</v>
      </c>
      <c r="BS13" s="48"/>
      <c r="BT13" s="48"/>
      <c r="BV13" s="48"/>
      <c r="BW13" s="48"/>
      <c r="BX13" s="48"/>
      <c r="BY13" s="29"/>
      <c r="BZ13" s="48"/>
      <c r="CA13" s="48"/>
      <c r="CC13" s="48"/>
      <c r="CD13" s="48"/>
      <c r="CE13" s="29" t="str">
        <f>A13</f>
        <v>fi_kesk01</v>
      </c>
      <c r="CG13" s="29">
        <v>640428</v>
      </c>
      <c r="CH13" s="47">
        <f>CG13/CE$7</f>
        <v>0.23109832580119485</v>
      </c>
      <c r="CI13" s="48">
        <f>CH13-BN13</f>
        <v>-1.5901674198805144E-2</v>
      </c>
      <c r="CJ13" s="1">
        <v>51</v>
      </c>
      <c r="CK13" s="47">
        <v>0.255</v>
      </c>
      <c r="CL13" s="47">
        <v>-0.04</v>
      </c>
      <c r="CM13" s="48"/>
      <c r="CN13" s="48"/>
      <c r="CP13" s="48"/>
      <c r="CQ13" s="48"/>
      <c r="CR13" s="48"/>
      <c r="CS13" s="29"/>
      <c r="CT13" s="48"/>
      <c r="CU13" s="48"/>
      <c r="CW13" s="48"/>
      <c r="CX13" s="48"/>
      <c r="CY13" s="240" t="s">
        <v>761</v>
      </c>
      <c r="CZ13" s="240"/>
      <c r="DA13" s="241">
        <v>463266</v>
      </c>
      <c r="DB13" s="243">
        <f>DA13/CY$7</f>
        <v>0.15759646560671609</v>
      </c>
      <c r="DC13" s="48">
        <f>DB13-CH13</f>
        <v>-7.3501860194478769E-2</v>
      </c>
      <c r="DD13" s="241">
        <v>35</v>
      </c>
      <c r="DE13" s="242">
        <v>0.17499999999999999</v>
      </c>
      <c r="DF13" s="241">
        <v>-16</v>
      </c>
      <c r="DG13" s="29"/>
      <c r="DH13" s="48"/>
      <c r="DI13" s="48"/>
      <c r="DJ13" s="154"/>
      <c r="DK13" s="48"/>
      <c r="DL13" s="48"/>
      <c r="DM13" s="29"/>
      <c r="DN13" s="48"/>
      <c r="DO13" s="48"/>
      <c r="DQ13" s="48"/>
      <c r="DR13" s="48"/>
      <c r="DS13" s="6"/>
      <c r="DU13" s="29">
        <v>626218</v>
      </c>
      <c r="DV13" s="47">
        <f>DU13/DS$7</f>
        <v>0.21095726772712711</v>
      </c>
      <c r="DW13" s="48">
        <f>DV13-DB13</f>
        <v>5.3360802120411027E-2</v>
      </c>
      <c r="DX13" s="1">
        <v>49</v>
      </c>
      <c r="DY13" s="47">
        <f>DX13/200</f>
        <v>0.245</v>
      </c>
      <c r="DZ13" s="47">
        <f>DY13-DE13</f>
        <v>7.0000000000000007E-2</v>
      </c>
      <c r="EA13" s="29"/>
      <c r="EC13" s="50"/>
      <c r="EF13" s="49"/>
      <c r="EG13" s="29"/>
      <c r="EH13" s="48"/>
      <c r="EI13" s="48"/>
      <c r="EK13" s="48"/>
      <c r="EL13" s="48"/>
      <c r="EM13" s="6"/>
      <c r="EO13" s="29">
        <v>423920</v>
      </c>
      <c r="EP13" s="47">
        <f t="shared" si="3"/>
        <v>0.13755079632280698</v>
      </c>
      <c r="EQ13" s="47">
        <f t="shared" si="4"/>
        <v>-7.3406471404320134E-2</v>
      </c>
      <c r="ER13" s="1">
        <v>31</v>
      </c>
      <c r="ES13" s="47">
        <f t="shared" si="5"/>
        <v>0.155</v>
      </c>
      <c r="ET13" s="47">
        <f t="shared" si="6"/>
        <v>-0.09</v>
      </c>
      <c r="EU13" s="29"/>
      <c r="EV13" s="48"/>
      <c r="EW13" s="48"/>
      <c r="EZ13" s="49"/>
      <c r="FA13" s="29"/>
      <c r="FB13" s="48"/>
      <c r="FC13" s="48"/>
      <c r="FE13" s="48"/>
      <c r="FF13" s="48"/>
      <c r="FG13" s="6"/>
      <c r="FI13" s="29"/>
      <c r="FJ13" s="47"/>
      <c r="FK13" s="47"/>
      <c r="FL13" s="1"/>
      <c r="FM13" s="47"/>
      <c r="FN13" s="47"/>
      <c r="FO13" s="29"/>
      <c r="FP13" s="48"/>
      <c r="FQ13" s="48"/>
      <c r="FT13" s="49"/>
      <c r="FU13" s="29"/>
      <c r="FV13" s="48"/>
      <c r="FW13" s="48"/>
      <c r="FY13" s="48"/>
      <c r="FZ13" s="48"/>
      <c r="GA13" s="6"/>
      <c r="GB13" s="52"/>
      <c r="GC13" s="52"/>
      <c r="GD13" s="53"/>
      <c r="GE13" s="1"/>
      <c r="GF13" s="54"/>
      <c r="GG13" s="53"/>
      <c r="GH13" s="1"/>
      <c r="GI13" s="55"/>
      <c r="GJ13" s="1"/>
      <c r="GK13" s="1"/>
      <c r="GL13" s="1"/>
      <c r="GM13" s="1"/>
      <c r="GN13" s="56"/>
      <c r="GO13" s="1"/>
      <c r="GP13" s="1"/>
      <c r="GQ13" s="1"/>
      <c r="GR13" s="1"/>
      <c r="GS13" s="1"/>
      <c r="GT13" s="1"/>
      <c r="GU13" s="6"/>
      <c r="GV13" s="52"/>
      <c r="GW13" s="52"/>
      <c r="GX13" s="53"/>
      <c r="GY13" s="1"/>
      <c r="GZ13" s="54"/>
      <c r="HA13" s="53"/>
      <c r="HB13" s="1"/>
      <c r="HC13" s="55"/>
      <c r="HD13" s="1"/>
      <c r="HE13" s="1"/>
      <c r="HF13" s="1"/>
      <c r="HG13" s="1"/>
      <c r="HH13" s="56"/>
      <c r="HI13" s="1"/>
      <c r="HJ13" s="1"/>
      <c r="HK13" s="1"/>
      <c r="HL13" s="1"/>
      <c r="HM13" s="1"/>
      <c r="HN13" s="1"/>
      <c r="HO13" s="6"/>
      <c r="HP13" s="52"/>
      <c r="HQ13" s="52"/>
      <c r="HR13" s="53"/>
      <c r="HS13" s="1"/>
      <c r="HT13" s="54"/>
      <c r="HU13" s="53"/>
      <c r="HV13" s="1"/>
      <c r="HW13" s="55"/>
      <c r="HX13" s="1"/>
      <c r="HY13" s="1"/>
      <c r="HZ13" s="1"/>
      <c r="IA13" s="1"/>
      <c r="IB13" s="56"/>
      <c r="IC13" s="1"/>
      <c r="ID13" s="1"/>
      <c r="IE13" s="1"/>
      <c r="IF13" s="1"/>
      <c r="IG13" s="1"/>
      <c r="IH13" s="1"/>
      <c r="II13" s="6"/>
      <c r="IJ13" s="52"/>
      <c r="IK13" s="52"/>
      <c r="IL13" s="53"/>
      <c r="IM13" s="1"/>
      <c r="IN13" s="54"/>
      <c r="IO13" s="53"/>
      <c r="IP13" s="1"/>
      <c r="IQ13" s="55"/>
      <c r="IR13" s="1"/>
      <c r="IS13" s="1"/>
      <c r="IT13" s="1"/>
      <c r="IU13" s="1"/>
      <c r="IV13" s="56"/>
      <c r="IW13" s="1"/>
      <c r="IX13" s="1"/>
      <c r="IY13" s="1"/>
      <c r="IZ13" s="1"/>
      <c r="JA13" s="1"/>
      <c r="JB13" s="1"/>
    </row>
    <row r="14" spans="1:262" s="3" customFormat="1" ht="13.5" customHeight="1">
      <c r="A14" s="46" t="s">
        <v>306</v>
      </c>
      <c r="B14" s="1" t="s">
        <v>387</v>
      </c>
      <c r="C14" s="6"/>
      <c r="E14" s="29">
        <v>21210</v>
      </c>
      <c r="F14" s="47">
        <f t="shared" si="0"/>
        <v>7.7808650150151251E-3</v>
      </c>
      <c r="G14" s="48">
        <v>-2E-3</v>
      </c>
      <c r="H14" s="1">
        <v>1</v>
      </c>
      <c r="I14" s="47">
        <v>5.0000000000000001E-3</v>
      </c>
      <c r="J14" s="48">
        <v>5.0000000000000001E-3</v>
      </c>
      <c r="K14" s="48"/>
      <c r="L14" s="48"/>
      <c r="M14" s="48"/>
      <c r="N14" s="48"/>
      <c r="O14" s="48"/>
      <c r="P14" s="49"/>
      <c r="Q14" s="29"/>
      <c r="R14" s="48"/>
      <c r="S14" s="48"/>
      <c r="U14" s="48"/>
      <c r="V14" s="48"/>
      <c r="W14" s="1" t="s">
        <v>387</v>
      </c>
      <c r="Y14" s="29">
        <v>16247</v>
      </c>
      <c r="Z14" s="48">
        <f t="shared" si="1"/>
        <v>5.8423090767411225E-3</v>
      </c>
      <c r="AA14" s="47">
        <f t="shared" si="2"/>
        <v>-1.9385559382740026E-3</v>
      </c>
      <c r="AB14" s="154">
        <v>0</v>
      </c>
      <c r="AC14" s="48">
        <v>0</v>
      </c>
      <c r="AD14" s="48">
        <v>-5.0000000000000001E-3</v>
      </c>
      <c r="AE14" s="48"/>
      <c r="AF14" s="48"/>
      <c r="AH14" s="48"/>
      <c r="AI14" s="48"/>
      <c r="AJ14" s="48"/>
      <c r="AK14" s="29"/>
      <c r="AM14" s="48"/>
      <c r="AO14" s="48"/>
      <c r="AP14" s="48"/>
      <c r="AQ14" s="6"/>
      <c r="AS14" s="29"/>
      <c r="AT14" s="48" t="s">
        <v>287</v>
      </c>
      <c r="AU14" s="48" t="s">
        <v>287</v>
      </c>
      <c r="AV14" s="154" t="s">
        <v>287</v>
      </c>
      <c r="AW14" s="48" t="s">
        <v>287</v>
      </c>
      <c r="AX14" s="48" t="s">
        <v>287</v>
      </c>
      <c r="AY14" s="48"/>
      <c r="AZ14" s="48"/>
      <c r="BB14" s="48"/>
      <c r="BC14" s="48"/>
      <c r="BD14" s="48"/>
      <c r="BE14" s="29"/>
      <c r="BF14" s="48"/>
      <c r="BG14" s="48"/>
      <c r="BI14" s="48"/>
      <c r="BJ14" s="48"/>
      <c r="BK14" s="6"/>
      <c r="BM14" s="29"/>
      <c r="BN14" s="47" t="s">
        <v>287</v>
      </c>
      <c r="BO14" s="47" t="s">
        <v>287</v>
      </c>
      <c r="BP14" s="1" t="s">
        <v>287</v>
      </c>
      <c r="BQ14" s="47" t="s">
        <v>287</v>
      </c>
      <c r="BR14" s="47" t="s">
        <v>287</v>
      </c>
      <c r="BS14" s="48"/>
      <c r="BT14" s="48"/>
      <c r="BV14" s="48"/>
      <c r="BW14" s="48"/>
      <c r="BX14" s="48"/>
      <c r="BY14" s="29"/>
      <c r="BZ14" s="48"/>
      <c r="CA14" s="48"/>
      <c r="CC14" s="48"/>
      <c r="CD14" s="48"/>
      <c r="CE14" s="29"/>
      <c r="CG14" s="29"/>
      <c r="CH14" s="47" t="s">
        <v>287</v>
      </c>
      <c r="CI14" s="47" t="s">
        <v>287</v>
      </c>
      <c r="CJ14" s="1" t="s">
        <v>287</v>
      </c>
      <c r="CK14" s="47" t="s">
        <v>287</v>
      </c>
      <c r="CL14" s="47" t="s">
        <v>287</v>
      </c>
      <c r="CM14" s="48"/>
      <c r="CN14" s="48"/>
      <c r="CP14" s="48"/>
      <c r="CQ14" s="48"/>
      <c r="CR14" s="48"/>
      <c r="CS14" s="29"/>
      <c r="CT14" s="48"/>
      <c r="CU14" s="48"/>
      <c r="CW14" s="48"/>
      <c r="CX14" s="48"/>
      <c r="CY14" s="6"/>
      <c r="DA14" s="244"/>
      <c r="DB14" s="243"/>
      <c r="DC14" s="243"/>
      <c r="DD14" s="245"/>
      <c r="DE14" s="243"/>
      <c r="DF14" s="243"/>
      <c r="DG14" s="29"/>
      <c r="DH14" s="48"/>
      <c r="DI14" s="48"/>
      <c r="DJ14" s="154"/>
      <c r="DK14" s="48"/>
      <c r="DL14" s="48"/>
      <c r="DM14" s="29"/>
      <c r="DN14" s="48"/>
      <c r="DO14" s="48"/>
      <c r="DQ14" s="48"/>
      <c r="DR14" s="48"/>
      <c r="DS14" s="6"/>
      <c r="DU14" s="29"/>
      <c r="DV14" s="47"/>
      <c r="DW14" s="47"/>
      <c r="DX14" s="1"/>
      <c r="DY14" s="47"/>
      <c r="DZ14" s="47"/>
      <c r="EA14" s="29"/>
      <c r="EC14" s="50"/>
      <c r="EF14" s="49"/>
      <c r="EG14" s="29"/>
      <c r="EH14" s="48"/>
      <c r="EI14" s="48"/>
      <c r="EK14" s="48"/>
      <c r="EL14" s="48"/>
      <c r="EM14" s="6"/>
      <c r="EO14" s="29"/>
      <c r="EP14" s="47"/>
      <c r="EQ14" s="47"/>
      <c r="ER14" s="1"/>
      <c r="ES14" s="47"/>
      <c r="ET14" s="47"/>
      <c r="EU14" s="29"/>
      <c r="EV14" s="48"/>
      <c r="EW14" s="48"/>
      <c r="EZ14" s="49"/>
      <c r="FA14" s="29"/>
      <c r="FB14" s="48"/>
      <c r="FC14" s="48"/>
      <c r="FE14" s="48"/>
      <c r="FF14" s="48"/>
      <c r="FG14" s="6"/>
      <c r="FI14" s="29"/>
      <c r="FJ14" s="47"/>
      <c r="FK14" s="47"/>
      <c r="FL14" s="1"/>
      <c r="FM14" s="47"/>
      <c r="FN14" s="47"/>
      <c r="FO14" s="29"/>
      <c r="FP14" s="48"/>
      <c r="FQ14" s="48"/>
      <c r="FT14" s="49"/>
      <c r="FU14" s="29"/>
      <c r="FV14" s="48"/>
      <c r="FW14" s="48"/>
      <c r="FY14" s="48"/>
      <c r="FZ14" s="48"/>
      <c r="GA14" s="6"/>
      <c r="GC14" s="29"/>
      <c r="GD14" s="47"/>
      <c r="GE14" s="1"/>
      <c r="GF14" s="57"/>
      <c r="GG14" s="47"/>
      <c r="GH14" s="1"/>
      <c r="GI14" s="51"/>
      <c r="GN14" s="49"/>
      <c r="GU14" s="6"/>
      <c r="GW14" s="29"/>
      <c r="GX14" s="47"/>
      <c r="GY14" s="1"/>
      <c r="GZ14" s="57"/>
      <c r="HA14" s="47"/>
      <c r="HB14" s="1"/>
      <c r="HC14" s="51"/>
      <c r="HH14" s="49"/>
      <c r="HO14" s="6"/>
      <c r="HQ14" s="29"/>
      <c r="HR14" s="47"/>
      <c r="HS14" s="1"/>
      <c r="HT14" s="57"/>
      <c r="HU14" s="47"/>
      <c r="HV14" s="1"/>
      <c r="HW14" s="51"/>
      <c r="IB14" s="49"/>
      <c r="II14" s="6"/>
      <c r="IK14" s="29"/>
      <c r="IL14" s="47"/>
      <c r="IM14" s="1"/>
      <c r="IN14" s="57"/>
      <c r="IO14" s="47"/>
      <c r="IP14" s="1"/>
      <c r="IQ14" s="51"/>
      <c r="IV14" s="49"/>
    </row>
    <row r="15" spans="1:262" s="3" customFormat="1" ht="13.5" customHeight="1">
      <c r="A15" s="46" t="s">
        <v>310</v>
      </c>
      <c r="B15" s="1" t="s">
        <v>388</v>
      </c>
      <c r="C15" s="6"/>
      <c r="E15" s="29">
        <v>526487</v>
      </c>
      <c r="F15" s="47">
        <f t="shared" ref="F15:F22" si="7">E15/C$7</f>
        <v>0.19314117299199757</v>
      </c>
      <c r="G15" s="48">
        <v>-3.7999999999999999E-2</v>
      </c>
      <c r="H15" s="1">
        <v>40</v>
      </c>
      <c r="I15" s="47">
        <v>0.2</v>
      </c>
      <c r="J15" s="48">
        <v>-6.5000000000000002E-2</v>
      </c>
      <c r="K15" s="48"/>
      <c r="L15" s="48"/>
      <c r="M15" s="48"/>
      <c r="N15" s="48"/>
      <c r="O15" s="48"/>
      <c r="P15" s="49"/>
      <c r="Q15" s="29"/>
      <c r="R15" s="48"/>
      <c r="S15" s="48"/>
      <c r="U15" s="48"/>
      <c r="V15" s="48"/>
      <c r="W15" s="1" t="s">
        <v>388</v>
      </c>
      <c r="Y15" s="29">
        <v>497624</v>
      </c>
      <c r="Z15" s="48">
        <f t="shared" si="1"/>
        <v>0.17894215621371481</v>
      </c>
      <c r="AA15" s="47">
        <f t="shared" si="2"/>
        <v>-1.4199016778282753E-2</v>
      </c>
      <c r="AB15" s="154">
        <v>39</v>
      </c>
      <c r="AC15" s="48">
        <v>0.19500000000000001</v>
      </c>
      <c r="AD15" s="48">
        <v>-5.0000000000000001E-3</v>
      </c>
      <c r="AE15" s="48"/>
      <c r="AF15" s="48"/>
      <c r="AH15" s="48"/>
      <c r="AI15" s="48"/>
      <c r="AJ15" s="48"/>
      <c r="AK15" s="29"/>
      <c r="AM15" s="48"/>
      <c r="AO15" s="48"/>
      <c r="AP15" s="48"/>
      <c r="AQ15" s="6"/>
      <c r="AS15" s="29">
        <v>563835</v>
      </c>
      <c r="AT15" s="48">
        <f>AS15/AQ$7</f>
        <v>0.21028489634284381</v>
      </c>
      <c r="AU15" s="48">
        <f>AT15-Z15</f>
        <v>3.1342740129128993E-2</v>
      </c>
      <c r="AV15" s="154">
        <v>46</v>
      </c>
      <c r="AW15" s="48">
        <v>0.23</v>
      </c>
      <c r="AX15" s="48">
        <v>3.5000000000000003E-2</v>
      </c>
      <c r="AY15" s="48"/>
      <c r="AZ15" s="48"/>
      <c r="BB15" s="48"/>
      <c r="BC15" s="48"/>
      <c r="BD15" s="48"/>
      <c r="BE15" s="29"/>
      <c r="BF15" s="48"/>
      <c r="BG15" s="48"/>
      <c r="BI15" s="48"/>
      <c r="BJ15" s="48"/>
      <c r="BK15" s="6"/>
      <c r="BM15" s="29">
        <v>517904</v>
      </c>
      <c r="BN15" s="47">
        <v>0.18600000000000003</v>
      </c>
      <c r="BO15" s="48">
        <f>BN15-AT15</f>
        <v>-2.4284896342843781E-2</v>
      </c>
      <c r="BP15" s="1">
        <v>40</v>
      </c>
      <c r="BQ15" s="47">
        <v>0.2</v>
      </c>
      <c r="BR15" s="47">
        <v>-0.03</v>
      </c>
      <c r="BS15" s="48"/>
      <c r="BT15" s="48"/>
      <c r="BV15" s="48"/>
      <c r="BW15" s="48"/>
      <c r="BX15" s="48"/>
      <c r="BY15" s="29"/>
      <c r="BZ15" s="48"/>
      <c r="CA15" s="48"/>
      <c r="CC15" s="48"/>
      <c r="CD15" s="48"/>
      <c r="CE15" s="29" t="str">
        <f>A15</f>
        <v>fi_kok01</v>
      </c>
      <c r="CG15" s="29">
        <v>616841</v>
      </c>
      <c r="CH15" s="47">
        <f>CG15/CE$7</f>
        <v>0.22258696119709762</v>
      </c>
      <c r="CI15" s="48">
        <f>CH15-BN15</f>
        <v>3.6586961197097589E-2</v>
      </c>
      <c r="CJ15" s="1">
        <v>50</v>
      </c>
      <c r="CK15" s="47">
        <v>0.25</v>
      </c>
      <c r="CL15" s="47">
        <v>0.1</v>
      </c>
      <c r="CM15" s="48"/>
      <c r="CN15" s="48"/>
      <c r="CP15" s="48"/>
      <c r="CQ15" s="48"/>
      <c r="CR15" s="48"/>
      <c r="CS15" s="29"/>
      <c r="CT15" s="48"/>
      <c r="CU15" s="48"/>
      <c r="CW15" s="48"/>
      <c r="CX15" s="48"/>
      <c r="CY15" s="240" t="s">
        <v>759</v>
      </c>
      <c r="CZ15" s="240"/>
      <c r="DA15" s="241">
        <v>599138</v>
      </c>
      <c r="DB15" s="243">
        <f t="shared" ref="DB15:DB17" si="8">DA15/CY$7</f>
        <v>0.20381817618965489</v>
      </c>
      <c r="DC15" s="48">
        <f>DB15-CH15</f>
        <v>-1.8768785007442723E-2</v>
      </c>
      <c r="DD15" s="241">
        <v>44</v>
      </c>
      <c r="DE15" s="242">
        <v>0.22</v>
      </c>
      <c r="DF15" s="241">
        <v>-6</v>
      </c>
      <c r="DG15" s="29"/>
      <c r="DH15" s="48"/>
      <c r="DI15" s="48"/>
      <c r="DJ15" s="154"/>
      <c r="DK15" s="48"/>
      <c r="DL15" s="48"/>
      <c r="DM15" s="29"/>
      <c r="DN15" s="48"/>
      <c r="DO15" s="48"/>
      <c r="DQ15" s="48"/>
      <c r="DR15" s="48"/>
      <c r="DS15" s="6"/>
      <c r="DU15" s="29">
        <v>540212</v>
      </c>
      <c r="DV15" s="47">
        <f>DU15/DS$7</f>
        <v>0.18198398563025461</v>
      </c>
      <c r="DW15" s="48">
        <f>DV15-DB15</f>
        <v>-2.1834190559400279E-2</v>
      </c>
      <c r="DX15" s="1">
        <v>37</v>
      </c>
      <c r="DY15" s="47">
        <f>DX15/200</f>
        <v>0.185</v>
      </c>
      <c r="DZ15" s="47">
        <f>DY15-DE15</f>
        <v>-3.5000000000000003E-2</v>
      </c>
      <c r="EA15" s="29"/>
      <c r="EC15" s="50"/>
      <c r="EF15" s="49"/>
      <c r="EG15" s="29"/>
      <c r="EH15" s="48"/>
      <c r="EI15" s="48"/>
      <c r="EK15" s="48"/>
      <c r="EL15" s="48"/>
      <c r="EM15" s="6"/>
      <c r="EO15" s="29">
        <v>523957</v>
      </c>
      <c r="EP15" s="47">
        <f t="shared" si="3"/>
        <v>0.17001014953035709</v>
      </c>
      <c r="EQ15" s="47">
        <f t="shared" si="4"/>
        <v>-1.1973836099897522E-2</v>
      </c>
      <c r="ER15" s="1">
        <v>38</v>
      </c>
      <c r="ES15" s="47">
        <f t="shared" si="5"/>
        <v>0.19</v>
      </c>
      <c r="ET15" s="47">
        <f t="shared" si="6"/>
        <v>5.0000000000000044E-3</v>
      </c>
      <c r="EU15" s="29"/>
      <c r="EV15" s="48"/>
      <c r="EW15" s="48"/>
      <c r="EZ15" s="49"/>
      <c r="FA15" s="29"/>
      <c r="FB15" s="48"/>
      <c r="FC15" s="48"/>
      <c r="FE15" s="48"/>
      <c r="FF15" s="48"/>
      <c r="FG15" s="6"/>
      <c r="FI15" s="29"/>
      <c r="FJ15" s="47"/>
      <c r="FK15" s="47"/>
      <c r="FL15" s="1"/>
      <c r="FM15" s="47"/>
      <c r="FN15" s="47"/>
      <c r="FO15" s="29"/>
      <c r="FP15" s="48"/>
      <c r="FQ15" s="48"/>
      <c r="FT15" s="49"/>
      <c r="FU15" s="29"/>
      <c r="FV15" s="48"/>
      <c r="FW15" s="48"/>
      <c r="FY15" s="48"/>
      <c r="FZ15" s="48"/>
      <c r="GA15" s="6"/>
      <c r="GC15" s="1"/>
      <c r="GD15" s="47"/>
      <c r="GE15" s="1"/>
      <c r="GF15" s="1"/>
      <c r="GG15" s="47"/>
      <c r="GH15" s="1"/>
      <c r="GI15" s="51"/>
      <c r="GN15" s="49"/>
      <c r="GU15" s="6"/>
      <c r="GW15" s="1"/>
      <c r="GX15" s="47"/>
      <c r="GY15" s="1"/>
      <c r="GZ15" s="1"/>
      <c r="HA15" s="47"/>
      <c r="HB15" s="1"/>
      <c r="HC15" s="51"/>
      <c r="HH15" s="49"/>
      <c r="HO15" s="6"/>
      <c r="HQ15" s="1"/>
      <c r="HR15" s="47"/>
      <c r="HS15" s="1"/>
      <c r="HT15" s="1"/>
      <c r="HU15" s="47"/>
      <c r="HV15" s="1"/>
      <c r="HW15" s="51"/>
      <c r="IB15" s="49"/>
      <c r="II15" s="6"/>
      <c r="IK15" s="1"/>
      <c r="IL15" s="47"/>
      <c r="IM15" s="1"/>
      <c r="IN15" s="1"/>
      <c r="IO15" s="47"/>
      <c r="IP15" s="1"/>
      <c r="IQ15" s="51"/>
      <c r="IV15" s="49"/>
    </row>
    <row r="16" spans="1:262" s="3" customFormat="1" ht="13.5" customHeight="1">
      <c r="A16" s="46" t="s">
        <v>315</v>
      </c>
      <c r="B16" s="1" t="s">
        <v>389</v>
      </c>
      <c r="C16" s="6"/>
      <c r="E16" s="29">
        <v>274639</v>
      </c>
      <c r="F16" s="47">
        <f t="shared" si="7"/>
        <v>0.10075101305321731</v>
      </c>
      <c r="G16" s="47">
        <v>-3.5000000000000003E-2</v>
      </c>
      <c r="H16" s="1">
        <v>19</v>
      </c>
      <c r="I16" s="47">
        <v>9.5000000000000001E-2</v>
      </c>
      <c r="J16" s="47">
        <v>-5.0000000000000001E-3</v>
      </c>
      <c r="K16" s="48"/>
      <c r="L16" s="48"/>
      <c r="M16" s="48"/>
      <c r="N16" s="48"/>
      <c r="O16" s="48"/>
      <c r="P16" s="49"/>
      <c r="Q16" s="29"/>
      <c r="R16" s="48"/>
      <c r="S16" s="48"/>
      <c r="U16" s="48"/>
      <c r="V16" s="48"/>
      <c r="W16" s="1" t="s">
        <v>389</v>
      </c>
      <c r="Y16" s="29">
        <v>310340</v>
      </c>
      <c r="Z16" s="48">
        <f t="shared" si="1"/>
        <v>0.11159612229185942</v>
      </c>
      <c r="AA16" s="47">
        <f t="shared" si="2"/>
        <v>1.0845109238642112E-2</v>
      </c>
      <c r="AB16" s="154">
        <v>22</v>
      </c>
      <c r="AC16" s="48">
        <v>0.11</v>
      </c>
      <c r="AD16" s="48">
        <v>1.4999999999999999E-2</v>
      </c>
      <c r="AE16" s="48"/>
      <c r="AF16" s="48"/>
      <c r="AH16" s="48"/>
      <c r="AI16" s="48"/>
      <c r="AJ16" s="48"/>
      <c r="AK16" s="29"/>
      <c r="AM16" s="48"/>
      <c r="AO16" s="48"/>
      <c r="AP16" s="48"/>
      <c r="AQ16" s="6"/>
      <c r="AS16" s="29">
        <v>291675</v>
      </c>
      <c r="AT16" s="48">
        <f>AS16/AQ$7</f>
        <v>0.10878155336365952</v>
      </c>
      <c r="AU16" s="48">
        <f>AT16-Z16</f>
        <v>-2.8145689281998953E-3</v>
      </c>
      <c r="AV16" s="154">
        <v>20</v>
      </c>
      <c r="AW16" s="48">
        <v>0.1</v>
      </c>
      <c r="AX16" s="48">
        <v>-0.01</v>
      </c>
      <c r="AY16" s="48"/>
      <c r="AZ16" s="48"/>
      <c r="BB16" s="48"/>
      <c r="BC16" s="48"/>
      <c r="BD16" s="48"/>
      <c r="BE16" s="29"/>
      <c r="BF16" s="48"/>
      <c r="BG16" s="48"/>
      <c r="BI16" s="48"/>
      <c r="BJ16" s="48"/>
      <c r="BK16" s="6"/>
      <c r="BM16" s="29">
        <v>277152</v>
      </c>
      <c r="BN16" s="47">
        <v>9.9000000000000005E-2</v>
      </c>
      <c r="BO16" s="48">
        <f>BN16-AT16</f>
        <v>-9.7815533636595176E-3</v>
      </c>
      <c r="BP16" s="1">
        <v>19</v>
      </c>
      <c r="BQ16" s="47">
        <v>9.5000000000000001E-2</v>
      </c>
      <c r="BR16" s="47">
        <v>-5.0000000000000001E-3</v>
      </c>
      <c r="BS16" s="48"/>
      <c r="BT16" s="48"/>
      <c r="BV16" s="48"/>
      <c r="BW16" s="48"/>
      <c r="BX16" s="48"/>
      <c r="BY16" s="29"/>
      <c r="BZ16" s="48"/>
      <c r="CA16" s="48"/>
      <c r="CC16" s="48"/>
      <c r="CD16" s="48"/>
      <c r="CE16" s="29" t="str">
        <f>A16</f>
        <v>fi_vas01</v>
      </c>
      <c r="CG16" s="29">
        <v>244296</v>
      </c>
      <c r="CH16" s="47">
        <f>CG16/CE$7</f>
        <v>8.8154166588482546E-2</v>
      </c>
      <c r="CI16" s="48">
        <f>CH16-BN16</f>
        <v>-1.0845833411517458E-2</v>
      </c>
      <c r="CJ16" s="1">
        <v>17</v>
      </c>
      <c r="CK16" s="47">
        <v>8.5000000000000006E-2</v>
      </c>
      <c r="CL16" s="47">
        <v>-0.02</v>
      </c>
      <c r="CM16" s="48"/>
      <c r="CN16" s="48"/>
      <c r="CP16" s="48"/>
      <c r="CQ16" s="48"/>
      <c r="CR16" s="48"/>
      <c r="CS16" s="29"/>
      <c r="CT16" s="48"/>
      <c r="CU16" s="48"/>
      <c r="CW16" s="48"/>
      <c r="CX16" s="48"/>
      <c r="CY16" s="240" t="s">
        <v>762</v>
      </c>
      <c r="CZ16" s="240"/>
      <c r="DA16" s="241">
        <v>239039</v>
      </c>
      <c r="DB16" s="243">
        <f t="shared" si="8"/>
        <v>8.1317648051365321E-2</v>
      </c>
      <c r="DC16" s="48">
        <f>DB16-CH16</f>
        <v>-6.8365185371172255E-3</v>
      </c>
      <c r="DD16" s="241">
        <v>14</v>
      </c>
      <c r="DE16" s="242">
        <v>7.0000000000000007E-2</v>
      </c>
      <c r="DF16" s="241">
        <v>-3</v>
      </c>
      <c r="DG16" s="29"/>
      <c r="DH16" s="48"/>
      <c r="DI16" s="48"/>
      <c r="DJ16" s="154"/>
      <c r="DK16" s="48"/>
      <c r="DL16" s="48"/>
      <c r="DM16" s="29"/>
      <c r="DN16" s="48"/>
      <c r="DO16" s="48"/>
      <c r="DQ16" s="48"/>
      <c r="DR16" s="48"/>
      <c r="DS16" s="6"/>
      <c r="DU16" s="29">
        <v>211702</v>
      </c>
      <c r="DV16" s="47">
        <f>DU16/DS$7</f>
        <v>7.1317137949353515E-2</v>
      </c>
      <c r="DW16" s="48">
        <f>DV16-DB16</f>
        <v>-1.0000510102011806E-2</v>
      </c>
      <c r="DX16" s="1">
        <v>12</v>
      </c>
      <c r="DY16" s="47">
        <f>DX16/200</f>
        <v>0.06</v>
      </c>
      <c r="DZ16" s="47">
        <f>DY16-DE16</f>
        <v>-1.0000000000000009E-2</v>
      </c>
      <c r="EA16" s="29"/>
      <c r="EC16" s="50"/>
      <c r="EF16" s="49"/>
      <c r="EG16" s="29"/>
      <c r="EH16" s="48"/>
      <c r="EI16" s="48"/>
      <c r="EK16" s="48"/>
      <c r="EL16" s="48"/>
      <c r="EM16" s="6"/>
      <c r="EO16" s="29">
        <v>251808</v>
      </c>
      <c r="EP16" s="47">
        <f t="shared" si="3"/>
        <v>8.1705017268478439E-2</v>
      </c>
      <c r="EQ16" s="47">
        <f t="shared" si="4"/>
        <v>1.0387879319124924E-2</v>
      </c>
      <c r="ER16" s="1">
        <v>16</v>
      </c>
      <c r="ES16" s="47">
        <f t="shared" si="5"/>
        <v>0.08</v>
      </c>
      <c r="ET16" s="47">
        <f t="shared" si="6"/>
        <v>2.0000000000000004E-2</v>
      </c>
      <c r="EU16" s="29"/>
      <c r="EV16" s="48"/>
      <c r="EW16" s="48"/>
      <c r="EZ16" s="49"/>
      <c r="FA16" s="29"/>
      <c r="FB16" s="48"/>
      <c r="FC16" s="48"/>
      <c r="FE16" s="48"/>
      <c r="FF16" s="48"/>
      <c r="FG16" s="6"/>
      <c r="FI16" s="29"/>
      <c r="FJ16" s="47"/>
      <c r="FK16" s="47"/>
      <c r="FL16" s="1"/>
      <c r="FM16" s="47"/>
      <c r="FN16" s="47"/>
      <c r="FO16" s="29"/>
      <c r="FP16" s="48"/>
      <c r="FQ16" s="48"/>
      <c r="FT16" s="49"/>
      <c r="FU16" s="29"/>
      <c r="FV16" s="48"/>
      <c r="FW16" s="48"/>
      <c r="FY16" s="48"/>
      <c r="FZ16" s="48"/>
      <c r="GA16" s="6"/>
      <c r="GC16" s="29"/>
      <c r="GD16" s="47"/>
      <c r="GE16" s="47"/>
      <c r="GF16" s="1"/>
      <c r="GG16" s="47"/>
      <c r="GH16" s="47"/>
      <c r="GI16" s="51"/>
      <c r="GN16" s="49"/>
      <c r="GU16" s="6"/>
      <c r="GW16" s="29"/>
      <c r="GX16" s="47"/>
      <c r="GY16" s="47"/>
      <c r="GZ16" s="1"/>
      <c r="HA16" s="47"/>
      <c r="HB16" s="47"/>
      <c r="HC16" s="51"/>
      <c r="HH16" s="49"/>
      <c r="HO16" s="6"/>
      <c r="HQ16" s="29"/>
      <c r="HR16" s="47"/>
      <c r="HS16" s="47"/>
      <c r="HT16" s="1"/>
      <c r="HU16" s="47"/>
      <c r="HV16" s="47"/>
      <c r="HW16" s="51"/>
      <c r="IB16" s="49"/>
      <c r="II16" s="6"/>
      <c r="IK16" s="29"/>
      <c r="IL16" s="47"/>
      <c r="IM16" s="47"/>
      <c r="IN16" s="1"/>
      <c r="IO16" s="47"/>
      <c r="IP16" s="47"/>
      <c r="IQ16" s="51"/>
      <c r="IV16" s="49"/>
    </row>
    <row r="17" spans="1:256" s="3" customFormat="1" ht="13.5" customHeight="1">
      <c r="A17" s="46" t="s">
        <v>321</v>
      </c>
      <c r="B17" s="3" t="s">
        <v>1022</v>
      </c>
      <c r="C17" s="1" t="s">
        <v>390</v>
      </c>
      <c r="E17" s="29">
        <v>83151</v>
      </c>
      <c r="F17" s="47">
        <f t="shared" si="7"/>
        <v>3.0503852280222662E-2</v>
      </c>
      <c r="G17" s="48">
        <v>5.0000000000000001E-3</v>
      </c>
      <c r="H17" s="1">
        <v>8</v>
      </c>
      <c r="I17" s="47">
        <v>0.04</v>
      </c>
      <c r="J17" s="47">
        <v>1.4999999999999999E-2</v>
      </c>
      <c r="K17" s="48"/>
      <c r="L17" s="48"/>
      <c r="M17" s="48"/>
      <c r="N17" s="48"/>
      <c r="O17" s="48"/>
      <c r="P17" s="49"/>
      <c r="Q17" s="29"/>
      <c r="R17" s="48"/>
      <c r="S17" s="48"/>
      <c r="U17" s="48"/>
      <c r="V17" s="48"/>
      <c r="W17" s="1" t="s">
        <v>390</v>
      </c>
      <c r="Y17" s="29">
        <v>82311</v>
      </c>
      <c r="Z17" s="48">
        <f t="shared" si="1"/>
        <v>2.9598467558050012E-2</v>
      </c>
      <c r="AA17" s="47">
        <f t="shared" si="2"/>
        <v>-9.053847221726502E-4</v>
      </c>
      <c r="AB17" s="154">
        <v>7</v>
      </c>
      <c r="AC17" s="48">
        <v>3.5000000000000003E-2</v>
      </c>
      <c r="AD17" s="48">
        <v>-5.0000000000000001E-3</v>
      </c>
      <c r="AE17" s="48"/>
      <c r="AF17" s="48"/>
      <c r="AH17" s="48"/>
      <c r="AI17" s="48"/>
      <c r="AJ17" s="48"/>
      <c r="AK17" s="29"/>
      <c r="AM17" s="48"/>
      <c r="AO17" s="48"/>
      <c r="AP17" s="48"/>
      <c r="AQ17" s="1" t="s">
        <v>390</v>
      </c>
      <c r="AS17" s="29">
        <v>111835</v>
      </c>
      <c r="AT17" s="48">
        <f>AS17/AQ$7</f>
        <v>4.170938551615621E-2</v>
      </c>
      <c r="AU17" s="48">
        <f>AT17-Z17</f>
        <v>1.2110917958106197E-2</v>
      </c>
      <c r="AV17" s="154">
        <v>10</v>
      </c>
      <c r="AW17" s="48">
        <v>0.05</v>
      </c>
      <c r="AX17" s="48">
        <v>1.4999999999999999E-2</v>
      </c>
      <c r="AY17" s="48"/>
      <c r="AZ17" s="48"/>
      <c r="BB17" s="48"/>
      <c r="BC17" s="48"/>
      <c r="BD17" s="48"/>
      <c r="BE17" s="29"/>
      <c r="BF17" s="48"/>
      <c r="BG17" s="48"/>
      <c r="BI17" s="48"/>
      <c r="BJ17" s="48"/>
      <c r="BK17" s="6"/>
      <c r="BM17" s="29">
        <v>148987</v>
      </c>
      <c r="BN17" s="47">
        <v>5.2999999999999999E-2</v>
      </c>
      <c r="BO17" s="48">
        <f>BN17-AT17</f>
        <v>1.1290614483843789E-2</v>
      </c>
      <c r="BP17" s="1">
        <v>7</v>
      </c>
      <c r="BQ17" s="47">
        <v>3.5000000000000003E-2</v>
      </c>
      <c r="BR17" s="47">
        <v>-1.4999999999999999E-2</v>
      </c>
      <c r="BS17" s="48"/>
      <c r="BT17" s="48"/>
      <c r="BV17" s="48"/>
      <c r="BW17" s="48"/>
      <c r="BX17" s="48"/>
      <c r="BY17" s="29"/>
      <c r="BZ17" s="48"/>
      <c r="CA17" s="48"/>
      <c r="CC17" s="48"/>
      <c r="CD17" s="48"/>
      <c r="CE17" s="29"/>
      <c r="CG17" s="29">
        <v>134790</v>
      </c>
      <c r="CH17" s="47">
        <f>CG17/CE$7</f>
        <v>4.863894666495383E-2</v>
      </c>
      <c r="CI17" s="48">
        <f>CH17-BN17</f>
        <v>-4.361053335046168E-3</v>
      </c>
      <c r="CJ17" s="1">
        <v>7</v>
      </c>
      <c r="CK17" s="47">
        <v>3.5000000000000003E-2</v>
      </c>
      <c r="CL17" s="47">
        <v>0</v>
      </c>
      <c r="CM17" s="48"/>
      <c r="CN17" s="48"/>
      <c r="CP17" s="48"/>
      <c r="CQ17" s="48"/>
      <c r="CR17" s="48"/>
      <c r="CS17" s="29"/>
      <c r="CT17" s="48"/>
      <c r="CU17" s="48"/>
      <c r="CW17" s="48"/>
      <c r="CX17" s="48"/>
      <c r="CY17" s="240"/>
      <c r="CZ17" s="240"/>
      <c r="DA17" s="241">
        <v>118453</v>
      </c>
      <c r="DB17" s="243">
        <f t="shared" si="8"/>
        <v>4.0296015983284639E-2</v>
      </c>
      <c r="DC17" s="48">
        <f>DB17-CH17</f>
        <v>-8.3429306816691917E-3</v>
      </c>
      <c r="DD17" s="241">
        <v>6</v>
      </c>
      <c r="DE17" s="242">
        <v>0.03</v>
      </c>
      <c r="DF17" s="241">
        <v>-1</v>
      </c>
      <c r="DG17" s="29"/>
      <c r="DH17" s="48"/>
      <c r="DI17" s="48"/>
      <c r="DJ17" s="154"/>
      <c r="DK17" s="48"/>
      <c r="DL17" s="48"/>
      <c r="DM17" s="29"/>
      <c r="DN17" s="48"/>
      <c r="DO17" s="48"/>
      <c r="DQ17" s="48"/>
      <c r="DR17" s="48"/>
      <c r="DS17" s="6"/>
      <c r="DU17" s="29">
        <v>105134</v>
      </c>
      <c r="DV17" s="47">
        <f>DU17/DS$7</f>
        <v>3.5417029509250422E-2</v>
      </c>
      <c r="DW17" s="48">
        <f>DV17-DB17</f>
        <v>-4.8789864740342165E-3</v>
      </c>
      <c r="DX17" s="1">
        <v>5</v>
      </c>
      <c r="DY17" s="47">
        <f>DX17/200</f>
        <v>2.5000000000000001E-2</v>
      </c>
      <c r="DZ17" s="47">
        <f>DY17-DE17</f>
        <v>-4.9999999999999975E-3</v>
      </c>
      <c r="EA17" s="29"/>
      <c r="EC17" s="50"/>
      <c r="EF17" s="49"/>
      <c r="EG17" s="29"/>
      <c r="EH17" s="48"/>
      <c r="EI17" s="48"/>
      <c r="EK17" s="48"/>
      <c r="EL17" s="48"/>
      <c r="EM17" s="6"/>
      <c r="EO17" s="29">
        <v>120144</v>
      </c>
      <c r="EP17" s="47">
        <f t="shared" si="3"/>
        <v>3.8983541407358283E-2</v>
      </c>
      <c r="EQ17" s="47">
        <f t="shared" si="4"/>
        <v>3.5665118981078603E-3</v>
      </c>
      <c r="ER17" s="1">
        <v>5</v>
      </c>
      <c r="ES17" s="47">
        <f t="shared" si="5"/>
        <v>2.5000000000000001E-2</v>
      </c>
      <c r="ET17" s="47">
        <f t="shared" si="6"/>
        <v>0</v>
      </c>
      <c r="EU17" s="29"/>
      <c r="EV17" s="48"/>
      <c r="EW17" s="48"/>
      <c r="EZ17" s="49"/>
      <c r="FA17" s="29"/>
      <c r="FB17" s="48"/>
      <c r="FC17" s="48"/>
      <c r="FE17" s="48"/>
      <c r="FF17" s="48"/>
      <c r="FG17" s="6"/>
      <c r="FI17" s="29"/>
      <c r="FJ17" s="47"/>
      <c r="FK17" s="47"/>
      <c r="FL17" s="1"/>
      <c r="FM17" s="47"/>
      <c r="FN17" s="47"/>
      <c r="FO17" s="29"/>
      <c r="FP17" s="48"/>
      <c r="FQ17" s="48"/>
      <c r="FT17" s="49"/>
      <c r="FU17" s="29"/>
      <c r="FV17" s="48"/>
      <c r="FW17" s="48"/>
      <c r="FY17" s="48"/>
      <c r="FZ17" s="48"/>
      <c r="GA17" s="6"/>
      <c r="GC17" s="29"/>
      <c r="GD17" s="47"/>
      <c r="GF17" s="1"/>
      <c r="GG17" s="47"/>
      <c r="GI17" s="51"/>
      <c r="GN17" s="49"/>
      <c r="GU17" s="6"/>
      <c r="GW17" s="29"/>
      <c r="GX17" s="47"/>
      <c r="GZ17" s="1"/>
      <c r="HA17" s="47"/>
      <c r="HC17" s="51"/>
      <c r="HH17" s="49"/>
      <c r="HO17" s="6"/>
      <c r="HQ17" s="29"/>
      <c r="HR17" s="47"/>
      <c r="HT17" s="1"/>
      <c r="HU17" s="47"/>
      <c r="HW17" s="51"/>
      <c r="IB17" s="49"/>
      <c r="II17" s="6"/>
      <c r="IK17" s="29"/>
      <c r="IL17" s="47"/>
      <c r="IN17" s="1"/>
      <c r="IO17" s="47"/>
      <c r="IQ17" s="51"/>
      <c r="IV17" s="49"/>
    </row>
    <row r="18" spans="1:256" s="3" customFormat="1" ht="13.5" customHeight="1">
      <c r="A18" s="46" t="s">
        <v>329</v>
      </c>
      <c r="B18" s="1" t="s">
        <v>1032</v>
      </c>
      <c r="C18" s="1" t="s">
        <v>771</v>
      </c>
      <c r="E18" s="29">
        <v>132133</v>
      </c>
      <c r="F18" s="47">
        <f t="shared" si="7"/>
        <v>4.8472844744412706E-2</v>
      </c>
      <c r="G18" s="48">
        <v>-1.4999999999999999E-2</v>
      </c>
      <c r="H18" s="1">
        <v>7</v>
      </c>
      <c r="I18" s="47">
        <v>3.5000000000000003E-2</v>
      </c>
      <c r="J18" s="47">
        <v>-0.01</v>
      </c>
      <c r="K18" s="48"/>
      <c r="L18" s="48"/>
      <c r="M18" s="48"/>
      <c r="N18" s="48"/>
      <c r="O18" s="48"/>
      <c r="P18" s="49"/>
      <c r="Q18" s="29"/>
      <c r="R18" s="48"/>
      <c r="S18" s="48"/>
      <c r="U18" s="48"/>
      <c r="V18" s="48"/>
      <c r="W18" s="1" t="s">
        <v>771</v>
      </c>
      <c r="Y18" s="29">
        <v>36185</v>
      </c>
      <c r="Z18" s="48">
        <f t="shared" si="1"/>
        <v>1.301187628127516E-2</v>
      </c>
      <c r="AA18" s="47">
        <f t="shared" si="2"/>
        <v>-3.5460968463137545E-2</v>
      </c>
      <c r="AB18" s="154">
        <v>1</v>
      </c>
      <c r="AC18" s="48">
        <v>5.0000000000000001E-3</v>
      </c>
      <c r="AD18" s="48">
        <v>-0.03</v>
      </c>
      <c r="AE18" s="48"/>
      <c r="AF18" s="48"/>
      <c r="AH18" s="48"/>
      <c r="AI18" s="48"/>
      <c r="AJ18" s="48"/>
      <c r="AK18" s="29"/>
      <c r="AM18" s="48"/>
      <c r="AO18" s="48"/>
      <c r="AP18" s="48"/>
      <c r="AQ18" s="6" t="s">
        <v>1033</v>
      </c>
      <c r="AS18" s="29">
        <v>26440</v>
      </c>
      <c r="AT18" s="48">
        <f>AS18/AQ$7</f>
        <v>9.8609214740212822E-3</v>
      </c>
      <c r="AU18" s="48">
        <v>-3.0000000000000001E-3</v>
      </c>
      <c r="AV18" s="154">
        <v>1</v>
      </c>
      <c r="AW18" s="48">
        <v>5.0000000000000001E-3</v>
      </c>
      <c r="AX18" s="48">
        <v>0</v>
      </c>
      <c r="AY18" s="48"/>
      <c r="AZ18" s="48"/>
      <c r="BB18" s="48"/>
      <c r="BC18" s="48"/>
      <c r="BD18" s="48"/>
      <c r="BE18" s="29"/>
      <c r="BF18" s="48"/>
      <c r="BG18" s="48"/>
      <c r="BI18" s="48"/>
      <c r="BJ18" s="48"/>
      <c r="BK18" s="6" t="s">
        <v>1033</v>
      </c>
      <c r="BM18" s="29">
        <v>43816</v>
      </c>
      <c r="BN18" s="47">
        <v>1.6E-2</v>
      </c>
      <c r="BO18" s="48">
        <f>BN18-AT18</f>
        <v>6.1390785259787181E-3</v>
      </c>
      <c r="BP18" s="1">
        <v>3</v>
      </c>
      <c r="BQ18" s="47">
        <v>1.4999999999999999E-2</v>
      </c>
      <c r="BR18" s="47">
        <v>0.01</v>
      </c>
      <c r="BS18" s="48"/>
      <c r="BT18" s="48"/>
      <c r="BV18" s="48"/>
      <c r="BW18" s="48"/>
      <c r="BX18" s="48"/>
      <c r="BY18" s="29"/>
      <c r="BZ18" s="48"/>
      <c r="CA18" s="48"/>
      <c r="CC18" s="48"/>
      <c r="CD18" s="48"/>
      <c r="CE18" s="6" t="s">
        <v>1033</v>
      </c>
      <c r="CG18" s="29">
        <v>112256</v>
      </c>
      <c r="CH18" s="47">
        <f>CG18/CE$7</f>
        <v>4.0507556916841436E-2</v>
      </c>
      <c r="CI18" s="48">
        <f>CH18-BN18</f>
        <v>2.4507556916841436E-2</v>
      </c>
      <c r="CJ18" s="1">
        <v>5</v>
      </c>
      <c r="CK18" s="47">
        <v>2.5000000000000001E-2</v>
      </c>
      <c r="CL18" s="47">
        <v>0.02</v>
      </c>
      <c r="CM18" s="48"/>
      <c r="CN18" s="48"/>
      <c r="CP18" s="48"/>
      <c r="CQ18" s="48"/>
      <c r="CR18" s="48"/>
      <c r="CS18" s="29"/>
      <c r="CT18" s="48"/>
      <c r="CU18" s="48"/>
      <c r="CW18" s="48"/>
      <c r="CX18" s="48"/>
      <c r="CY18" s="6" t="s">
        <v>1033</v>
      </c>
      <c r="DA18" s="244">
        <v>560075</v>
      </c>
      <c r="DB18" s="243">
        <f>DA18/CY$7</f>
        <v>0.19052950243419872</v>
      </c>
      <c r="DC18" s="48">
        <f>DB18-CH18</f>
        <v>0.15002194551735729</v>
      </c>
      <c r="DD18" s="245">
        <v>39</v>
      </c>
      <c r="DE18" s="243">
        <v>0.19500000000000001</v>
      </c>
      <c r="DF18" s="241">
        <v>34</v>
      </c>
      <c r="DG18" s="29"/>
      <c r="DH18" s="48"/>
      <c r="DI18" s="48"/>
      <c r="DJ18" s="154"/>
      <c r="DK18" s="48"/>
      <c r="DL18" s="48"/>
      <c r="DM18" s="29"/>
      <c r="DN18" s="48"/>
      <c r="DO18" s="48"/>
      <c r="DQ18" s="48"/>
      <c r="DR18" s="48"/>
      <c r="DS18" s="6" t="s">
        <v>1033</v>
      </c>
      <c r="DU18" s="29">
        <v>524054</v>
      </c>
      <c r="DV18" s="47">
        <f>DU18/DS$7</f>
        <v>0.17654075734244604</v>
      </c>
      <c r="DW18" s="48">
        <f>DV18-DB18</f>
        <v>-1.3988745091752686E-2</v>
      </c>
      <c r="DX18" s="1">
        <v>38</v>
      </c>
      <c r="DY18" s="47">
        <f>DX18/200</f>
        <v>0.19</v>
      </c>
      <c r="DZ18" s="47">
        <f>DY18-DE18</f>
        <v>-5.0000000000000044E-3</v>
      </c>
      <c r="EA18" s="29"/>
      <c r="EC18" s="50"/>
      <c r="EF18" s="49"/>
      <c r="EG18" s="29"/>
      <c r="EH18" s="48"/>
      <c r="EI18" s="48"/>
      <c r="EK18" s="48"/>
      <c r="EL18" s="48"/>
      <c r="EM18" s="6"/>
      <c r="EO18" s="29">
        <v>538805</v>
      </c>
      <c r="EP18" s="47">
        <f t="shared" si="3"/>
        <v>0.17482793171520575</v>
      </c>
      <c r="EQ18" s="47">
        <f t="shared" si="4"/>
        <v>-1.7128256272402886E-3</v>
      </c>
      <c r="ER18" s="1">
        <v>39</v>
      </c>
      <c r="ES18" s="47">
        <f t="shared" si="5"/>
        <v>0.19500000000000001</v>
      </c>
      <c r="ET18" s="47">
        <f t="shared" si="6"/>
        <v>5.0000000000000044E-3</v>
      </c>
      <c r="EU18" s="29"/>
      <c r="EV18" s="48"/>
      <c r="EW18" s="48"/>
      <c r="EZ18" s="49"/>
      <c r="FA18" s="29"/>
      <c r="FB18" s="48"/>
      <c r="FC18" s="48"/>
      <c r="FE18" s="48"/>
      <c r="FF18" s="48"/>
      <c r="FG18" s="6"/>
      <c r="FI18" s="29"/>
      <c r="FJ18" s="47"/>
      <c r="FK18" s="47"/>
      <c r="FL18" s="1"/>
      <c r="FM18" s="47"/>
      <c r="FN18" s="47"/>
      <c r="FO18" s="29"/>
      <c r="FP18" s="48"/>
      <c r="FQ18" s="48"/>
      <c r="FT18" s="49"/>
      <c r="FU18" s="29"/>
      <c r="FV18" s="48"/>
      <c r="FW18" s="48"/>
      <c r="FY18" s="48"/>
      <c r="FZ18" s="48"/>
      <c r="GA18" s="6"/>
      <c r="GC18" s="29"/>
      <c r="GD18" s="47"/>
      <c r="GE18" s="1"/>
      <c r="GF18" s="1"/>
      <c r="GG18" s="47"/>
      <c r="GH18" s="1"/>
      <c r="GI18" s="51"/>
      <c r="GN18" s="49"/>
      <c r="GU18" s="6"/>
      <c r="GW18" s="29"/>
      <c r="GX18" s="47"/>
      <c r="GY18" s="1"/>
      <c r="GZ18" s="1"/>
      <c r="HA18" s="47"/>
      <c r="HB18" s="1"/>
      <c r="HC18" s="51"/>
      <c r="HH18" s="49"/>
      <c r="HO18" s="6"/>
      <c r="HQ18" s="29"/>
      <c r="HR18" s="47"/>
      <c r="HS18" s="1"/>
      <c r="HT18" s="1"/>
      <c r="HU18" s="47"/>
      <c r="HV18" s="1"/>
      <c r="HW18" s="51"/>
      <c r="IB18" s="49"/>
      <c r="II18" s="6"/>
      <c r="IK18" s="29"/>
      <c r="IL18" s="47"/>
      <c r="IM18" s="1"/>
      <c r="IN18" s="1"/>
      <c r="IO18" s="47"/>
      <c r="IP18" s="1"/>
      <c r="IQ18" s="51"/>
      <c r="IV18" s="49"/>
    </row>
    <row r="19" spans="1:256" s="3" customFormat="1" ht="13.5" customHeight="1">
      <c r="A19" s="46" t="s">
        <v>337</v>
      </c>
      <c r="B19" s="1" t="s">
        <v>392</v>
      </c>
      <c r="C19" s="6"/>
      <c r="E19" s="29">
        <v>7599</v>
      </c>
      <c r="F19" s="47">
        <f t="shared" si="7"/>
        <v>2.7876847359311614E-3</v>
      </c>
      <c r="G19" s="48">
        <v>2.0000000000000001E-4</v>
      </c>
      <c r="H19" s="1">
        <v>0</v>
      </c>
      <c r="I19" s="47">
        <v>0</v>
      </c>
      <c r="J19" s="47">
        <v>0</v>
      </c>
      <c r="K19" s="48"/>
      <c r="L19" s="48"/>
      <c r="M19" s="48"/>
      <c r="N19" s="48"/>
      <c r="O19" s="48"/>
      <c r="P19" s="49"/>
      <c r="Q19" s="29"/>
      <c r="R19" s="48"/>
      <c r="S19" s="48"/>
      <c r="U19" s="48"/>
      <c r="V19" s="48"/>
      <c r="W19" s="1"/>
      <c r="Y19" s="29"/>
      <c r="Z19" s="48" t="s">
        <v>287</v>
      </c>
      <c r="AA19" s="48" t="s">
        <v>287</v>
      </c>
      <c r="AB19" s="154"/>
      <c r="AC19" s="48" t="s">
        <v>287</v>
      </c>
      <c r="AD19" s="48" t="s">
        <v>287</v>
      </c>
      <c r="AE19" s="48"/>
      <c r="AF19" s="48"/>
      <c r="AH19" s="48"/>
      <c r="AI19" s="48"/>
      <c r="AJ19" s="48"/>
      <c r="AK19" s="29"/>
      <c r="AM19" s="48"/>
      <c r="AO19" s="48"/>
      <c r="AP19" s="48"/>
      <c r="AQ19" s="6"/>
      <c r="AS19" s="29"/>
      <c r="AT19" s="48" t="s">
        <v>287</v>
      </c>
      <c r="AU19" s="48" t="s">
        <v>287</v>
      </c>
      <c r="AV19" s="154" t="s">
        <v>287</v>
      </c>
      <c r="AW19" s="48" t="s">
        <v>287</v>
      </c>
      <c r="AX19" s="48" t="s">
        <v>287</v>
      </c>
      <c r="AY19" s="48"/>
      <c r="AZ19" s="48"/>
      <c r="BB19" s="48"/>
      <c r="BC19" s="48"/>
      <c r="BD19" s="48"/>
      <c r="BE19" s="29"/>
      <c r="BF19" s="48"/>
      <c r="BG19" s="48"/>
      <c r="BI19" s="48"/>
      <c r="BJ19" s="48"/>
      <c r="BK19" s="6"/>
      <c r="BM19" s="29"/>
      <c r="BN19" s="47" t="s">
        <v>287</v>
      </c>
      <c r="BO19" s="47" t="s">
        <v>287</v>
      </c>
      <c r="BP19" s="1" t="s">
        <v>287</v>
      </c>
      <c r="BQ19" s="47" t="s">
        <v>287</v>
      </c>
      <c r="BR19" s="47" t="s">
        <v>287</v>
      </c>
      <c r="BS19" s="48"/>
      <c r="BT19" s="48"/>
      <c r="BV19" s="48"/>
      <c r="BW19" s="48"/>
      <c r="BX19" s="48"/>
      <c r="BY19" s="29"/>
      <c r="BZ19" s="48"/>
      <c r="CA19" s="48"/>
      <c r="CC19" s="48"/>
      <c r="CD19" s="48"/>
      <c r="CE19" s="29"/>
      <c r="CG19" s="29"/>
      <c r="CH19" s="47" t="s">
        <v>287</v>
      </c>
      <c r="CI19" s="47" t="s">
        <v>287</v>
      </c>
      <c r="CJ19" s="1" t="s">
        <v>287</v>
      </c>
      <c r="CK19" s="47" t="s">
        <v>287</v>
      </c>
      <c r="CL19" s="47" t="s">
        <v>287</v>
      </c>
      <c r="CM19" s="48"/>
      <c r="CN19" s="48"/>
      <c r="CP19" s="48"/>
      <c r="CQ19" s="48"/>
      <c r="CR19" s="48"/>
      <c r="CS19" s="29"/>
      <c r="CT19" s="48"/>
      <c r="CU19" s="48"/>
      <c r="CW19" s="48"/>
      <c r="CX19" s="48"/>
      <c r="CY19" s="6"/>
      <c r="DA19" s="244"/>
      <c r="DB19" s="243"/>
      <c r="DC19" s="243"/>
      <c r="DD19" s="245"/>
      <c r="DE19" s="243"/>
      <c r="DF19" s="243"/>
      <c r="DG19" s="29"/>
      <c r="DH19" s="48"/>
      <c r="DI19" s="48"/>
      <c r="DJ19" s="154"/>
      <c r="DK19" s="48"/>
      <c r="DL19" s="48"/>
      <c r="DM19" s="29"/>
      <c r="DN19" s="48"/>
      <c r="DO19" s="48"/>
      <c r="DQ19" s="48"/>
      <c r="DR19" s="48"/>
      <c r="DS19" s="6"/>
      <c r="DU19" s="29"/>
      <c r="DV19" s="47"/>
      <c r="DW19" s="47"/>
      <c r="DX19" s="1"/>
      <c r="DY19" s="47"/>
      <c r="DZ19" s="47"/>
      <c r="EA19" s="29"/>
      <c r="EC19" s="50"/>
      <c r="EF19" s="49"/>
      <c r="EG19" s="29"/>
      <c r="EH19" s="48"/>
      <c r="EI19" s="48"/>
      <c r="EK19" s="48"/>
      <c r="EL19" s="48"/>
      <c r="EM19" s="6"/>
      <c r="EO19" s="29"/>
      <c r="EP19" s="47"/>
      <c r="EQ19" s="47"/>
      <c r="ER19" s="1"/>
      <c r="ES19" s="47"/>
      <c r="ET19" s="47"/>
      <c r="EU19" s="29"/>
      <c r="EV19" s="48"/>
      <c r="EW19" s="48"/>
      <c r="EZ19" s="49"/>
      <c r="FA19" s="29"/>
      <c r="FB19" s="48"/>
      <c r="FC19" s="48"/>
      <c r="FE19" s="48"/>
      <c r="FF19" s="48"/>
      <c r="FG19" s="6"/>
      <c r="FI19" s="29"/>
      <c r="FJ19" s="47"/>
      <c r="FK19" s="47"/>
      <c r="FL19" s="1"/>
      <c r="FM19" s="47"/>
      <c r="FN19" s="47"/>
      <c r="FO19" s="29"/>
      <c r="FP19" s="48"/>
      <c r="FQ19" s="48"/>
      <c r="FT19" s="49"/>
      <c r="FU19" s="29"/>
      <c r="FV19" s="48"/>
      <c r="FW19" s="48"/>
      <c r="FY19" s="48"/>
      <c r="FZ19" s="48"/>
      <c r="GA19" s="6"/>
      <c r="GC19" s="29"/>
      <c r="GD19" s="47"/>
      <c r="GE19" s="1"/>
      <c r="GF19" s="1"/>
      <c r="GG19" s="47"/>
      <c r="GH19" s="1"/>
      <c r="GI19" s="51"/>
      <c r="GN19" s="49"/>
      <c r="GU19" s="6"/>
      <c r="GW19" s="29"/>
      <c r="GX19" s="47"/>
      <c r="GY19" s="1"/>
      <c r="GZ19" s="1"/>
      <c r="HA19" s="47"/>
      <c r="HB19" s="1"/>
      <c r="HC19" s="51"/>
      <c r="HH19" s="49"/>
      <c r="HO19" s="6"/>
      <c r="HQ19" s="29"/>
      <c r="HR19" s="47"/>
      <c r="HS19" s="1"/>
      <c r="HT19" s="1"/>
      <c r="HU19" s="47"/>
      <c r="HV19" s="1"/>
      <c r="HW19" s="51"/>
      <c r="IB19" s="49"/>
      <c r="II19" s="6"/>
      <c r="IK19" s="29"/>
      <c r="IL19" s="47"/>
      <c r="IM19" s="1"/>
      <c r="IN19" s="1"/>
      <c r="IO19" s="47"/>
      <c r="IP19" s="1"/>
      <c r="IQ19" s="51"/>
      <c r="IV19" s="49"/>
    </row>
    <row r="20" spans="1:256" s="3" customFormat="1" ht="13.5" customHeight="1">
      <c r="A20" s="46" t="s">
        <v>962</v>
      </c>
      <c r="B20" s="1" t="s">
        <v>958</v>
      </c>
      <c r="C20" s="6"/>
      <c r="E20" s="29">
        <v>12725</v>
      </c>
      <c r="F20" s="47">
        <f t="shared" si="7"/>
        <v>4.6681521601163352E-3</v>
      </c>
      <c r="G20" s="48">
        <v>5.0000000000000001E-3</v>
      </c>
      <c r="H20" s="1">
        <v>0</v>
      </c>
      <c r="I20" s="47">
        <v>0</v>
      </c>
      <c r="J20" s="47">
        <v>0</v>
      </c>
      <c r="K20" s="48"/>
      <c r="L20" s="48"/>
      <c r="M20" s="48"/>
      <c r="N20" s="48"/>
      <c r="O20" s="48"/>
      <c r="P20" s="49"/>
      <c r="Q20" s="29"/>
      <c r="R20" s="48"/>
      <c r="S20" s="48"/>
      <c r="U20" s="48"/>
      <c r="V20" s="48"/>
      <c r="W20" s="1"/>
      <c r="Y20" s="29"/>
      <c r="Z20" s="48"/>
      <c r="AA20" s="48"/>
      <c r="AB20" s="154"/>
      <c r="AC20" s="48"/>
      <c r="AD20" s="48"/>
      <c r="AE20" s="48"/>
      <c r="AF20" s="48"/>
      <c r="AH20" s="48"/>
      <c r="AI20" s="48"/>
      <c r="AJ20" s="48"/>
      <c r="AK20" s="29"/>
      <c r="AM20" s="48"/>
      <c r="AO20" s="48"/>
      <c r="AP20" s="48"/>
      <c r="AQ20" s="6"/>
      <c r="AS20" s="29"/>
      <c r="AT20" s="48"/>
      <c r="AU20" s="48"/>
      <c r="AV20" s="154"/>
      <c r="AW20" s="48"/>
      <c r="AX20" s="48"/>
      <c r="AY20" s="48"/>
      <c r="AZ20" s="48"/>
      <c r="BB20" s="48"/>
      <c r="BC20" s="48"/>
      <c r="BD20" s="48"/>
      <c r="BE20" s="29"/>
      <c r="BF20" s="48"/>
      <c r="BG20" s="48"/>
      <c r="BI20" s="48"/>
      <c r="BJ20" s="48"/>
      <c r="BK20" s="6"/>
      <c r="BM20" s="29"/>
      <c r="BN20" s="47"/>
      <c r="BO20" s="47"/>
      <c r="BP20" s="1"/>
      <c r="BQ20" s="47"/>
      <c r="BR20" s="47"/>
      <c r="BS20" s="48"/>
      <c r="BT20" s="48"/>
      <c r="BV20" s="48"/>
      <c r="BW20" s="48"/>
      <c r="BX20" s="48"/>
      <c r="BY20" s="29"/>
      <c r="BZ20" s="48"/>
      <c r="CA20" s="48"/>
      <c r="CC20" s="48"/>
      <c r="CD20" s="48"/>
      <c r="CE20" s="29"/>
      <c r="CG20" s="29"/>
      <c r="CH20" s="47"/>
      <c r="CI20" s="47"/>
      <c r="CJ20" s="1"/>
      <c r="CK20" s="47"/>
      <c r="CL20" s="47"/>
      <c r="CM20" s="48"/>
      <c r="CN20" s="48"/>
      <c r="CP20" s="48"/>
      <c r="CQ20" s="48"/>
      <c r="CR20" s="48"/>
      <c r="CS20" s="29"/>
      <c r="CT20" s="48"/>
      <c r="CU20" s="48"/>
      <c r="CW20" s="48"/>
      <c r="CX20" s="48"/>
      <c r="DA20" s="244"/>
      <c r="DB20" s="243"/>
      <c r="DC20" s="243"/>
      <c r="DD20" s="245"/>
      <c r="DE20" s="243"/>
      <c r="DF20" s="243"/>
      <c r="DG20" s="29"/>
      <c r="DH20" s="48"/>
      <c r="DI20" s="48"/>
      <c r="DJ20" s="154"/>
      <c r="DK20" s="48"/>
      <c r="DL20" s="48"/>
      <c r="DM20" s="29"/>
      <c r="DN20" s="48"/>
      <c r="DO20" s="48"/>
      <c r="DQ20" s="48"/>
      <c r="DR20" s="48"/>
      <c r="DS20" s="6"/>
      <c r="DU20" s="29"/>
      <c r="DV20" s="47"/>
      <c r="DW20" s="47"/>
      <c r="DX20" s="1"/>
      <c r="DY20" s="47"/>
      <c r="DZ20" s="47"/>
      <c r="EA20" s="29"/>
      <c r="EC20" s="50"/>
      <c r="EF20" s="49"/>
      <c r="EG20" s="29"/>
      <c r="EH20" s="48"/>
      <c r="EI20" s="48"/>
      <c r="EK20" s="48"/>
      <c r="EL20" s="48"/>
      <c r="EM20" s="6"/>
      <c r="EO20" s="29"/>
      <c r="EP20" s="47"/>
      <c r="EQ20" s="47"/>
      <c r="ER20" s="1"/>
      <c r="ES20" s="47"/>
      <c r="ET20" s="47"/>
      <c r="EU20" s="29"/>
      <c r="EV20" s="48"/>
      <c r="EW20" s="48"/>
      <c r="EZ20" s="49"/>
      <c r="FA20" s="29"/>
      <c r="FB20" s="48"/>
      <c r="FC20" s="48"/>
      <c r="FE20" s="48"/>
      <c r="FF20" s="48"/>
      <c r="FG20" s="6"/>
      <c r="FI20" s="29"/>
      <c r="FJ20" s="47"/>
      <c r="FK20" s="47"/>
      <c r="FL20" s="1"/>
      <c r="FM20" s="47"/>
      <c r="FN20" s="47"/>
      <c r="FO20" s="29"/>
      <c r="FP20" s="48"/>
      <c r="FQ20" s="48"/>
      <c r="FT20" s="49"/>
      <c r="FU20" s="29"/>
      <c r="FV20" s="48"/>
      <c r="FW20" s="48"/>
      <c r="FY20" s="48"/>
      <c r="FZ20" s="48"/>
      <c r="GA20" s="6"/>
      <c r="GC20" s="29"/>
      <c r="GD20" s="47"/>
      <c r="GE20" s="1"/>
      <c r="GF20" s="1"/>
      <c r="GG20" s="47"/>
      <c r="GH20" s="1"/>
      <c r="GI20" s="51"/>
      <c r="GN20" s="49"/>
      <c r="GU20" s="6"/>
      <c r="GW20" s="29"/>
      <c r="GX20" s="47"/>
      <c r="GY20" s="1"/>
      <c r="GZ20" s="1"/>
      <c r="HA20" s="47"/>
      <c r="HB20" s="1"/>
      <c r="HC20" s="51"/>
      <c r="HH20" s="49"/>
      <c r="HO20" s="6"/>
      <c r="HQ20" s="29"/>
      <c r="HR20" s="47"/>
      <c r="HS20" s="1"/>
      <c r="HT20" s="1"/>
      <c r="HU20" s="47"/>
      <c r="HV20" s="1"/>
      <c r="HW20" s="51"/>
      <c r="IB20" s="49"/>
      <c r="II20" s="6"/>
      <c r="IK20" s="29"/>
      <c r="IL20" s="47"/>
      <c r="IM20" s="1"/>
      <c r="IN20" s="1"/>
      <c r="IO20" s="47"/>
      <c r="IP20" s="1"/>
      <c r="IQ20" s="51"/>
      <c r="IV20" s="49"/>
    </row>
    <row r="21" spans="1:256" s="3" customFormat="1" ht="13.5" customHeight="1">
      <c r="A21" s="46" t="s">
        <v>341</v>
      </c>
      <c r="B21" s="1" t="s">
        <v>393</v>
      </c>
      <c r="C21" s="6"/>
      <c r="E21" s="29">
        <v>185894</v>
      </c>
      <c r="F21" s="47">
        <f t="shared" si="7"/>
        <v>6.8195008067007151E-2</v>
      </c>
      <c r="G21" s="48">
        <v>2.7999999999999997E-2</v>
      </c>
      <c r="H21" s="1">
        <v>10</v>
      </c>
      <c r="I21" s="47">
        <v>0.05</v>
      </c>
      <c r="J21" s="48">
        <v>0.03</v>
      </c>
      <c r="K21" s="48"/>
      <c r="L21" s="48"/>
      <c r="M21" s="48"/>
      <c r="N21" s="48"/>
      <c r="O21" s="48"/>
      <c r="P21" s="49"/>
      <c r="Q21" s="29"/>
      <c r="R21" s="48"/>
      <c r="S21" s="48"/>
      <c r="U21" s="48"/>
      <c r="V21" s="48"/>
      <c r="W21" s="1" t="s">
        <v>393</v>
      </c>
      <c r="Y21" s="29">
        <v>181198</v>
      </c>
      <c r="Z21" s="48">
        <f>Y21/W$7</f>
        <v>6.5157550322357233E-2</v>
      </c>
      <c r="AA21" s="47">
        <f>Z21-F21</f>
        <v>-3.0374577446499185E-3</v>
      </c>
      <c r="AB21" s="154">
        <v>9</v>
      </c>
      <c r="AC21" s="48">
        <v>4.4999999999999998E-2</v>
      </c>
      <c r="AD21" s="48">
        <v>-5.0000000000000001E-3</v>
      </c>
      <c r="AE21" s="48"/>
      <c r="AF21" s="48"/>
      <c r="AH21" s="48"/>
      <c r="AI21" s="48"/>
      <c r="AJ21" s="48"/>
      <c r="AK21" s="29"/>
      <c r="AM21" s="48"/>
      <c r="AO21" s="48"/>
      <c r="AP21" s="48"/>
      <c r="AQ21" s="6"/>
      <c r="AS21" s="29">
        <v>194846</v>
      </c>
      <c r="AT21" s="48">
        <f>AS21/AQ$7</f>
        <v>7.2668725625081351E-2</v>
      </c>
      <c r="AU21" s="48">
        <f>AT21-Z21</f>
        <v>7.5111753027241185E-3</v>
      </c>
      <c r="AV21" s="154">
        <v>11</v>
      </c>
      <c r="AW21" s="48">
        <v>5.5E-2</v>
      </c>
      <c r="AX21" s="48">
        <v>0.01</v>
      </c>
      <c r="AY21" s="48"/>
      <c r="AZ21" s="48"/>
      <c r="BB21" s="48"/>
      <c r="BC21" s="48"/>
      <c r="BD21" s="48"/>
      <c r="BE21" s="29"/>
      <c r="BF21" s="48"/>
      <c r="BG21" s="48"/>
      <c r="BI21" s="48"/>
      <c r="BJ21" s="48"/>
      <c r="BK21" s="6"/>
      <c r="BM21" s="29">
        <v>223564</v>
      </c>
      <c r="BN21" s="47">
        <v>0.08</v>
      </c>
      <c r="BO21" s="48">
        <f>BN21-AT21</f>
        <v>7.3312743749186504E-3</v>
      </c>
      <c r="BP21" s="1">
        <v>14</v>
      </c>
      <c r="BQ21" s="47">
        <v>7.0000000000000007E-2</v>
      </c>
      <c r="BR21" s="47">
        <v>1.4999999999999999E-2</v>
      </c>
      <c r="BS21" s="48"/>
      <c r="BT21" s="48"/>
      <c r="BV21" s="48"/>
      <c r="BW21" s="48"/>
      <c r="BX21" s="48"/>
      <c r="BY21" s="29"/>
      <c r="BZ21" s="48"/>
      <c r="CA21" s="48"/>
      <c r="CC21" s="48"/>
      <c r="CD21" s="48"/>
      <c r="CE21" s="29" t="str">
        <f>A21</f>
        <v>fi_vihr01</v>
      </c>
      <c r="CG21" s="29">
        <v>234429</v>
      </c>
      <c r="CH21" s="47">
        <f>CG21/CE$7</f>
        <v>8.4593661456476454E-2</v>
      </c>
      <c r="CI21" s="48">
        <f>CH21-BN21</f>
        <v>4.5936614564764527E-3</v>
      </c>
      <c r="CJ21" s="1">
        <v>15</v>
      </c>
      <c r="CK21" s="47">
        <v>7.4999999999999997E-2</v>
      </c>
      <c r="CL21" s="47">
        <v>0.01</v>
      </c>
      <c r="CM21" s="48"/>
      <c r="CN21" s="48"/>
      <c r="CP21" s="48"/>
      <c r="CQ21" s="48"/>
      <c r="CR21" s="48"/>
      <c r="CS21" s="29"/>
      <c r="CT21" s="48"/>
      <c r="CU21" s="48"/>
      <c r="CW21" s="48"/>
      <c r="CX21" s="48"/>
      <c r="CY21" s="240" t="s">
        <v>343</v>
      </c>
      <c r="CZ21" s="240"/>
      <c r="DA21" s="241">
        <v>213172</v>
      </c>
      <c r="DB21" s="243">
        <f t="shared" ref="DB21:DB22" si="9">DA21/CY$7</f>
        <v>7.2518064710803035E-2</v>
      </c>
      <c r="DC21" s="48">
        <f>DB21-CH21</f>
        <v>-1.207559674567342E-2</v>
      </c>
      <c r="DD21" s="241">
        <v>10</v>
      </c>
      <c r="DE21" s="242">
        <v>0.05</v>
      </c>
      <c r="DF21" s="241">
        <v>-5</v>
      </c>
      <c r="DG21" s="29"/>
      <c r="DH21" s="48"/>
      <c r="DI21" s="48"/>
      <c r="DJ21" s="154"/>
      <c r="DK21" s="48"/>
      <c r="DL21" s="48"/>
      <c r="DM21" s="29"/>
      <c r="DN21" s="48"/>
      <c r="DO21" s="48"/>
      <c r="DQ21" s="48"/>
      <c r="DR21" s="48"/>
      <c r="DS21" s="6"/>
      <c r="DU21" s="29">
        <v>253102</v>
      </c>
      <c r="DV21" s="47">
        <f>DU21/DS$7</f>
        <v>8.5263768170623214E-2</v>
      </c>
      <c r="DW21" s="48">
        <f>DV21-DB21</f>
        <v>1.2745703459820179E-2</v>
      </c>
      <c r="DX21" s="1">
        <v>15</v>
      </c>
      <c r="DY21" s="47">
        <f>DX21/200</f>
        <v>7.4999999999999997E-2</v>
      </c>
      <c r="DZ21" s="47">
        <f>DY21-DE21</f>
        <v>2.4999999999999994E-2</v>
      </c>
      <c r="EA21" s="29"/>
      <c r="EC21" s="50"/>
      <c r="EF21" s="49"/>
      <c r="EG21" s="29"/>
      <c r="EH21" s="48"/>
      <c r="EI21" s="48"/>
      <c r="EK21" s="48"/>
      <c r="EL21" s="48"/>
      <c r="EM21" s="6"/>
      <c r="EO21" s="29">
        <v>354194</v>
      </c>
      <c r="EP21" s="47">
        <f t="shared" si="3"/>
        <v>0.11492655867324093</v>
      </c>
      <c r="EQ21" s="47">
        <f t="shared" si="4"/>
        <v>2.966279050261772E-2</v>
      </c>
      <c r="ER21" s="1">
        <v>20</v>
      </c>
      <c r="ES21" s="47">
        <f t="shared" si="5"/>
        <v>0.1</v>
      </c>
      <c r="ET21" s="47">
        <f t="shared" si="6"/>
        <v>2.5000000000000008E-2</v>
      </c>
      <c r="EU21" s="29"/>
      <c r="EV21" s="48"/>
      <c r="EW21" s="48"/>
      <c r="EZ21" s="49"/>
      <c r="FA21" s="29"/>
      <c r="FB21" s="48"/>
      <c r="FC21" s="48"/>
      <c r="FE21" s="48"/>
      <c r="FF21" s="48"/>
      <c r="FG21" s="6"/>
      <c r="FI21" s="29"/>
      <c r="FJ21" s="47"/>
      <c r="FK21" s="47"/>
      <c r="FL21" s="1"/>
      <c r="FM21" s="47"/>
      <c r="FN21" s="47"/>
      <c r="FO21" s="29"/>
      <c r="FP21" s="48"/>
      <c r="FQ21" s="48"/>
      <c r="FT21" s="49"/>
      <c r="FU21" s="29"/>
      <c r="FV21" s="48"/>
      <c r="FW21" s="48"/>
      <c r="FY21" s="48"/>
      <c r="FZ21" s="48"/>
      <c r="GA21" s="6"/>
      <c r="GC21" s="29"/>
      <c r="GD21" s="47"/>
      <c r="GE21" s="1"/>
      <c r="GF21" s="1"/>
      <c r="GG21" s="47"/>
      <c r="GH21" s="1"/>
      <c r="GI21" s="51"/>
      <c r="GN21" s="49"/>
      <c r="GU21" s="6"/>
      <c r="GW21" s="29"/>
      <c r="GX21" s="47"/>
      <c r="GY21" s="1"/>
      <c r="GZ21" s="1"/>
      <c r="HA21" s="47"/>
      <c r="HB21" s="1"/>
      <c r="HC21" s="51"/>
      <c r="HH21" s="49"/>
      <c r="HO21" s="6"/>
      <c r="HQ21" s="29"/>
      <c r="HR21" s="47"/>
      <c r="HS21" s="1"/>
      <c r="HT21" s="1"/>
      <c r="HU21" s="47"/>
      <c r="HV21" s="1"/>
      <c r="HW21" s="51"/>
      <c r="IB21" s="49"/>
      <c r="II21" s="6"/>
      <c r="IK21" s="29"/>
      <c r="IL21" s="47"/>
      <c r="IM21" s="1"/>
      <c r="IN21" s="1"/>
      <c r="IO21" s="47"/>
      <c r="IP21" s="1"/>
      <c r="IQ21" s="51"/>
      <c r="IV21" s="49"/>
    </row>
    <row r="22" spans="1:256" s="3" customFormat="1" ht="13.5" customHeight="1">
      <c r="A22" s="46" t="s">
        <v>347</v>
      </c>
      <c r="B22" s="1" t="s">
        <v>394</v>
      </c>
      <c r="C22" s="6"/>
      <c r="E22" s="29">
        <v>10762</v>
      </c>
      <c r="F22" s="47">
        <f t="shared" si="7"/>
        <v>3.9480277836677407E-3</v>
      </c>
      <c r="G22" s="48">
        <v>-8.0000000000000002E-3</v>
      </c>
      <c r="H22" s="1">
        <v>0</v>
      </c>
      <c r="I22" s="47">
        <v>0</v>
      </c>
      <c r="J22" s="47">
        <v>0</v>
      </c>
      <c r="K22" s="48"/>
      <c r="L22" s="48"/>
      <c r="M22" s="48"/>
      <c r="N22" s="48"/>
      <c r="O22" s="48"/>
      <c r="P22" s="49"/>
      <c r="Q22" s="29"/>
      <c r="R22" s="48"/>
      <c r="S22" s="48"/>
      <c r="U22" s="48"/>
      <c r="V22" s="48"/>
      <c r="W22" s="1" t="s">
        <v>394</v>
      </c>
      <c r="Y22" s="29">
        <v>5124</v>
      </c>
      <c r="Z22" s="48">
        <f>Y22/W$7</f>
        <v>1.8425550384207246E-3</v>
      </c>
      <c r="AA22" s="47">
        <f>Z22-F22</f>
        <v>-2.1054727452470162E-3</v>
      </c>
      <c r="AB22" s="154">
        <v>0</v>
      </c>
      <c r="AC22" s="48">
        <v>0</v>
      </c>
      <c r="AD22" s="48">
        <v>0</v>
      </c>
      <c r="AE22" s="48"/>
      <c r="AF22" s="48"/>
      <c r="AH22" s="48"/>
      <c r="AI22" s="48"/>
      <c r="AJ22" s="48"/>
      <c r="AK22" s="29"/>
      <c r="AM22" s="48"/>
      <c r="AO22" s="48"/>
      <c r="AP22" s="48"/>
      <c r="AQ22" s="6"/>
      <c r="AS22" s="29">
        <v>5451</v>
      </c>
      <c r="AT22" s="48">
        <f>AS22/AQ$7</f>
        <v>2.0329759060094561E-3</v>
      </c>
      <c r="AU22" s="48">
        <f>AT22-Z22</f>
        <v>1.904208675887315E-4</v>
      </c>
      <c r="AV22" s="154">
        <v>0</v>
      </c>
      <c r="AW22" s="48">
        <v>0</v>
      </c>
      <c r="AX22" s="48">
        <v>0</v>
      </c>
      <c r="AY22" s="48"/>
      <c r="AZ22" s="48"/>
      <c r="BB22" s="48"/>
      <c r="BC22" s="48"/>
      <c r="BD22" s="48"/>
      <c r="BE22" s="29"/>
      <c r="BF22" s="48"/>
      <c r="BG22" s="48"/>
      <c r="BI22" s="48"/>
      <c r="BJ22" s="48"/>
      <c r="BK22" s="6"/>
      <c r="BM22" s="29">
        <v>5346</v>
      </c>
      <c r="BN22" s="47">
        <f>BM22/BK$7</f>
        <v>1.914923111144702E-3</v>
      </c>
      <c r="BO22" s="48">
        <f>BN22-AT22</f>
        <v>-1.180527948647541E-4</v>
      </c>
      <c r="BP22" s="1">
        <v>0</v>
      </c>
      <c r="BQ22" s="47">
        <v>0</v>
      </c>
      <c r="BR22" s="47">
        <v>0</v>
      </c>
      <c r="BS22" s="48"/>
      <c r="BT22" s="48"/>
      <c r="BV22" s="48"/>
      <c r="BW22" s="48"/>
      <c r="BX22" s="48"/>
      <c r="BY22" s="29"/>
      <c r="BZ22" s="48"/>
      <c r="CA22" s="48"/>
      <c r="CC22" s="48"/>
      <c r="CD22" s="48"/>
      <c r="CE22" s="29" t="s">
        <v>953</v>
      </c>
      <c r="CG22" s="29">
        <v>16715</v>
      </c>
      <c r="CH22" s="47">
        <f>CG22/CE$7</f>
        <v>6.0316046702626556E-3</v>
      </c>
      <c r="CI22" s="48">
        <f>CH22-BN22</f>
        <v>4.1166815591179538E-3</v>
      </c>
      <c r="CJ22" s="1">
        <v>0</v>
      </c>
      <c r="CK22" s="47">
        <v>0</v>
      </c>
      <c r="CL22" s="47">
        <v>0</v>
      </c>
      <c r="CM22" s="48"/>
      <c r="CN22" s="48"/>
      <c r="CP22" s="48"/>
      <c r="CQ22" s="48"/>
      <c r="CR22" s="48"/>
      <c r="CS22" s="29"/>
      <c r="CT22" s="48"/>
      <c r="CU22" s="48"/>
      <c r="CW22" s="48"/>
      <c r="CX22" s="48"/>
      <c r="CY22" s="29" t="s">
        <v>953</v>
      </c>
      <c r="DA22" s="244">
        <v>3195</v>
      </c>
      <c r="DB22" s="243">
        <f t="shared" si="9"/>
        <v>1.0868932915721375E-3</v>
      </c>
      <c r="DC22" s="48">
        <f>DB22-CH22</f>
        <v>-4.9447113786905183E-3</v>
      </c>
      <c r="DD22" s="245">
        <v>0</v>
      </c>
      <c r="DE22" s="243">
        <v>0</v>
      </c>
      <c r="DF22" s="243">
        <v>0</v>
      </c>
      <c r="DG22" s="29"/>
      <c r="DH22" s="48"/>
      <c r="DI22" s="48"/>
      <c r="DJ22" s="154"/>
      <c r="DK22" s="48"/>
      <c r="DL22" s="48"/>
      <c r="DM22" s="29"/>
      <c r="DN22" s="48"/>
      <c r="DO22" s="48"/>
      <c r="DQ22" s="48"/>
      <c r="DR22" s="48"/>
      <c r="DS22" s="6"/>
      <c r="DU22" s="29"/>
      <c r="DV22" s="47"/>
      <c r="DW22" s="47"/>
      <c r="DX22" s="1"/>
      <c r="DY22" s="47"/>
      <c r="DZ22" s="47"/>
      <c r="EA22" s="29"/>
      <c r="EC22" s="50"/>
      <c r="EF22" s="49"/>
      <c r="EG22" s="29"/>
      <c r="EH22" s="48"/>
      <c r="EI22" s="48"/>
      <c r="EK22" s="48"/>
      <c r="EL22" s="48"/>
      <c r="EM22" s="6"/>
      <c r="EO22" s="29"/>
      <c r="EP22" s="47"/>
      <c r="EQ22" s="47"/>
      <c r="ER22" s="1"/>
      <c r="ES22" s="47"/>
      <c r="ET22" s="47"/>
      <c r="EU22" s="29"/>
      <c r="EV22" s="48"/>
      <c r="EW22" s="48"/>
      <c r="EZ22" s="49"/>
      <c r="FA22" s="29"/>
      <c r="FB22" s="48"/>
      <c r="FC22" s="48"/>
      <c r="FE22" s="48"/>
      <c r="FF22" s="48"/>
      <c r="FG22" s="6"/>
      <c r="FI22" s="29"/>
      <c r="FJ22" s="47"/>
      <c r="FK22" s="47"/>
      <c r="FL22" s="1"/>
      <c r="FM22" s="47"/>
      <c r="FN22" s="47"/>
      <c r="FO22" s="29"/>
      <c r="FP22" s="48"/>
      <c r="FQ22" s="48"/>
      <c r="FT22" s="49"/>
      <c r="FU22" s="29"/>
      <c r="FV22" s="48"/>
      <c r="FW22" s="48"/>
      <c r="FY22" s="48"/>
      <c r="FZ22" s="48"/>
      <c r="GA22" s="6"/>
      <c r="GC22" s="1"/>
      <c r="GD22" s="47"/>
      <c r="GE22" s="29"/>
      <c r="GF22" s="29"/>
      <c r="GG22" s="47"/>
      <c r="GH22" s="29"/>
      <c r="GI22" s="51"/>
      <c r="GN22" s="49"/>
      <c r="GU22" s="6"/>
      <c r="GW22" s="1"/>
      <c r="GX22" s="47"/>
      <c r="GY22" s="29"/>
      <c r="GZ22" s="29"/>
      <c r="HA22" s="47"/>
      <c r="HB22" s="29"/>
      <c r="HC22" s="51"/>
      <c r="HH22" s="49"/>
      <c r="HO22" s="6"/>
      <c r="HQ22" s="1"/>
      <c r="HR22" s="47"/>
      <c r="HS22" s="29"/>
      <c r="HT22" s="29"/>
      <c r="HU22" s="47"/>
      <c r="HV22" s="29"/>
      <c r="HW22" s="51"/>
      <c r="IB22" s="49"/>
      <c r="II22" s="6"/>
      <c r="IK22" s="1"/>
      <c r="IL22" s="47"/>
      <c r="IM22" s="29"/>
      <c r="IN22" s="29"/>
      <c r="IO22" s="47"/>
      <c r="IP22" s="29"/>
      <c r="IQ22" s="51"/>
      <c r="IV22" s="49"/>
    </row>
    <row r="23" spans="1:256" s="3" customFormat="1" ht="13.5" customHeight="1">
      <c r="A23" s="46" t="s">
        <v>351</v>
      </c>
      <c r="B23" s="1" t="s">
        <v>395</v>
      </c>
      <c r="C23" s="6"/>
      <c r="E23" s="29"/>
      <c r="F23" s="47"/>
      <c r="G23" s="48"/>
      <c r="H23" s="1"/>
      <c r="I23" s="47"/>
      <c r="J23" s="48"/>
      <c r="K23" s="48"/>
      <c r="L23" s="48"/>
      <c r="M23" s="48"/>
      <c r="N23" s="48"/>
      <c r="O23" s="48"/>
      <c r="P23" s="49"/>
      <c r="Q23" s="29"/>
      <c r="R23" s="48"/>
      <c r="S23" s="48"/>
      <c r="U23" s="48"/>
      <c r="V23" s="48"/>
      <c r="W23" s="1" t="s">
        <v>395</v>
      </c>
      <c r="Y23" s="29">
        <v>7865</v>
      </c>
      <c r="Z23" s="48">
        <f>Y23/W$7</f>
        <v>2.828199722322209E-3</v>
      </c>
      <c r="AA23" s="47">
        <f>Z23-F23</f>
        <v>2.828199722322209E-3</v>
      </c>
      <c r="AB23" s="154">
        <v>1</v>
      </c>
      <c r="AC23" s="48">
        <v>5.0000000000000001E-3</v>
      </c>
      <c r="AD23" s="48">
        <v>5.0000000000000001E-3</v>
      </c>
      <c r="AE23" s="48"/>
      <c r="AF23" s="48"/>
      <c r="AH23" s="48"/>
      <c r="AI23" s="48"/>
      <c r="AJ23" s="48"/>
      <c r="AK23" s="29"/>
      <c r="AM23" s="48"/>
      <c r="AO23" s="48"/>
      <c r="AP23" s="48"/>
      <c r="AQ23" s="6" t="s">
        <v>396</v>
      </c>
      <c r="AS23" s="29">
        <v>10378</v>
      </c>
      <c r="AT23" s="48">
        <f t="shared" ref="AT23:AT25" si="10">AS23/AQ$7</f>
        <v>3.8705235649543449E-3</v>
      </c>
      <c r="AU23" s="48">
        <f>AT23-Z23</f>
        <v>1.0423238426321359E-3</v>
      </c>
      <c r="AV23" s="154">
        <v>0</v>
      </c>
      <c r="AW23" s="48">
        <v>0</v>
      </c>
      <c r="AX23" s="48">
        <v>0</v>
      </c>
      <c r="AY23" s="48"/>
      <c r="AZ23" s="48"/>
      <c r="BB23" s="48"/>
      <c r="BC23" s="48"/>
      <c r="BD23" s="48"/>
      <c r="BE23" s="29"/>
      <c r="BF23" s="48"/>
      <c r="BG23" s="48"/>
      <c r="BI23" s="48"/>
      <c r="BJ23" s="48"/>
      <c r="BK23" s="6"/>
      <c r="BM23" s="29">
        <v>6659</v>
      </c>
      <c r="BN23" s="47">
        <f>BM23/BK$7</f>
        <v>2.3852362508628077E-3</v>
      </c>
      <c r="BO23" s="48">
        <f>BN23-AT23</f>
        <v>-1.4852873140915371E-3</v>
      </c>
      <c r="BP23" s="1">
        <v>0</v>
      </c>
      <c r="BQ23" s="47">
        <v>0</v>
      </c>
      <c r="BR23" s="47">
        <v>0</v>
      </c>
      <c r="BS23" s="48"/>
      <c r="BT23" s="48"/>
      <c r="BV23" s="48"/>
      <c r="BW23" s="48"/>
      <c r="BX23" s="48"/>
      <c r="BY23" s="29"/>
      <c r="BZ23" s="48"/>
      <c r="CA23" s="48"/>
      <c r="CC23" s="48"/>
      <c r="CD23" s="48"/>
      <c r="CE23" s="29"/>
      <c r="CG23" s="29"/>
      <c r="CH23" s="47" t="s">
        <v>287</v>
      </c>
      <c r="CI23" s="47" t="s">
        <v>287</v>
      </c>
      <c r="CJ23" s="1" t="s">
        <v>287</v>
      </c>
      <c r="CK23" s="47" t="s">
        <v>287</v>
      </c>
      <c r="CL23" s="47" t="s">
        <v>287</v>
      </c>
      <c r="CM23" s="48"/>
      <c r="CN23" s="48"/>
      <c r="CP23" s="48"/>
      <c r="CQ23" s="48"/>
      <c r="CR23" s="48"/>
      <c r="CS23" s="29"/>
      <c r="CT23" s="48"/>
      <c r="CU23" s="48"/>
      <c r="CW23" s="48"/>
      <c r="CX23" s="48"/>
      <c r="CY23" s="6"/>
      <c r="DA23" s="244"/>
      <c r="DB23" s="243"/>
      <c r="DC23" s="243"/>
      <c r="DD23" s="245"/>
      <c r="DE23" s="243"/>
      <c r="DF23" s="243"/>
      <c r="DG23" s="29"/>
      <c r="DH23" s="48"/>
      <c r="DI23" s="48"/>
      <c r="DJ23" s="154"/>
      <c r="DK23" s="48"/>
      <c r="DL23" s="48"/>
      <c r="DM23" s="29"/>
      <c r="DN23" s="48"/>
      <c r="DO23" s="48"/>
      <c r="DQ23" s="48"/>
      <c r="DR23" s="48"/>
      <c r="DS23" s="6"/>
      <c r="DU23" s="29"/>
      <c r="DV23" s="47"/>
      <c r="DW23" s="47"/>
      <c r="DX23" s="1"/>
      <c r="DY23" s="47"/>
      <c r="DZ23" s="47"/>
      <c r="EA23" s="29"/>
      <c r="EC23" s="50"/>
      <c r="EF23" s="49"/>
      <c r="EG23" s="29"/>
      <c r="EH23" s="48"/>
      <c r="EI23" s="48"/>
      <c r="EK23" s="48"/>
      <c r="EL23" s="48"/>
      <c r="EM23" s="6"/>
      <c r="EO23" s="29"/>
      <c r="EP23" s="47"/>
      <c r="EQ23" s="47"/>
      <c r="ER23" s="1"/>
      <c r="ES23" s="47"/>
      <c r="ET23" s="47"/>
      <c r="EU23" s="29"/>
      <c r="EV23" s="48"/>
      <c r="EW23" s="48"/>
      <c r="EZ23" s="49"/>
      <c r="FA23" s="29"/>
      <c r="FB23" s="48"/>
      <c r="FC23" s="48"/>
      <c r="FE23" s="48"/>
      <c r="FF23" s="48"/>
      <c r="FG23" s="6"/>
      <c r="FI23" s="29"/>
      <c r="FJ23" s="47"/>
      <c r="FK23" s="47"/>
      <c r="FL23" s="1"/>
      <c r="FM23" s="47"/>
      <c r="FN23" s="47"/>
      <c r="FO23" s="29"/>
      <c r="FP23" s="48"/>
      <c r="FQ23" s="48"/>
      <c r="FT23" s="49"/>
      <c r="FU23" s="29"/>
      <c r="FV23" s="48"/>
      <c r="FW23" s="48"/>
      <c r="FY23" s="48"/>
      <c r="FZ23" s="48"/>
      <c r="GA23" s="6"/>
      <c r="GC23" s="1"/>
      <c r="GD23" s="47"/>
      <c r="GE23" s="1"/>
      <c r="GF23" s="1"/>
      <c r="GG23" s="47"/>
      <c r="GH23" s="1"/>
      <c r="GI23" s="51"/>
      <c r="GN23" s="49"/>
      <c r="GU23" s="6"/>
      <c r="GW23" s="1"/>
      <c r="GX23" s="47"/>
      <c r="GY23" s="1"/>
      <c r="GZ23" s="1"/>
      <c r="HA23" s="47"/>
      <c r="HB23" s="1"/>
      <c r="HC23" s="51"/>
      <c r="HH23" s="49"/>
      <c r="HO23" s="6"/>
      <c r="HQ23" s="1"/>
      <c r="HR23" s="47"/>
      <c r="HS23" s="1"/>
      <c r="HT23" s="1"/>
      <c r="HU23" s="47"/>
      <c r="HV23" s="1"/>
      <c r="HW23" s="51"/>
      <c r="IB23" s="49"/>
      <c r="II23" s="6"/>
      <c r="IK23" s="1"/>
      <c r="IL23" s="47"/>
      <c r="IM23" s="1"/>
      <c r="IN23" s="1"/>
      <c r="IO23" s="47"/>
      <c r="IP23" s="1"/>
      <c r="IQ23" s="51"/>
      <c r="IV23" s="49"/>
    </row>
    <row r="24" spans="1:256" s="3" customFormat="1" ht="13.5" customHeight="1">
      <c r="A24" s="46" t="s">
        <v>355</v>
      </c>
      <c r="B24" s="1" t="s">
        <v>397</v>
      </c>
      <c r="C24" s="6"/>
      <c r="E24" s="29"/>
      <c r="F24" s="47"/>
      <c r="G24" s="48"/>
      <c r="H24" s="1"/>
      <c r="I24" s="47"/>
      <c r="J24" s="48"/>
      <c r="K24" s="48"/>
      <c r="L24" s="48"/>
      <c r="M24" s="48"/>
      <c r="N24" s="48"/>
      <c r="O24" s="48"/>
      <c r="P24" s="49"/>
      <c r="Q24" s="29"/>
      <c r="R24" s="48"/>
      <c r="S24" s="48"/>
      <c r="U24" s="48"/>
      <c r="V24" s="48"/>
      <c r="W24" s="1" t="s">
        <v>397</v>
      </c>
      <c r="Y24" s="29">
        <v>78066</v>
      </c>
      <c r="Z24" s="48">
        <f>Y24/W$7</f>
        <v>2.8071994853503569E-2</v>
      </c>
      <c r="AA24" s="47">
        <f>Z24-F24</f>
        <v>2.8071994853503569E-2</v>
      </c>
      <c r="AB24" s="154">
        <v>2</v>
      </c>
      <c r="AC24" s="48">
        <v>0.01</v>
      </c>
      <c r="AD24" s="48">
        <v>0</v>
      </c>
      <c r="AE24" s="48"/>
      <c r="AF24" s="48"/>
      <c r="AH24" s="48"/>
      <c r="AI24" s="48"/>
      <c r="AJ24" s="48"/>
      <c r="AK24" s="29"/>
      <c r="AM24" s="48"/>
      <c r="AO24" s="48"/>
      <c r="AP24" s="48"/>
      <c r="AQ24" s="6"/>
      <c r="AS24" s="29">
        <v>28084</v>
      </c>
      <c r="AT24" s="48">
        <f t="shared" si="10"/>
        <v>1.0474058951452864E-2</v>
      </c>
      <c r="AU24" s="48">
        <f>AT24-Z24</f>
        <v>-1.7597935902050707E-2</v>
      </c>
      <c r="AV24" s="154">
        <v>0</v>
      </c>
      <c r="AW24" s="48">
        <v>0</v>
      </c>
      <c r="AX24" s="48">
        <v>0</v>
      </c>
      <c r="AY24" s="48"/>
      <c r="AZ24" s="48"/>
      <c r="BB24" s="48"/>
      <c r="BC24" s="48"/>
      <c r="BD24" s="48"/>
      <c r="BE24" s="29"/>
      <c r="BF24" s="48"/>
      <c r="BG24" s="48"/>
      <c r="BI24" s="48"/>
      <c r="BJ24" s="48"/>
      <c r="BK24" s="6"/>
      <c r="BM24" s="29"/>
      <c r="BN24" s="47" t="s">
        <v>287</v>
      </c>
      <c r="BO24" s="47" t="s">
        <v>287</v>
      </c>
      <c r="BP24" s="1" t="s">
        <v>287</v>
      </c>
      <c r="BQ24" s="47" t="s">
        <v>287</v>
      </c>
      <c r="BR24" s="47" t="s">
        <v>287</v>
      </c>
      <c r="BS24" s="48"/>
      <c r="BT24" s="48"/>
      <c r="BV24" s="48"/>
      <c r="BW24" s="48"/>
      <c r="BX24" s="48"/>
      <c r="BY24" s="29"/>
      <c r="BZ24" s="48"/>
      <c r="CA24" s="48"/>
      <c r="CC24" s="48"/>
      <c r="CD24" s="48"/>
      <c r="CE24" s="29"/>
      <c r="CG24" s="29"/>
      <c r="CH24" s="47" t="s">
        <v>287</v>
      </c>
      <c r="CI24" s="47" t="s">
        <v>287</v>
      </c>
      <c r="CJ24" s="1" t="s">
        <v>287</v>
      </c>
      <c r="CK24" s="47" t="s">
        <v>287</v>
      </c>
      <c r="CL24" s="47" t="s">
        <v>287</v>
      </c>
      <c r="CM24" s="48"/>
      <c r="CN24" s="48"/>
      <c r="CP24" s="48"/>
      <c r="CQ24" s="48"/>
      <c r="CR24" s="48"/>
      <c r="CS24" s="29"/>
      <c r="CT24" s="48"/>
      <c r="CU24" s="48"/>
      <c r="CW24" s="48"/>
      <c r="CX24" s="48"/>
      <c r="CY24" s="6"/>
      <c r="DA24" s="244"/>
      <c r="DB24" s="243"/>
      <c r="DC24" s="243"/>
      <c r="DD24" s="245"/>
      <c r="DE24" s="243"/>
      <c r="DF24" s="243"/>
      <c r="DG24" s="29"/>
      <c r="DH24" s="48"/>
      <c r="DI24" s="48"/>
      <c r="DJ24" s="154"/>
      <c r="DK24" s="48"/>
      <c r="DL24" s="48"/>
      <c r="DM24" s="29"/>
      <c r="DN24" s="48"/>
      <c r="DO24" s="48"/>
      <c r="DQ24" s="48"/>
      <c r="DR24" s="48"/>
      <c r="DS24" s="6"/>
      <c r="DU24" s="29"/>
      <c r="DV24" s="47"/>
      <c r="DW24" s="47"/>
      <c r="DX24" s="1"/>
      <c r="DY24" s="47"/>
      <c r="DZ24" s="47"/>
      <c r="EA24" s="29"/>
      <c r="EC24" s="50"/>
      <c r="EF24" s="49"/>
      <c r="EG24" s="29"/>
      <c r="EH24" s="48"/>
      <c r="EI24" s="48"/>
      <c r="EK24" s="48"/>
      <c r="EL24" s="48"/>
      <c r="EM24" s="6"/>
      <c r="EO24" s="29"/>
      <c r="EP24" s="47"/>
      <c r="EQ24" s="47"/>
      <c r="ER24" s="1"/>
      <c r="ES24" s="47"/>
      <c r="ET24" s="47"/>
      <c r="EU24" s="29"/>
      <c r="EV24" s="48"/>
      <c r="EW24" s="48"/>
      <c r="EZ24" s="49"/>
      <c r="FA24" s="29"/>
      <c r="FB24" s="48"/>
      <c r="FC24" s="48"/>
      <c r="FE24" s="48"/>
      <c r="FF24" s="48"/>
      <c r="FG24" s="6"/>
      <c r="FI24" s="29"/>
      <c r="FJ24" s="47"/>
      <c r="FK24" s="47"/>
      <c r="FL24" s="1"/>
      <c r="FM24" s="47"/>
      <c r="FN24" s="47"/>
      <c r="FO24" s="29"/>
      <c r="FP24" s="48"/>
      <c r="FQ24" s="48"/>
      <c r="FT24" s="49"/>
      <c r="FU24" s="29"/>
      <c r="FV24" s="48"/>
      <c r="FW24" s="48"/>
      <c r="FY24" s="48"/>
      <c r="FZ24" s="48"/>
      <c r="GA24" s="6"/>
      <c r="GC24" s="1"/>
      <c r="GD24" s="47"/>
      <c r="GE24" s="1"/>
      <c r="GF24" s="1"/>
      <c r="GG24" s="47"/>
      <c r="GH24" s="1"/>
      <c r="GI24" s="51"/>
      <c r="GN24" s="49"/>
      <c r="GU24" s="6"/>
      <c r="GW24" s="1"/>
      <c r="GX24" s="47"/>
      <c r="GY24" s="1"/>
      <c r="GZ24" s="1"/>
      <c r="HA24" s="47"/>
      <c r="HB24" s="1"/>
      <c r="HC24" s="51"/>
      <c r="HH24" s="49"/>
      <c r="HO24" s="6"/>
      <c r="HQ24" s="1"/>
      <c r="HR24" s="47"/>
      <c r="HS24" s="1"/>
      <c r="HT24" s="1"/>
      <c r="HU24" s="47"/>
      <c r="HV24" s="1"/>
      <c r="HW24" s="51"/>
      <c r="IB24" s="49"/>
      <c r="II24" s="6"/>
      <c r="IK24" s="1"/>
      <c r="IL24" s="47"/>
      <c r="IM24" s="1"/>
      <c r="IN24" s="1"/>
      <c r="IO24" s="47"/>
      <c r="IP24" s="1"/>
      <c r="IQ24" s="51"/>
      <c r="IV24" s="49"/>
    </row>
    <row r="25" spans="1:256" s="3" customFormat="1" ht="13.5" customHeight="1">
      <c r="A25" s="46" t="s">
        <v>359</v>
      </c>
      <c r="B25" s="1" t="s">
        <v>398</v>
      </c>
      <c r="C25" s="6"/>
      <c r="E25" s="29"/>
      <c r="F25" s="47" t="s">
        <v>287</v>
      </c>
      <c r="G25" s="48" t="s">
        <v>287</v>
      </c>
      <c r="H25" s="1"/>
      <c r="I25" s="47" t="s">
        <v>287</v>
      </c>
      <c r="J25" s="48" t="s">
        <v>287</v>
      </c>
      <c r="K25" s="48"/>
      <c r="L25" s="48"/>
      <c r="M25" s="48"/>
      <c r="N25" s="48"/>
      <c r="O25" s="48"/>
      <c r="P25" s="49"/>
      <c r="Q25" s="29"/>
      <c r="R25" s="48"/>
      <c r="S25" s="48"/>
      <c r="U25" s="48"/>
      <c r="V25" s="48"/>
      <c r="W25" s="1"/>
      <c r="Y25" s="29"/>
      <c r="Z25" s="48"/>
      <c r="AA25" s="48"/>
      <c r="AB25" s="154"/>
      <c r="AC25" s="48"/>
      <c r="AD25" s="48"/>
      <c r="AE25" s="48"/>
      <c r="AF25" s="48"/>
      <c r="AH25" s="48"/>
      <c r="AI25" s="48"/>
      <c r="AJ25" s="48"/>
      <c r="AK25" s="29"/>
      <c r="AM25" s="48"/>
      <c r="AO25" s="48"/>
      <c r="AP25" s="48"/>
      <c r="AQ25" s="6"/>
      <c r="AS25" s="29">
        <v>28549</v>
      </c>
      <c r="AT25" s="48">
        <f t="shared" si="10"/>
        <v>1.0647482872989169E-2</v>
      </c>
      <c r="AU25" s="48">
        <f>AT25-Z25</f>
        <v>1.0647482872989169E-2</v>
      </c>
      <c r="AV25" s="154">
        <v>0</v>
      </c>
      <c r="AW25" s="48">
        <v>0</v>
      </c>
      <c r="AX25" s="48">
        <v>0</v>
      </c>
      <c r="AY25" s="48"/>
      <c r="AZ25" s="48"/>
      <c r="BB25" s="48"/>
      <c r="BC25" s="48"/>
      <c r="BD25" s="48"/>
      <c r="BE25" s="29"/>
      <c r="BF25" s="48"/>
      <c r="BG25" s="48"/>
      <c r="BI25" s="48"/>
      <c r="BJ25" s="48"/>
      <c r="BK25" s="6"/>
      <c r="BM25" s="29"/>
      <c r="BN25" s="47" t="s">
        <v>287</v>
      </c>
      <c r="BO25" s="47" t="s">
        <v>287</v>
      </c>
      <c r="BP25" s="1" t="s">
        <v>287</v>
      </c>
      <c r="BQ25" s="47" t="s">
        <v>287</v>
      </c>
      <c r="BR25" s="47" t="s">
        <v>287</v>
      </c>
      <c r="BS25" s="48"/>
      <c r="BT25" s="48"/>
      <c r="BV25" s="48"/>
      <c r="BW25" s="48"/>
      <c r="BX25" s="48"/>
      <c r="BY25" s="29"/>
      <c r="BZ25" s="48"/>
      <c r="CA25" s="48"/>
      <c r="CC25" s="48"/>
      <c r="CD25" s="48"/>
      <c r="CE25" s="29"/>
      <c r="CG25" s="29"/>
      <c r="CH25" s="47" t="s">
        <v>287</v>
      </c>
      <c r="CI25" s="47" t="s">
        <v>287</v>
      </c>
      <c r="CJ25" s="1" t="s">
        <v>287</v>
      </c>
      <c r="CK25" s="47" t="s">
        <v>287</v>
      </c>
      <c r="CL25" s="47" t="s">
        <v>287</v>
      </c>
      <c r="CM25" s="48"/>
      <c r="CN25" s="48"/>
      <c r="CP25" s="48"/>
      <c r="CQ25" s="48"/>
      <c r="CR25" s="48"/>
      <c r="CS25" s="29"/>
      <c r="CT25" s="48"/>
      <c r="CU25" s="48"/>
      <c r="CW25" s="48"/>
      <c r="CX25" s="48"/>
      <c r="CY25" s="6"/>
      <c r="DA25" s="244"/>
      <c r="DB25" s="243"/>
      <c r="DC25" s="243"/>
      <c r="DD25" s="245"/>
      <c r="DE25" s="243"/>
      <c r="DF25" s="243"/>
      <c r="DG25" s="29"/>
      <c r="DH25" s="48"/>
      <c r="DI25" s="48"/>
      <c r="DJ25" s="154"/>
      <c r="DK25" s="48"/>
      <c r="DL25" s="48"/>
      <c r="DM25" s="29"/>
      <c r="DN25" s="48"/>
      <c r="DO25" s="48"/>
      <c r="DQ25" s="48"/>
      <c r="DR25" s="48"/>
      <c r="DS25" s="6"/>
      <c r="DU25" s="29"/>
      <c r="DV25" s="47"/>
      <c r="DW25" s="47"/>
      <c r="DX25" s="1"/>
      <c r="DY25" s="47"/>
      <c r="DZ25" s="47"/>
      <c r="EA25" s="29"/>
      <c r="EC25" s="50"/>
      <c r="EF25" s="49"/>
      <c r="EG25" s="29"/>
      <c r="EH25" s="48"/>
      <c r="EI25" s="48"/>
      <c r="EK25" s="48"/>
      <c r="EL25" s="48"/>
      <c r="EM25" s="6"/>
      <c r="EO25" s="29"/>
      <c r="EP25" s="47"/>
      <c r="EQ25" s="47"/>
      <c r="ER25" s="1"/>
      <c r="ES25" s="47"/>
      <c r="ET25" s="47"/>
      <c r="EU25" s="29"/>
      <c r="EV25" s="48"/>
      <c r="EW25" s="48"/>
      <c r="EZ25" s="49"/>
      <c r="FA25" s="29"/>
      <c r="FB25" s="48"/>
      <c r="FC25" s="48"/>
      <c r="FE25" s="48"/>
      <c r="FF25" s="48"/>
      <c r="FG25" s="6"/>
      <c r="FI25" s="29"/>
      <c r="FJ25" s="47"/>
      <c r="FK25" s="47"/>
      <c r="FL25" s="1"/>
      <c r="FM25" s="47"/>
      <c r="FN25" s="47"/>
      <c r="FO25" s="29"/>
      <c r="FP25" s="48"/>
      <c r="FQ25" s="48"/>
      <c r="FT25" s="49"/>
      <c r="FU25" s="29"/>
      <c r="FV25" s="48"/>
      <c r="FW25" s="48"/>
      <c r="FY25" s="48"/>
      <c r="FZ25" s="48"/>
      <c r="GA25" s="6"/>
      <c r="GC25" s="1"/>
      <c r="GD25" s="47"/>
      <c r="GE25" s="1"/>
      <c r="GF25" s="1"/>
      <c r="GG25" s="47"/>
      <c r="GH25" s="1"/>
      <c r="GI25" s="51"/>
      <c r="GN25" s="49"/>
      <c r="GU25" s="6"/>
      <c r="GW25" s="1"/>
      <c r="GX25" s="47"/>
      <c r="GY25" s="1"/>
      <c r="GZ25" s="1"/>
      <c r="HA25" s="47"/>
      <c r="HB25" s="1"/>
      <c r="HC25" s="51"/>
      <c r="HH25" s="49"/>
      <c r="HO25" s="6"/>
      <c r="HQ25" s="1"/>
      <c r="HR25" s="47"/>
      <c r="HS25" s="1"/>
      <c r="HT25" s="1"/>
      <c r="HU25" s="47"/>
      <c r="HV25" s="1"/>
      <c r="HW25" s="51"/>
      <c r="IB25" s="49"/>
      <c r="II25" s="6"/>
      <c r="IK25" s="1"/>
      <c r="IL25" s="47"/>
      <c r="IM25" s="1"/>
      <c r="IN25" s="1"/>
      <c r="IO25" s="47"/>
      <c r="IP25" s="1"/>
      <c r="IQ25" s="51"/>
      <c r="IV25" s="49"/>
    </row>
    <row r="26" spans="1:256" s="3" customFormat="1" ht="13.5" customHeight="1">
      <c r="A26" s="46" t="s">
        <v>767</v>
      </c>
      <c r="B26" s="6" t="s">
        <v>764</v>
      </c>
      <c r="C26" s="6"/>
      <c r="E26" s="29"/>
      <c r="F26" s="47"/>
      <c r="G26" s="48"/>
      <c r="H26" s="1"/>
      <c r="I26" s="47"/>
      <c r="J26" s="48"/>
      <c r="K26" s="48"/>
      <c r="L26" s="48"/>
      <c r="M26" s="48"/>
      <c r="N26" s="48"/>
      <c r="O26" s="48"/>
      <c r="P26" s="49"/>
      <c r="Q26" s="29"/>
      <c r="R26" s="48"/>
      <c r="S26" s="48"/>
      <c r="U26" s="48"/>
      <c r="V26" s="48"/>
      <c r="W26" s="6"/>
      <c r="Y26" s="29"/>
      <c r="Z26" s="48"/>
      <c r="AA26" s="48"/>
      <c r="AB26" s="154"/>
      <c r="AC26" s="48"/>
      <c r="AD26" s="48"/>
      <c r="AE26" s="48"/>
      <c r="AF26" s="48"/>
      <c r="AH26" s="48"/>
      <c r="AI26" s="48"/>
      <c r="AJ26" s="48"/>
      <c r="AK26" s="29"/>
      <c r="AM26" s="48"/>
      <c r="AO26" s="48"/>
      <c r="AP26" s="48"/>
      <c r="AQ26" s="6"/>
      <c r="AS26" s="29"/>
      <c r="AT26" s="48"/>
      <c r="AU26" s="48"/>
      <c r="AV26" s="154"/>
      <c r="AW26" s="48"/>
      <c r="AX26" s="48"/>
      <c r="AY26" s="48"/>
      <c r="AZ26" s="48"/>
      <c r="BB26" s="48"/>
      <c r="BC26" s="48"/>
      <c r="BD26" s="48"/>
      <c r="BE26" s="29"/>
      <c r="BF26" s="48"/>
      <c r="BG26" s="48"/>
      <c r="BI26" s="48"/>
      <c r="BJ26" s="48"/>
      <c r="BK26" s="6"/>
      <c r="BM26" s="29"/>
      <c r="BN26" s="47"/>
      <c r="BO26" s="47"/>
      <c r="BP26" s="1"/>
      <c r="BQ26" s="47"/>
      <c r="BR26" s="47"/>
      <c r="BS26" s="48"/>
      <c r="BT26" s="48"/>
      <c r="BV26" s="48"/>
      <c r="BW26" s="48"/>
      <c r="BX26" s="48"/>
      <c r="BY26" s="29"/>
      <c r="BZ26" s="48"/>
      <c r="CA26" s="48"/>
      <c r="CC26" s="48"/>
      <c r="CD26" s="48"/>
      <c r="CE26" s="29"/>
      <c r="CG26" s="29"/>
      <c r="CH26" s="47"/>
      <c r="CI26" s="47"/>
      <c r="CJ26" s="1"/>
      <c r="CK26" s="47"/>
      <c r="CL26" s="47"/>
      <c r="CM26" s="48"/>
      <c r="CN26" s="48"/>
      <c r="CP26" s="48"/>
      <c r="CQ26" s="48"/>
      <c r="CR26" s="48"/>
      <c r="CS26" s="29"/>
      <c r="CT26" s="48"/>
      <c r="CU26" s="48"/>
      <c r="CW26" s="48"/>
      <c r="CX26" s="48"/>
      <c r="CY26" s="6" t="s">
        <v>764</v>
      </c>
      <c r="DA26" s="244">
        <v>15103</v>
      </c>
      <c r="DB26" s="243">
        <f t="shared" ref="DB26" si="11">DA26/CY$7</f>
        <v>5.1378245328995284E-3</v>
      </c>
      <c r="DC26" s="243">
        <f>DB26-CH26</f>
        <v>5.1378245328995284E-3</v>
      </c>
      <c r="DD26" s="245">
        <v>0</v>
      </c>
      <c r="DE26" s="243">
        <v>0</v>
      </c>
      <c r="DF26" s="243">
        <v>0</v>
      </c>
      <c r="DG26" s="29"/>
      <c r="DH26" s="48"/>
      <c r="DI26" s="48"/>
      <c r="DJ26" s="154"/>
      <c r="DK26" s="48"/>
      <c r="DL26" s="48"/>
      <c r="DM26" s="29"/>
      <c r="DN26" s="48"/>
      <c r="DO26" s="48"/>
      <c r="DQ26" s="48"/>
      <c r="DR26" s="48"/>
      <c r="DS26" s="6"/>
      <c r="DU26" s="29">
        <v>25086</v>
      </c>
      <c r="DV26" s="47">
        <f t="shared" ref="DV26:DV39" si="12">DU26/DS$7</f>
        <v>8.4508494137867495E-3</v>
      </c>
      <c r="DW26" s="48">
        <f>DV26-DB26</f>
        <v>3.3130248808872212E-3</v>
      </c>
      <c r="DX26" s="1">
        <v>0</v>
      </c>
      <c r="DY26" s="47">
        <f>DX26/200</f>
        <v>0</v>
      </c>
      <c r="DZ26" s="47">
        <f>DY26-DE26</f>
        <v>0</v>
      </c>
      <c r="EA26" s="29"/>
      <c r="EC26" s="50"/>
      <c r="EF26" s="49"/>
      <c r="EG26" s="29"/>
      <c r="EH26" s="48"/>
      <c r="EI26" s="48"/>
      <c r="EK26" s="48"/>
      <c r="EL26" s="48"/>
      <c r="EM26" s="6"/>
      <c r="EO26" s="29">
        <v>19032</v>
      </c>
      <c r="EP26" s="47">
        <f t="shared" si="3"/>
        <v>6.1753792121524405E-3</v>
      </c>
      <c r="EQ26" s="47">
        <f t="shared" si="4"/>
        <v>-2.275470201634309E-3</v>
      </c>
      <c r="ER26" s="1">
        <v>0</v>
      </c>
      <c r="ES26" s="47">
        <f t="shared" si="5"/>
        <v>0</v>
      </c>
      <c r="ET26" s="47">
        <f t="shared" si="6"/>
        <v>0</v>
      </c>
      <c r="EU26" s="29"/>
      <c r="EV26" s="48"/>
      <c r="EW26" s="48"/>
      <c r="EZ26" s="49"/>
      <c r="FA26" s="29"/>
      <c r="FB26" s="48"/>
      <c r="FC26" s="48"/>
      <c r="FE26" s="48"/>
      <c r="FF26" s="48"/>
      <c r="FG26" s="6"/>
      <c r="FI26" s="29"/>
      <c r="FJ26" s="47"/>
      <c r="FK26" s="47"/>
      <c r="FL26" s="1"/>
      <c r="FM26" s="47"/>
      <c r="FN26" s="47"/>
      <c r="FO26" s="29"/>
      <c r="FP26" s="48"/>
      <c r="FQ26" s="48"/>
      <c r="FT26" s="49"/>
      <c r="FU26" s="29"/>
      <c r="FV26" s="48"/>
      <c r="FW26" s="48"/>
      <c r="FY26" s="48"/>
      <c r="FZ26" s="48"/>
      <c r="GA26" s="6"/>
      <c r="GC26" s="1"/>
      <c r="GD26" s="47"/>
      <c r="GE26" s="1"/>
      <c r="GF26" s="1"/>
      <c r="GG26" s="47"/>
      <c r="GH26" s="1"/>
      <c r="GI26" s="51"/>
      <c r="GN26" s="49"/>
      <c r="GU26" s="6"/>
      <c r="GW26" s="1"/>
      <c r="GX26" s="47"/>
      <c r="GY26" s="1"/>
      <c r="GZ26" s="1"/>
      <c r="HA26" s="47"/>
      <c r="HB26" s="1"/>
      <c r="HC26" s="51"/>
      <c r="HH26" s="49"/>
      <c r="HO26" s="6"/>
      <c r="HQ26" s="1"/>
      <c r="HR26" s="47"/>
      <c r="HS26" s="1"/>
      <c r="HT26" s="1"/>
      <c r="HU26" s="47"/>
      <c r="HV26" s="1"/>
      <c r="HW26" s="51"/>
      <c r="IB26" s="49"/>
      <c r="II26" s="6"/>
      <c r="IK26" s="1"/>
      <c r="IL26" s="47"/>
      <c r="IM26" s="1"/>
      <c r="IN26" s="1"/>
      <c r="IO26" s="47"/>
      <c r="IP26" s="1"/>
      <c r="IQ26" s="51"/>
      <c r="IV26" s="49"/>
    </row>
    <row r="27" spans="1:256" s="3" customFormat="1" ht="13.5" customHeight="1">
      <c r="A27" s="46" t="s">
        <v>905</v>
      </c>
      <c r="B27" s="3" t="s">
        <v>955</v>
      </c>
      <c r="C27" s="6"/>
      <c r="E27" s="29">
        <v>9344</v>
      </c>
      <c r="F27" s="47">
        <f>E27/C$7</f>
        <v>3.427836053762439E-3</v>
      </c>
      <c r="G27" s="48">
        <v>0</v>
      </c>
      <c r="H27" s="1">
        <v>1</v>
      </c>
      <c r="I27" s="47">
        <v>5.0000000000000001E-3</v>
      </c>
      <c r="J27" s="48">
        <v>0</v>
      </c>
      <c r="K27" s="48"/>
      <c r="L27" s="48"/>
      <c r="M27" s="48"/>
      <c r="N27" s="48"/>
      <c r="O27" s="48"/>
      <c r="P27" s="49"/>
      <c r="Q27" s="29"/>
      <c r="R27" s="48"/>
      <c r="S27" s="48"/>
      <c r="U27" s="48"/>
      <c r="V27" s="48"/>
      <c r="W27" s="3" t="s">
        <v>955</v>
      </c>
      <c r="Y27" s="29">
        <v>9905</v>
      </c>
      <c r="Z27" s="48">
        <f>Y27/W$7</f>
        <v>3.5617696439417014E-3</v>
      </c>
      <c r="AA27" s="47">
        <f>Z27-F27</f>
        <v>1.3393359017926237E-4</v>
      </c>
      <c r="AB27" s="154">
        <v>1</v>
      </c>
      <c r="AC27" s="48">
        <v>5.0000000000000001E-3</v>
      </c>
      <c r="AD27" s="48">
        <v>0</v>
      </c>
      <c r="AE27" s="48"/>
      <c r="AF27" s="48"/>
      <c r="AH27" s="48"/>
      <c r="AI27" s="48"/>
      <c r="AJ27" s="48"/>
      <c r="AK27" s="29"/>
      <c r="AM27" s="48"/>
      <c r="AO27" s="48"/>
      <c r="AP27" s="48"/>
      <c r="AQ27" s="6"/>
      <c r="AS27" s="29">
        <v>10472</v>
      </c>
      <c r="AT27" s="48">
        <f>AS27/AQ$7</f>
        <v>3.9055813039315761E-3</v>
      </c>
      <c r="AU27" s="48">
        <f>AT27-Z27</f>
        <v>3.4381165998987467E-4</v>
      </c>
      <c r="AV27" s="154">
        <v>1</v>
      </c>
      <c r="AW27" s="48">
        <v>5.0000000000000001E-3</v>
      </c>
      <c r="AX27" s="48">
        <v>0</v>
      </c>
      <c r="AY27" s="48"/>
      <c r="AZ27" s="48"/>
      <c r="BB27" s="48"/>
      <c r="BC27" s="48"/>
      <c r="BD27" s="48"/>
      <c r="BE27" s="29"/>
      <c r="BF27" s="48"/>
      <c r="BG27" s="48"/>
      <c r="BI27" s="48"/>
      <c r="BJ27" s="48"/>
      <c r="BK27" s="6"/>
      <c r="BM27" s="1">
        <v>11651</v>
      </c>
      <c r="BN27" s="47">
        <f>BM27/BK$7</f>
        <v>4.1733574949395667E-3</v>
      </c>
      <c r="BO27" s="48">
        <f>BN27-AT27</f>
        <v>2.6777619100799063E-4</v>
      </c>
      <c r="BP27" s="1">
        <v>1</v>
      </c>
      <c r="BQ27" s="47">
        <v>0</v>
      </c>
      <c r="BR27" s="47">
        <v>0</v>
      </c>
      <c r="BS27" s="48"/>
      <c r="BT27" s="48"/>
      <c r="BV27" s="48"/>
      <c r="BW27" s="48"/>
      <c r="BX27" s="48"/>
      <c r="BY27" s="29"/>
      <c r="BZ27" s="48"/>
      <c r="CA27" s="48"/>
      <c r="CC27" s="48"/>
      <c r="CD27" s="48"/>
      <c r="CE27" s="29" t="s">
        <v>955</v>
      </c>
      <c r="CG27" s="29">
        <v>11168</v>
      </c>
      <c r="CH27" s="47">
        <f>CG27/CE$7</f>
        <v>4.0299707422969391E-3</v>
      </c>
      <c r="CI27" s="48">
        <f>CH27-BN27</f>
        <v>-1.433867526426276E-4</v>
      </c>
      <c r="CJ27" s="1">
        <v>1</v>
      </c>
      <c r="CK27" s="47">
        <v>0</v>
      </c>
      <c r="CL27" s="47">
        <v>0</v>
      </c>
      <c r="CM27" s="48"/>
      <c r="CN27" s="48"/>
      <c r="CP27" s="48"/>
      <c r="CQ27" s="48"/>
      <c r="CR27" s="48"/>
      <c r="CS27" s="29"/>
      <c r="CT27" s="48"/>
      <c r="CU27" s="48"/>
      <c r="CW27" s="48"/>
      <c r="CX27" s="48"/>
      <c r="CY27" s="6" t="s">
        <v>900</v>
      </c>
      <c r="DA27" s="244">
        <v>10503</v>
      </c>
      <c r="DB27" s="243">
        <f>DA27/CY$7</f>
        <v>3.5729703415906607E-3</v>
      </c>
      <c r="DC27" s="243">
        <f>DB27-CH27</f>
        <v>-4.5700040070627843E-4</v>
      </c>
      <c r="DD27" s="245">
        <v>1</v>
      </c>
      <c r="DE27" s="242">
        <f>DD27/CY$3</f>
        <v>5.0000000000000001E-3</v>
      </c>
      <c r="DF27" s="243">
        <v>0</v>
      </c>
      <c r="DG27" s="29"/>
      <c r="DH27" s="48"/>
      <c r="DI27" s="48"/>
      <c r="DJ27" s="154"/>
      <c r="DK27" s="48"/>
      <c r="DL27" s="48"/>
      <c r="DM27" s="29"/>
      <c r="DN27" s="48"/>
      <c r="DO27" s="48"/>
      <c r="DQ27" s="48"/>
      <c r="DR27" s="48"/>
      <c r="DS27" s="6"/>
      <c r="DU27" s="29">
        <v>12187</v>
      </c>
      <c r="DV27" s="47">
        <f t="shared" si="12"/>
        <v>4.1054971619955E-3</v>
      </c>
      <c r="DW27" s="48">
        <f>DV27-DB27</f>
        <v>5.325268204048393E-4</v>
      </c>
      <c r="DX27" s="1">
        <v>1</v>
      </c>
      <c r="DY27" s="47">
        <f>DX27/200</f>
        <v>5.0000000000000001E-3</v>
      </c>
      <c r="DZ27" s="47">
        <f>DY27-DE27</f>
        <v>0</v>
      </c>
      <c r="EA27" s="29"/>
      <c r="EC27" s="50"/>
      <c r="EF27" s="49"/>
      <c r="EG27" s="29"/>
      <c r="EH27" s="48"/>
      <c r="EI27" s="48"/>
      <c r="EK27" s="48"/>
      <c r="EL27" s="48"/>
      <c r="EM27" s="6"/>
      <c r="EO27" s="29"/>
      <c r="EP27" s="47"/>
      <c r="EQ27" s="47"/>
      <c r="ER27" s="1"/>
      <c r="ES27" s="47"/>
      <c r="ET27" s="47"/>
      <c r="EU27" s="29"/>
      <c r="EV27" s="48"/>
      <c r="EW27" s="48"/>
      <c r="EZ27" s="49"/>
      <c r="FA27" s="29"/>
      <c r="FB27" s="48"/>
      <c r="FC27" s="48"/>
      <c r="FE27" s="48"/>
      <c r="FF27" s="48"/>
      <c r="FG27" s="6"/>
      <c r="FI27" s="29"/>
      <c r="FJ27" s="47"/>
      <c r="FK27" s="47"/>
      <c r="FL27" s="1"/>
      <c r="FM27" s="47"/>
      <c r="FN27" s="47"/>
      <c r="FO27" s="29"/>
      <c r="FP27" s="48"/>
      <c r="FQ27" s="48"/>
      <c r="FT27" s="49"/>
      <c r="FU27" s="29"/>
      <c r="FV27" s="48"/>
      <c r="FW27" s="48"/>
      <c r="FY27" s="48"/>
      <c r="FZ27" s="48"/>
      <c r="GA27" s="6"/>
      <c r="GC27" s="1"/>
      <c r="GD27" s="47"/>
      <c r="GE27" s="1"/>
      <c r="GF27" s="1"/>
      <c r="GG27" s="47"/>
      <c r="GH27" s="1"/>
      <c r="GI27" s="51"/>
      <c r="GN27" s="49"/>
      <c r="GU27" s="6"/>
      <c r="GW27" s="1"/>
      <c r="GX27" s="47"/>
      <c r="GY27" s="1"/>
      <c r="GZ27" s="1"/>
      <c r="HA27" s="47"/>
      <c r="HB27" s="1"/>
      <c r="HC27" s="51"/>
      <c r="HH27" s="49"/>
      <c r="HO27" s="6"/>
      <c r="HQ27" s="1"/>
      <c r="HR27" s="47"/>
      <c r="HS27" s="1"/>
      <c r="HT27" s="1"/>
      <c r="HU27" s="47"/>
      <c r="HV27" s="1"/>
      <c r="HW27" s="51"/>
      <c r="IB27" s="49"/>
      <c r="II27" s="6"/>
      <c r="IK27" s="1"/>
      <c r="IL27" s="47"/>
      <c r="IM27" s="1"/>
      <c r="IN27" s="1"/>
      <c r="IO27" s="47"/>
      <c r="IP27" s="1"/>
      <c r="IQ27" s="51"/>
      <c r="IV27" s="49"/>
    </row>
    <row r="28" spans="1:256" s="3" customFormat="1" ht="13.5" customHeight="1">
      <c r="A28" s="46" t="s">
        <v>907</v>
      </c>
      <c r="B28" s="3" t="s">
        <v>1029</v>
      </c>
      <c r="C28" s="6"/>
      <c r="E28" s="29"/>
      <c r="F28" s="47"/>
      <c r="G28" s="48"/>
      <c r="H28" s="1"/>
      <c r="I28" s="47"/>
      <c r="J28" s="48"/>
      <c r="K28" s="48"/>
      <c r="L28" s="48"/>
      <c r="M28" s="48"/>
      <c r="N28" s="48"/>
      <c r="O28" s="48"/>
      <c r="P28" s="49"/>
      <c r="Q28" s="29"/>
      <c r="R28" s="48"/>
      <c r="S28" s="48"/>
      <c r="U28" s="48"/>
      <c r="V28" s="48"/>
      <c r="W28" s="3" t="s">
        <v>956</v>
      </c>
      <c r="Y28" s="29">
        <v>28067</v>
      </c>
      <c r="Z28" s="48">
        <f>Y28/W$7</f>
        <v>1.0092699504948181E-2</v>
      </c>
      <c r="AA28" s="47">
        <f>Z28-F28</f>
        <v>1.0092699504948181E-2</v>
      </c>
      <c r="AB28" s="154">
        <v>0</v>
      </c>
      <c r="AC28" s="48">
        <v>0</v>
      </c>
      <c r="AD28" s="48">
        <v>0</v>
      </c>
      <c r="AE28" s="48"/>
      <c r="AF28" s="48"/>
      <c r="AH28" s="48"/>
      <c r="AI28" s="48"/>
      <c r="AJ28" s="48"/>
      <c r="AK28" s="29"/>
      <c r="AM28" s="48"/>
      <c r="AO28" s="48"/>
      <c r="AP28" s="48"/>
      <c r="AQ28" s="6"/>
      <c r="AS28" s="29">
        <v>10104</v>
      </c>
      <c r="AT28" s="48">
        <f>AS28/AQ$7</f>
        <v>3.7683339853824146E-3</v>
      </c>
      <c r="AU28" s="48">
        <f>AT28-Z28</f>
        <v>-6.3243655195657656E-3</v>
      </c>
      <c r="AV28" s="154">
        <v>0</v>
      </c>
      <c r="AW28" s="48">
        <v>0</v>
      </c>
      <c r="AX28" s="48">
        <v>0</v>
      </c>
      <c r="AY28" s="48"/>
      <c r="AZ28" s="48"/>
      <c r="BB28" s="48"/>
      <c r="BC28" s="48"/>
      <c r="BD28" s="48"/>
      <c r="BE28" s="29"/>
      <c r="BF28" s="48"/>
      <c r="BG28" s="48"/>
      <c r="BI28" s="48"/>
      <c r="BJ28" s="48"/>
      <c r="BK28" s="6" t="s">
        <v>964</v>
      </c>
      <c r="BM28" s="29"/>
      <c r="BN28" s="47"/>
      <c r="BO28" s="47"/>
      <c r="BP28" s="1"/>
      <c r="BQ28" s="47"/>
      <c r="BR28" s="47"/>
      <c r="BS28" s="48"/>
      <c r="BT28" s="48"/>
      <c r="BV28" s="48"/>
      <c r="BW28" s="48"/>
      <c r="BX28" s="48"/>
      <c r="BY28" s="29"/>
      <c r="BZ28" s="48"/>
      <c r="CA28" s="48"/>
      <c r="CC28" s="48"/>
      <c r="CD28" s="48"/>
      <c r="CE28" s="29"/>
      <c r="CG28" s="29"/>
      <c r="CH28" s="47"/>
      <c r="CI28" s="47"/>
      <c r="CJ28" s="1"/>
      <c r="CK28" s="47"/>
      <c r="CL28" s="47"/>
      <c r="CM28" s="48"/>
      <c r="CN28" s="48"/>
      <c r="CP28" s="48"/>
      <c r="CQ28" s="48"/>
      <c r="CR28" s="48"/>
      <c r="CS28" s="29"/>
      <c r="CT28" s="48"/>
      <c r="CU28" s="48"/>
      <c r="CW28" s="48"/>
      <c r="CX28" s="48"/>
      <c r="CY28" s="6"/>
      <c r="DA28" s="244"/>
      <c r="DB28" s="243"/>
      <c r="DC28" s="243"/>
      <c r="DD28" s="245"/>
      <c r="DE28" s="243"/>
      <c r="DF28" s="243"/>
      <c r="DG28" s="29"/>
      <c r="DH28" s="48"/>
      <c r="DI28" s="48"/>
      <c r="DJ28" s="154"/>
      <c r="DK28" s="48"/>
      <c r="DL28" s="48"/>
      <c r="DM28" s="29"/>
      <c r="DN28" s="48"/>
      <c r="DO28" s="48"/>
      <c r="DQ28" s="48"/>
      <c r="DR28" s="48"/>
      <c r="DS28" s="6"/>
      <c r="DU28" s="29">
        <v>13638</v>
      </c>
      <c r="DV28" s="47">
        <f t="shared" si="12"/>
        <v>4.594302969992174E-3</v>
      </c>
      <c r="DW28" s="48">
        <f>DV28-DB28</f>
        <v>4.594302969992174E-3</v>
      </c>
      <c r="DX28" s="1">
        <v>0</v>
      </c>
      <c r="DY28" s="47">
        <f>DX28/200</f>
        <v>0</v>
      </c>
      <c r="DZ28" s="47">
        <f>DY28-DE28</f>
        <v>0</v>
      </c>
      <c r="EA28" s="29"/>
      <c r="EC28" s="50"/>
      <c r="EF28" s="49"/>
      <c r="EG28" s="29"/>
      <c r="EH28" s="48"/>
      <c r="EI28" s="48"/>
      <c r="EK28" s="48"/>
      <c r="EL28" s="48"/>
      <c r="EM28" s="6"/>
      <c r="EO28" s="29">
        <v>2444</v>
      </c>
      <c r="EP28" s="47">
        <f t="shared" si="3"/>
        <v>7.9301317751684342E-4</v>
      </c>
      <c r="EQ28" s="47">
        <f t="shared" si="4"/>
        <v>-3.8012897924753304E-3</v>
      </c>
      <c r="ER28" s="1">
        <v>0</v>
      </c>
      <c r="ES28" s="47">
        <f t="shared" si="5"/>
        <v>0</v>
      </c>
      <c r="ET28" s="47">
        <f t="shared" si="6"/>
        <v>0</v>
      </c>
      <c r="EU28" s="29"/>
      <c r="EV28" s="48"/>
      <c r="EW28" s="48"/>
      <c r="EZ28" s="49"/>
      <c r="FA28" s="29"/>
      <c r="FB28" s="48"/>
      <c r="FC28" s="48"/>
      <c r="FE28" s="48"/>
      <c r="FF28" s="48"/>
      <c r="FG28" s="6"/>
      <c r="FI28" s="29"/>
      <c r="FJ28" s="47"/>
      <c r="FK28" s="47"/>
      <c r="FL28" s="1"/>
      <c r="FM28" s="47"/>
      <c r="FN28" s="47"/>
      <c r="FO28" s="29"/>
      <c r="FP28" s="48"/>
      <c r="FQ28" s="48"/>
      <c r="FT28" s="49"/>
      <c r="FU28" s="29"/>
      <c r="FV28" s="48"/>
      <c r="FW28" s="48"/>
      <c r="FY28" s="48"/>
      <c r="FZ28" s="48"/>
      <c r="GA28" s="6"/>
      <c r="GC28" s="1"/>
      <c r="GD28" s="47"/>
      <c r="GE28" s="1"/>
      <c r="GF28" s="1"/>
      <c r="GG28" s="47"/>
      <c r="GH28" s="1"/>
      <c r="GI28" s="51"/>
      <c r="GN28" s="49"/>
      <c r="GU28" s="6"/>
      <c r="GW28" s="1"/>
      <c r="GX28" s="47"/>
      <c r="GY28" s="1"/>
      <c r="GZ28" s="1"/>
      <c r="HA28" s="47"/>
      <c r="HB28" s="1"/>
      <c r="HC28" s="51"/>
      <c r="HH28" s="49"/>
      <c r="HO28" s="6"/>
      <c r="HQ28" s="1"/>
      <c r="HR28" s="47"/>
      <c r="HS28" s="1"/>
      <c r="HT28" s="1"/>
      <c r="HU28" s="47"/>
      <c r="HV28" s="1"/>
      <c r="HW28" s="51"/>
      <c r="IB28" s="49"/>
      <c r="II28" s="6"/>
      <c r="IK28" s="1"/>
      <c r="IL28" s="47"/>
      <c r="IM28" s="1"/>
      <c r="IN28" s="1"/>
      <c r="IO28" s="47"/>
      <c r="IP28" s="1"/>
      <c r="IQ28" s="51"/>
      <c r="IV28" s="49"/>
    </row>
    <row r="29" spans="1:256" s="3" customFormat="1" ht="13.5" customHeight="1">
      <c r="A29" s="46" t="s">
        <v>1027</v>
      </c>
      <c r="B29" s="3" t="s">
        <v>1026</v>
      </c>
      <c r="C29" s="6"/>
      <c r="E29" s="29"/>
      <c r="F29" s="47"/>
      <c r="G29" s="48"/>
      <c r="H29" s="1"/>
      <c r="I29" s="47"/>
      <c r="J29" s="48"/>
      <c r="K29" s="48"/>
      <c r="L29" s="48"/>
      <c r="M29" s="48"/>
      <c r="N29" s="48"/>
      <c r="O29" s="48"/>
      <c r="P29" s="49"/>
      <c r="Q29" s="29"/>
      <c r="R29" s="48"/>
      <c r="S29" s="48"/>
      <c r="U29" s="48"/>
      <c r="V29" s="48"/>
      <c r="Y29" s="29"/>
      <c r="Z29" s="48"/>
      <c r="AA29" s="47"/>
      <c r="AB29" s="154"/>
      <c r="AC29" s="48"/>
      <c r="AD29" s="48"/>
      <c r="AE29" s="48"/>
      <c r="AF29" s="48"/>
      <c r="AH29" s="48"/>
      <c r="AI29" s="48"/>
      <c r="AJ29" s="48"/>
      <c r="AK29" s="29"/>
      <c r="AM29" s="48"/>
      <c r="AO29" s="48"/>
      <c r="AP29" s="48"/>
      <c r="AQ29" s="6"/>
      <c r="AS29" s="29"/>
      <c r="AT29" s="48"/>
      <c r="AU29" s="48"/>
      <c r="AV29" s="154"/>
      <c r="AW29" s="48"/>
      <c r="AX29" s="48"/>
      <c r="AY29" s="48"/>
      <c r="AZ29" s="48"/>
      <c r="BB29" s="48"/>
      <c r="BC29" s="48"/>
      <c r="BD29" s="48"/>
      <c r="BE29" s="29"/>
      <c r="BF29" s="48"/>
      <c r="BG29" s="48"/>
      <c r="BI29" s="48"/>
      <c r="BJ29" s="48"/>
      <c r="BK29" s="6"/>
      <c r="BM29" s="29"/>
      <c r="BN29" s="47"/>
      <c r="BO29" s="47"/>
      <c r="BP29" s="1"/>
      <c r="BQ29" s="47"/>
      <c r="BR29" s="47"/>
      <c r="BS29" s="48"/>
      <c r="BT29" s="48"/>
      <c r="BV29" s="48"/>
      <c r="BW29" s="48"/>
      <c r="BX29" s="48"/>
      <c r="BY29" s="29"/>
      <c r="BZ29" s="48"/>
      <c r="CA29" s="48"/>
      <c r="CC29" s="48"/>
      <c r="CD29" s="48"/>
      <c r="CE29" s="29"/>
      <c r="CG29" s="29"/>
      <c r="CH29" s="47"/>
      <c r="CI29" s="47"/>
      <c r="CJ29" s="1"/>
      <c r="CK29" s="47"/>
      <c r="CL29" s="47"/>
      <c r="CM29" s="48"/>
      <c r="CN29" s="48"/>
      <c r="CP29" s="48"/>
      <c r="CQ29" s="48"/>
      <c r="CR29" s="48"/>
      <c r="CS29" s="29"/>
      <c r="CT29" s="48"/>
      <c r="CU29" s="48"/>
      <c r="CW29" s="48"/>
      <c r="CX29" s="48"/>
      <c r="CY29" s="6"/>
      <c r="DA29" s="244"/>
      <c r="DB29" s="243"/>
      <c r="DC29" s="243"/>
      <c r="DD29" s="245"/>
      <c r="DE29" s="243"/>
      <c r="DF29" s="243"/>
      <c r="DG29" s="29"/>
      <c r="DH29" s="48"/>
      <c r="DI29" s="48"/>
      <c r="DJ29" s="154"/>
      <c r="DK29" s="48"/>
      <c r="DL29" s="48"/>
      <c r="DM29" s="29"/>
      <c r="DN29" s="48"/>
      <c r="DO29" s="48"/>
      <c r="DQ29" s="48"/>
      <c r="DR29" s="48"/>
      <c r="DS29" s="6"/>
      <c r="DU29" s="29"/>
      <c r="DV29" s="47"/>
      <c r="DW29" s="48"/>
      <c r="DX29" s="1"/>
      <c r="DY29" s="47"/>
      <c r="DZ29" s="47"/>
      <c r="EA29" s="29"/>
      <c r="EC29" s="50"/>
      <c r="EF29" s="49"/>
      <c r="EG29" s="29"/>
      <c r="EH29" s="48"/>
      <c r="EI29" s="48"/>
      <c r="EK29" s="48"/>
      <c r="EL29" s="48"/>
      <c r="EM29" s="6"/>
      <c r="EO29" s="29">
        <v>29943</v>
      </c>
      <c r="EP29" s="47">
        <f t="shared" si="3"/>
        <v>9.7157093184888875E-3</v>
      </c>
      <c r="EQ29" s="47">
        <f t="shared" si="4"/>
        <v>9.7157093184888875E-3</v>
      </c>
      <c r="ER29" s="1">
        <v>0</v>
      </c>
      <c r="ES29" s="47">
        <f t="shared" si="5"/>
        <v>0</v>
      </c>
      <c r="ET29" s="47">
        <f t="shared" si="6"/>
        <v>0</v>
      </c>
      <c r="EU29" s="29"/>
      <c r="EV29" s="48"/>
      <c r="EW29" s="48"/>
      <c r="EZ29" s="49"/>
      <c r="FA29" s="29"/>
      <c r="FB29" s="48"/>
      <c r="FC29" s="48"/>
      <c r="FE29" s="48"/>
      <c r="FF29" s="48"/>
      <c r="FG29" s="6"/>
      <c r="FI29" s="29"/>
      <c r="FJ29" s="47"/>
      <c r="FK29" s="47"/>
      <c r="FL29" s="1"/>
      <c r="FM29" s="47"/>
      <c r="FN29" s="47"/>
      <c r="FO29" s="29"/>
      <c r="FP29" s="48"/>
      <c r="FQ29" s="48"/>
      <c r="FT29" s="49"/>
      <c r="FU29" s="29"/>
      <c r="FV29" s="48"/>
      <c r="FW29" s="48"/>
      <c r="FY29" s="48"/>
      <c r="FZ29" s="48"/>
      <c r="GA29" s="6"/>
      <c r="GC29" s="1"/>
      <c r="GD29" s="47"/>
      <c r="GE29" s="1"/>
      <c r="GF29" s="1"/>
      <c r="GG29" s="47"/>
      <c r="GH29" s="1"/>
      <c r="GI29" s="51"/>
      <c r="GN29" s="49"/>
      <c r="GU29" s="6"/>
      <c r="GW29" s="1"/>
      <c r="GX29" s="47"/>
      <c r="GY29" s="1"/>
      <c r="GZ29" s="1"/>
      <c r="HA29" s="47"/>
      <c r="HB29" s="1"/>
      <c r="HC29" s="51"/>
      <c r="HH29" s="49"/>
      <c r="HO29" s="6"/>
      <c r="HQ29" s="1"/>
      <c r="HR29" s="47"/>
      <c r="HS29" s="1"/>
      <c r="HT29" s="1"/>
      <c r="HU29" s="47"/>
      <c r="HV29" s="1"/>
      <c r="HW29" s="51"/>
      <c r="IB29" s="49"/>
      <c r="II29" s="6"/>
      <c r="IK29" s="1"/>
      <c r="IL29" s="47"/>
      <c r="IM29" s="1"/>
      <c r="IN29" s="1"/>
      <c r="IO29" s="47"/>
      <c r="IP29" s="1"/>
      <c r="IQ29" s="51"/>
      <c r="IV29" s="49"/>
    </row>
    <row r="30" spans="1:256" s="3" customFormat="1" ht="13.5" customHeight="1">
      <c r="A30" s="46" t="s">
        <v>329</v>
      </c>
      <c r="B30" s="3" t="s">
        <v>985</v>
      </c>
      <c r="C30" s="6"/>
      <c r="E30" s="29"/>
      <c r="F30" s="47"/>
      <c r="G30" s="48"/>
      <c r="H30" s="1"/>
      <c r="I30" s="47"/>
      <c r="J30" s="48"/>
      <c r="K30" s="48"/>
      <c r="L30" s="48"/>
      <c r="M30" s="48"/>
      <c r="N30" s="48"/>
      <c r="O30" s="48"/>
      <c r="P30" s="49"/>
      <c r="Q30" s="29"/>
      <c r="R30" s="48"/>
      <c r="S30" s="48"/>
      <c r="U30" s="48"/>
      <c r="V30" s="48"/>
      <c r="Y30" s="29"/>
      <c r="Z30" s="48"/>
      <c r="AA30" s="47"/>
      <c r="AB30" s="154"/>
      <c r="AC30" s="48"/>
      <c r="AD30" s="48"/>
      <c r="AE30" s="48"/>
      <c r="AF30" s="48"/>
      <c r="AH30" s="48"/>
      <c r="AI30" s="48"/>
      <c r="AJ30" s="48"/>
      <c r="AK30" s="29"/>
      <c r="AM30" s="48"/>
      <c r="AO30" s="48"/>
      <c r="AP30" s="48"/>
      <c r="AQ30" s="6"/>
      <c r="AS30" s="29"/>
      <c r="AT30" s="48"/>
      <c r="AU30" s="48"/>
      <c r="AV30" s="154"/>
      <c r="AW30" s="48"/>
      <c r="AX30" s="48"/>
      <c r="AY30" s="48"/>
      <c r="AZ30" s="48"/>
      <c r="BB30" s="48"/>
      <c r="BC30" s="48"/>
      <c r="BD30" s="48"/>
      <c r="BE30" s="29"/>
      <c r="BF30" s="48"/>
      <c r="BG30" s="48"/>
      <c r="BI30" s="48"/>
      <c r="BJ30" s="48"/>
      <c r="BK30" s="6"/>
      <c r="BM30" s="29"/>
      <c r="BN30" s="47"/>
      <c r="BO30" s="47"/>
      <c r="BP30" s="1"/>
      <c r="BQ30" s="47"/>
      <c r="BR30" s="47"/>
      <c r="BS30" s="48"/>
      <c r="BT30" s="48"/>
      <c r="BV30" s="48"/>
      <c r="BW30" s="48"/>
      <c r="BX30" s="48"/>
      <c r="BY30" s="29"/>
      <c r="BZ30" s="48"/>
      <c r="CA30" s="48"/>
      <c r="CC30" s="48"/>
      <c r="CD30" s="48"/>
      <c r="CE30" s="29"/>
      <c r="CG30" s="29"/>
      <c r="CH30" s="47"/>
      <c r="CI30" s="47"/>
      <c r="CJ30" s="1"/>
      <c r="CK30" s="47"/>
      <c r="CL30" s="47"/>
      <c r="CM30" s="48"/>
      <c r="CN30" s="48"/>
      <c r="CP30" s="48"/>
      <c r="CQ30" s="48"/>
      <c r="CR30" s="48"/>
      <c r="CS30" s="29"/>
      <c r="CT30" s="48"/>
      <c r="CU30" s="48"/>
      <c r="CW30" s="48"/>
      <c r="CX30" s="48"/>
      <c r="CY30" s="6"/>
      <c r="DA30" s="244"/>
      <c r="DB30" s="243"/>
      <c r="DC30" s="243"/>
      <c r="DD30" s="245"/>
      <c r="DE30" s="243"/>
      <c r="DF30" s="243"/>
      <c r="DG30" s="29"/>
      <c r="DH30" s="48"/>
      <c r="DI30" s="48"/>
      <c r="DJ30" s="154"/>
      <c r="DK30" s="48"/>
      <c r="DL30" s="48"/>
      <c r="DM30" s="29"/>
      <c r="DN30" s="48"/>
      <c r="DO30" s="48"/>
      <c r="DQ30" s="48"/>
      <c r="DR30" s="48"/>
      <c r="DS30" s="6"/>
      <c r="DU30" s="29"/>
      <c r="DV30" s="47"/>
      <c r="DW30" s="48"/>
      <c r="DX30" s="1"/>
      <c r="DY30" s="47"/>
      <c r="DZ30" s="47"/>
      <c r="EA30" s="29"/>
      <c r="EC30" s="50"/>
      <c r="EF30" s="49"/>
      <c r="EG30" s="29"/>
      <c r="EH30" s="48"/>
      <c r="EI30" s="48"/>
      <c r="EK30" s="48"/>
      <c r="EL30" s="48"/>
      <c r="EM30" s="6"/>
      <c r="EP30" s="47"/>
      <c r="EQ30" s="47"/>
      <c r="ES30" s="47"/>
      <c r="ET30" s="47"/>
      <c r="EU30" s="29"/>
      <c r="EV30" s="48"/>
      <c r="EW30" s="48"/>
      <c r="EZ30" s="49"/>
      <c r="FA30" s="29"/>
      <c r="FB30" s="48"/>
      <c r="FC30" s="48"/>
      <c r="FE30" s="48"/>
      <c r="FF30" s="48"/>
      <c r="FG30" s="6"/>
      <c r="FI30" s="29"/>
      <c r="FJ30" s="47"/>
      <c r="FK30" s="47"/>
      <c r="FL30" s="1"/>
      <c r="FM30" s="47"/>
      <c r="FN30" s="47"/>
      <c r="FO30" s="29"/>
      <c r="FP30" s="48"/>
      <c r="FQ30" s="48"/>
      <c r="FT30" s="49"/>
      <c r="FU30" s="29"/>
      <c r="FV30" s="48"/>
      <c r="FW30" s="48"/>
      <c r="FY30" s="48"/>
      <c r="FZ30" s="48"/>
      <c r="GA30" s="6"/>
      <c r="GC30" s="1"/>
      <c r="GD30" s="47"/>
      <c r="GE30" s="1"/>
      <c r="GF30" s="1"/>
      <c r="GG30" s="47"/>
      <c r="GH30" s="1"/>
      <c r="GI30" s="51"/>
      <c r="GN30" s="49"/>
      <c r="GU30" s="6"/>
      <c r="GW30" s="1"/>
      <c r="GX30" s="47"/>
      <c r="GY30" s="1"/>
      <c r="GZ30" s="1"/>
      <c r="HA30" s="47"/>
      <c r="HB30" s="1"/>
      <c r="HC30" s="51"/>
      <c r="HH30" s="49"/>
      <c r="HO30" s="6"/>
      <c r="HQ30" s="1"/>
      <c r="HR30" s="47"/>
      <c r="HS30" s="1"/>
      <c r="HT30" s="1"/>
      <c r="HU30" s="47"/>
      <c r="HV30" s="1"/>
      <c r="HW30" s="51"/>
      <c r="IB30" s="49"/>
      <c r="II30" s="6"/>
      <c r="IK30" s="1"/>
      <c r="IL30" s="47"/>
      <c r="IM30" s="1"/>
      <c r="IN30" s="1"/>
      <c r="IO30" s="47"/>
      <c r="IP30" s="1"/>
      <c r="IQ30" s="51"/>
      <c r="IV30" s="49"/>
    </row>
    <row r="31" spans="1:256" s="3" customFormat="1" ht="13.5" customHeight="1">
      <c r="A31" s="46" t="s">
        <v>998</v>
      </c>
      <c r="B31" s="3" t="s">
        <v>1016</v>
      </c>
      <c r="C31" s="6"/>
      <c r="E31" s="29"/>
      <c r="F31" s="47"/>
      <c r="G31" s="48"/>
      <c r="H31" s="1"/>
      <c r="I31" s="47"/>
      <c r="J31" s="48"/>
      <c r="K31" s="48"/>
      <c r="L31" s="48"/>
      <c r="M31" s="48"/>
      <c r="N31" s="48"/>
      <c r="O31" s="48"/>
      <c r="P31" s="49"/>
      <c r="Q31" s="29"/>
      <c r="R31" s="48"/>
      <c r="S31" s="48"/>
      <c r="U31" s="48"/>
      <c r="V31" s="48"/>
      <c r="Y31" s="29"/>
      <c r="Z31" s="48"/>
      <c r="AA31" s="47"/>
      <c r="AB31" s="154"/>
      <c r="AC31" s="48"/>
      <c r="AD31" s="48"/>
      <c r="AE31" s="48"/>
      <c r="AF31" s="48"/>
      <c r="AH31" s="48"/>
      <c r="AI31" s="48"/>
      <c r="AJ31" s="48"/>
      <c r="AK31" s="29"/>
      <c r="AM31" s="48"/>
      <c r="AO31" s="48"/>
      <c r="AP31" s="48"/>
      <c r="AQ31" s="6"/>
      <c r="AS31" s="29"/>
      <c r="AT31" s="48"/>
      <c r="AU31" s="48"/>
      <c r="AV31" s="154"/>
      <c r="AW31" s="48"/>
      <c r="AX31" s="48"/>
      <c r="AY31" s="48"/>
      <c r="AZ31" s="48"/>
      <c r="BB31" s="48"/>
      <c r="BC31" s="48"/>
      <c r="BD31" s="48"/>
      <c r="BE31" s="29"/>
      <c r="BF31" s="48"/>
      <c r="BG31" s="48"/>
      <c r="BI31" s="48"/>
      <c r="BJ31" s="48"/>
      <c r="BK31" s="6"/>
      <c r="BM31" s="29"/>
      <c r="BN31" s="47"/>
      <c r="BO31" s="47"/>
      <c r="BP31" s="1"/>
      <c r="BQ31" s="47"/>
      <c r="BR31" s="47"/>
      <c r="BS31" s="48"/>
      <c r="BT31" s="48"/>
      <c r="BV31" s="48"/>
      <c r="BW31" s="48"/>
      <c r="BX31" s="48"/>
      <c r="BY31" s="29"/>
      <c r="BZ31" s="48"/>
      <c r="CA31" s="48"/>
      <c r="CC31" s="48"/>
      <c r="CD31" s="48"/>
      <c r="CE31" s="29"/>
      <c r="CG31" s="29"/>
      <c r="CH31" s="47"/>
      <c r="CI31" s="47"/>
      <c r="CJ31" s="1"/>
      <c r="CK31" s="47"/>
      <c r="CL31" s="47"/>
      <c r="CM31" s="48"/>
      <c r="CN31" s="48"/>
      <c r="CP31" s="48"/>
      <c r="CQ31" s="48"/>
      <c r="CR31" s="48"/>
      <c r="CS31" s="29"/>
      <c r="CT31" s="48"/>
      <c r="CU31" s="48"/>
      <c r="CW31" s="48"/>
      <c r="CX31" s="48"/>
      <c r="CY31" s="6"/>
      <c r="DA31" s="244"/>
      <c r="DB31" s="243"/>
      <c r="DC31" s="243"/>
      <c r="DD31" s="245"/>
      <c r="DE31" s="243"/>
      <c r="DF31" s="243"/>
      <c r="DG31" s="29"/>
      <c r="DH31" s="48"/>
      <c r="DI31" s="48"/>
      <c r="DJ31" s="154"/>
      <c r="DK31" s="48"/>
      <c r="DL31" s="48"/>
      <c r="DM31" s="29"/>
      <c r="DN31" s="48"/>
      <c r="DO31" s="48"/>
      <c r="DQ31" s="48"/>
      <c r="DR31" s="48"/>
      <c r="DS31" s="6"/>
      <c r="DU31" s="29"/>
      <c r="DV31" s="47"/>
      <c r="DW31" s="48"/>
      <c r="DX31" s="1"/>
      <c r="DY31" s="47"/>
      <c r="DZ31" s="47"/>
      <c r="EA31" s="29"/>
      <c r="EC31" s="50"/>
      <c r="EF31" s="49"/>
      <c r="EG31" s="29"/>
      <c r="EH31" s="48"/>
      <c r="EI31" s="48"/>
      <c r="EK31" s="48"/>
      <c r="EL31" s="48"/>
      <c r="EM31" s="6"/>
      <c r="EO31" s="29">
        <v>7645</v>
      </c>
      <c r="EP31" s="47">
        <f t="shared" si="3"/>
        <v>2.4805997308168038E-3</v>
      </c>
      <c r="EQ31" s="47">
        <f t="shared" si="4"/>
        <v>2.4805997308168038E-3</v>
      </c>
      <c r="ER31" s="1">
        <v>0</v>
      </c>
      <c r="ES31" s="47">
        <f t="shared" si="5"/>
        <v>0</v>
      </c>
      <c r="ET31" s="47">
        <f t="shared" si="6"/>
        <v>0</v>
      </c>
      <c r="EU31" s="29"/>
      <c r="EV31" s="48"/>
      <c r="EW31" s="48"/>
      <c r="EZ31" s="49"/>
      <c r="FA31" s="29"/>
      <c r="FB31" s="48"/>
      <c r="FC31" s="48"/>
      <c r="FE31" s="48"/>
      <c r="FF31" s="48"/>
      <c r="FG31" s="6"/>
      <c r="FI31" s="29"/>
      <c r="FJ31" s="47"/>
      <c r="FK31" s="47"/>
      <c r="FL31" s="1"/>
      <c r="FM31" s="47"/>
      <c r="FN31" s="47"/>
      <c r="FO31" s="29"/>
      <c r="FP31" s="48"/>
      <c r="FQ31" s="48"/>
      <c r="FT31" s="49"/>
      <c r="FU31" s="29"/>
      <c r="FV31" s="48"/>
      <c r="FW31" s="48"/>
      <c r="FY31" s="48"/>
      <c r="FZ31" s="48"/>
      <c r="GA31" s="6"/>
      <c r="GC31" s="1"/>
      <c r="GD31" s="47"/>
      <c r="GE31" s="1"/>
      <c r="GF31" s="1"/>
      <c r="GG31" s="47"/>
      <c r="GH31" s="1"/>
      <c r="GI31" s="51"/>
      <c r="GN31" s="49"/>
      <c r="GU31" s="6"/>
      <c r="GW31" s="1"/>
      <c r="GX31" s="47"/>
      <c r="GY31" s="1"/>
      <c r="GZ31" s="1"/>
      <c r="HA31" s="47"/>
      <c r="HB31" s="1"/>
      <c r="HC31" s="51"/>
      <c r="HH31" s="49"/>
      <c r="HO31" s="6"/>
      <c r="HQ31" s="1"/>
      <c r="HR31" s="47"/>
      <c r="HS31" s="1"/>
      <c r="HT31" s="1"/>
      <c r="HU31" s="47"/>
      <c r="HV31" s="1"/>
      <c r="HW31" s="51"/>
      <c r="IB31" s="49"/>
      <c r="II31" s="6"/>
      <c r="IK31" s="1"/>
      <c r="IL31" s="47"/>
      <c r="IM31" s="1"/>
      <c r="IN31" s="1"/>
      <c r="IO31" s="47"/>
      <c r="IP31" s="1"/>
      <c r="IQ31" s="51"/>
      <c r="IV31" s="49"/>
    </row>
    <row r="32" spans="1:256" s="3" customFormat="1" ht="13.5" customHeight="1">
      <c r="A32" s="46" t="s">
        <v>990</v>
      </c>
      <c r="B32" s="3" t="s">
        <v>1015</v>
      </c>
      <c r="C32" s="6"/>
      <c r="E32" s="29"/>
      <c r="F32" s="47"/>
      <c r="G32" s="48"/>
      <c r="H32" s="1"/>
      <c r="I32" s="47"/>
      <c r="J32" s="48"/>
      <c r="K32" s="48"/>
      <c r="L32" s="48"/>
      <c r="M32" s="48"/>
      <c r="N32" s="48"/>
      <c r="O32" s="48"/>
      <c r="P32" s="49"/>
      <c r="Q32" s="29"/>
      <c r="R32" s="48"/>
      <c r="S32" s="48"/>
      <c r="U32" s="48"/>
      <c r="V32" s="48"/>
      <c r="Y32" s="29"/>
      <c r="Z32" s="48"/>
      <c r="AA32" s="47"/>
      <c r="AB32" s="154"/>
      <c r="AC32" s="48"/>
      <c r="AD32" s="48"/>
      <c r="AE32" s="48"/>
      <c r="AF32" s="48"/>
      <c r="AH32" s="48"/>
      <c r="AI32" s="48"/>
      <c r="AJ32" s="48"/>
      <c r="AK32" s="29"/>
      <c r="AM32" s="48"/>
      <c r="AO32" s="48"/>
      <c r="AP32" s="48"/>
      <c r="AQ32" s="6"/>
      <c r="AS32" s="29"/>
      <c r="AT32" s="48"/>
      <c r="AU32" s="48"/>
      <c r="AV32" s="154"/>
      <c r="AW32" s="48"/>
      <c r="AX32" s="48"/>
      <c r="AY32" s="48"/>
      <c r="AZ32" s="48"/>
      <c r="BB32" s="48"/>
      <c r="BC32" s="48"/>
      <c r="BD32" s="48"/>
      <c r="BE32" s="29"/>
      <c r="BF32" s="48"/>
      <c r="BG32" s="48"/>
      <c r="BI32" s="48"/>
      <c r="BJ32" s="48"/>
      <c r="BK32" s="6"/>
      <c r="BM32" s="29"/>
      <c r="BN32" s="47"/>
      <c r="BO32" s="47"/>
      <c r="BP32" s="1"/>
      <c r="BQ32" s="47"/>
      <c r="BR32" s="47"/>
      <c r="BS32" s="48"/>
      <c r="BT32" s="48"/>
      <c r="BV32" s="48"/>
      <c r="BW32" s="48"/>
      <c r="BX32" s="48"/>
      <c r="BY32" s="29"/>
      <c r="BZ32" s="48"/>
      <c r="CA32" s="48"/>
      <c r="CC32" s="48"/>
      <c r="CD32" s="48"/>
      <c r="CE32" s="29"/>
      <c r="CG32" s="29"/>
      <c r="CH32" s="47"/>
      <c r="CI32" s="47"/>
      <c r="CJ32" s="1"/>
      <c r="CK32" s="47"/>
      <c r="CL32" s="47"/>
      <c r="CM32" s="48"/>
      <c r="CN32" s="48"/>
      <c r="CP32" s="48"/>
      <c r="CQ32" s="48"/>
      <c r="CR32" s="48"/>
      <c r="CS32" s="29"/>
      <c r="CT32" s="48"/>
      <c r="CU32" s="48"/>
      <c r="CW32" s="48"/>
      <c r="CX32" s="48"/>
      <c r="CY32" s="6"/>
      <c r="DA32" s="244"/>
      <c r="DB32" s="243"/>
      <c r="DC32" s="243"/>
      <c r="DD32" s="245"/>
      <c r="DE32" s="243"/>
      <c r="DF32" s="243"/>
      <c r="DG32" s="29"/>
      <c r="DH32" s="48"/>
      <c r="DI32" s="48"/>
      <c r="DJ32" s="154"/>
      <c r="DK32" s="48"/>
      <c r="DL32" s="48"/>
      <c r="DM32" s="29"/>
      <c r="DN32" s="48"/>
      <c r="DO32" s="48"/>
      <c r="DQ32" s="48"/>
      <c r="DR32" s="48"/>
      <c r="DS32" s="6"/>
      <c r="DU32" s="29"/>
      <c r="DV32" s="47"/>
      <c r="DW32" s="48"/>
      <c r="DX32" s="1"/>
      <c r="DY32" s="47"/>
      <c r="DZ32" s="47"/>
      <c r="EA32" s="29"/>
      <c r="EC32" s="50"/>
      <c r="EF32" s="49"/>
      <c r="EG32" s="29"/>
      <c r="EH32" s="48"/>
      <c r="EI32" s="48"/>
      <c r="EK32" s="48"/>
      <c r="EL32" s="48"/>
      <c r="EM32" s="6"/>
      <c r="EO32" s="29">
        <v>11366</v>
      </c>
      <c r="EP32" s="47">
        <f t="shared" si="3"/>
        <v>3.6879655383209664E-3</v>
      </c>
      <c r="EQ32" s="47">
        <f t="shared" si="4"/>
        <v>3.6879655383209664E-3</v>
      </c>
      <c r="ER32" s="1">
        <v>0</v>
      </c>
      <c r="ES32" s="47">
        <f t="shared" si="5"/>
        <v>0</v>
      </c>
      <c r="ET32" s="47">
        <f t="shared" si="6"/>
        <v>0</v>
      </c>
      <c r="EU32" s="29"/>
      <c r="EV32" s="48"/>
      <c r="EW32" s="48"/>
      <c r="EZ32" s="49"/>
      <c r="FA32" s="29"/>
      <c r="FB32" s="48"/>
      <c r="FC32" s="48"/>
      <c r="FE32" s="48"/>
      <c r="FF32" s="48"/>
      <c r="FG32" s="6"/>
      <c r="FI32" s="29"/>
      <c r="FJ32" s="47"/>
      <c r="FK32" s="47"/>
      <c r="FL32" s="1"/>
      <c r="FM32" s="47"/>
      <c r="FN32" s="47"/>
      <c r="FO32" s="29"/>
      <c r="FP32" s="48"/>
      <c r="FQ32" s="48"/>
      <c r="FT32" s="49"/>
      <c r="FU32" s="29"/>
      <c r="FV32" s="48"/>
      <c r="FW32" s="48"/>
      <c r="FY32" s="48"/>
      <c r="FZ32" s="48"/>
      <c r="GA32" s="6"/>
      <c r="GC32" s="1"/>
      <c r="GD32" s="47"/>
      <c r="GE32" s="1"/>
      <c r="GF32" s="1"/>
      <c r="GG32" s="47"/>
      <c r="GH32" s="1"/>
      <c r="GI32" s="51"/>
      <c r="GN32" s="49"/>
      <c r="GU32" s="6"/>
      <c r="GW32" s="1"/>
      <c r="GX32" s="47"/>
      <c r="GY32" s="1"/>
      <c r="GZ32" s="1"/>
      <c r="HA32" s="47"/>
      <c r="HB32" s="1"/>
      <c r="HC32" s="51"/>
      <c r="HH32" s="49"/>
      <c r="HO32" s="6"/>
      <c r="HQ32" s="1"/>
      <c r="HR32" s="47"/>
      <c r="HS32" s="1"/>
      <c r="HT32" s="1"/>
      <c r="HU32" s="47"/>
      <c r="HV32" s="1"/>
      <c r="HW32" s="51"/>
      <c r="IB32" s="49"/>
      <c r="II32" s="6"/>
      <c r="IK32" s="1"/>
      <c r="IL32" s="47"/>
      <c r="IM32" s="1"/>
      <c r="IN32" s="1"/>
      <c r="IO32" s="47"/>
      <c r="IP32" s="1"/>
      <c r="IQ32" s="51"/>
      <c r="IV32" s="49"/>
    </row>
    <row r="33" spans="1:262" s="3" customFormat="1" ht="13.5" customHeight="1">
      <c r="A33" s="46" t="s">
        <v>997</v>
      </c>
      <c r="B33" s="3" t="s">
        <v>1017</v>
      </c>
      <c r="C33" s="6"/>
      <c r="E33" s="29"/>
      <c r="F33" s="47"/>
      <c r="G33" s="48"/>
      <c r="H33" s="1"/>
      <c r="I33" s="47"/>
      <c r="J33" s="48"/>
      <c r="K33" s="48"/>
      <c r="L33" s="48"/>
      <c r="M33" s="48"/>
      <c r="N33" s="48"/>
      <c r="O33" s="48"/>
      <c r="P33" s="49"/>
      <c r="Q33" s="29"/>
      <c r="R33" s="48"/>
      <c r="S33" s="48"/>
      <c r="U33" s="48"/>
      <c r="V33" s="48"/>
      <c r="Y33" s="29"/>
      <c r="Z33" s="48"/>
      <c r="AA33" s="47"/>
      <c r="AB33" s="154"/>
      <c r="AC33" s="48"/>
      <c r="AD33" s="48"/>
      <c r="AE33" s="48"/>
      <c r="AF33" s="48"/>
      <c r="AH33" s="48"/>
      <c r="AI33" s="48"/>
      <c r="AJ33" s="48"/>
      <c r="AK33" s="29"/>
      <c r="AM33" s="48"/>
      <c r="AO33" s="48"/>
      <c r="AP33" s="48"/>
      <c r="AQ33" s="6"/>
      <c r="AS33" s="29"/>
      <c r="AT33" s="48"/>
      <c r="AU33" s="48"/>
      <c r="AV33" s="154"/>
      <c r="AW33" s="48"/>
      <c r="AX33" s="48"/>
      <c r="AY33" s="48"/>
      <c r="AZ33" s="48"/>
      <c r="BB33" s="48"/>
      <c r="BC33" s="48"/>
      <c r="BD33" s="48"/>
      <c r="BE33" s="29"/>
      <c r="BF33" s="48"/>
      <c r="BG33" s="48"/>
      <c r="BI33" s="48"/>
      <c r="BJ33" s="48"/>
      <c r="BK33" s="6"/>
      <c r="BM33" s="29"/>
      <c r="BN33" s="47"/>
      <c r="BO33" s="47"/>
      <c r="BP33" s="1"/>
      <c r="BQ33" s="47"/>
      <c r="BR33" s="47"/>
      <c r="BS33" s="48"/>
      <c r="BT33" s="48"/>
      <c r="BV33" s="48"/>
      <c r="BW33" s="48"/>
      <c r="BX33" s="48"/>
      <c r="BY33" s="29"/>
      <c r="BZ33" s="48"/>
      <c r="CA33" s="48"/>
      <c r="CC33" s="48"/>
      <c r="CD33" s="48"/>
      <c r="CE33" s="29"/>
      <c r="CG33" s="29"/>
      <c r="CH33" s="47"/>
      <c r="CI33" s="47"/>
      <c r="CJ33" s="1"/>
      <c r="CK33" s="47"/>
      <c r="CL33" s="47"/>
      <c r="CM33" s="48"/>
      <c r="CN33" s="48"/>
      <c r="CP33" s="48"/>
      <c r="CQ33" s="48"/>
      <c r="CR33" s="48"/>
      <c r="CS33" s="29"/>
      <c r="CT33" s="48"/>
      <c r="CU33" s="48"/>
      <c r="CW33" s="48"/>
      <c r="CX33" s="48"/>
      <c r="CY33" s="6"/>
      <c r="DA33" s="244"/>
      <c r="DB33" s="243"/>
      <c r="DC33" s="243"/>
      <c r="DD33" s="245"/>
      <c r="DE33" s="243"/>
      <c r="DF33" s="243"/>
      <c r="DG33" s="29"/>
      <c r="DH33" s="48"/>
      <c r="DI33" s="48"/>
      <c r="DJ33" s="154"/>
      <c r="DK33" s="48"/>
      <c r="DL33" s="48"/>
      <c r="DM33" s="29"/>
      <c r="DN33" s="48"/>
      <c r="DO33" s="48"/>
      <c r="DQ33" s="48"/>
      <c r="DR33" s="48"/>
      <c r="DS33" s="6"/>
      <c r="DU33" s="29"/>
      <c r="DV33" s="47"/>
      <c r="DW33" s="48"/>
      <c r="DX33" s="1"/>
      <c r="DY33" s="47"/>
      <c r="DZ33" s="47"/>
      <c r="EA33" s="29"/>
      <c r="EC33" s="50"/>
      <c r="EF33" s="49"/>
      <c r="EG33" s="29"/>
      <c r="EH33" s="48"/>
      <c r="EI33" s="48"/>
      <c r="EK33" s="48"/>
      <c r="EL33" s="48"/>
      <c r="EM33" s="6"/>
      <c r="EO33" s="29">
        <v>6662</v>
      </c>
      <c r="EP33" s="47">
        <f t="shared" si="3"/>
        <v>2.1616423030348655E-3</v>
      </c>
      <c r="EQ33" s="47">
        <f t="shared" si="4"/>
        <v>2.1616423030348655E-3</v>
      </c>
      <c r="ER33" s="1">
        <v>0</v>
      </c>
      <c r="ES33" s="47">
        <f t="shared" si="5"/>
        <v>0</v>
      </c>
      <c r="ET33" s="47">
        <f t="shared" si="6"/>
        <v>0</v>
      </c>
      <c r="EU33" s="29"/>
      <c r="EV33" s="48"/>
      <c r="EW33" s="48"/>
      <c r="EZ33" s="49"/>
      <c r="FA33" s="29"/>
      <c r="FB33" s="48"/>
      <c r="FC33" s="48"/>
      <c r="FE33" s="48"/>
      <c r="FF33" s="48"/>
      <c r="FG33" s="6"/>
      <c r="FI33" s="29"/>
      <c r="FJ33" s="47"/>
      <c r="FK33" s="47"/>
      <c r="FL33" s="1"/>
      <c r="FM33" s="47"/>
      <c r="FN33" s="47"/>
      <c r="FO33" s="29"/>
      <c r="FP33" s="48"/>
      <c r="FQ33" s="48"/>
      <c r="FT33" s="49"/>
      <c r="FU33" s="29"/>
      <c r="FV33" s="48"/>
      <c r="FW33" s="48"/>
      <c r="FY33" s="48"/>
      <c r="FZ33" s="48"/>
      <c r="GA33" s="6"/>
      <c r="GC33" s="1"/>
      <c r="GD33" s="47"/>
      <c r="GE33" s="1"/>
      <c r="GF33" s="1"/>
      <c r="GG33" s="47"/>
      <c r="GH33" s="1"/>
      <c r="GI33" s="51"/>
      <c r="GN33" s="49"/>
      <c r="GU33" s="6"/>
      <c r="GW33" s="1"/>
      <c r="GX33" s="47"/>
      <c r="GY33" s="1"/>
      <c r="GZ33" s="1"/>
      <c r="HA33" s="47"/>
      <c r="HB33" s="1"/>
      <c r="HC33" s="51"/>
      <c r="HH33" s="49"/>
      <c r="HO33" s="6"/>
      <c r="HQ33" s="1"/>
      <c r="HR33" s="47"/>
      <c r="HS33" s="1"/>
      <c r="HT33" s="1"/>
      <c r="HU33" s="47"/>
      <c r="HV33" s="1"/>
      <c r="HW33" s="51"/>
      <c r="IB33" s="49"/>
      <c r="II33" s="6"/>
      <c r="IK33" s="1"/>
      <c r="IL33" s="47"/>
      <c r="IM33" s="1"/>
      <c r="IN33" s="1"/>
      <c r="IO33" s="47"/>
      <c r="IP33" s="1"/>
      <c r="IQ33" s="51"/>
      <c r="IV33" s="49"/>
    </row>
    <row r="34" spans="1:262" s="3" customFormat="1" ht="13.5" customHeight="1">
      <c r="A34" s="46" t="s">
        <v>1002</v>
      </c>
      <c r="B34" s="3" t="s">
        <v>1018</v>
      </c>
      <c r="C34" s="6"/>
      <c r="E34" s="29"/>
      <c r="F34" s="47"/>
      <c r="G34" s="48"/>
      <c r="H34" s="1"/>
      <c r="I34" s="47"/>
      <c r="J34" s="48"/>
      <c r="K34" s="48"/>
      <c r="L34" s="48"/>
      <c r="M34" s="48"/>
      <c r="N34" s="48"/>
      <c r="O34" s="48"/>
      <c r="P34" s="49"/>
      <c r="Q34" s="29"/>
      <c r="R34" s="48"/>
      <c r="S34" s="48"/>
      <c r="U34" s="48"/>
      <c r="V34" s="48"/>
      <c r="Y34" s="29"/>
      <c r="Z34" s="48"/>
      <c r="AA34" s="47"/>
      <c r="AB34" s="154"/>
      <c r="AC34" s="48"/>
      <c r="AD34" s="48"/>
      <c r="AE34" s="48"/>
      <c r="AF34" s="48"/>
      <c r="AH34" s="48"/>
      <c r="AI34" s="48"/>
      <c r="AJ34" s="48"/>
      <c r="AK34" s="29"/>
      <c r="AM34" s="48"/>
      <c r="AO34" s="48"/>
      <c r="AP34" s="48"/>
      <c r="AQ34" s="6"/>
      <c r="AS34" s="29"/>
      <c r="AT34" s="48"/>
      <c r="AU34" s="48"/>
      <c r="AV34" s="154"/>
      <c r="AW34" s="48"/>
      <c r="AX34" s="48"/>
      <c r="AY34" s="48"/>
      <c r="AZ34" s="48"/>
      <c r="BB34" s="48"/>
      <c r="BC34" s="48"/>
      <c r="BD34" s="48"/>
      <c r="BE34" s="29"/>
      <c r="BF34" s="48"/>
      <c r="BG34" s="48"/>
      <c r="BI34" s="48"/>
      <c r="BJ34" s="48"/>
      <c r="BK34" s="6"/>
      <c r="BM34" s="29"/>
      <c r="BN34" s="47"/>
      <c r="BO34" s="47"/>
      <c r="BP34" s="1"/>
      <c r="BQ34" s="47"/>
      <c r="BR34" s="47"/>
      <c r="BS34" s="48"/>
      <c r="BT34" s="48"/>
      <c r="BV34" s="48"/>
      <c r="BW34" s="48"/>
      <c r="BX34" s="48"/>
      <c r="BY34" s="29"/>
      <c r="BZ34" s="48"/>
      <c r="CA34" s="48"/>
      <c r="CC34" s="48"/>
      <c r="CD34" s="48"/>
      <c r="CE34" s="29"/>
      <c r="CG34" s="29"/>
      <c r="CH34" s="47"/>
      <c r="CI34" s="47"/>
      <c r="CJ34" s="1"/>
      <c r="CK34" s="47"/>
      <c r="CL34" s="47"/>
      <c r="CM34" s="48"/>
      <c r="CN34" s="48"/>
      <c r="CP34" s="48"/>
      <c r="CQ34" s="48"/>
      <c r="CR34" s="48"/>
      <c r="CS34" s="29"/>
      <c r="CT34" s="48"/>
      <c r="CU34" s="48"/>
      <c r="CW34" s="48"/>
      <c r="CX34" s="48"/>
      <c r="CY34" s="6"/>
      <c r="DA34" s="244"/>
      <c r="DB34" s="243"/>
      <c r="DC34" s="243"/>
      <c r="DD34" s="245"/>
      <c r="DE34" s="243"/>
      <c r="DF34" s="243"/>
      <c r="DG34" s="29"/>
      <c r="DH34" s="48"/>
      <c r="DI34" s="48"/>
      <c r="DJ34" s="154"/>
      <c r="DK34" s="48"/>
      <c r="DL34" s="48"/>
      <c r="DM34" s="29"/>
      <c r="DN34" s="48"/>
      <c r="DO34" s="48"/>
      <c r="DQ34" s="48"/>
      <c r="DR34" s="48"/>
      <c r="DS34" s="6"/>
      <c r="DU34" s="29"/>
      <c r="DV34" s="47"/>
      <c r="DW34" s="48"/>
      <c r="DX34" s="1"/>
      <c r="DY34" s="47"/>
      <c r="DZ34" s="47"/>
      <c r="EA34" s="29"/>
      <c r="EC34" s="50"/>
      <c r="EF34" s="49"/>
      <c r="EG34" s="29"/>
      <c r="EH34" s="48"/>
      <c r="EI34" s="48"/>
      <c r="EK34" s="48"/>
      <c r="EL34" s="48"/>
      <c r="EM34" s="6"/>
      <c r="EO34" s="29">
        <v>2366</v>
      </c>
      <c r="EP34" s="47">
        <f t="shared" si="3"/>
        <v>7.6770424631949737E-4</v>
      </c>
      <c r="EQ34" s="47">
        <f t="shared" si="4"/>
        <v>7.6770424631949737E-4</v>
      </c>
      <c r="ER34" s="1">
        <v>0</v>
      </c>
      <c r="ES34" s="47">
        <f t="shared" si="5"/>
        <v>0</v>
      </c>
      <c r="ET34" s="47">
        <f t="shared" si="6"/>
        <v>0</v>
      </c>
      <c r="EU34" s="29"/>
      <c r="EV34" s="48"/>
      <c r="EW34" s="48"/>
      <c r="EZ34" s="49"/>
      <c r="FA34" s="29"/>
      <c r="FB34" s="48"/>
      <c r="FC34" s="48"/>
      <c r="FE34" s="48"/>
      <c r="FF34" s="48"/>
      <c r="FG34" s="6"/>
      <c r="FI34" s="29"/>
      <c r="FJ34" s="47"/>
      <c r="FK34" s="47"/>
      <c r="FL34" s="1"/>
      <c r="FM34" s="47"/>
      <c r="FN34" s="47"/>
      <c r="FO34" s="29"/>
      <c r="FP34" s="48"/>
      <c r="FQ34" s="48"/>
      <c r="FT34" s="49"/>
      <c r="FU34" s="29"/>
      <c r="FV34" s="48"/>
      <c r="FW34" s="48"/>
      <c r="FY34" s="48"/>
      <c r="FZ34" s="48"/>
      <c r="GA34" s="6"/>
      <c r="GC34" s="1"/>
      <c r="GD34" s="47"/>
      <c r="GE34" s="1"/>
      <c r="GF34" s="1"/>
      <c r="GG34" s="47"/>
      <c r="GH34" s="1"/>
      <c r="GI34" s="51"/>
      <c r="GN34" s="49"/>
      <c r="GU34" s="6"/>
      <c r="GW34" s="1"/>
      <c r="GX34" s="47"/>
      <c r="GY34" s="1"/>
      <c r="GZ34" s="1"/>
      <c r="HA34" s="47"/>
      <c r="HB34" s="1"/>
      <c r="HC34" s="51"/>
      <c r="HH34" s="49"/>
      <c r="HO34" s="6"/>
      <c r="HQ34" s="1"/>
      <c r="HR34" s="47"/>
      <c r="HS34" s="1"/>
      <c r="HT34" s="1"/>
      <c r="HU34" s="47"/>
      <c r="HV34" s="1"/>
      <c r="HW34" s="51"/>
      <c r="IB34" s="49"/>
      <c r="II34" s="6"/>
      <c r="IK34" s="1"/>
      <c r="IL34" s="47"/>
      <c r="IM34" s="1"/>
      <c r="IN34" s="1"/>
      <c r="IO34" s="47"/>
      <c r="IP34" s="1"/>
      <c r="IQ34" s="51"/>
      <c r="IV34" s="49"/>
    </row>
    <row r="35" spans="1:262" s="3" customFormat="1" ht="13.5" customHeight="1">
      <c r="A35" s="46" t="s">
        <v>1006</v>
      </c>
      <c r="B35" s="3" t="s">
        <v>1019</v>
      </c>
      <c r="C35" s="6"/>
      <c r="E35" s="29"/>
      <c r="F35" s="47"/>
      <c r="G35" s="48"/>
      <c r="H35" s="1"/>
      <c r="I35" s="47"/>
      <c r="J35" s="48"/>
      <c r="K35" s="48"/>
      <c r="L35" s="48"/>
      <c r="M35" s="48"/>
      <c r="N35" s="48"/>
      <c r="O35" s="48"/>
      <c r="P35" s="49"/>
      <c r="Q35" s="29"/>
      <c r="R35" s="48"/>
      <c r="S35" s="48"/>
      <c r="U35" s="48"/>
      <c r="V35" s="48"/>
      <c r="Y35" s="29"/>
      <c r="Z35" s="48"/>
      <c r="AA35" s="47"/>
      <c r="AB35" s="154"/>
      <c r="AC35" s="48"/>
      <c r="AD35" s="48"/>
      <c r="AE35" s="48"/>
      <c r="AF35" s="48"/>
      <c r="AH35" s="48"/>
      <c r="AI35" s="48"/>
      <c r="AJ35" s="48"/>
      <c r="AK35" s="29"/>
      <c r="AM35" s="48"/>
      <c r="AO35" s="48"/>
      <c r="AP35" s="48"/>
      <c r="AQ35" s="6"/>
      <c r="AS35" s="29"/>
      <c r="AT35" s="48"/>
      <c r="AU35" s="48"/>
      <c r="AV35" s="154"/>
      <c r="AW35" s="48"/>
      <c r="AX35" s="48"/>
      <c r="AY35" s="48"/>
      <c r="AZ35" s="48"/>
      <c r="BB35" s="48"/>
      <c r="BC35" s="48"/>
      <c r="BD35" s="48"/>
      <c r="BE35" s="29"/>
      <c r="BF35" s="48"/>
      <c r="BG35" s="48"/>
      <c r="BI35" s="48"/>
      <c r="BJ35" s="48"/>
      <c r="BK35" s="6"/>
      <c r="BM35" s="29"/>
      <c r="BN35" s="47"/>
      <c r="BO35" s="47"/>
      <c r="BP35" s="1"/>
      <c r="BQ35" s="47"/>
      <c r="BR35" s="47"/>
      <c r="BS35" s="48"/>
      <c r="BT35" s="48"/>
      <c r="BV35" s="48"/>
      <c r="BW35" s="48"/>
      <c r="BX35" s="48"/>
      <c r="BY35" s="29"/>
      <c r="BZ35" s="48"/>
      <c r="CA35" s="48"/>
      <c r="CC35" s="48"/>
      <c r="CD35" s="48"/>
      <c r="CE35" s="29"/>
      <c r="CG35" s="29"/>
      <c r="CH35" s="47"/>
      <c r="CI35" s="47"/>
      <c r="CJ35" s="1"/>
      <c r="CK35" s="47"/>
      <c r="CL35" s="47"/>
      <c r="CM35" s="48"/>
      <c r="CN35" s="48"/>
      <c r="CP35" s="48"/>
      <c r="CQ35" s="48"/>
      <c r="CR35" s="48"/>
      <c r="CS35" s="29"/>
      <c r="CT35" s="48"/>
      <c r="CU35" s="48"/>
      <c r="CW35" s="48"/>
      <c r="CX35" s="48"/>
      <c r="CY35" s="6"/>
      <c r="DA35" s="244"/>
      <c r="DB35" s="243"/>
      <c r="DC35" s="243"/>
      <c r="DD35" s="245"/>
      <c r="DE35" s="243"/>
      <c r="DF35" s="243"/>
      <c r="DG35" s="29"/>
      <c r="DH35" s="48"/>
      <c r="DI35" s="48"/>
      <c r="DJ35" s="154"/>
      <c r="DK35" s="48"/>
      <c r="DL35" s="48"/>
      <c r="DM35" s="29"/>
      <c r="DN35" s="48"/>
      <c r="DO35" s="48"/>
      <c r="DQ35" s="48"/>
      <c r="DR35" s="48"/>
      <c r="DS35" s="6"/>
      <c r="DU35" s="29"/>
      <c r="DV35" s="47"/>
      <c r="DW35" s="48"/>
      <c r="DX35" s="1"/>
      <c r="DY35" s="47"/>
      <c r="DZ35" s="47"/>
      <c r="EA35" s="29"/>
      <c r="EC35" s="50"/>
      <c r="EF35" s="49"/>
      <c r="EG35" s="29"/>
      <c r="EH35" s="48"/>
      <c r="EI35" s="48"/>
      <c r="EK35" s="48"/>
      <c r="EL35" s="48"/>
      <c r="EM35" s="6"/>
      <c r="EO35" s="29">
        <v>1240</v>
      </c>
      <c r="EP35" s="47">
        <f t="shared" si="3"/>
        <v>4.0234711134242465E-4</v>
      </c>
      <c r="EQ35" s="47">
        <f t="shared" si="4"/>
        <v>4.0234711134242465E-4</v>
      </c>
      <c r="ER35" s="1">
        <v>0</v>
      </c>
      <c r="ES35" s="47">
        <f t="shared" si="5"/>
        <v>0</v>
      </c>
      <c r="ET35" s="47">
        <f t="shared" si="6"/>
        <v>0</v>
      </c>
      <c r="EU35" s="29"/>
      <c r="EV35" s="48"/>
      <c r="EW35" s="48"/>
      <c r="EZ35" s="49"/>
      <c r="FA35" s="29"/>
      <c r="FB35" s="48"/>
      <c r="FC35" s="48"/>
      <c r="FE35" s="48"/>
      <c r="FF35" s="48"/>
      <c r="FG35" s="6"/>
      <c r="FI35" s="29"/>
      <c r="FJ35" s="47"/>
      <c r="FK35" s="47"/>
      <c r="FL35" s="1"/>
      <c r="FM35" s="47"/>
      <c r="FN35" s="47"/>
      <c r="FO35" s="29"/>
      <c r="FP35" s="48"/>
      <c r="FQ35" s="48"/>
      <c r="FT35" s="49"/>
      <c r="FU35" s="29"/>
      <c r="FV35" s="48"/>
      <c r="FW35" s="48"/>
      <c r="FY35" s="48"/>
      <c r="FZ35" s="48"/>
      <c r="GA35" s="6"/>
      <c r="GC35" s="1"/>
      <c r="GD35" s="47"/>
      <c r="GE35" s="1"/>
      <c r="GF35" s="1"/>
      <c r="GG35" s="47"/>
      <c r="GH35" s="1"/>
      <c r="GI35" s="51"/>
      <c r="GN35" s="49"/>
      <c r="GU35" s="6"/>
      <c r="GW35" s="1"/>
      <c r="GX35" s="47"/>
      <c r="GY35" s="1"/>
      <c r="GZ35" s="1"/>
      <c r="HA35" s="47"/>
      <c r="HB35" s="1"/>
      <c r="HC35" s="51"/>
      <c r="HH35" s="49"/>
      <c r="HO35" s="6"/>
      <c r="HQ35" s="1"/>
      <c r="HR35" s="47"/>
      <c r="HS35" s="1"/>
      <c r="HT35" s="1"/>
      <c r="HU35" s="47"/>
      <c r="HV35" s="1"/>
      <c r="HW35" s="51"/>
      <c r="IB35" s="49"/>
      <c r="II35" s="6"/>
      <c r="IK35" s="1"/>
      <c r="IL35" s="47"/>
      <c r="IM35" s="1"/>
      <c r="IN35" s="1"/>
      <c r="IO35" s="47"/>
      <c r="IP35" s="1"/>
      <c r="IQ35" s="51"/>
      <c r="IV35" s="49"/>
    </row>
    <row r="36" spans="1:262" s="3" customFormat="1" ht="13.5" customHeight="1">
      <c r="A36" s="46" t="s">
        <v>1010</v>
      </c>
      <c r="B36" s="3" t="s">
        <v>1020</v>
      </c>
      <c r="C36" s="6"/>
      <c r="E36" s="29"/>
      <c r="F36" s="47"/>
      <c r="G36" s="48"/>
      <c r="H36" s="1"/>
      <c r="I36" s="47"/>
      <c r="J36" s="48"/>
      <c r="K36" s="48"/>
      <c r="L36" s="48"/>
      <c r="M36" s="48"/>
      <c r="N36" s="48"/>
      <c r="O36" s="48"/>
      <c r="P36" s="49"/>
      <c r="Q36" s="29"/>
      <c r="R36" s="48"/>
      <c r="S36" s="48"/>
      <c r="U36" s="48"/>
      <c r="V36" s="48"/>
      <c r="Y36" s="29"/>
      <c r="Z36" s="48"/>
      <c r="AA36" s="47"/>
      <c r="AB36" s="154"/>
      <c r="AC36" s="48"/>
      <c r="AD36" s="48"/>
      <c r="AE36" s="48"/>
      <c r="AF36" s="48"/>
      <c r="AH36" s="48"/>
      <c r="AI36" s="48"/>
      <c r="AJ36" s="48"/>
      <c r="AK36" s="29"/>
      <c r="AM36" s="48"/>
      <c r="AO36" s="48"/>
      <c r="AP36" s="48"/>
      <c r="AQ36" s="6"/>
      <c r="AS36" s="29"/>
      <c r="AT36" s="48"/>
      <c r="AU36" s="48"/>
      <c r="AV36" s="154"/>
      <c r="AW36" s="48"/>
      <c r="AX36" s="48"/>
      <c r="AY36" s="48"/>
      <c r="AZ36" s="48"/>
      <c r="BB36" s="48"/>
      <c r="BC36" s="48"/>
      <c r="BD36" s="48"/>
      <c r="BE36" s="29"/>
      <c r="BF36" s="48"/>
      <c r="BG36" s="48"/>
      <c r="BI36" s="48"/>
      <c r="BJ36" s="48"/>
      <c r="BK36" s="6"/>
      <c r="BM36" s="29"/>
      <c r="BN36" s="47"/>
      <c r="BO36" s="47"/>
      <c r="BP36" s="1"/>
      <c r="BQ36" s="47"/>
      <c r="BR36" s="47"/>
      <c r="BS36" s="48"/>
      <c r="BT36" s="48"/>
      <c r="BV36" s="48"/>
      <c r="BW36" s="48"/>
      <c r="BX36" s="48"/>
      <c r="BY36" s="29"/>
      <c r="BZ36" s="48"/>
      <c r="CA36" s="48"/>
      <c r="CC36" s="48"/>
      <c r="CD36" s="48"/>
      <c r="CE36" s="29"/>
      <c r="CG36" s="29"/>
      <c r="CH36" s="47"/>
      <c r="CI36" s="47"/>
      <c r="CJ36" s="1"/>
      <c r="CK36" s="47"/>
      <c r="CL36" s="47"/>
      <c r="CM36" s="48"/>
      <c r="CN36" s="48"/>
      <c r="CP36" s="48"/>
      <c r="CQ36" s="48"/>
      <c r="CR36" s="48"/>
      <c r="CS36" s="29"/>
      <c r="CT36" s="48"/>
      <c r="CU36" s="48"/>
      <c r="CW36" s="48"/>
      <c r="CX36" s="48"/>
      <c r="CY36" s="6"/>
      <c r="DA36" s="244"/>
      <c r="DB36" s="243"/>
      <c r="DC36" s="243"/>
      <c r="DD36" s="245"/>
      <c r="DE36" s="243"/>
      <c r="DF36" s="243"/>
      <c r="DG36" s="29"/>
      <c r="DH36" s="48"/>
      <c r="DI36" s="48"/>
      <c r="DJ36" s="154"/>
      <c r="DK36" s="48"/>
      <c r="DL36" s="48"/>
      <c r="DM36" s="29"/>
      <c r="DN36" s="48"/>
      <c r="DO36" s="48"/>
      <c r="DQ36" s="48"/>
      <c r="DR36" s="48"/>
      <c r="DS36" s="6"/>
      <c r="DU36" s="29"/>
      <c r="DV36" s="47"/>
      <c r="DW36" s="48"/>
      <c r="DX36" s="1"/>
      <c r="DY36" s="47"/>
      <c r="DZ36" s="47"/>
      <c r="EA36" s="29"/>
      <c r="EC36" s="50"/>
      <c r="EF36" s="49"/>
      <c r="EG36" s="29"/>
      <c r="EH36" s="48"/>
      <c r="EI36" s="48"/>
      <c r="EK36" s="48"/>
      <c r="EL36" s="48"/>
      <c r="EM36" s="6"/>
      <c r="EO36" s="29">
        <v>5014</v>
      </c>
      <c r="EP36" s="47">
        <f t="shared" si="3"/>
        <v>1.6269100131217074E-3</v>
      </c>
      <c r="EQ36" s="47">
        <f t="shared" si="4"/>
        <v>1.6269100131217074E-3</v>
      </c>
      <c r="ER36" s="1">
        <v>0</v>
      </c>
      <c r="ES36" s="47">
        <f t="shared" si="5"/>
        <v>0</v>
      </c>
      <c r="ET36" s="47">
        <f t="shared" si="6"/>
        <v>0</v>
      </c>
      <c r="EU36" s="29"/>
      <c r="EV36" s="48"/>
      <c r="EW36" s="48"/>
      <c r="EZ36" s="49"/>
      <c r="FA36" s="29"/>
      <c r="FB36" s="48"/>
      <c r="FC36" s="48"/>
      <c r="FE36" s="48"/>
      <c r="FF36" s="48"/>
      <c r="FG36" s="6"/>
      <c r="FI36" s="29"/>
      <c r="FJ36" s="47"/>
      <c r="FK36" s="47"/>
      <c r="FL36" s="1"/>
      <c r="FM36" s="47"/>
      <c r="FN36" s="47"/>
      <c r="FO36" s="29"/>
      <c r="FP36" s="48"/>
      <c r="FQ36" s="48"/>
      <c r="FT36" s="49"/>
      <c r="FU36" s="29"/>
      <c r="FV36" s="48"/>
      <c r="FW36" s="48"/>
      <c r="FY36" s="48"/>
      <c r="FZ36" s="48"/>
      <c r="GA36" s="6"/>
      <c r="GC36" s="1"/>
      <c r="GD36" s="47"/>
      <c r="GE36" s="1"/>
      <c r="GF36" s="1"/>
      <c r="GG36" s="47"/>
      <c r="GH36" s="1"/>
      <c r="GI36" s="51"/>
      <c r="GN36" s="49"/>
      <c r="GU36" s="6"/>
      <c r="GW36" s="1"/>
      <c r="GX36" s="47"/>
      <c r="GY36" s="1"/>
      <c r="GZ36" s="1"/>
      <c r="HA36" s="47"/>
      <c r="HB36" s="1"/>
      <c r="HC36" s="51"/>
      <c r="HH36" s="49"/>
      <c r="HO36" s="6"/>
      <c r="HQ36" s="1"/>
      <c r="HR36" s="47"/>
      <c r="HS36" s="1"/>
      <c r="HT36" s="1"/>
      <c r="HU36" s="47"/>
      <c r="HV36" s="1"/>
      <c r="HW36" s="51"/>
      <c r="IB36" s="49"/>
      <c r="II36" s="6"/>
      <c r="IK36" s="1"/>
      <c r="IL36" s="47"/>
      <c r="IM36" s="1"/>
      <c r="IN36" s="1"/>
      <c r="IO36" s="47"/>
      <c r="IP36" s="1"/>
      <c r="IQ36" s="51"/>
      <c r="IV36" s="49"/>
    </row>
    <row r="37" spans="1:262" s="3" customFormat="1" ht="13.5" customHeight="1">
      <c r="A37" s="46" t="s">
        <v>1014</v>
      </c>
      <c r="B37" s="3" t="s">
        <v>1021</v>
      </c>
      <c r="C37" s="6"/>
      <c r="E37" s="29"/>
      <c r="F37" s="47"/>
      <c r="G37" s="48"/>
      <c r="H37" s="1"/>
      <c r="I37" s="47"/>
      <c r="J37" s="48"/>
      <c r="K37" s="48"/>
      <c r="L37" s="48"/>
      <c r="M37" s="48"/>
      <c r="N37" s="48"/>
      <c r="O37" s="48"/>
      <c r="P37" s="49"/>
      <c r="Q37" s="29"/>
      <c r="R37" s="48"/>
      <c r="S37" s="48"/>
      <c r="U37" s="48"/>
      <c r="V37" s="48"/>
      <c r="Y37" s="29"/>
      <c r="Z37" s="48"/>
      <c r="AA37" s="47"/>
      <c r="AB37" s="154"/>
      <c r="AC37" s="48"/>
      <c r="AD37" s="48"/>
      <c r="AE37" s="48"/>
      <c r="AF37" s="48"/>
      <c r="AH37" s="48"/>
      <c r="AI37" s="48"/>
      <c r="AJ37" s="48"/>
      <c r="AK37" s="29"/>
      <c r="AM37" s="48"/>
      <c r="AO37" s="48"/>
      <c r="AP37" s="48"/>
      <c r="AQ37" s="6"/>
      <c r="AS37" s="29"/>
      <c r="AT37" s="48"/>
      <c r="AU37" s="48"/>
      <c r="AV37" s="154"/>
      <c r="AW37" s="48"/>
      <c r="AX37" s="48"/>
      <c r="AY37" s="48"/>
      <c r="AZ37" s="48"/>
      <c r="BB37" s="48"/>
      <c r="BC37" s="48"/>
      <c r="BD37" s="48"/>
      <c r="BE37" s="29"/>
      <c r="BF37" s="48"/>
      <c r="BG37" s="48"/>
      <c r="BI37" s="48"/>
      <c r="BJ37" s="48"/>
      <c r="BK37" s="6"/>
      <c r="BM37" s="29"/>
      <c r="BN37" s="47"/>
      <c r="BO37" s="47"/>
      <c r="BP37" s="1"/>
      <c r="BQ37" s="47"/>
      <c r="BR37" s="47"/>
      <c r="BS37" s="48"/>
      <c r="BT37" s="48"/>
      <c r="BV37" s="48"/>
      <c r="BW37" s="48"/>
      <c r="BX37" s="48"/>
      <c r="BY37" s="29"/>
      <c r="BZ37" s="48"/>
      <c r="CA37" s="48"/>
      <c r="CC37" s="48"/>
      <c r="CD37" s="48"/>
      <c r="CE37" s="29"/>
      <c r="CG37" s="29"/>
      <c r="CH37" s="47"/>
      <c r="CI37" s="47"/>
      <c r="CJ37" s="1"/>
      <c r="CK37" s="47"/>
      <c r="CL37" s="47"/>
      <c r="CM37" s="48"/>
      <c r="CN37" s="48"/>
      <c r="CP37" s="48"/>
      <c r="CQ37" s="48"/>
      <c r="CR37" s="48"/>
      <c r="CS37" s="29"/>
      <c r="CT37" s="48"/>
      <c r="CU37" s="48"/>
      <c r="CW37" s="48"/>
      <c r="CX37" s="48"/>
      <c r="CY37" s="6"/>
      <c r="DA37" s="244"/>
      <c r="DB37" s="243"/>
      <c r="DC37" s="243"/>
      <c r="DD37" s="245"/>
      <c r="DE37" s="243"/>
      <c r="DF37" s="243"/>
      <c r="DG37" s="29"/>
      <c r="DH37" s="48"/>
      <c r="DI37" s="48"/>
      <c r="DJ37" s="154"/>
      <c r="DK37" s="48"/>
      <c r="DL37" s="48"/>
      <c r="DM37" s="29"/>
      <c r="DN37" s="48"/>
      <c r="DO37" s="48"/>
      <c r="DQ37" s="48"/>
      <c r="DR37" s="48"/>
      <c r="DS37" s="6"/>
      <c r="DU37" s="29"/>
      <c r="DV37" s="47"/>
      <c r="DW37" s="48"/>
      <c r="DX37" s="1"/>
      <c r="DY37" s="47"/>
      <c r="DZ37" s="47"/>
      <c r="EA37" s="29"/>
      <c r="EC37" s="50"/>
      <c r="EF37" s="49"/>
      <c r="EG37" s="29"/>
      <c r="EH37" s="48"/>
      <c r="EI37" s="48"/>
      <c r="EK37" s="48"/>
      <c r="EL37" s="48"/>
      <c r="EM37" s="6"/>
      <c r="EO37" s="29">
        <v>3378</v>
      </c>
      <c r="EP37" s="47">
        <f t="shared" si="3"/>
        <v>1.096071404931218E-3</v>
      </c>
      <c r="EQ37" s="47">
        <f t="shared" si="4"/>
        <v>1.096071404931218E-3</v>
      </c>
      <c r="ER37" s="1">
        <v>0</v>
      </c>
      <c r="ES37" s="47">
        <f t="shared" si="5"/>
        <v>0</v>
      </c>
      <c r="ET37" s="47">
        <f t="shared" si="6"/>
        <v>0</v>
      </c>
      <c r="EU37" s="29"/>
      <c r="EV37" s="48"/>
      <c r="EW37" s="48"/>
      <c r="EZ37" s="49"/>
      <c r="FA37" s="29"/>
      <c r="FB37" s="48"/>
      <c r="FC37" s="48"/>
      <c r="FE37" s="48"/>
      <c r="FF37" s="48"/>
      <c r="FG37" s="6"/>
      <c r="FI37" s="29"/>
      <c r="FJ37" s="47"/>
      <c r="FK37" s="47"/>
      <c r="FL37" s="1"/>
      <c r="FM37" s="47"/>
      <c r="FN37" s="47"/>
      <c r="FO37" s="29"/>
      <c r="FP37" s="48"/>
      <c r="FQ37" s="48"/>
      <c r="FT37" s="49"/>
      <c r="FU37" s="29"/>
      <c r="FV37" s="48"/>
      <c r="FW37" s="48"/>
      <c r="FY37" s="48"/>
      <c r="FZ37" s="48"/>
      <c r="GA37" s="6"/>
      <c r="GC37" s="1"/>
      <c r="GD37" s="47"/>
      <c r="GE37" s="1"/>
      <c r="GF37" s="1"/>
      <c r="GG37" s="47"/>
      <c r="GH37" s="1"/>
      <c r="GI37" s="51"/>
      <c r="GN37" s="49"/>
      <c r="GU37" s="6"/>
      <c r="GW37" s="1"/>
      <c r="GX37" s="47"/>
      <c r="GY37" s="1"/>
      <c r="GZ37" s="1"/>
      <c r="HA37" s="47"/>
      <c r="HB37" s="1"/>
      <c r="HC37" s="51"/>
      <c r="HH37" s="49"/>
      <c r="HO37" s="6"/>
      <c r="HQ37" s="1"/>
      <c r="HR37" s="47"/>
      <c r="HS37" s="1"/>
      <c r="HT37" s="1"/>
      <c r="HU37" s="47"/>
      <c r="HV37" s="1"/>
      <c r="HW37" s="51"/>
      <c r="IB37" s="49"/>
      <c r="II37" s="6"/>
      <c r="IK37" s="1"/>
      <c r="IL37" s="47"/>
      <c r="IM37" s="1"/>
      <c r="IN37" s="1"/>
      <c r="IO37" s="47"/>
      <c r="IP37" s="1"/>
      <c r="IQ37" s="51"/>
      <c r="IV37" s="49"/>
    </row>
    <row r="38" spans="1:262" s="3" customFormat="1" ht="13.5" customHeight="1">
      <c r="A38" s="46" t="s">
        <v>807</v>
      </c>
      <c r="B38" s="3" t="s">
        <v>1028</v>
      </c>
      <c r="C38" s="6"/>
      <c r="E38" s="29"/>
      <c r="F38" s="47"/>
      <c r="G38" s="48"/>
      <c r="H38" s="1"/>
      <c r="I38" s="47"/>
      <c r="J38" s="48"/>
      <c r="K38" s="48"/>
      <c r="L38" s="48"/>
      <c r="M38" s="48"/>
      <c r="N38" s="48"/>
      <c r="O38" s="48"/>
      <c r="P38" s="49"/>
      <c r="Q38" s="29"/>
      <c r="R38" s="48"/>
      <c r="S38" s="48"/>
      <c r="U38" s="48"/>
      <c r="V38" s="48"/>
      <c r="Y38" s="29"/>
      <c r="Z38" s="48"/>
      <c r="AA38" s="48"/>
      <c r="AB38" s="154"/>
      <c r="AC38" s="48"/>
      <c r="AD38" s="48"/>
      <c r="AE38" s="48"/>
      <c r="AF38" s="48"/>
      <c r="AH38" s="48"/>
      <c r="AI38" s="48"/>
      <c r="AJ38" s="48"/>
      <c r="AK38" s="29"/>
      <c r="AM38" s="48"/>
      <c r="AO38" s="48"/>
      <c r="AP38" s="48"/>
      <c r="AQ38" s="6"/>
      <c r="AS38" s="29">
        <v>20442</v>
      </c>
      <c r="AT38" s="48">
        <f>AS38/AQ$7</f>
        <v>7.6239393635379373E-3</v>
      </c>
      <c r="AU38" s="48">
        <f>AT38-Z38</f>
        <v>7.6239393635379373E-3</v>
      </c>
      <c r="AV38" s="154">
        <v>0</v>
      </c>
      <c r="AW38" s="48">
        <v>0</v>
      </c>
      <c r="AX38" s="48">
        <v>0</v>
      </c>
      <c r="AY38" s="48"/>
      <c r="AZ38" s="48"/>
      <c r="BB38" s="48"/>
      <c r="BC38" s="48"/>
      <c r="BD38" s="48"/>
      <c r="BE38" s="29"/>
      <c r="BF38" s="48"/>
      <c r="BG38" s="48"/>
      <c r="BI38" s="48"/>
      <c r="BJ38" s="48"/>
      <c r="BK38" s="6"/>
      <c r="BM38" s="29">
        <v>21079</v>
      </c>
      <c r="BN38" s="47">
        <f>BM38/BK$7</f>
        <v>7.5504422483762016E-3</v>
      </c>
      <c r="BO38" s="48">
        <f>BN38-AT38</f>
        <v>-7.3497115161735675E-5</v>
      </c>
      <c r="BP38" s="1">
        <v>0</v>
      </c>
      <c r="BQ38" s="47">
        <v>0</v>
      </c>
      <c r="BR38" s="47">
        <v>0</v>
      </c>
      <c r="BS38" s="48"/>
      <c r="BT38" s="48"/>
      <c r="BV38" s="48"/>
      <c r="BW38" s="48"/>
      <c r="BX38" s="48"/>
      <c r="BY38" s="29"/>
      <c r="BZ38" s="48"/>
      <c r="CA38" s="48"/>
      <c r="CC38" s="48"/>
      <c r="CD38" s="48"/>
      <c r="CE38" s="29" t="s">
        <v>954</v>
      </c>
      <c r="CG38" s="1">
        <v>18277</v>
      </c>
      <c r="CH38" s="47">
        <f>CG38/CE$7</f>
        <v>6.5952520824642865E-3</v>
      </c>
      <c r="CI38" s="48">
        <f>CH38-BN38</f>
        <v>-9.5519016591191514E-4</v>
      </c>
      <c r="CJ38" s="1">
        <v>0</v>
      </c>
      <c r="CK38" s="47">
        <v>0</v>
      </c>
      <c r="CL38" s="47">
        <v>0</v>
      </c>
      <c r="CM38" s="48"/>
      <c r="CN38" s="48"/>
      <c r="CP38" s="48"/>
      <c r="CQ38" s="48"/>
      <c r="CR38" s="48"/>
      <c r="CS38" s="29"/>
      <c r="CT38" s="48"/>
      <c r="CU38" s="48"/>
      <c r="CW38" s="48"/>
      <c r="CX38" s="48"/>
      <c r="CY38" s="6" t="s">
        <v>954</v>
      </c>
      <c r="DA38" s="244">
        <v>9232</v>
      </c>
      <c r="DB38" s="243">
        <f>DA38/CY$7</f>
        <v>3.1405943248181451E-3</v>
      </c>
      <c r="DC38" s="243">
        <f>DB38-CH38</f>
        <v>-3.4546577576461414E-3</v>
      </c>
      <c r="DD38" s="245">
        <v>0</v>
      </c>
      <c r="DE38" s="243">
        <v>0</v>
      </c>
      <c r="DF38" s="243">
        <v>0</v>
      </c>
      <c r="DG38" s="29"/>
      <c r="DH38" s="48"/>
      <c r="DI38" s="48"/>
      <c r="DJ38" s="154"/>
      <c r="DK38" s="48"/>
      <c r="DL38" s="48"/>
      <c r="DM38" s="29"/>
      <c r="DN38" s="48"/>
      <c r="DO38" s="48"/>
      <c r="DQ38" s="48"/>
      <c r="DR38" s="48"/>
      <c r="DS38" s="6"/>
      <c r="DU38" s="29">
        <v>7529</v>
      </c>
      <c r="DV38" s="47">
        <f t="shared" si="12"/>
        <v>2.5363328245396012E-3</v>
      </c>
      <c r="DW38" s="48">
        <f>DV38-DB38</f>
        <v>-6.0426150027854389E-4</v>
      </c>
      <c r="DX38" s="1">
        <v>0</v>
      </c>
      <c r="DY38" s="47">
        <f>DX38/200</f>
        <v>0</v>
      </c>
      <c r="DZ38" s="47">
        <f>DY38-DE38</f>
        <v>0</v>
      </c>
      <c r="EA38" s="29"/>
      <c r="EC38" s="50"/>
      <c r="EF38" s="49"/>
      <c r="EG38" s="29"/>
      <c r="EH38" s="48"/>
      <c r="EI38" s="48"/>
      <c r="EK38" s="48"/>
      <c r="EL38" s="48"/>
      <c r="EM38" s="6"/>
      <c r="EO38" s="29">
        <v>4305</v>
      </c>
      <c r="EP38" s="47">
        <f t="shared" si="3"/>
        <v>1.3968583180073695E-3</v>
      </c>
      <c r="EQ38" s="47">
        <f t="shared" si="4"/>
        <v>-1.1394745065322317E-3</v>
      </c>
      <c r="ER38" s="1">
        <v>0</v>
      </c>
      <c r="ES38" s="47">
        <f t="shared" si="5"/>
        <v>0</v>
      </c>
      <c r="ET38" s="47">
        <f t="shared" si="6"/>
        <v>0</v>
      </c>
      <c r="EU38" s="29"/>
      <c r="EV38" s="48"/>
      <c r="EW38" s="48"/>
      <c r="EZ38" s="49"/>
      <c r="FA38" s="29"/>
      <c r="FB38" s="48"/>
      <c r="FC38" s="48"/>
      <c r="FE38" s="48"/>
      <c r="FF38" s="48"/>
      <c r="FG38" s="6"/>
      <c r="FI38" s="29"/>
      <c r="FJ38" s="47"/>
      <c r="FK38" s="47"/>
      <c r="FL38" s="1"/>
      <c r="FM38" s="47"/>
      <c r="FN38" s="47"/>
      <c r="FO38" s="29"/>
      <c r="FP38" s="48"/>
      <c r="FQ38" s="48"/>
      <c r="FT38" s="49"/>
      <c r="FU38" s="29"/>
      <c r="FV38" s="48"/>
      <c r="FW38" s="48"/>
      <c r="FY38" s="48"/>
      <c r="FZ38" s="48"/>
      <c r="GA38" s="6"/>
      <c r="GC38" s="1"/>
      <c r="GD38" s="47"/>
      <c r="GE38" s="1"/>
      <c r="GF38" s="1"/>
      <c r="GG38" s="47"/>
      <c r="GH38" s="1"/>
      <c r="GI38" s="51"/>
      <c r="GN38" s="49"/>
      <c r="GU38" s="6"/>
      <c r="GW38" s="1"/>
      <c r="GX38" s="47"/>
      <c r="GY38" s="1"/>
      <c r="GZ38" s="1"/>
      <c r="HA38" s="47"/>
      <c r="HB38" s="1"/>
      <c r="HC38" s="51"/>
      <c r="HH38" s="49"/>
      <c r="HO38" s="6"/>
      <c r="HQ38" s="1"/>
      <c r="HR38" s="47"/>
      <c r="HS38" s="1"/>
      <c r="HT38" s="1"/>
      <c r="HU38" s="47"/>
      <c r="HV38" s="1"/>
      <c r="HW38" s="51"/>
      <c r="IB38" s="49"/>
      <c r="II38" s="6"/>
      <c r="IK38" s="1"/>
      <c r="IL38" s="47"/>
      <c r="IM38" s="1"/>
      <c r="IN38" s="1"/>
      <c r="IO38" s="47"/>
      <c r="IP38" s="1"/>
      <c r="IQ38" s="51"/>
      <c r="IV38" s="49"/>
    </row>
    <row r="39" spans="1:262" s="3" customFormat="1" ht="13.5" customHeight="1">
      <c r="A39" s="46" t="s">
        <v>779</v>
      </c>
      <c r="B39" s="1" t="s">
        <v>135</v>
      </c>
      <c r="C39" s="6"/>
      <c r="E39" s="29">
        <v>32701</v>
      </c>
      <c r="F39" s="47">
        <f>E39/C$7</f>
        <v>1.1996325641490316E-2</v>
      </c>
      <c r="G39" s="47">
        <v>0</v>
      </c>
      <c r="H39" s="1">
        <v>0</v>
      </c>
      <c r="I39" s="47">
        <v>0</v>
      </c>
      <c r="J39" s="47">
        <v>0</v>
      </c>
      <c r="K39" s="48"/>
      <c r="L39" s="48"/>
      <c r="M39" s="48"/>
      <c r="N39" s="48"/>
      <c r="O39" s="48"/>
      <c r="P39" s="49"/>
      <c r="Q39" s="29"/>
      <c r="R39" s="48"/>
      <c r="S39" s="48"/>
      <c r="U39" s="48"/>
      <c r="V39" s="48"/>
      <c r="W39" s="6" t="s">
        <v>135</v>
      </c>
      <c r="Y39" s="29">
        <v>47475</v>
      </c>
      <c r="Z39" s="48">
        <f>Y39/W$7</f>
        <v>1.7071682367100684E-2</v>
      </c>
      <c r="AA39" s="47">
        <v>0</v>
      </c>
      <c r="AB39" s="47">
        <v>0</v>
      </c>
      <c r="AC39" s="48">
        <v>0</v>
      </c>
      <c r="AD39" s="48">
        <v>0</v>
      </c>
      <c r="AE39" s="48"/>
      <c r="AF39" s="48"/>
      <c r="AH39" s="48"/>
      <c r="AI39" s="48"/>
      <c r="AJ39" s="48"/>
      <c r="AK39" s="29"/>
      <c r="AM39" s="48"/>
      <c r="AO39" s="48"/>
      <c r="AP39" s="48"/>
      <c r="AQ39" s="6"/>
      <c r="AS39" s="29">
        <v>28295</v>
      </c>
      <c r="AT39" s="48">
        <f>AS39/AQ$7</f>
        <v>1.0552752386816648E-2</v>
      </c>
      <c r="AU39" s="47">
        <v>0</v>
      </c>
      <c r="AV39" s="154">
        <v>0</v>
      </c>
      <c r="AW39" s="48">
        <v>0</v>
      </c>
      <c r="AX39" s="48">
        <v>0</v>
      </c>
      <c r="AY39" s="48"/>
      <c r="AZ39" s="48"/>
      <c r="BB39" s="48"/>
      <c r="BC39" s="48"/>
      <c r="BD39" s="48"/>
      <c r="BE39" s="29"/>
      <c r="BF39" s="48"/>
      <c r="BG39" s="48"/>
      <c r="BI39" s="48"/>
      <c r="BJ39" s="48"/>
      <c r="BK39" s="6"/>
      <c r="BM39" s="1">
        <v>34161</v>
      </c>
      <c r="BN39" s="47">
        <f>BM39/BK$7</f>
        <v>1.2236380172056522E-2</v>
      </c>
      <c r="BO39" s="47">
        <v>0</v>
      </c>
      <c r="BP39" s="1">
        <v>0</v>
      </c>
      <c r="BQ39" s="47">
        <v>0</v>
      </c>
      <c r="BR39" s="47">
        <v>-5.0000000000000001E-3</v>
      </c>
      <c r="BS39" s="48"/>
      <c r="BT39" s="48"/>
      <c r="BV39" s="48"/>
      <c r="BW39" s="48"/>
      <c r="BX39" s="48"/>
      <c r="BY39" s="29"/>
      <c r="BZ39" s="48"/>
      <c r="CA39" s="48"/>
      <c r="CC39" s="48"/>
      <c r="CD39" s="48"/>
      <c r="CE39" s="29" t="str">
        <f>A39</f>
        <v>fi_other01</v>
      </c>
      <c r="CG39" s="1">
        <v>21322</v>
      </c>
      <c r="CH39" s="47">
        <f>CG39/CE$7</f>
        <v>7.694039771423293E-3</v>
      </c>
      <c r="CI39" s="47">
        <v>0</v>
      </c>
      <c r="CJ39" s="1">
        <v>0</v>
      </c>
      <c r="CK39" s="47">
        <v>0</v>
      </c>
      <c r="CL39" s="47">
        <v>0</v>
      </c>
      <c r="CM39" s="48"/>
      <c r="CN39" s="48"/>
      <c r="CP39" s="48"/>
      <c r="CQ39" s="48"/>
      <c r="CR39" s="48"/>
      <c r="CS39" s="29"/>
      <c r="CT39" s="48"/>
      <c r="CU39" s="48"/>
      <c r="CW39" s="48"/>
      <c r="CX39" s="48"/>
      <c r="CY39" s="6" t="s">
        <v>135</v>
      </c>
      <c r="DA39" s="244">
        <f>33479-DA38-DA22</f>
        <v>21052</v>
      </c>
      <c r="DB39" s="243">
        <f>DA39/CY$7</f>
        <v>7.1615892250944104E-3</v>
      </c>
      <c r="DC39" s="47">
        <v>0</v>
      </c>
      <c r="DD39" s="245">
        <v>0</v>
      </c>
      <c r="DE39" s="243">
        <v>0</v>
      </c>
      <c r="DF39" s="243">
        <v>0</v>
      </c>
      <c r="DG39" s="29"/>
      <c r="DH39" s="48"/>
      <c r="DI39" s="48"/>
      <c r="DJ39" s="154"/>
      <c r="DK39" s="48"/>
      <c r="DL39" s="48"/>
      <c r="DM39" s="29"/>
      <c r="DN39" s="48"/>
      <c r="DO39" s="48"/>
      <c r="DQ39" s="48"/>
      <c r="DR39" s="48"/>
      <c r="DS39" s="6"/>
      <c r="DU39" s="29">
        <v>14693</v>
      </c>
      <c r="DV39" s="47">
        <f t="shared" si="12"/>
        <v>4.9497062280462693E-3</v>
      </c>
      <c r="DW39" s="47">
        <v>0</v>
      </c>
      <c r="DX39" s="1">
        <v>0</v>
      </c>
      <c r="DY39" s="47">
        <v>0</v>
      </c>
      <c r="DZ39" s="47">
        <v>0</v>
      </c>
      <c r="EA39" s="29"/>
      <c r="EC39" s="50"/>
      <c r="EF39" s="49"/>
      <c r="EG39" s="29"/>
      <c r="EH39" s="48"/>
      <c r="EI39" s="48"/>
      <c r="EK39" s="48"/>
      <c r="EL39" s="48"/>
      <c r="EM39" s="6"/>
      <c r="EO39" s="29">
        <v>89582</v>
      </c>
      <c r="EP39" s="47">
        <f t="shared" si="3"/>
        <v>2.9066983006675068E-2</v>
      </c>
      <c r="EQ39" s="47">
        <f t="shared" si="4"/>
        <v>2.41172767786288E-2</v>
      </c>
      <c r="ER39" s="1">
        <v>2</v>
      </c>
      <c r="ES39" s="47">
        <f t="shared" si="5"/>
        <v>0.01</v>
      </c>
      <c r="ET39" s="47">
        <f t="shared" si="6"/>
        <v>0.01</v>
      </c>
      <c r="EU39" s="29"/>
      <c r="EV39" s="48"/>
      <c r="EW39" s="48"/>
      <c r="EZ39" s="49"/>
      <c r="FA39" s="29"/>
      <c r="FB39" s="48"/>
      <c r="FC39" s="48"/>
      <c r="FE39" s="48"/>
      <c r="FF39" s="48"/>
      <c r="FG39" s="6"/>
      <c r="FI39" s="29"/>
      <c r="FJ39" s="47"/>
      <c r="FK39" s="47"/>
      <c r="FL39" s="1"/>
      <c r="FM39" s="47"/>
      <c r="FN39" s="47"/>
      <c r="FO39" s="29"/>
      <c r="FP39" s="48"/>
      <c r="FQ39" s="48"/>
      <c r="FT39" s="49"/>
      <c r="FU39" s="29"/>
      <c r="FV39" s="48"/>
      <c r="FW39" s="48"/>
      <c r="FY39" s="48"/>
      <c r="FZ39" s="48"/>
      <c r="GA39" s="6"/>
      <c r="GC39" s="1"/>
      <c r="GD39" s="47"/>
      <c r="GE39" s="1"/>
      <c r="GF39" s="1"/>
      <c r="GG39" s="47"/>
      <c r="GH39" s="1"/>
      <c r="GI39" s="51"/>
      <c r="GN39" s="49"/>
      <c r="GU39" s="6"/>
      <c r="GW39" s="1"/>
      <c r="GX39" s="47"/>
      <c r="GY39" s="1"/>
      <c r="GZ39" s="1"/>
      <c r="HA39" s="47"/>
      <c r="HB39" s="1"/>
      <c r="HC39" s="51"/>
      <c r="HH39" s="49"/>
      <c r="HO39" s="6"/>
      <c r="HQ39" s="1"/>
      <c r="HR39" s="47"/>
      <c r="HS39" s="1"/>
      <c r="HT39" s="1"/>
      <c r="HU39" s="47"/>
      <c r="HV39" s="1"/>
      <c r="HW39" s="51"/>
      <c r="IB39" s="49"/>
      <c r="II39" s="6"/>
      <c r="IK39" s="1"/>
      <c r="IL39" s="47"/>
      <c r="IM39" s="1"/>
      <c r="IN39" s="1"/>
      <c r="IO39" s="47"/>
      <c r="IP39" s="1"/>
      <c r="IQ39" s="51"/>
      <c r="IV39" s="49"/>
    </row>
    <row r="40" spans="1:262" s="3" customFormat="1" ht="13.5" customHeight="1">
      <c r="A40" s="46"/>
      <c r="B40" s="1"/>
      <c r="C40" s="6"/>
      <c r="E40" s="29"/>
      <c r="F40" s="47"/>
      <c r="G40" s="48"/>
      <c r="H40" s="1"/>
      <c r="I40" s="47"/>
      <c r="J40" s="48"/>
      <c r="K40" s="48"/>
      <c r="L40" s="48"/>
      <c r="M40" s="48"/>
      <c r="P40" s="49"/>
      <c r="Q40" s="29"/>
      <c r="R40" s="48"/>
      <c r="S40" s="48"/>
      <c r="U40" s="48"/>
      <c r="V40" s="48"/>
      <c r="W40" s="6"/>
      <c r="Y40" s="29"/>
      <c r="Z40" s="47"/>
      <c r="AA40" s="47"/>
      <c r="AB40" s="1"/>
      <c r="AC40" s="47"/>
      <c r="AD40" s="47"/>
      <c r="AE40" s="29"/>
      <c r="AF40" s="48"/>
      <c r="AG40" s="48"/>
      <c r="AH40" s="154"/>
      <c r="AI40" s="48"/>
      <c r="AJ40" s="48"/>
      <c r="AK40" s="29"/>
      <c r="AM40" s="48"/>
      <c r="AO40" s="48"/>
      <c r="AP40" s="48"/>
      <c r="AQ40" s="6"/>
      <c r="AS40" s="29"/>
      <c r="AT40" s="48"/>
      <c r="AU40" s="48"/>
      <c r="AV40" s="1"/>
      <c r="AW40" s="48"/>
      <c r="AX40" s="48"/>
      <c r="AY40" s="29"/>
      <c r="AZ40" s="48"/>
      <c r="BA40" s="48"/>
      <c r="BB40" s="154"/>
      <c r="BC40" s="48"/>
      <c r="BD40" s="48"/>
      <c r="BE40" s="29"/>
      <c r="BF40" s="48"/>
      <c r="BG40" s="48"/>
      <c r="BI40" s="48"/>
      <c r="BJ40" s="48"/>
      <c r="BK40" s="6"/>
      <c r="BM40" s="29"/>
      <c r="BN40" s="47"/>
      <c r="BO40" s="47"/>
      <c r="BP40" s="1"/>
      <c r="BQ40" s="47"/>
      <c r="BR40" s="47"/>
      <c r="BS40" s="25"/>
      <c r="BT40" s="48"/>
      <c r="BU40" s="48"/>
      <c r="BV40" s="154"/>
      <c r="BW40" s="48"/>
      <c r="BX40" s="48"/>
      <c r="BY40" s="29"/>
      <c r="BZ40" s="48"/>
      <c r="CA40" s="48"/>
      <c r="CC40" s="48"/>
      <c r="CD40" s="48"/>
      <c r="CE40" s="29"/>
      <c r="CG40" s="29"/>
      <c r="CH40" s="47"/>
      <c r="CI40" s="47"/>
      <c r="CJ40" s="1"/>
      <c r="CK40" s="47"/>
      <c r="CL40" s="47"/>
      <c r="CM40" s="29"/>
      <c r="CN40" s="48"/>
      <c r="CO40" s="48"/>
      <c r="CP40" s="154"/>
      <c r="CQ40" s="48"/>
      <c r="CR40" s="48"/>
      <c r="CS40" s="29"/>
      <c r="CT40" s="48"/>
      <c r="CU40" s="48"/>
      <c r="CW40" s="48"/>
      <c r="CX40" s="48"/>
      <c r="CY40" s="6"/>
      <c r="DA40" s="234"/>
      <c r="DB40" s="233"/>
      <c r="DC40" s="233"/>
      <c r="DD40" s="235"/>
      <c r="DE40" s="233"/>
      <c r="DF40" s="233"/>
      <c r="DG40" s="29"/>
      <c r="DH40" s="48"/>
      <c r="DI40" s="48"/>
      <c r="DJ40" s="154"/>
      <c r="DK40" s="48"/>
      <c r="DL40" s="48"/>
      <c r="DM40" s="29"/>
      <c r="DN40" s="48"/>
      <c r="DO40" s="48"/>
      <c r="DQ40" s="48"/>
      <c r="DR40" s="48"/>
      <c r="DS40" s="6"/>
      <c r="DU40" s="29"/>
      <c r="DV40" s="47"/>
      <c r="DW40" s="47"/>
      <c r="DX40" s="1"/>
      <c r="DY40" s="47"/>
      <c r="DZ40" s="47"/>
      <c r="EA40" s="29"/>
      <c r="EC40" s="50"/>
      <c r="EF40" s="49"/>
      <c r="EG40" s="29"/>
      <c r="EH40" s="48"/>
      <c r="EI40" s="48"/>
      <c r="EK40" s="48"/>
      <c r="EL40" s="48"/>
      <c r="EM40" s="6"/>
      <c r="EO40" s="29"/>
      <c r="EP40" s="47"/>
      <c r="EQ40" s="47"/>
      <c r="ER40" s="1"/>
      <c r="ES40" s="47"/>
      <c r="ET40" s="47"/>
      <c r="EU40" s="29"/>
      <c r="EV40" s="48"/>
      <c r="EW40" s="48"/>
      <c r="EZ40" s="49"/>
      <c r="FA40" s="29"/>
      <c r="FB40" s="48"/>
      <c r="FC40" s="48"/>
      <c r="FE40" s="48"/>
      <c r="FF40" s="48"/>
      <c r="FG40" s="6"/>
      <c r="FI40" s="29"/>
      <c r="FJ40" s="47"/>
      <c r="FK40" s="47"/>
      <c r="FL40" s="1"/>
      <c r="FM40" s="47"/>
      <c r="FN40" s="47"/>
      <c r="FO40" s="29"/>
      <c r="FP40" s="48"/>
      <c r="FQ40" s="48"/>
      <c r="FT40" s="49"/>
      <c r="FU40" s="29"/>
      <c r="FV40" s="48"/>
      <c r="FW40" s="48"/>
      <c r="FY40" s="48"/>
      <c r="FZ40" s="48"/>
      <c r="GA40" s="19"/>
      <c r="GB40" s="52"/>
      <c r="GC40" s="52"/>
      <c r="GD40" s="53"/>
      <c r="GE40" s="29"/>
      <c r="GF40" s="29"/>
      <c r="GG40" s="47"/>
      <c r="GH40" s="29"/>
      <c r="GI40" s="55"/>
      <c r="GJ40" s="1"/>
      <c r="GK40" s="1"/>
      <c r="GL40" s="1"/>
      <c r="GM40" s="1"/>
      <c r="GN40" s="56"/>
      <c r="GO40" s="1"/>
      <c r="GP40" s="1"/>
      <c r="GQ40" s="1"/>
      <c r="GR40" s="1"/>
      <c r="GS40" s="1"/>
      <c r="GT40" s="1"/>
      <c r="GU40" s="19"/>
      <c r="GV40" s="52"/>
      <c r="GW40" s="52"/>
      <c r="GX40" s="53"/>
      <c r="GY40" s="29"/>
      <c r="GZ40" s="29"/>
      <c r="HA40" s="47"/>
      <c r="HB40" s="29"/>
      <c r="HC40" s="55"/>
      <c r="HD40" s="1"/>
      <c r="HE40" s="1"/>
      <c r="HF40" s="1"/>
      <c r="HG40" s="1"/>
      <c r="HH40" s="56"/>
      <c r="HI40" s="1"/>
      <c r="HJ40" s="1"/>
      <c r="HK40" s="1"/>
      <c r="HL40" s="1"/>
      <c r="HM40" s="1"/>
      <c r="HN40" s="1"/>
      <c r="HO40" s="19"/>
      <c r="HP40" s="52"/>
      <c r="HQ40" s="52"/>
      <c r="HR40" s="53"/>
      <c r="HS40" s="29"/>
      <c r="HT40" s="29"/>
      <c r="HU40" s="47"/>
      <c r="HV40" s="29"/>
      <c r="HW40" s="55"/>
      <c r="HX40" s="1"/>
      <c r="HY40" s="1"/>
      <c r="HZ40" s="1"/>
      <c r="IA40" s="1"/>
      <c r="IB40" s="56"/>
      <c r="IC40" s="1"/>
      <c r="ID40" s="1"/>
      <c r="IE40" s="1"/>
      <c r="IF40" s="1"/>
      <c r="IG40" s="1"/>
      <c r="IH40" s="1"/>
      <c r="II40" s="19"/>
      <c r="IJ40" s="52"/>
      <c r="IK40" s="52"/>
      <c r="IL40" s="53"/>
      <c r="IM40" s="29"/>
      <c r="IN40" s="29"/>
      <c r="IO40" s="47"/>
      <c r="IP40" s="29"/>
      <c r="IQ40" s="55"/>
      <c r="IR40" s="1"/>
      <c r="IS40" s="1"/>
      <c r="IT40" s="1"/>
      <c r="IU40" s="1"/>
      <c r="IV40" s="56"/>
      <c r="IW40" s="1"/>
      <c r="IX40" s="1"/>
      <c r="IY40" s="1"/>
      <c r="IZ40" s="1"/>
      <c r="JA40" s="1"/>
      <c r="JB40" s="1"/>
    </row>
    <row r="41" spans="1:262" s="3" customFormat="1" ht="13.5" customHeight="1">
      <c r="A41" s="46"/>
      <c r="B41" s="1"/>
      <c r="C41" s="6"/>
      <c r="E41" s="29"/>
      <c r="F41" s="47"/>
      <c r="G41" s="47"/>
      <c r="H41" s="1"/>
      <c r="I41" s="47"/>
      <c r="J41" s="47"/>
      <c r="K41" s="48"/>
      <c r="L41" s="48"/>
      <c r="M41" s="48"/>
      <c r="P41" s="49"/>
      <c r="Q41" s="29"/>
      <c r="R41" s="48"/>
      <c r="S41" s="48"/>
      <c r="U41" s="48"/>
      <c r="V41" s="48"/>
      <c r="W41" s="6"/>
      <c r="Y41" s="29"/>
      <c r="Z41" s="47"/>
      <c r="AA41" s="47"/>
      <c r="AB41" s="1"/>
      <c r="AC41" s="47"/>
      <c r="AD41" s="47"/>
      <c r="AE41" s="29"/>
      <c r="AF41" s="48"/>
      <c r="AG41" s="48"/>
      <c r="AH41" s="154"/>
      <c r="AI41" s="48"/>
      <c r="AJ41" s="48"/>
      <c r="AK41" s="29"/>
      <c r="AM41" s="48"/>
      <c r="AO41" s="48"/>
      <c r="AP41" s="48"/>
      <c r="AQ41" s="6"/>
      <c r="AS41" s="29"/>
      <c r="AT41" s="48"/>
      <c r="AU41" s="48"/>
      <c r="AV41" s="1"/>
      <c r="AW41" s="48"/>
      <c r="AX41" s="48"/>
      <c r="AY41" s="29"/>
      <c r="AZ41" s="48"/>
      <c r="BA41" s="48"/>
      <c r="BB41" s="154"/>
      <c r="BC41" s="48"/>
      <c r="BD41" s="48"/>
      <c r="BE41" s="29"/>
      <c r="BF41" s="48"/>
      <c r="BG41" s="48"/>
      <c r="BI41" s="48"/>
      <c r="BJ41" s="48"/>
      <c r="BK41" s="6"/>
      <c r="BM41" s="29"/>
      <c r="BN41" s="47"/>
      <c r="BO41" s="47"/>
      <c r="BP41" s="1"/>
      <c r="BQ41" s="47"/>
      <c r="BR41" s="47"/>
      <c r="BS41" s="25"/>
      <c r="BT41" s="48"/>
      <c r="BU41" s="48"/>
      <c r="BV41" s="154"/>
      <c r="BW41" s="48"/>
      <c r="BX41" s="48"/>
      <c r="BY41" s="29"/>
      <c r="BZ41" s="48"/>
      <c r="CA41" s="48"/>
      <c r="CC41" s="48"/>
      <c r="CD41" s="48"/>
      <c r="CE41" s="29"/>
      <c r="CG41" s="29"/>
      <c r="CH41" s="47"/>
      <c r="CI41" s="47"/>
      <c r="CJ41" s="1"/>
      <c r="CK41" s="47"/>
      <c r="CL41" s="47"/>
      <c r="CM41" s="29"/>
      <c r="CN41" s="48"/>
      <c r="CO41" s="48"/>
      <c r="CP41" s="154"/>
      <c r="CQ41" s="48"/>
      <c r="CR41" s="48"/>
      <c r="CS41" s="29"/>
      <c r="CT41" s="48"/>
      <c r="CU41" s="48"/>
      <c r="CW41" s="48"/>
      <c r="CX41" s="48"/>
      <c r="CY41" s="6"/>
      <c r="DA41" s="234"/>
      <c r="DB41" s="233"/>
      <c r="DC41" s="233"/>
      <c r="DD41" s="235"/>
      <c r="DE41" s="233"/>
      <c r="DF41" s="233"/>
      <c r="DG41" s="29"/>
      <c r="DH41" s="48"/>
      <c r="DI41" s="48"/>
      <c r="DJ41" s="154"/>
      <c r="DK41" s="48"/>
      <c r="DL41" s="48"/>
      <c r="DM41" s="29"/>
      <c r="DN41" s="48"/>
      <c r="DO41" s="48"/>
      <c r="DQ41" s="48"/>
      <c r="DR41" s="48"/>
      <c r="DS41" s="6"/>
      <c r="DU41" s="29"/>
      <c r="DV41" s="47"/>
      <c r="DW41" s="47"/>
      <c r="DX41" s="1"/>
      <c r="DY41" s="47"/>
      <c r="DZ41" s="47"/>
      <c r="EA41" s="29"/>
      <c r="EC41" s="50"/>
      <c r="EF41" s="49"/>
      <c r="EG41" s="29"/>
      <c r="EH41" s="48"/>
      <c r="EI41" s="48"/>
      <c r="EK41" s="48"/>
      <c r="EL41" s="48"/>
      <c r="EM41" s="6"/>
      <c r="EO41" s="29"/>
      <c r="EP41" s="47"/>
      <c r="EQ41" s="47"/>
      <c r="ER41" s="1"/>
      <c r="ES41" s="47"/>
      <c r="ET41" s="47"/>
      <c r="EU41" s="29"/>
      <c r="EV41" s="48"/>
      <c r="EW41" s="48"/>
      <c r="EZ41" s="49"/>
      <c r="FA41" s="29"/>
      <c r="FB41" s="48"/>
      <c r="FC41" s="48"/>
      <c r="FE41" s="48"/>
      <c r="FF41" s="48"/>
      <c r="FG41" s="6"/>
      <c r="FI41" s="29"/>
      <c r="FJ41" s="47"/>
      <c r="FK41" s="47"/>
      <c r="FL41" s="1"/>
      <c r="FM41" s="47"/>
      <c r="FN41" s="47"/>
      <c r="FO41" s="29"/>
      <c r="FP41" s="48"/>
      <c r="FQ41" s="48"/>
      <c r="FT41" s="49"/>
      <c r="FU41" s="29"/>
      <c r="FV41" s="48"/>
      <c r="FW41" s="48"/>
      <c r="FY41" s="48"/>
      <c r="FZ41" s="48"/>
      <c r="GA41" s="19"/>
      <c r="GB41" s="52"/>
      <c r="GC41" s="52"/>
      <c r="GD41" s="53"/>
      <c r="GE41" s="29"/>
      <c r="GF41" s="29"/>
      <c r="GG41" s="47"/>
      <c r="GH41" s="29"/>
      <c r="GI41" s="55"/>
      <c r="GJ41" s="1"/>
      <c r="GK41" s="1"/>
      <c r="GL41" s="1"/>
      <c r="GM41" s="1"/>
      <c r="GN41" s="56"/>
      <c r="GO41" s="1"/>
      <c r="GP41" s="1"/>
      <c r="GQ41" s="1"/>
      <c r="GR41" s="1"/>
      <c r="GS41" s="1"/>
      <c r="GT41" s="1"/>
      <c r="GU41" s="19"/>
      <c r="GV41" s="52"/>
      <c r="GW41" s="52"/>
      <c r="GX41" s="53"/>
      <c r="GY41" s="29"/>
      <c r="GZ41" s="29"/>
      <c r="HA41" s="47"/>
      <c r="HB41" s="29"/>
      <c r="HC41" s="55"/>
      <c r="HD41" s="1"/>
      <c r="HE41" s="1"/>
      <c r="HF41" s="1"/>
      <c r="HG41" s="1"/>
      <c r="HH41" s="56"/>
      <c r="HI41" s="1"/>
      <c r="HJ41" s="1"/>
      <c r="HK41" s="1"/>
      <c r="HL41" s="1"/>
      <c r="HM41" s="1"/>
      <c r="HN41" s="1"/>
      <c r="HO41" s="19"/>
      <c r="HP41" s="52"/>
      <c r="HQ41" s="52"/>
      <c r="HR41" s="53"/>
      <c r="HS41" s="29"/>
      <c r="HT41" s="29"/>
      <c r="HU41" s="47"/>
      <c r="HV41" s="29"/>
      <c r="HW41" s="55"/>
      <c r="HX41" s="1"/>
      <c r="HY41" s="1"/>
      <c r="HZ41" s="1"/>
      <c r="IA41" s="1"/>
      <c r="IB41" s="56"/>
      <c r="IC41" s="1"/>
      <c r="ID41" s="1"/>
      <c r="IE41" s="1"/>
      <c r="IF41" s="1"/>
      <c r="IG41" s="1"/>
      <c r="IH41" s="1"/>
      <c r="II41" s="19"/>
      <c r="IJ41" s="52"/>
      <c r="IK41" s="52"/>
      <c r="IL41" s="53"/>
      <c r="IM41" s="29"/>
      <c r="IN41" s="29"/>
      <c r="IO41" s="47"/>
      <c r="IP41" s="29"/>
      <c r="IQ41" s="55"/>
      <c r="IR41" s="1"/>
      <c r="IS41" s="1"/>
      <c r="IT41" s="1"/>
      <c r="IU41" s="1"/>
      <c r="IV41" s="56"/>
      <c r="IW41" s="1"/>
      <c r="IX41" s="1"/>
      <c r="IY41" s="1"/>
      <c r="IZ41" s="1"/>
      <c r="JA41" s="1"/>
      <c r="JB41" s="1"/>
    </row>
    <row r="42" spans="1:262" s="3" customFormat="1" ht="13.5" customHeight="1">
      <c r="A42" s="46"/>
      <c r="B42" s="1"/>
      <c r="C42" s="6"/>
      <c r="E42" s="29"/>
      <c r="F42" s="47"/>
      <c r="G42" s="47"/>
      <c r="H42" s="1"/>
      <c r="I42" s="47"/>
      <c r="J42" s="47"/>
      <c r="K42" s="48"/>
      <c r="L42" s="48"/>
      <c r="M42" s="48"/>
      <c r="P42" s="49"/>
      <c r="Q42" s="29"/>
      <c r="R42" s="48"/>
      <c r="S42" s="48"/>
      <c r="U42" s="48"/>
      <c r="V42" s="48"/>
      <c r="W42" s="6"/>
      <c r="Y42" s="29"/>
      <c r="Z42" s="48"/>
      <c r="AA42" s="48"/>
      <c r="AB42" s="154"/>
      <c r="AC42" s="48"/>
      <c r="AD42" s="48"/>
      <c r="AE42" s="29"/>
      <c r="AF42" s="48"/>
      <c r="AG42" s="48"/>
      <c r="AH42" s="154"/>
      <c r="AI42" s="48"/>
      <c r="AJ42" s="48"/>
      <c r="AK42" s="29"/>
      <c r="AM42" s="48"/>
      <c r="AO42" s="48"/>
      <c r="AP42" s="48"/>
      <c r="AQ42" s="6"/>
      <c r="AS42" s="29"/>
      <c r="AT42" s="48"/>
      <c r="AU42" s="48"/>
      <c r="AV42" s="154"/>
      <c r="AW42" s="48"/>
      <c r="AX42" s="48"/>
      <c r="AY42" s="29"/>
      <c r="AZ42" s="48"/>
      <c r="BA42" s="48"/>
      <c r="BB42" s="154"/>
      <c r="BC42" s="48"/>
      <c r="BD42" s="48"/>
      <c r="BE42" s="29"/>
      <c r="BF42" s="48"/>
      <c r="BG42" s="48"/>
      <c r="BI42" s="48"/>
      <c r="BJ42" s="48"/>
      <c r="BK42" s="6"/>
      <c r="BM42" s="29"/>
      <c r="BN42" s="47"/>
      <c r="BO42" s="47"/>
      <c r="BP42" s="1"/>
      <c r="BQ42" s="47"/>
      <c r="BR42" s="47"/>
      <c r="BS42" s="25"/>
      <c r="BT42" s="48"/>
      <c r="BU42" s="48"/>
      <c r="BV42" s="154"/>
      <c r="BW42" s="48"/>
      <c r="BX42" s="48"/>
      <c r="BY42" s="29"/>
      <c r="BZ42" s="48"/>
      <c r="CA42" s="48"/>
      <c r="CC42" s="48"/>
      <c r="CD42" s="48"/>
      <c r="CE42" s="29"/>
      <c r="CG42" s="29"/>
      <c r="CH42" s="47"/>
      <c r="CI42" s="47"/>
      <c r="CJ42" s="1"/>
      <c r="CK42" s="47"/>
      <c r="CL42" s="47"/>
      <c r="CM42" s="29"/>
      <c r="CN42" s="48"/>
      <c r="CO42" s="48"/>
      <c r="CP42" s="154"/>
      <c r="CQ42" s="48"/>
      <c r="CR42" s="48"/>
      <c r="CS42" s="29"/>
      <c r="CT42" s="48"/>
      <c r="CU42" s="48"/>
      <c r="CW42" s="48"/>
      <c r="CX42" s="48"/>
      <c r="CY42" s="6"/>
      <c r="DA42" s="234"/>
      <c r="DB42" s="233"/>
      <c r="DC42" s="233"/>
      <c r="DD42" s="235"/>
      <c r="DE42" s="233"/>
      <c r="DF42" s="233"/>
      <c r="DG42" s="29"/>
      <c r="DH42" s="48"/>
      <c r="DI42" s="48"/>
      <c r="DJ42" s="154"/>
      <c r="DK42" s="48"/>
      <c r="DL42" s="48"/>
      <c r="DM42" s="29"/>
      <c r="DN42" s="48"/>
      <c r="DO42" s="48"/>
      <c r="DQ42" s="48"/>
      <c r="DR42" s="48"/>
      <c r="DS42" s="6"/>
      <c r="DU42" s="29"/>
      <c r="DV42" s="47"/>
      <c r="DW42" s="47"/>
      <c r="DX42" s="1"/>
      <c r="DY42" s="47"/>
      <c r="DZ42" s="47"/>
      <c r="EA42" s="29"/>
      <c r="EC42" s="50"/>
      <c r="EF42" s="49"/>
      <c r="EG42" s="29"/>
      <c r="EH42" s="48"/>
      <c r="EI42" s="48"/>
      <c r="EK42" s="48"/>
      <c r="EL42" s="48"/>
      <c r="EM42" s="6"/>
      <c r="EO42" s="29"/>
      <c r="EP42" s="47"/>
      <c r="EQ42" s="47"/>
      <c r="ER42" s="1"/>
      <c r="ES42" s="47"/>
      <c r="ET42" s="47"/>
      <c r="EU42" s="29"/>
      <c r="EV42" s="48"/>
      <c r="EW42" s="48"/>
      <c r="EZ42" s="49"/>
      <c r="FA42" s="29"/>
      <c r="FB42" s="48"/>
      <c r="FC42" s="48"/>
      <c r="FE42" s="48"/>
      <c r="FF42" s="48"/>
      <c r="FG42" s="6"/>
      <c r="FI42" s="29"/>
      <c r="FJ42" s="47"/>
      <c r="FK42" s="47"/>
      <c r="FL42" s="1"/>
      <c r="FM42" s="47"/>
      <c r="FN42" s="47"/>
      <c r="FO42" s="29"/>
      <c r="FP42" s="48"/>
      <c r="FQ42" s="48"/>
      <c r="FT42" s="49"/>
      <c r="FU42" s="29"/>
      <c r="FV42" s="48"/>
      <c r="FW42" s="48"/>
      <c r="FY42" s="48"/>
      <c r="FZ42" s="48"/>
      <c r="GA42" s="6"/>
      <c r="GC42" s="1"/>
      <c r="GD42" s="47"/>
      <c r="GE42" s="1"/>
      <c r="GF42" s="1"/>
      <c r="GG42" s="47"/>
      <c r="GH42" s="1"/>
      <c r="GI42" s="51"/>
      <c r="GN42" s="49"/>
      <c r="GU42" s="6"/>
      <c r="GW42" s="1"/>
      <c r="GX42" s="47"/>
      <c r="GY42" s="1"/>
      <c r="GZ42" s="1"/>
      <c r="HA42" s="47"/>
      <c r="HB42" s="1"/>
      <c r="HC42" s="51"/>
      <c r="HH42" s="49"/>
      <c r="HO42" s="6"/>
      <c r="HQ42" s="1"/>
      <c r="HR42" s="47"/>
      <c r="HS42" s="1"/>
      <c r="HT42" s="1"/>
      <c r="HU42" s="47"/>
      <c r="HV42" s="1"/>
      <c r="HW42" s="51"/>
      <c r="IB42" s="49"/>
      <c r="II42" s="6"/>
      <c r="IK42" s="1"/>
      <c r="IL42" s="47"/>
      <c r="IM42" s="1"/>
      <c r="IN42" s="1"/>
      <c r="IO42" s="47"/>
      <c r="IP42" s="1"/>
      <c r="IQ42" s="51"/>
      <c r="IV42" s="49"/>
    </row>
    <row r="43" spans="1:262" s="3" customFormat="1" ht="13.5" customHeight="1">
      <c r="A43" s="46"/>
      <c r="DA43" s="236"/>
      <c r="DB43" s="236"/>
      <c r="DC43" s="233"/>
      <c r="DD43" s="235"/>
      <c r="DE43" s="233"/>
      <c r="DF43" s="233"/>
      <c r="DG43" s="29"/>
      <c r="DH43" s="48"/>
      <c r="DI43" s="48"/>
      <c r="DJ43" s="154"/>
      <c r="DK43" s="48"/>
      <c r="DL43" s="48"/>
      <c r="DM43" s="29"/>
      <c r="DN43" s="48"/>
      <c r="DO43" s="48"/>
      <c r="DQ43" s="48"/>
      <c r="DR43" s="48"/>
      <c r="DS43" s="6"/>
      <c r="DU43" s="29"/>
      <c r="DV43" s="47"/>
      <c r="DW43" s="47"/>
      <c r="DX43" s="1"/>
      <c r="DY43" s="47"/>
      <c r="DZ43" s="47"/>
      <c r="EA43" s="29"/>
      <c r="EC43" s="50"/>
      <c r="EF43" s="49"/>
      <c r="EG43" s="29"/>
      <c r="EH43" s="48"/>
      <c r="EI43" s="48"/>
      <c r="EK43" s="48"/>
      <c r="EL43" s="48"/>
      <c r="EM43" s="6"/>
      <c r="EO43" s="29"/>
      <c r="EP43" s="47"/>
      <c r="EQ43" s="47"/>
      <c r="ER43" s="1"/>
      <c r="ES43" s="47"/>
      <c r="ET43" s="47"/>
      <c r="EU43" s="29"/>
      <c r="EV43" s="48"/>
      <c r="EW43" s="48"/>
      <c r="EZ43" s="49"/>
      <c r="FA43" s="29"/>
      <c r="FB43" s="48"/>
      <c r="FC43" s="48"/>
      <c r="FE43" s="48"/>
      <c r="FF43" s="48"/>
      <c r="FG43" s="6"/>
      <c r="FI43" s="29"/>
      <c r="FJ43" s="47"/>
      <c r="FK43" s="47"/>
      <c r="FL43" s="1"/>
      <c r="FM43" s="47"/>
      <c r="FN43" s="47"/>
      <c r="FO43" s="29"/>
      <c r="FP43" s="48"/>
      <c r="FQ43" s="48"/>
      <c r="FT43" s="49"/>
      <c r="FU43" s="29"/>
      <c r="FV43" s="48"/>
      <c r="FW43" s="48"/>
      <c r="FY43" s="48"/>
      <c r="FZ43" s="48"/>
      <c r="GA43" s="19"/>
      <c r="GB43" s="52"/>
      <c r="GC43" s="52"/>
      <c r="GD43" s="53"/>
      <c r="GE43" s="1"/>
      <c r="GF43" s="54"/>
      <c r="GG43" s="53"/>
      <c r="GH43" s="1"/>
      <c r="GI43" s="55"/>
      <c r="GJ43" s="1"/>
      <c r="GK43" s="1"/>
      <c r="GL43" s="1"/>
      <c r="GM43" s="1"/>
      <c r="GN43" s="56"/>
      <c r="GO43" s="1"/>
      <c r="GP43" s="1"/>
      <c r="GQ43" s="1"/>
      <c r="GR43" s="1"/>
      <c r="GS43" s="1"/>
      <c r="GT43" s="1"/>
      <c r="GU43" s="19"/>
      <c r="GV43" s="52"/>
      <c r="GW43" s="52"/>
      <c r="GX43" s="53"/>
      <c r="GY43" s="1"/>
      <c r="GZ43" s="54"/>
      <c r="HA43" s="53"/>
      <c r="HB43" s="1"/>
      <c r="HC43" s="55"/>
      <c r="HD43" s="1"/>
      <c r="HE43" s="1"/>
      <c r="HF43" s="1"/>
      <c r="HG43" s="1"/>
      <c r="HH43" s="56"/>
      <c r="HI43" s="1"/>
      <c r="HJ43" s="1"/>
      <c r="HK43" s="1"/>
      <c r="HL43" s="1"/>
      <c r="HM43" s="1"/>
      <c r="HN43" s="1"/>
      <c r="HO43" s="19"/>
      <c r="HP43" s="52"/>
      <c r="HQ43" s="52"/>
      <c r="HR43" s="53"/>
      <c r="HS43" s="1"/>
      <c r="HT43" s="54"/>
      <c r="HU43" s="53"/>
      <c r="HV43" s="1"/>
      <c r="HW43" s="55"/>
      <c r="HX43" s="1"/>
      <c r="HY43" s="1"/>
      <c r="HZ43" s="1"/>
      <c r="IA43" s="1"/>
      <c r="IB43" s="56"/>
      <c r="IC43" s="1"/>
      <c r="ID43" s="1"/>
      <c r="IE43" s="1"/>
      <c r="IF43" s="1"/>
      <c r="IG43" s="1"/>
      <c r="IH43" s="1"/>
      <c r="II43" s="19"/>
      <c r="IJ43" s="52"/>
      <c r="IK43" s="52"/>
      <c r="IL43" s="53"/>
      <c r="IM43" s="1"/>
      <c r="IN43" s="54"/>
      <c r="IO43" s="53"/>
      <c r="IP43" s="1"/>
      <c r="IQ43" s="55"/>
      <c r="IR43" s="1"/>
      <c r="IS43" s="1"/>
      <c r="IT43" s="1"/>
      <c r="IU43" s="1"/>
      <c r="IV43" s="56"/>
      <c r="IW43" s="1"/>
      <c r="IX43" s="1"/>
      <c r="IY43" s="1"/>
      <c r="IZ43" s="1"/>
      <c r="JA43" s="1"/>
      <c r="JB43" s="1"/>
    </row>
    <row r="44" spans="1:262" s="3" customFormat="1" ht="13.5" customHeight="1">
      <c r="A44" s="46"/>
      <c r="DA44" s="231"/>
      <c r="DC44" s="237"/>
      <c r="DD44" s="1"/>
      <c r="DE44" s="47"/>
      <c r="DF44" s="47"/>
      <c r="DG44" s="29"/>
      <c r="DH44" s="48"/>
      <c r="DI44" s="48"/>
      <c r="DJ44" s="154"/>
      <c r="DK44" s="48"/>
      <c r="DL44" s="48"/>
      <c r="DM44" s="29"/>
      <c r="DN44" s="48"/>
      <c r="DO44" s="48"/>
      <c r="DQ44" s="48"/>
      <c r="DR44" s="48"/>
      <c r="DS44" s="6"/>
      <c r="DU44" s="29"/>
      <c r="DV44" s="47"/>
      <c r="DW44" s="47"/>
      <c r="DX44" s="1"/>
      <c r="DY44" s="47"/>
      <c r="DZ44" s="47"/>
      <c r="EA44" s="29"/>
      <c r="EC44" s="50"/>
      <c r="EF44" s="49"/>
      <c r="EG44" s="29"/>
      <c r="EH44" s="48"/>
      <c r="EI44" s="48"/>
      <c r="EK44" s="48"/>
      <c r="EL44" s="48"/>
      <c r="EM44" s="6"/>
      <c r="EO44" s="29"/>
      <c r="EP44" s="47"/>
      <c r="EQ44" s="47"/>
      <c r="ER44" s="1"/>
      <c r="ES44" s="47"/>
      <c r="ET44" s="47"/>
      <c r="EU44" s="29"/>
      <c r="EV44" s="48"/>
      <c r="EW44" s="48"/>
      <c r="EZ44" s="49"/>
      <c r="FA44" s="29"/>
      <c r="FB44" s="48"/>
      <c r="FC44" s="48"/>
      <c r="FE44" s="48"/>
      <c r="FF44" s="48"/>
      <c r="FG44" s="6"/>
      <c r="FI44" s="29"/>
      <c r="FJ44" s="47"/>
      <c r="FK44" s="47"/>
      <c r="FL44" s="1"/>
      <c r="FM44" s="47"/>
      <c r="FN44" s="47"/>
      <c r="FO44" s="29"/>
      <c r="FP44" s="48"/>
      <c r="FQ44" s="48"/>
      <c r="FT44" s="49"/>
      <c r="FU44" s="29"/>
      <c r="FV44" s="48"/>
      <c r="FW44" s="48"/>
      <c r="FY44" s="48"/>
      <c r="FZ44" s="48"/>
      <c r="GA44" s="19"/>
      <c r="GB44" s="52"/>
      <c r="GC44" s="52"/>
      <c r="GD44" s="53"/>
      <c r="GE44" s="1"/>
      <c r="GF44" s="54"/>
      <c r="GG44" s="53"/>
      <c r="GH44" s="1"/>
      <c r="GI44" s="55"/>
      <c r="GJ44" s="1"/>
      <c r="GK44" s="1"/>
      <c r="GL44" s="1"/>
      <c r="GM44" s="1"/>
      <c r="GN44" s="56"/>
      <c r="GO44" s="1"/>
      <c r="GP44" s="1"/>
      <c r="GQ44" s="1"/>
      <c r="GR44" s="1"/>
      <c r="GS44" s="1"/>
      <c r="GT44" s="1"/>
      <c r="GU44" s="19"/>
      <c r="GV44" s="52"/>
      <c r="GW44" s="52"/>
      <c r="GX44" s="53"/>
      <c r="GY44" s="1"/>
      <c r="GZ44" s="54"/>
      <c r="HA44" s="53"/>
      <c r="HB44" s="1"/>
      <c r="HC44" s="55"/>
      <c r="HD44" s="1"/>
      <c r="HE44" s="1"/>
      <c r="HF44" s="1"/>
      <c r="HG44" s="1"/>
      <c r="HH44" s="56"/>
      <c r="HI44" s="1"/>
      <c r="HJ44" s="1"/>
      <c r="HK44" s="1"/>
      <c r="HL44" s="1"/>
      <c r="HM44" s="1"/>
      <c r="HN44" s="1"/>
      <c r="HO44" s="19"/>
      <c r="HP44" s="52"/>
      <c r="HQ44" s="52"/>
      <c r="HR44" s="53"/>
      <c r="HS44" s="1"/>
      <c r="HT44" s="54"/>
      <c r="HU44" s="53"/>
      <c r="HV44" s="1"/>
      <c r="HW44" s="55"/>
      <c r="HX44" s="1"/>
      <c r="HY44" s="1"/>
      <c r="HZ44" s="1"/>
      <c r="IA44" s="1"/>
      <c r="IB44" s="56"/>
      <c r="IC44" s="1"/>
      <c r="ID44" s="1"/>
      <c r="IE44" s="1"/>
      <c r="IF44" s="1"/>
      <c r="IG44" s="1"/>
      <c r="IH44" s="1"/>
      <c r="II44" s="19"/>
      <c r="IJ44" s="52"/>
      <c r="IK44" s="52"/>
      <c r="IL44" s="53"/>
      <c r="IM44" s="1"/>
      <c r="IN44" s="54"/>
      <c r="IO44" s="53"/>
      <c r="IP44" s="1"/>
      <c r="IQ44" s="55"/>
      <c r="IR44" s="1"/>
      <c r="IS44" s="1"/>
      <c r="IT44" s="1"/>
      <c r="IU44" s="1"/>
      <c r="IV44" s="56"/>
      <c r="IW44" s="1"/>
      <c r="IX44" s="1"/>
      <c r="IY44" s="1"/>
      <c r="IZ44" s="1"/>
      <c r="JA44" s="1"/>
      <c r="JB44" s="1"/>
    </row>
    <row r="45" spans="1:262" s="3" customFormat="1" ht="13.5" customHeight="1">
      <c r="A45" s="46"/>
      <c r="DA45" s="231"/>
      <c r="DC45" s="238"/>
    </row>
    <row r="46" spans="1:262" s="3" customFormat="1" ht="13.5" customHeight="1">
      <c r="A46" s="46"/>
      <c r="B46" s="1"/>
      <c r="C46" s="6"/>
      <c r="E46" s="29"/>
      <c r="F46" s="47"/>
      <c r="G46" s="47"/>
      <c r="H46" s="1"/>
      <c r="I46" s="47"/>
      <c r="J46" s="47"/>
      <c r="K46" s="48"/>
      <c r="L46" s="48"/>
      <c r="M46" s="48"/>
      <c r="P46" s="49"/>
      <c r="Q46" s="29"/>
      <c r="R46" s="48"/>
      <c r="S46" s="48"/>
      <c r="U46" s="48"/>
      <c r="V46" s="48"/>
      <c r="W46" s="6"/>
      <c r="Y46" s="29"/>
      <c r="Z46" s="47"/>
      <c r="AA46" s="47"/>
      <c r="AB46" s="1"/>
      <c r="AC46" s="47"/>
      <c r="AD46" s="47"/>
      <c r="AE46" s="29"/>
      <c r="AF46" s="48"/>
      <c r="AG46" s="48"/>
      <c r="AH46" s="154"/>
      <c r="AI46" s="48"/>
      <c r="AJ46" s="48"/>
      <c r="AK46" s="29"/>
      <c r="AM46" s="48"/>
      <c r="AO46" s="48"/>
      <c r="AP46" s="48"/>
      <c r="AQ46" s="6"/>
      <c r="AS46" s="29"/>
      <c r="AT46" s="48"/>
      <c r="AU46" s="48"/>
      <c r="AV46" s="1"/>
      <c r="AW46" s="48"/>
      <c r="AX46" s="48"/>
      <c r="AY46" s="29"/>
      <c r="AZ46" s="48"/>
      <c r="BA46" s="48"/>
      <c r="BB46" s="154"/>
      <c r="BC46" s="48"/>
      <c r="BD46" s="48"/>
      <c r="BE46" s="29"/>
      <c r="BF46" s="48"/>
      <c r="BG46" s="48"/>
      <c r="BI46" s="48"/>
      <c r="BJ46" s="48"/>
      <c r="BK46" s="6"/>
      <c r="BM46" s="29"/>
      <c r="BN46" s="47"/>
      <c r="BO46" s="47"/>
      <c r="BP46" s="1"/>
      <c r="BQ46" s="47"/>
      <c r="BR46" s="47"/>
      <c r="BS46" s="25"/>
      <c r="BT46" s="48"/>
      <c r="BU46" s="48"/>
      <c r="BV46" s="154"/>
      <c r="BW46" s="48"/>
      <c r="BX46" s="48"/>
      <c r="BY46" s="29"/>
      <c r="BZ46" s="48"/>
      <c r="CA46" s="48"/>
      <c r="CC46" s="48"/>
      <c r="CD46" s="48"/>
      <c r="CE46" s="29"/>
      <c r="CG46" s="29"/>
      <c r="CH46" s="47"/>
      <c r="CI46" s="47"/>
      <c r="CJ46" s="1"/>
      <c r="CK46" s="47"/>
      <c r="CL46" s="47"/>
      <c r="CM46" s="29"/>
      <c r="CN46" s="48"/>
      <c r="CO46" s="48"/>
      <c r="CP46" s="154"/>
      <c r="CQ46" s="48"/>
      <c r="CR46" s="48"/>
      <c r="CS46" s="29"/>
      <c r="CT46" s="48"/>
      <c r="CU46" s="48"/>
      <c r="CW46" s="48"/>
      <c r="CX46" s="48"/>
      <c r="CY46" s="6"/>
      <c r="DA46" s="230"/>
      <c r="DB46" s="47"/>
      <c r="DC46" s="237"/>
      <c r="DD46" s="1"/>
      <c r="DE46" s="47"/>
      <c r="DF46" s="47"/>
      <c r="DG46" s="29"/>
      <c r="DH46" s="48"/>
      <c r="DI46" s="48"/>
      <c r="DJ46" s="154"/>
      <c r="DK46" s="48"/>
      <c r="DL46" s="48"/>
      <c r="DM46" s="29"/>
      <c r="DN46" s="48"/>
      <c r="DO46" s="48"/>
      <c r="DQ46" s="48"/>
      <c r="DR46" s="48"/>
      <c r="DS46" s="6"/>
      <c r="DU46" s="29"/>
      <c r="DV46" s="47"/>
      <c r="DW46" s="47"/>
      <c r="DX46" s="1"/>
      <c r="DY46" s="47"/>
      <c r="DZ46" s="47"/>
      <c r="EA46" s="29"/>
      <c r="EC46" s="50"/>
      <c r="EF46" s="49"/>
      <c r="EG46" s="29"/>
      <c r="EH46" s="48"/>
      <c r="EI46" s="48"/>
      <c r="EK46" s="48"/>
      <c r="EL46" s="48"/>
      <c r="EM46" s="6"/>
      <c r="EO46" s="29"/>
      <c r="EP46" s="47"/>
      <c r="EQ46" s="47"/>
      <c r="ER46" s="1"/>
      <c r="ES46" s="47"/>
      <c r="ET46" s="47"/>
      <c r="EU46" s="29"/>
      <c r="EV46" s="48"/>
      <c r="EW46" s="48"/>
      <c r="EZ46" s="49"/>
      <c r="FA46" s="29"/>
      <c r="FB46" s="48"/>
      <c r="FC46" s="48"/>
      <c r="FE46" s="48"/>
      <c r="FF46" s="48"/>
      <c r="FG46" s="6"/>
      <c r="FI46" s="29"/>
      <c r="FJ46" s="47"/>
      <c r="FK46" s="47"/>
      <c r="FL46" s="1"/>
      <c r="FM46" s="47"/>
      <c r="FN46" s="47"/>
      <c r="FO46" s="29"/>
      <c r="FP46" s="48"/>
      <c r="FQ46" s="48"/>
      <c r="FT46" s="49"/>
      <c r="FU46" s="29"/>
      <c r="FV46" s="48"/>
      <c r="FW46" s="48"/>
      <c r="FY46" s="48"/>
      <c r="FZ46" s="48"/>
      <c r="GA46" s="19"/>
      <c r="GB46" s="52"/>
      <c r="GC46" s="52"/>
      <c r="GD46" s="53"/>
      <c r="GE46" s="1"/>
      <c r="GF46" s="54"/>
      <c r="GG46" s="53"/>
      <c r="GH46" s="1"/>
      <c r="GI46" s="55"/>
      <c r="GJ46" s="1"/>
      <c r="GK46" s="1"/>
      <c r="GL46" s="1"/>
      <c r="GM46" s="1"/>
      <c r="GN46" s="56"/>
      <c r="GO46" s="1"/>
      <c r="GP46" s="1"/>
      <c r="GQ46" s="1"/>
      <c r="GR46" s="1"/>
      <c r="GS46" s="1"/>
      <c r="GT46" s="1"/>
      <c r="GU46" s="19"/>
      <c r="GV46" s="52"/>
      <c r="GW46" s="52"/>
      <c r="GX46" s="53"/>
      <c r="GY46" s="1"/>
      <c r="GZ46" s="54"/>
      <c r="HA46" s="53"/>
      <c r="HB46" s="1"/>
      <c r="HC46" s="55"/>
      <c r="HD46" s="1"/>
      <c r="HE46" s="1"/>
      <c r="HF46" s="1"/>
      <c r="HG46" s="1"/>
      <c r="HH46" s="56"/>
      <c r="HI46" s="1"/>
      <c r="HJ46" s="1"/>
      <c r="HK46" s="1"/>
      <c r="HL46" s="1"/>
      <c r="HM46" s="1"/>
      <c r="HN46" s="1"/>
      <c r="HO46" s="19"/>
      <c r="HP46" s="52"/>
      <c r="HQ46" s="52"/>
      <c r="HR46" s="53"/>
      <c r="HS46" s="1"/>
      <c r="HT46" s="54"/>
      <c r="HU46" s="53"/>
      <c r="HV46" s="1"/>
      <c r="HW46" s="55"/>
      <c r="HX46" s="1"/>
      <c r="HY46" s="1"/>
      <c r="HZ46" s="1"/>
      <c r="IA46" s="1"/>
      <c r="IB46" s="56"/>
      <c r="IC46" s="1"/>
      <c r="ID46" s="1"/>
      <c r="IE46" s="1"/>
      <c r="IF46" s="1"/>
      <c r="IG46" s="1"/>
      <c r="IH46" s="1"/>
      <c r="II46" s="19"/>
      <c r="IJ46" s="52"/>
      <c r="IK46" s="52"/>
      <c r="IL46" s="53"/>
      <c r="IM46" s="1"/>
      <c r="IN46" s="54"/>
      <c r="IO46" s="53"/>
      <c r="IP46" s="1"/>
      <c r="IQ46" s="55"/>
      <c r="IR46" s="1"/>
      <c r="IS46" s="1"/>
      <c r="IT46" s="1"/>
      <c r="IU46" s="1"/>
      <c r="IV46" s="56"/>
      <c r="IW46" s="1"/>
      <c r="IX46" s="1"/>
      <c r="IY46" s="1"/>
      <c r="IZ46" s="1"/>
      <c r="JA46" s="1"/>
      <c r="JB46" s="1"/>
    </row>
    <row r="47" spans="1:262" s="3" customFormat="1" ht="13.5" customHeight="1">
      <c r="A47" s="46"/>
      <c r="B47" s="1"/>
      <c r="C47" s="6"/>
      <c r="E47" s="29"/>
      <c r="F47" s="47"/>
      <c r="G47" s="48"/>
      <c r="H47" s="1"/>
      <c r="I47" s="47"/>
      <c r="J47" s="48"/>
      <c r="K47" s="48"/>
      <c r="L47" s="48"/>
      <c r="M47" s="48"/>
      <c r="P47" s="49"/>
      <c r="Q47" s="29"/>
      <c r="R47" s="48"/>
      <c r="S47" s="48"/>
      <c r="U47" s="48"/>
      <c r="V47" s="48"/>
      <c r="W47" s="6"/>
      <c r="Y47" s="29"/>
      <c r="Z47" s="47"/>
      <c r="AA47" s="47"/>
      <c r="AB47" s="1"/>
      <c r="AC47" s="47"/>
      <c r="AD47" s="47"/>
      <c r="AE47" s="29"/>
      <c r="AF47" s="48"/>
      <c r="AG47" s="48"/>
      <c r="AH47" s="154"/>
      <c r="AI47" s="48"/>
      <c r="AJ47" s="48"/>
      <c r="AK47" s="29"/>
      <c r="AM47" s="48"/>
      <c r="AO47" s="48"/>
      <c r="AP47" s="48"/>
      <c r="AQ47" s="6"/>
      <c r="AS47" s="29"/>
      <c r="AT47" s="48"/>
      <c r="AU47" s="48"/>
      <c r="AV47" s="1"/>
      <c r="AW47" s="48"/>
      <c r="AX47" s="48"/>
      <c r="AY47" s="29"/>
      <c r="AZ47" s="48"/>
      <c r="BA47" s="48"/>
      <c r="BB47" s="154"/>
      <c r="BC47" s="48"/>
      <c r="BD47" s="48"/>
      <c r="BE47" s="29"/>
      <c r="BF47" s="48"/>
      <c r="BG47" s="48"/>
      <c r="BI47" s="48"/>
      <c r="BJ47" s="48"/>
      <c r="BK47" s="6"/>
      <c r="BM47" s="29"/>
      <c r="BN47" s="47"/>
      <c r="BO47" s="47"/>
      <c r="BP47" s="1"/>
      <c r="BQ47" s="47"/>
      <c r="BR47" s="47"/>
      <c r="BS47" s="25"/>
      <c r="BT47" s="48"/>
      <c r="BU47" s="48"/>
      <c r="BV47" s="154"/>
      <c r="BW47" s="48"/>
      <c r="BX47" s="48"/>
      <c r="BY47" s="29"/>
      <c r="BZ47" s="48"/>
      <c r="CA47" s="48"/>
      <c r="CC47" s="48"/>
      <c r="CD47" s="48"/>
      <c r="CE47" s="29"/>
      <c r="CG47" s="29"/>
      <c r="CH47" s="47"/>
      <c r="CI47" s="47"/>
      <c r="CJ47" s="1"/>
      <c r="CK47" s="47"/>
      <c r="CL47" s="47"/>
      <c r="CM47" s="29"/>
      <c r="CN47" s="48"/>
      <c r="CO47" s="48"/>
      <c r="CP47" s="154"/>
      <c r="CQ47" s="48"/>
      <c r="CR47" s="48"/>
      <c r="CS47" s="29"/>
      <c r="CT47" s="48"/>
      <c r="CU47" s="48"/>
      <c r="CW47" s="48"/>
      <c r="CX47" s="48"/>
      <c r="CY47" s="6"/>
      <c r="DA47" s="230"/>
      <c r="DB47" s="47"/>
      <c r="DC47" s="237"/>
      <c r="DD47" s="1"/>
      <c r="DE47" s="47"/>
      <c r="DF47" s="47"/>
      <c r="DG47" s="29"/>
      <c r="DH47" s="48"/>
      <c r="DI47" s="48"/>
      <c r="DJ47" s="154"/>
      <c r="DK47" s="48"/>
      <c r="DL47" s="48"/>
      <c r="DM47" s="29"/>
      <c r="DN47" s="48"/>
      <c r="DO47" s="48"/>
      <c r="DQ47" s="48"/>
      <c r="DR47" s="48"/>
      <c r="DS47" s="6"/>
      <c r="DU47" s="29"/>
      <c r="DV47" s="47"/>
      <c r="DW47" s="47"/>
      <c r="DX47" s="1"/>
      <c r="DY47" s="47"/>
      <c r="DZ47" s="47"/>
      <c r="EA47" s="29"/>
      <c r="EC47" s="50"/>
      <c r="EF47" s="49"/>
      <c r="EG47" s="29"/>
      <c r="EH47" s="48"/>
      <c r="EI47" s="48"/>
      <c r="EK47" s="48"/>
      <c r="EL47" s="48"/>
      <c r="EM47" s="6"/>
      <c r="EO47" s="29"/>
      <c r="EP47" s="47"/>
      <c r="EQ47" s="47"/>
      <c r="ER47" s="1"/>
      <c r="ES47" s="47"/>
      <c r="ET47" s="47"/>
      <c r="EU47" s="29"/>
      <c r="EV47" s="48"/>
      <c r="EW47" s="48"/>
      <c r="EZ47" s="49"/>
      <c r="FA47" s="29"/>
      <c r="FB47" s="48"/>
      <c r="FC47" s="48"/>
      <c r="FE47" s="48"/>
      <c r="FF47" s="48"/>
      <c r="FG47" s="6"/>
      <c r="FI47" s="29"/>
      <c r="FJ47" s="47"/>
      <c r="FK47" s="47"/>
      <c r="FL47" s="1"/>
      <c r="FM47" s="47"/>
      <c r="FN47" s="47"/>
      <c r="FO47" s="29"/>
      <c r="FP47" s="48"/>
      <c r="FQ47" s="48"/>
      <c r="FT47" s="49"/>
      <c r="FU47" s="29"/>
      <c r="FV47" s="48"/>
      <c r="FW47" s="48"/>
      <c r="FY47" s="48"/>
      <c r="FZ47" s="48"/>
      <c r="GA47" s="19"/>
      <c r="GB47" s="52"/>
      <c r="GC47" s="52"/>
      <c r="GD47" s="53"/>
      <c r="GE47" s="1"/>
      <c r="GF47" s="54"/>
      <c r="GG47" s="53"/>
      <c r="GH47" s="1"/>
      <c r="GI47" s="55"/>
      <c r="GJ47" s="1"/>
      <c r="GK47" s="1"/>
      <c r="GL47" s="1"/>
      <c r="GM47" s="1"/>
      <c r="GN47" s="56"/>
      <c r="GO47" s="1"/>
      <c r="GP47" s="1"/>
      <c r="GQ47" s="1"/>
      <c r="GR47" s="1"/>
      <c r="GS47" s="1"/>
      <c r="GT47" s="1"/>
      <c r="GU47" s="19"/>
      <c r="GV47" s="52"/>
      <c r="GW47" s="52"/>
      <c r="GX47" s="53"/>
      <c r="GY47" s="1"/>
      <c r="GZ47" s="54"/>
      <c r="HA47" s="53"/>
      <c r="HB47" s="1"/>
      <c r="HC47" s="55"/>
      <c r="HD47" s="1"/>
      <c r="HE47" s="1"/>
      <c r="HF47" s="1"/>
      <c r="HG47" s="1"/>
      <c r="HH47" s="56"/>
      <c r="HI47" s="1"/>
      <c r="HJ47" s="1"/>
      <c r="HK47" s="1"/>
      <c r="HL47" s="1"/>
      <c r="HM47" s="1"/>
      <c r="HN47" s="1"/>
      <c r="HO47" s="19"/>
      <c r="HP47" s="52"/>
      <c r="HQ47" s="52"/>
      <c r="HR47" s="53"/>
      <c r="HS47" s="1"/>
      <c r="HT47" s="54"/>
      <c r="HU47" s="53"/>
      <c r="HV47" s="1"/>
      <c r="HW47" s="55"/>
      <c r="HX47" s="1"/>
      <c r="HY47" s="1"/>
      <c r="HZ47" s="1"/>
      <c r="IA47" s="1"/>
      <c r="IB47" s="56"/>
      <c r="IC47" s="1"/>
      <c r="ID47" s="1"/>
      <c r="IE47" s="1"/>
      <c r="IF47" s="1"/>
      <c r="IG47" s="1"/>
      <c r="IH47" s="1"/>
      <c r="II47" s="19"/>
      <c r="IJ47" s="52"/>
      <c r="IK47" s="52"/>
      <c r="IL47" s="53"/>
      <c r="IM47" s="1"/>
      <c r="IN47" s="54"/>
      <c r="IO47" s="53"/>
      <c r="IP47" s="1"/>
      <c r="IQ47" s="55"/>
      <c r="IR47" s="1"/>
      <c r="IS47" s="1"/>
      <c r="IT47" s="1"/>
      <c r="IU47" s="1"/>
      <c r="IV47" s="56"/>
      <c r="IW47" s="1"/>
      <c r="IX47" s="1"/>
      <c r="IY47" s="1"/>
      <c r="IZ47" s="1"/>
      <c r="JA47" s="1"/>
      <c r="JB47" s="1"/>
    </row>
    <row r="48" spans="1:262" s="3" customFormat="1" ht="13.5" customHeight="1">
      <c r="A48" s="46"/>
      <c r="B48" s="1"/>
      <c r="C48" s="6"/>
      <c r="E48" s="29"/>
      <c r="F48" s="47"/>
      <c r="G48" s="48"/>
      <c r="H48" s="1"/>
      <c r="I48" s="47"/>
      <c r="J48" s="48"/>
      <c r="K48" s="48"/>
      <c r="L48" s="48"/>
      <c r="M48" s="48"/>
      <c r="P48" s="49"/>
      <c r="Q48" s="29"/>
      <c r="R48" s="48"/>
      <c r="S48" s="48"/>
      <c r="U48" s="48"/>
      <c r="V48" s="48"/>
      <c r="W48" s="6"/>
      <c r="Y48" s="29"/>
      <c r="Z48" s="47"/>
      <c r="AA48" s="47"/>
      <c r="AB48" s="1"/>
      <c r="AC48" s="47"/>
      <c r="AD48" s="47"/>
      <c r="AE48" s="29"/>
      <c r="AF48" s="48"/>
      <c r="AG48" s="48"/>
      <c r="AH48" s="154"/>
      <c r="AI48" s="48"/>
      <c r="AJ48" s="48"/>
      <c r="AK48" s="29"/>
      <c r="AM48" s="48"/>
      <c r="AO48" s="48"/>
      <c r="AP48" s="48"/>
      <c r="AQ48" s="6"/>
      <c r="AS48" s="29"/>
      <c r="AT48" s="48"/>
      <c r="AU48" s="48"/>
      <c r="AV48" s="1"/>
      <c r="AW48" s="48"/>
      <c r="AX48" s="48"/>
      <c r="AY48" s="29"/>
      <c r="AZ48" s="48"/>
      <c r="BA48" s="48"/>
      <c r="BB48" s="154"/>
      <c r="BC48" s="48"/>
      <c r="BD48" s="48"/>
      <c r="BE48" s="29"/>
      <c r="BF48" s="48"/>
      <c r="BG48" s="48"/>
      <c r="BI48" s="48"/>
      <c r="BJ48" s="48"/>
      <c r="BK48" s="6"/>
      <c r="BM48" s="29"/>
      <c r="BN48" s="47"/>
      <c r="BO48" s="47"/>
      <c r="BP48" s="1"/>
      <c r="BQ48" s="47"/>
      <c r="BR48" s="47"/>
      <c r="BS48" s="25"/>
      <c r="BT48" s="48"/>
      <c r="BU48" s="48"/>
      <c r="BV48" s="154"/>
      <c r="BW48" s="48"/>
      <c r="BX48" s="48"/>
      <c r="BY48" s="29"/>
      <c r="BZ48" s="48"/>
      <c r="CA48" s="48"/>
      <c r="CC48" s="48"/>
      <c r="CD48" s="48"/>
      <c r="CE48" s="29"/>
      <c r="CG48" s="29"/>
      <c r="CH48" s="47"/>
      <c r="CI48" s="47"/>
      <c r="CJ48" s="1"/>
      <c r="CK48" s="47"/>
      <c r="CL48" s="47"/>
      <c r="CM48" s="29"/>
      <c r="CN48" s="48"/>
      <c r="CO48" s="48"/>
      <c r="CP48" s="154"/>
      <c r="CQ48" s="48"/>
      <c r="CR48" s="48"/>
      <c r="CS48" s="29"/>
      <c r="CT48" s="48"/>
      <c r="CU48" s="48"/>
      <c r="CW48" s="48"/>
      <c r="CX48" s="48"/>
      <c r="CY48" s="6"/>
      <c r="DA48" s="230"/>
      <c r="DB48" s="47"/>
      <c r="DC48" s="237"/>
      <c r="DD48" s="1"/>
      <c r="DE48" s="47"/>
      <c r="DF48" s="47"/>
      <c r="DG48" s="29"/>
      <c r="DH48" s="48"/>
      <c r="DI48" s="48"/>
      <c r="DJ48" s="154"/>
      <c r="DK48" s="48"/>
      <c r="DL48" s="48"/>
      <c r="DM48" s="29"/>
      <c r="DN48" s="48"/>
      <c r="DO48" s="48"/>
      <c r="DQ48" s="48"/>
      <c r="DR48" s="48"/>
      <c r="DS48" s="6"/>
      <c r="DU48" s="29"/>
      <c r="DV48" s="47"/>
      <c r="DW48" s="47"/>
      <c r="DX48" s="1"/>
      <c r="DY48" s="47"/>
      <c r="DZ48" s="47"/>
      <c r="EA48" s="29"/>
      <c r="EC48" s="50"/>
      <c r="EF48" s="49"/>
      <c r="EG48" s="29"/>
      <c r="EH48" s="48"/>
      <c r="EI48" s="48"/>
      <c r="EK48" s="48"/>
      <c r="EL48" s="48"/>
      <c r="EM48" s="6"/>
      <c r="EO48" s="29"/>
      <c r="EP48" s="47"/>
      <c r="EQ48" s="47"/>
      <c r="ER48" s="1"/>
      <c r="ES48" s="47"/>
      <c r="ET48" s="47"/>
      <c r="EU48" s="29"/>
      <c r="EV48" s="48"/>
      <c r="EW48" s="48"/>
      <c r="EZ48" s="49"/>
      <c r="FA48" s="29"/>
      <c r="FB48" s="48"/>
      <c r="FC48" s="48"/>
      <c r="FE48" s="48"/>
      <c r="FF48" s="48"/>
      <c r="FG48" s="6"/>
      <c r="FI48" s="29"/>
      <c r="FJ48" s="47"/>
      <c r="FK48" s="47"/>
      <c r="FL48" s="1"/>
      <c r="FM48" s="47"/>
      <c r="FN48" s="47"/>
      <c r="FO48" s="29"/>
      <c r="FP48" s="48"/>
      <c r="FQ48" s="48"/>
      <c r="FT48" s="49"/>
      <c r="FU48" s="29"/>
      <c r="FV48" s="48"/>
      <c r="FW48" s="48"/>
      <c r="FY48" s="48"/>
      <c r="FZ48" s="48"/>
      <c r="GA48" s="19"/>
      <c r="GB48" s="52"/>
      <c r="GC48" s="52"/>
      <c r="GD48" s="53"/>
      <c r="GE48" s="1"/>
      <c r="GF48" s="54"/>
      <c r="GG48" s="53"/>
      <c r="GH48" s="1"/>
      <c r="GI48" s="55"/>
      <c r="GJ48" s="1"/>
      <c r="GK48" s="1"/>
      <c r="GL48" s="1"/>
      <c r="GM48" s="1"/>
      <c r="GN48" s="56"/>
      <c r="GO48" s="1"/>
      <c r="GP48" s="1"/>
      <c r="GQ48" s="1"/>
      <c r="GR48" s="1"/>
      <c r="GS48" s="1"/>
      <c r="GT48" s="1"/>
      <c r="GU48" s="19"/>
      <c r="GV48" s="52"/>
      <c r="GW48" s="52"/>
      <c r="GX48" s="53"/>
      <c r="GY48" s="1"/>
      <c r="GZ48" s="54"/>
      <c r="HA48" s="53"/>
      <c r="HB48" s="1"/>
      <c r="HC48" s="55"/>
      <c r="HD48" s="1"/>
      <c r="HE48" s="1"/>
      <c r="HF48" s="1"/>
      <c r="HG48" s="1"/>
      <c r="HH48" s="56"/>
      <c r="HI48" s="1"/>
      <c r="HJ48" s="1"/>
      <c r="HK48" s="1"/>
      <c r="HL48" s="1"/>
      <c r="HM48" s="1"/>
      <c r="HN48" s="1"/>
      <c r="HO48" s="19"/>
      <c r="HP48" s="52"/>
      <c r="HQ48" s="52"/>
      <c r="HR48" s="53"/>
      <c r="HS48" s="1"/>
      <c r="HT48" s="54"/>
      <c r="HU48" s="53"/>
      <c r="HV48" s="1"/>
      <c r="HW48" s="55"/>
      <c r="HX48" s="1"/>
      <c r="HY48" s="1"/>
      <c r="HZ48" s="1"/>
      <c r="IA48" s="1"/>
      <c r="IB48" s="56"/>
      <c r="IC48" s="1"/>
      <c r="ID48" s="1"/>
      <c r="IE48" s="1"/>
      <c r="IF48" s="1"/>
      <c r="IG48" s="1"/>
      <c r="IH48" s="1"/>
      <c r="II48" s="19"/>
      <c r="IJ48" s="52"/>
      <c r="IK48" s="52"/>
      <c r="IL48" s="53"/>
      <c r="IM48" s="1"/>
      <c r="IN48" s="54"/>
      <c r="IO48" s="53"/>
      <c r="IP48" s="1"/>
      <c r="IQ48" s="55"/>
      <c r="IR48" s="1"/>
      <c r="IS48" s="1"/>
      <c r="IT48" s="1"/>
      <c r="IU48" s="1"/>
      <c r="IV48" s="56"/>
      <c r="IW48" s="1"/>
      <c r="IX48" s="1"/>
      <c r="IY48" s="1"/>
      <c r="IZ48" s="1"/>
      <c r="JA48" s="1"/>
      <c r="JB48" s="1"/>
    </row>
    <row r="49" spans="1:262" s="3" customFormat="1" ht="13.5" customHeight="1">
      <c r="A49" s="46"/>
      <c r="B49" s="1"/>
      <c r="C49" s="6"/>
      <c r="E49" s="29"/>
      <c r="F49" s="47"/>
      <c r="G49" s="48"/>
      <c r="H49" s="1"/>
      <c r="I49" s="47"/>
      <c r="J49" s="48"/>
      <c r="K49" s="48"/>
      <c r="L49" s="48"/>
      <c r="M49" s="48"/>
      <c r="P49" s="49"/>
      <c r="Q49" s="29"/>
      <c r="R49" s="48"/>
      <c r="S49" s="48"/>
      <c r="U49" s="48"/>
      <c r="V49" s="48"/>
      <c r="W49" s="6"/>
      <c r="Y49" s="29"/>
      <c r="Z49" s="47"/>
      <c r="AA49" s="47"/>
      <c r="AB49" s="1"/>
      <c r="AC49" s="47"/>
      <c r="AD49" s="47"/>
      <c r="AE49" s="29"/>
      <c r="AF49" s="48"/>
      <c r="AG49" s="48"/>
      <c r="AH49" s="154"/>
      <c r="AI49" s="48"/>
      <c r="AJ49" s="48"/>
      <c r="AK49" s="29"/>
      <c r="AM49" s="48"/>
      <c r="AO49" s="48"/>
      <c r="AP49" s="48"/>
      <c r="AQ49" s="6"/>
      <c r="AS49" s="29"/>
      <c r="AT49" s="48"/>
      <c r="AU49" s="48"/>
      <c r="AV49" s="1"/>
      <c r="AW49" s="48"/>
      <c r="AX49" s="48"/>
      <c r="AY49" s="29"/>
      <c r="AZ49" s="48"/>
      <c r="BA49" s="48"/>
      <c r="BB49" s="154"/>
      <c r="BC49" s="48"/>
      <c r="BD49" s="48"/>
      <c r="BE49" s="29"/>
      <c r="BF49" s="48"/>
      <c r="BG49" s="48"/>
      <c r="BI49" s="48"/>
      <c r="BJ49" s="48"/>
      <c r="BK49" s="6"/>
      <c r="BM49" s="29"/>
      <c r="BN49" s="47"/>
      <c r="BO49" s="47"/>
      <c r="BP49" s="1"/>
      <c r="BQ49" s="47"/>
      <c r="BR49" s="47"/>
      <c r="BS49" s="25"/>
      <c r="BT49" s="48"/>
      <c r="BU49" s="48"/>
      <c r="BV49" s="154"/>
      <c r="BW49" s="48"/>
      <c r="BX49" s="48"/>
      <c r="BY49" s="29"/>
      <c r="BZ49" s="48"/>
      <c r="CA49" s="48"/>
      <c r="CC49" s="48"/>
      <c r="CD49" s="48"/>
      <c r="CE49" s="29"/>
      <c r="CG49" s="29"/>
      <c r="CH49" s="47"/>
      <c r="CI49" s="47"/>
      <c r="CJ49" s="1"/>
      <c r="CK49" s="47"/>
      <c r="CL49" s="47"/>
      <c r="CM49" s="29"/>
      <c r="CN49" s="48"/>
      <c r="CO49" s="48"/>
      <c r="CP49" s="154"/>
      <c r="CQ49" s="48"/>
      <c r="CR49" s="48"/>
      <c r="CS49" s="29"/>
      <c r="CT49" s="48"/>
      <c r="CU49" s="48"/>
      <c r="CW49" s="48"/>
      <c r="CX49" s="48"/>
      <c r="CY49" s="6"/>
      <c r="DA49" s="230"/>
      <c r="DB49" s="47"/>
      <c r="DC49" s="237"/>
      <c r="DD49" s="1"/>
      <c r="DE49" s="47"/>
      <c r="DF49" s="47"/>
      <c r="DG49" s="29"/>
      <c r="DH49" s="48"/>
      <c r="DI49" s="48"/>
      <c r="DL49" s="49"/>
      <c r="DM49" s="29"/>
      <c r="DN49" s="48"/>
      <c r="DO49" s="48"/>
      <c r="DQ49" s="48"/>
      <c r="DR49" s="48"/>
      <c r="DS49" s="6"/>
      <c r="DU49" s="29"/>
      <c r="DV49" s="47"/>
      <c r="DW49" s="47"/>
      <c r="DX49" s="1"/>
      <c r="DY49" s="47"/>
      <c r="DZ49" s="47"/>
      <c r="EA49" s="29"/>
      <c r="EC49" s="50"/>
      <c r="EF49" s="49"/>
      <c r="EG49" s="29"/>
      <c r="EH49" s="48"/>
      <c r="EI49" s="48"/>
      <c r="EK49" s="48"/>
      <c r="EL49" s="48"/>
      <c r="EM49" s="6"/>
      <c r="EO49" s="29"/>
      <c r="EP49" s="47"/>
      <c r="EQ49" s="47"/>
      <c r="ER49" s="1"/>
      <c r="ES49" s="47"/>
      <c r="ET49" s="47"/>
      <c r="EU49" s="29"/>
      <c r="EV49" s="48"/>
      <c r="EW49" s="48"/>
      <c r="EZ49" s="49"/>
      <c r="FA49" s="29"/>
      <c r="FB49" s="48"/>
      <c r="FC49" s="48"/>
      <c r="FE49" s="48"/>
      <c r="FF49" s="48"/>
      <c r="FG49" s="6"/>
      <c r="FI49" s="29"/>
      <c r="FJ49" s="47"/>
      <c r="FK49" s="47"/>
      <c r="FL49" s="1"/>
      <c r="FM49" s="47"/>
      <c r="FN49" s="47"/>
      <c r="FO49" s="29"/>
      <c r="FP49" s="48"/>
      <c r="FQ49" s="48"/>
      <c r="FT49" s="49"/>
      <c r="FU49" s="29"/>
      <c r="FV49" s="48"/>
      <c r="FW49" s="48"/>
      <c r="FY49" s="48"/>
      <c r="FZ49" s="48"/>
      <c r="GA49" s="19"/>
      <c r="GB49" s="52"/>
      <c r="GC49" s="52"/>
      <c r="GD49" s="53"/>
      <c r="GE49" s="29"/>
      <c r="GF49" s="29"/>
      <c r="GG49" s="47"/>
      <c r="GH49" s="29"/>
      <c r="GI49" s="55"/>
      <c r="GJ49" s="1"/>
      <c r="GK49" s="1"/>
      <c r="GL49" s="1"/>
      <c r="GM49" s="1"/>
      <c r="GN49" s="56"/>
      <c r="GO49" s="1"/>
      <c r="GP49" s="1"/>
      <c r="GQ49" s="1"/>
      <c r="GR49" s="1"/>
      <c r="GS49" s="1"/>
      <c r="GT49" s="1"/>
      <c r="GU49" s="19"/>
      <c r="GV49" s="52"/>
      <c r="GW49" s="52"/>
      <c r="GX49" s="53"/>
      <c r="GY49" s="29"/>
      <c r="GZ49" s="29"/>
      <c r="HA49" s="47"/>
      <c r="HB49" s="29"/>
      <c r="HC49" s="55"/>
      <c r="HD49" s="1"/>
      <c r="HE49" s="1"/>
      <c r="HF49" s="1"/>
      <c r="HG49" s="1"/>
      <c r="HH49" s="56"/>
      <c r="HI49" s="1"/>
      <c r="HJ49" s="1"/>
      <c r="HK49" s="1"/>
      <c r="HL49" s="1"/>
      <c r="HM49" s="1"/>
      <c r="HN49" s="1"/>
      <c r="HO49" s="19"/>
      <c r="HP49" s="52"/>
      <c r="HQ49" s="52"/>
      <c r="HR49" s="53"/>
      <c r="HS49" s="29"/>
      <c r="HT49" s="29"/>
      <c r="HU49" s="47"/>
      <c r="HV49" s="29"/>
      <c r="HW49" s="55"/>
      <c r="HX49" s="1"/>
      <c r="HY49" s="1"/>
      <c r="HZ49" s="1"/>
      <c r="IA49" s="1"/>
      <c r="IB49" s="56"/>
      <c r="IC49" s="1"/>
      <c r="ID49" s="1"/>
      <c r="IE49" s="1"/>
      <c r="IF49" s="1"/>
      <c r="IG49" s="1"/>
      <c r="IH49" s="1"/>
      <c r="II49" s="19"/>
      <c r="IJ49" s="52"/>
      <c r="IK49" s="52"/>
      <c r="IL49" s="53"/>
      <c r="IM49" s="29"/>
      <c r="IN49" s="29"/>
      <c r="IO49" s="47"/>
      <c r="IP49" s="29"/>
      <c r="IQ49" s="55"/>
      <c r="IR49" s="1"/>
      <c r="IS49" s="1"/>
      <c r="IT49" s="1"/>
      <c r="IU49" s="1"/>
      <c r="IV49" s="56"/>
      <c r="IW49" s="1"/>
      <c r="IX49" s="1"/>
      <c r="IY49" s="1"/>
      <c r="IZ49" s="1"/>
      <c r="JA49" s="1"/>
      <c r="JB49" s="1"/>
    </row>
    <row r="50" spans="1:262" s="3" customFormat="1" ht="13.5" customHeight="1">
      <c r="A50" s="46"/>
      <c r="B50" s="1"/>
      <c r="C50" s="6"/>
      <c r="E50" s="29"/>
      <c r="F50" s="47"/>
      <c r="G50" s="48"/>
      <c r="H50" s="1"/>
      <c r="I50" s="47"/>
      <c r="J50" s="48"/>
      <c r="K50" s="29"/>
      <c r="L50" s="48"/>
      <c r="M50" s="48"/>
      <c r="P50" s="49"/>
      <c r="Q50" s="29"/>
      <c r="R50" s="48"/>
      <c r="S50" s="48"/>
      <c r="U50" s="48"/>
      <c r="V50" s="48"/>
      <c r="W50" s="6"/>
      <c r="Y50" s="29"/>
      <c r="Z50" s="47"/>
      <c r="AA50" s="47"/>
      <c r="AB50" s="1"/>
      <c r="AC50" s="47"/>
      <c r="AD50" s="47"/>
      <c r="AE50" s="29"/>
      <c r="AF50" s="48"/>
      <c r="AG50" s="48"/>
      <c r="AJ50" s="49"/>
      <c r="AK50" s="29"/>
      <c r="AM50" s="48"/>
      <c r="AO50" s="48"/>
      <c r="AP50" s="48"/>
      <c r="AQ50" s="6"/>
      <c r="AS50" s="29"/>
      <c r="AT50" s="47"/>
      <c r="AU50" s="47"/>
      <c r="AV50" s="1"/>
      <c r="AW50" s="48"/>
      <c r="AX50" s="48"/>
      <c r="AY50" s="29"/>
      <c r="AZ50" s="48"/>
      <c r="BA50" s="48"/>
      <c r="BD50" s="49"/>
      <c r="BE50" s="29"/>
      <c r="BF50" s="48"/>
      <c r="BG50" s="48"/>
      <c r="BI50" s="48"/>
      <c r="BJ50" s="48"/>
      <c r="BK50" s="6"/>
      <c r="BM50" s="29"/>
      <c r="BN50" s="47"/>
      <c r="BO50" s="47"/>
      <c r="BP50" s="1"/>
      <c r="BQ50" s="47"/>
      <c r="BR50" s="47"/>
      <c r="BS50" s="25"/>
      <c r="BT50" s="48"/>
      <c r="BU50" s="48"/>
      <c r="BX50" s="49"/>
      <c r="BY50" s="29"/>
      <c r="BZ50" s="48"/>
      <c r="CA50" s="48"/>
      <c r="CC50" s="48"/>
      <c r="CD50" s="48"/>
      <c r="CE50" s="29"/>
      <c r="CG50" s="29"/>
      <c r="CH50" s="47"/>
      <c r="CI50" s="47"/>
      <c r="CJ50" s="1"/>
      <c r="CK50" s="47"/>
      <c r="CL50" s="47"/>
      <c r="CM50" s="29"/>
      <c r="CN50" s="48"/>
      <c r="CO50" s="48"/>
      <c r="CR50" s="49"/>
      <c r="CS50" s="29"/>
      <c r="CT50" s="48"/>
      <c r="CU50" s="48"/>
      <c r="CW50" s="48"/>
      <c r="CX50" s="48"/>
      <c r="CY50" s="6"/>
      <c r="DA50" s="230"/>
      <c r="DB50" s="47"/>
      <c r="DC50" s="237"/>
      <c r="DD50" s="1"/>
      <c r="DE50" s="47"/>
      <c r="DF50" s="47"/>
      <c r="DG50" s="29"/>
      <c r="DH50" s="48"/>
      <c r="DI50" s="48"/>
      <c r="DL50" s="49"/>
      <c r="DM50" s="29"/>
      <c r="DN50" s="48"/>
      <c r="DO50" s="48"/>
      <c r="DQ50" s="48"/>
      <c r="DR50" s="48"/>
      <c r="DS50" s="6"/>
      <c r="DU50" s="29"/>
      <c r="DV50" s="47"/>
      <c r="DW50" s="47"/>
      <c r="DX50" s="1"/>
      <c r="DY50" s="47"/>
      <c r="DZ50" s="47"/>
      <c r="EA50" s="29"/>
      <c r="EC50" s="50"/>
      <c r="EF50" s="49"/>
      <c r="EG50" s="29"/>
      <c r="EH50" s="48"/>
      <c r="EI50" s="48"/>
      <c r="EK50" s="48"/>
      <c r="EL50" s="48"/>
      <c r="EM50" s="6"/>
      <c r="EO50" s="29"/>
      <c r="EP50" s="47"/>
      <c r="EQ50" s="47"/>
      <c r="ER50" s="1"/>
      <c r="ES50" s="47"/>
      <c r="ET50" s="47"/>
      <c r="EU50" s="29"/>
      <c r="EV50" s="48"/>
      <c r="EW50" s="48"/>
      <c r="EZ50" s="49"/>
      <c r="FA50" s="29"/>
      <c r="FB50" s="48"/>
      <c r="FC50" s="48"/>
      <c r="FE50" s="48"/>
      <c r="FF50" s="48"/>
      <c r="FG50" s="6"/>
      <c r="FI50" s="29"/>
      <c r="FJ50" s="47"/>
      <c r="FK50" s="47"/>
      <c r="FL50" s="1"/>
      <c r="FM50" s="47"/>
      <c r="FN50" s="47"/>
      <c r="FO50" s="29"/>
      <c r="FP50" s="48"/>
      <c r="FQ50" s="48"/>
      <c r="FT50" s="49"/>
      <c r="FU50" s="29"/>
      <c r="FV50" s="48"/>
      <c r="FW50" s="48"/>
      <c r="FY50" s="48"/>
      <c r="FZ50" s="48"/>
      <c r="GA50" s="19"/>
      <c r="GB50" s="52"/>
      <c r="GC50" s="52"/>
      <c r="GD50" s="53"/>
      <c r="GE50" s="1"/>
      <c r="GF50" s="54"/>
      <c r="GG50" s="53"/>
      <c r="GH50" s="1"/>
      <c r="GI50" s="55"/>
      <c r="GJ50" s="1"/>
      <c r="GK50" s="1"/>
      <c r="GL50" s="1"/>
      <c r="GM50" s="1"/>
      <c r="GN50" s="56"/>
      <c r="GO50" s="1"/>
      <c r="GP50" s="1"/>
      <c r="GQ50" s="1"/>
      <c r="GR50" s="1"/>
      <c r="GS50" s="1"/>
      <c r="GT50" s="1"/>
      <c r="GU50" s="19"/>
      <c r="GV50" s="52"/>
      <c r="GW50" s="52"/>
      <c r="GX50" s="53"/>
      <c r="GY50" s="1"/>
      <c r="GZ50" s="54"/>
      <c r="HA50" s="53"/>
      <c r="HB50" s="1"/>
      <c r="HC50" s="55"/>
      <c r="HD50" s="1"/>
      <c r="HE50" s="1"/>
      <c r="HF50" s="1"/>
      <c r="HG50" s="1"/>
      <c r="HH50" s="56"/>
      <c r="HI50" s="1"/>
      <c r="HJ50" s="1"/>
      <c r="HK50" s="1"/>
      <c r="HL50" s="1"/>
      <c r="HM50" s="1"/>
      <c r="HN50" s="1"/>
      <c r="HO50" s="19"/>
      <c r="HP50" s="52"/>
      <c r="HQ50" s="52"/>
      <c r="HR50" s="53"/>
      <c r="HS50" s="1"/>
      <c r="HT50" s="54"/>
      <c r="HU50" s="53"/>
      <c r="HV50" s="1"/>
      <c r="HW50" s="55"/>
      <c r="HX50" s="1"/>
      <c r="HY50" s="1"/>
      <c r="HZ50" s="1"/>
      <c r="IA50" s="1"/>
      <c r="IB50" s="56"/>
      <c r="IC50" s="1"/>
      <c r="ID50" s="1"/>
      <c r="IE50" s="1"/>
      <c r="IF50" s="1"/>
      <c r="IG50" s="1"/>
      <c r="IH50" s="1"/>
      <c r="II50" s="19"/>
      <c r="IJ50" s="52"/>
      <c r="IK50" s="52"/>
      <c r="IL50" s="53"/>
      <c r="IM50" s="1"/>
      <c r="IN50" s="54"/>
      <c r="IO50" s="53"/>
      <c r="IP50" s="1"/>
      <c r="IQ50" s="55"/>
      <c r="IR50" s="1"/>
      <c r="IS50" s="1"/>
      <c r="IT50" s="1"/>
      <c r="IU50" s="1"/>
      <c r="IV50" s="56"/>
      <c r="IW50" s="1"/>
      <c r="IX50" s="1"/>
      <c r="IY50" s="1"/>
      <c r="IZ50" s="1"/>
      <c r="JA50" s="1"/>
      <c r="JB50" s="1"/>
    </row>
    <row r="51" spans="1:262" s="3" customFormat="1" ht="13.5" customHeight="1">
      <c r="A51" s="46"/>
      <c r="B51" s="1"/>
      <c r="C51" s="6"/>
      <c r="E51" s="29"/>
      <c r="F51" s="47"/>
      <c r="G51" s="48"/>
      <c r="H51" s="1"/>
      <c r="I51" s="47"/>
      <c r="J51" s="48"/>
      <c r="K51" s="29"/>
      <c r="L51" s="48"/>
      <c r="M51" s="48"/>
      <c r="P51" s="49"/>
      <c r="Q51" s="29"/>
      <c r="R51" s="48"/>
      <c r="S51" s="48"/>
      <c r="U51" s="48"/>
      <c r="V51" s="48"/>
      <c r="W51" s="6"/>
      <c r="Y51" s="29"/>
      <c r="Z51" s="47"/>
      <c r="AA51" s="47"/>
      <c r="AB51" s="1"/>
      <c r="AC51" s="47"/>
      <c r="AD51" s="47"/>
      <c r="AE51" s="29"/>
      <c r="AF51" s="48"/>
      <c r="AG51" s="48"/>
      <c r="AJ51" s="49"/>
      <c r="AK51" s="29"/>
      <c r="AM51" s="48"/>
      <c r="AO51" s="48"/>
      <c r="AP51" s="48"/>
      <c r="AQ51" s="6"/>
      <c r="AS51" s="29"/>
      <c r="AT51" s="47"/>
      <c r="AU51" s="47"/>
      <c r="AV51" s="1"/>
      <c r="AW51" s="48"/>
      <c r="AX51" s="48"/>
      <c r="AY51" s="29"/>
      <c r="AZ51" s="48"/>
      <c r="BA51" s="48"/>
      <c r="BD51" s="49"/>
      <c r="BE51" s="29"/>
      <c r="BF51" s="48"/>
      <c r="BG51" s="48"/>
      <c r="BI51" s="48"/>
      <c r="BJ51" s="48"/>
      <c r="BK51" s="6"/>
      <c r="BM51" s="29"/>
      <c r="BN51" s="47"/>
      <c r="BO51" s="47"/>
      <c r="BP51" s="1"/>
      <c r="BQ51" s="47"/>
      <c r="BR51" s="47"/>
      <c r="BS51" s="25"/>
      <c r="BT51" s="48"/>
      <c r="BU51" s="48"/>
      <c r="BX51" s="49"/>
      <c r="BY51" s="29"/>
      <c r="BZ51" s="48"/>
      <c r="CA51" s="48"/>
      <c r="CC51" s="48"/>
      <c r="CD51" s="48"/>
      <c r="CE51" s="29"/>
      <c r="CG51" s="29"/>
      <c r="CH51" s="47"/>
      <c r="CI51" s="47"/>
      <c r="CJ51" s="1"/>
      <c r="CK51" s="47"/>
      <c r="CL51" s="47"/>
      <c r="CM51" s="29"/>
      <c r="CN51" s="48"/>
      <c r="CO51" s="48"/>
      <c r="CR51" s="49"/>
      <c r="CS51" s="29"/>
      <c r="CT51" s="48"/>
      <c r="CU51" s="48"/>
      <c r="CW51" s="48"/>
      <c r="CX51" s="48"/>
      <c r="CY51" s="6"/>
      <c r="DA51" s="230"/>
      <c r="DB51" s="47"/>
      <c r="DC51" s="237"/>
      <c r="DD51" s="1"/>
      <c r="DE51" s="47"/>
      <c r="DF51" s="47"/>
      <c r="DG51" s="29"/>
      <c r="DH51" s="48"/>
      <c r="DI51" s="48"/>
      <c r="DL51" s="49"/>
      <c r="DM51" s="29"/>
      <c r="DN51" s="48"/>
      <c r="DO51" s="48"/>
      <c r="DQ51" s="48"/>
      <c r="DR51" s="48"/>
      <c r="DS51" s="6"/>
      <c r="EA51" s="29"/>
      <c r="EC51" s="50"/>
      <c r="EF51" s="49"/>
      <c r="EG51" s="29"/>
      <c r="EH51" s="48"/>
      <c r="EI51" s="48"/>
      <c r="EK51" s="48"/>
      <c r="EL51" s="48"/>
      <c r="EM51" s="6"/>
      <c r="EO51" s="29"/>
      <c r="EP51" s="47"/>
      <c r="EQ51" s="47"/>
      <c r="ER51" s="1"/>
      <c r="ES51" s="47"/>
      <c r="ET51" s="47"/>
      <c r="EU51" s="29"/>
      <c r="EV51" s="48"/>
      <c r="EW51" s="48"/>
      <c r="EZ51" s="49"/>
      <c r="FA51" s="29"/>
      <c r="FB51" s="48"/>
      <c r="FC51" s="48"/>
      <c r="FE51" s="48"/>
      <c r="FF51" s="48"/>
      <c r="FG51" s="6"/>
      <c r="FI51" s="29"/>
      <c r="FJ51" s="47"/>
      <c r="FK51" s="47"/>
      <c r="FL51" s="1"/>
      <c r="FM51" s="47"/>
      <c r="FN51" s="47"/>
      <c r="FO51" s="29"/>
      <c r="FP51" s="48"/>
      <c r="FQ51" s="48"/>
      <c r="FT51" s="49"/>
      <c r="FU51" s="29"/>
      <c r="FV51" s="48"/>
      <c r="FW51" s="48"/>
      <c r="FY51" s="48"/>
      <c r="FZ51" s="48"/>
      <c r="GA51" s="19"/>
      <c r="GB51" s="52"/>
      <c r="GC51" s="52"/>
      <c r="GD51" s="53"/>
      <c r="GE51" s="1"/>
      <c r="GF51" s="54"/>
      <c r="GG51" s="53"/>
      <c r="GH51" s="1"/>
      <c r="GI51" s="55"/>
      <c r="GJ51" s="1"/>
      <c r="GK51" s="1"/>
      <c r="GL51" s="1"/>
      <c r="GM51" s="1"/>
      <c r="GN51" s="56"/>
      <c r="GO51" s="1"/>
      <c r="GP51" s="1"/>
      <c r="GQ51" s="1"/>
      <c r="GR51" s="1"/>
      <c r="GS51" s="1"/>
      <c r="GT51" s="1"/>
      <c r="GU51" s="19"/>
      <c r="GV51" s="52"/>
      <c r="GW51" s="52"/>
      <c r="GX51" s="53"/>
      <c r="GY51" s="1"/>
      <c r="GZ51" s="54"/>
      <c r="HA51" s="53"/>
      <c r="HB51" s="1"/>
      <c r="HC51" s="55"/>
      <c r="HD51" s="1"/>
      <c r="HE51" s="1"/>
      <c r="HF51" s="1"/>
      <c r="HG51" s="1"/>
      <c r="HH51" s="56"/>
      <c r="HI51" s="1"/>
      <c r="HJ51" s="1"/>
      <c r="HK51" s="1"/>
      <c r="HL51" s="1"/>
      <c r="HM51" s="1"/>
      <c r="HN51" s="1"/>
      <c r="HO51" s="19"/>
      <c r="HP51" s="52"/>
      <c r="HQ51" s="52"/>
      <c r="HR51" s="53"/>
      <c r="HS51" s="1"/>
      <c r="HT51" s="54"/>
      <c r="HU51" s="53"/>
      <c r="HV51" s="1"/>
      <c r="HW51" s="55"/>
      <c r="HX51" s="1"/>
      <c r="HY51" s="1"/>
      <c r="HZ51" s="1"/>
      <c r="IA51" s="1"/>
      <c r="IB51" s="56"/>
      <c r="IC51" s="1"/>
      <c r="ID51" s="1"/>
      <c r="IE51" s="1"/>
      <c r="IF51" s="1"/>
      <c r="IG51" s="1"/>
      <c r="IH51" s="1"/>
      <c r="II51" s="19"/>
      <c r="IJ51" s="52"/>
      <c r="IK51" s="52"/>
      <c r="IL51" s="53"/>
      <c r="IM51" s="1"/>
      <c r="IN51" s="54"/>
      <c r="IO51" s="53"/>
      <c r="IP51" s="1"/>
      <c r="IQ51" s="55"/>
      <c r="IR51" s="1"/>
      <c r="IS51" s="1"/>
      <c r="IT51" s="1"/>
      <c r="IU51" s="1"/>
      <c r="IV51" s="56"/>
      <c r="IW51" s="1"/>
      <c r="IX51" s="1"/>
      <c r="IY51" s="1"/>
      <c r="IZ51" s="1"/>
      <c r="JA51" s="1"/>
      <c r="JB51" s="1"/>
    </row>
    <row r="52" spans="1:262" s="3" customFormat="1" ht="13.5" customHeight="1">
      <c r="A52" s="46"/>
      <c r="B52" s="1"/>
      <c r="C52" s="6"/>
      <c r="E52" s="29"/>
      <c r="F52" s="47"/>
      <c r="G52" s="48"/>
      <c r="H52" s="1"/>
      <c r="I52" s="47"/>
      <c r="J52" s="48"/>
      <c r="K52" s="29"/>
      <c r="L52" s="48"/>
      <c r="M52" s="48"/>
      <c r="P52" s="49"/>
      <c r="Q52" s="29"/>
      <c r="R52" s="48"/>
      <c r="S52" s="48"/>
      <c r="U52" s="48"/>
      <c r="V52" s="48"/>
      <c r="W52" s="6"/>
      <c r="Y52" s="29"/>
      <c r="Z52" s="47"/>
      <c r="AA52" s="47"/>
      <c r="AB52" s="1"/>
      <c r="AC52" s="47"/>
      <c r="AD52" s="47"/>
      <c r="AE52" s="29"/>
      <c r="AF52" s="48"/>
      <c r="AG52" s="48"/>
      <c r="AJ52" s="49"/>
      <c r="AK52" s="29"/>
      <c r="AM52" s="48"/>
      <c r="AO52" s="48"/>
      <c r="AP52" s="48"/>
      <c r="AQ52" s="6"/>
      <c r="AS52" s="29"/>
      <c r="AT52" s="47"/>
      <c r="AU52" s="47"/>
      <c r="AV52" s="1"/>
      <c r="AW52" s="48"/>
      <c r="AX52" s="48"/>
      <c r="AY52" s="29"/>
      <c r="AZ52" s="48"/>
      <c r="BA52" s="48"/>
      <c r="BD52" s="49"/>
      <c r="BE52" s="29"/>
      <c r="BF52" s="48"/>
      <c r="BG52" s="48"/>
      <c r="BI52" s="48"/>
      <c r="BJ52" s="48"/>
      <c r="BK52" s="6"/>
      <c r="BM52" s="29"/>
      <c r="BN52" s="47"/>
      <c r="BO52" s="47"/>
      <c r="BP52" s="1"/>
      <c r="BQ52" s="47"/>
      <c r="BR52" s="47"/>
      <c r="BS52" s="25"/>
      <c r="BT52" s="48"/>
      <c r="BU52" s="48"/>
      <c r="BX52" s="49"/>
      <c r="BY52" s="29"/>
      <c r="BZ52" s="48"/>
      <c r="CA52" s="48"/>
      <c r="CC52" s="48"/>
      <c r="CD52" s="48"/>
      <c r="CE52" s="29"/>
      <c r="CG52" s="29"/>
      <c r="CH52" s="47"/>
      <c r="CI52" s="47"/>
      <c r="CJ52" s="1"/>
      <c r="CK52" s="47"/>
      <c r="CL52" s="47"/>
      <c r="CM52" s="29"/>
      <c r="CN52" s="48"/>
      <c r="CO52" s="48"/>
      <c r="CR52" s="49"/>
      <c r="CS52" s="29"/>
      <c r="CT52" s="48"/>
      <c r="CU52" s="48"/>
      <c r="CW52" s="48"/>
      <c r="CX52" s="48"/>
      <c r="CY52" s="6"/>
      <c r="DA52" s="230"/>
      <c r="DB52" s="47"/>
      <c r="DC52" s="237"/>
      <c r="DD52" s="1"/>
      <c r="DE52" s="47"/>
      <c r="DF52" s="47"/>
      <c r="DG52" s="29"/>
      <c r="DH52" s="48"/>
      <c r="DI52" s="48"/>
      <c r="DL52" s="49"/>
      <c r="DM52" s="29"/>
      <c r="DN52" s="48"/>
      <c r="DO52" s="48"/>
      <c r="DQ52" s="48"/>
      <c r="DR52" s="48"/>
      <c r="DS52" s="6"/>
      <c r="DU52" s="29"/>
      <c r="DV52" s="47"/>
      <c r="DW52" s="47"/>
      <c r="DX52" s="1"/>
      <c r="DY52" s="47"/>
      <c r="DZ52" s="47"/>
      <c r="EA52" s="29"/>
      <c r="EC52" s="50"/>
      <c r="EF52" s="49"/>
      <c r="EG52" s="29"/>
      <c r="EH52" s="48"/>
      <c r="EI52" s="48"/>
      <c r="EK52" s="48"/>
      <c r="EL52" s="48"/>
      <c r="EM52" s="6"/>
      <c r="EO52" s="29"/>
      <c r="EP52" s="47"/>
      <c r="EQ52" s="47"/>
      <c r="ER52" s="1"/>
      <c r="ES52" s="47"/>
      <c r="ET52" s="47"/>
      <c r="EU52" s="29"/>
      <c r="EV52" s="48"/>
      <c r="EW52" s="48"/>
      <c r="EZ52" s="49"/>
      <c r="FA52" s="29"/>
      <c r="FB52" s="48"/>
      <c r="FC52" s="48"/>
      <c r="FE52" s="48"/>
      <c r="FF52" s="48"/>
      <c r="FG52" s="6"/>
      <c r="FI52" s="29"/>
      <c r="FJ52" s="47"/>
      <c r="FK52" s="47"/>
      <c r="FL52" s="1"/>
      <c r="FM52" s="47"/>
      <c r="FN52" s="47"/>
      <c r="FO52" s="29"/>
      <c r="FP52" s="48"/>
      <c r="FQ52" s="48"/>
      <c r="FT52" s="49"/>
      <c r="FU52" s="29"/>
      <c r="FV52" s="48"/>
      <c r="FW52" s="48"/>
      <c r="FY52" s="48"/>
      <c r="FZ52" s="48"/>
      <c r="GA52" s="19"/>
      <c r="GB52" s="52"/>
      <c r="GC52" s="52"/>
      <c r="GD52" s="53"/>
      <c r="GE52" s="1"/>
      <c r="GF52" s="54"/>
      <c r="GG52" s="53"/>
      <c r="GH52" s="1"/>
      <c r="GI52" s="55"/>
      <c r="GJ52" s="1"/>
      <c r="GK52" s="1"/>
      <c r="GL52" s="1"/>
      <c r="GM52" s="1"/>
      <c r="GN52" s="56"/>
      <c r="GO52" s="1"/>
      <c r="GP52" s="1"/>
      <c r="GQ52" s="1"/>
      <c r="GR52" s="1"/>
      <c r="GS52" s="1"/>
      <c r="GT52" s="1"/>
      <c r="GU52" s="19"/>
      <c r="GV52" s="52"/>
      <c r="GW52" s="52"/>
      <c r="GX52" s="53"/>
      <c r="GY52" s="1"/>
      <c r="GZ52" s="54"/>
      <c r="HA52" s="53"/>
      <c r="HB52" s="1"/>
      <c r="HC52" s="55"/>
      <c r="HD52" s="1"/>
      <c r="HE52" s="1"/>
      <c r="HF52" s="1"/>
      <c r="HG52" s="1"/>
      <c r="HH52" s="56"/>
      <c r="HI52" s="1"/>
      <c r="HJ52" s="1"/>
      <c r="HK52" s="1"/>
      <c r="HL52" s="1"/>
      <c r="HM52" s="1"/>
      <c r="HN52" s="1"/>
      <c r="HO52" s="19"/>
      <c r="HP52" s="52"/>
      <c r="HQ52" s="52"/>
      <c r="HR52" s="53"/>
      <c r="HS52" s="1"/>
      <c r="HT52" s="54"/>
      <c r="HU52" s="53"/>
      <c r="HV52" s="1"/>
      <c r="HW52" s="55"/>
      <c r="HX52" s="1"/>
      <c r="HY52" s="1"/>
      <c r="HZ52" s="1"/>
      <c r="IA52" s="1"/>
      <c r="IB52" s="56"/>
      <c r="IC52" s="1"/>
      <c r="ID52" s="1"/>
      <c r="IE52" s="1"/>
      <c r="IF52" s="1"/>
      <c r="IG52" s="1"/>
      <c r="IH52" s="1"/>
      <c r="II52" s="19"/>
      <c r="IJ52" s="52"/>
      <c r="IK52" s="52"/>
      <c r="IL52" s="53"/>
      <c r="IM52" s="1"/>
      <c r="IN52" s="54"/>
      <c r="IO52" s="53"/>
      <c r="IP52" s="1"/>
      <c r="IQ52" s="55"/>
      <c r="IR52" s="1"/>
      <c r="IS52" s="1"/>
      <c r="IT52" s="1"/>
      <c r="IU52" s="1"/>
      <c r="IV52" s="56"/>
      <c r="IW52" s="1"/>
      <c r="IX52" s="1"/>
      <c r="IY52" s="1"/>
      <c r="IZ52" s="1"/>
      <c r="JA52" s="1"/>
      <c r="JB52" s="1"/>
    </row>
    <row r="53" spans="1:262" s="3" customFormat="1" ht="13.5" customHeight="1">
      <c r="A53" s="46"/>
      <c r="B53" s="1"/>
      <c r="C53" s="6"/>
      <c r="E53" s="29"/>
      <c r="F53" s="47"/>
      <c r="G53" s="48"/>
      <c r="H53" s="1"/>
      <c r="I53" s="47"/>
      <c r="J53" s="48"/>
      <c r="K53" s="29"/>
      <c r="L53" s="48"/>
      <c r="M53" s="48"/>
      <c r="P53" s="49"/>
      <c r="Q53" s="29"/>
      <c r="R53" s="48"/>
      <c r="S53" s="48"/>
      <c r="U53" s="48"/>
      <c r="V53" s="48"/>
      <c r="W53" s="6"/>
      <c r="Y53" s="29"/>
      <c r="Z53" s="47"/>
      <c r="AA53" s="47"/>
      <c r="AB53" s="1"/>
      <c r="AC53" s="47"/>
      <c r="AD53" s="47"/>
      <c r="AE53" s="29"/>
      <c r="AF53" s="48"/>
      <c r="AG53" s="48"/>
      <c r="AJ53" s="49"/>
      <c r="AK53" s="29"/>
      <c r="AM53" s="48"/>
      <c r="AO53" s="48"/>
      <c r="AP53" s="48"/>
      <c r="AQ53" s="6"/>
      <c r="AS53" s="29"/>
      <c r="AT53" s="47"/>
      <c r="AU53" s="47"/>
      <c r="AV53" s="1"/>
      <c r="AW53" s="48"/>
      <c r="AX53" s="48"/>
      <c r="AY53" s="29"/>
      <c r="AZ53" s="48"/>
      <c r="BA53" s="48"/>
      <c r="BD53" s="49"/>
      <c r="BE53" s="29"/>
      <c r="BF53" s="48"/>
      <c r="BG53" s="48"/>
      <c r="BI53" s="48"/>
      <c r="BJ53" s="48"/>
      <c r="BK53" s="6"/>
      <c r="BM53" s="29"/>
      <c r="BN53" s="47"/>
      <c r="BO53" s="47"/>
      <c r="BP53" s="1"/>
      <c r="BQ53" s="47"/>
      <c r="BR53" s="47"/>
      <c r="BS53" s="25"/>
      <c r="BT53" s="48"/>
      <c r="BU53" s="48"/>
      <c r="BX53" s="49"/>
      <c r="BY53" s="29"/>
      <c r="BZ53" s="48"/>
      <c r="CA53" s="48"/>
      <c r="CC53" s="48"/>
      <c r="CD53" s="48"/>
      <c r="CE53" s="29"/>
      <c r="CG53" s="29"/>
      <c r="CH53" s="47"/>
      <c r="CI53" s="47"/>
      <c r="CJ53" s="1"/>
      <c r="CK53" s="47"/>
      <c r="CL53" s="47"/>
      <c r="CM53" s="29"/>
      <c r="CN53" s="48"/>
      <c r="CO53" s="48"/>
      <c r="CR53" s="49"/>
      <c r="CS53" s="29"/>
      <c r="CT53" s="48"/>
      <c r="CU53" s="48"/>
      <c r="CW53" s="48"/>
      <c r="CX53" s="48"/>
      <c r="CY53" s="6"/>
      <c r="DA53" s="230"/>
      <c r="DB53" s="47"/>
      <c r="DC53" s="237"/>
      <c r="DD53" s="1"/>
      <c r="DE53" s="47"/>
      <c r="DF53" s="47"/>
      <c r="DG53" s="29"/>
      <c r="DH53" s="48"/>
      <c r="DI53" s="48"/>
      <c r="DL53" s="49"/>
      <c r="DM53" s="29"/>
      <c r="DN53" s="48"/>
      <c r="DO53" s="48"/>
      <c r="DQ53" s="48"/>
      <c r="DR53" s="48"/>
      <c r="DS53" s="6"/>
      <c r="DU53" s="29"/>
      <c r="DV53" s="47"/>
      <c r="DW53" s="47"/>
      <c r="DX53" s="1"/>
      <c r="DY53" s="47"/>
      <c r="DZ53" s="47"/>
      <c r="EA53" s="29"/>
      <c r="EC53" s="50"/>
      <c r="EF53" s="49"/>
      <c r="EG53" s="29"/>
      <c r="EH53" s="48"/>
      <c r="EI53" s="48"/>
      <c r="EK53" s="48"/>
      <c r="EL53" s="48"/>
      <c r="EM53" s="6"/>
      <c r="EO53" s="29"/>
      <c r="EP53" s="47"/>
      <c r="EQ53" s="47"/>
      <c r="ER53" s="1"/>
      <c r="ES53" s="47"/>
      <c r="ET53" s="47"/>
      <c r="EU53" s="29"/>
      <c r="EV53" s="48"/>
      <c r="EW53" s="48"/>
      <c r="EZ53" s="49"/>
      <c r="FA53" s="29"/>
      <c r="FB53" s="48"/>
      <c r="FC53" s="48"/>
      <c r="FE53" s="48"/>
      <c r="FF53" s="48"/>
      <c r="FG53" s="6"/>
      <c r="FI53" s="29"/>
      <c r="FJ53" s="47"/>
      <c r="FK53" s="47"/>
      <c r="FL53" s="1"/>
      <c r="FM53" s="47"/>
      <c r="FN53" s="47"/>
      <c r="FO53" s="29"/>
      <c r="FP53" s="48"/>
      <c r="FQ53" s="48"/>
      <c r="FT53" s="49"/>
      <c r="FU53" s="29"/>
      <c r="FV53" s="48"/>
      <c r="FW53" s="48"/>
      <c r="FY53" s="48"/>
      <c r="FZ53" s="48"/>
      <c r="GA53" s="19"/>
      <c r="GB53" s="52"/>
      <c r="GC53" s="52"/>
      <c r="GD53" s="53"/>
      <c r="GE53" s="1"/>
      <c r="GF53" s="54"/>
      <c r="GG53" s="53"/>
      <c r="GH53" s="1"/>
      <c r="GI53" s="55"/>
      <c r="GJ53" s="1"/>
      <c r="GK53" s="1"/>
      <c r="GL53" s="1"/>
      <c r="GM53" s="1"/>
      <c r="GN53" s="56"/>
      <c r="GO53" s="1"/>
      <c r="GP53" s="1"/>
      <c r="GQ53" s="1"/>
      <c r="GR53" s="1"/>
      <c r="GS53" s="1"/>
      <c r="GT53" s="1"/>
      <c r="GU53" s="19"/>
      <c r="GV53" s="52"/>
      <c r="GW53" s="52"/>
      <c r="GX53" s="53"/>
      <c r="GY53" s="1"/>
      <c r="GZ53" s="54"/>
      <c r="HA53" s="53"/>
      <c r="HB53" s="1"/>
      <c r="HC53" s="55"/>
      <c r="HD53" s="1"/>
      <c r="HE53" s="1"/>
      <c r="HF53" s="1"/>
      <c r="HG53" s="1"/>
      <c r="HH53" s="56"/>
      <c r="HI53" s="1"/>
      <c r="HJ53" s="1"/>
      <c r="HK53" s="1"/>
      <c r="HL53" s="1"/>
      <c r="HM53" s="1"/>
      <c r="HN53" s="1"/>
      <c r="HO53" s="19"/>
      <c r="HP53" s="52"/>
      <c r="HQ53" s="52"/>
      <c r="HR53" s="53"/>
      <c r="HS53" s="1"/>
      <c r="HT53" s="54"/>
      <c r="HU53" s="53"/>
      <c r="HV53" s="1"/>
      <c r="HW53" s="55"/>
      <c r="HX53" s="1"/>
      <c r="HY53" s="1"/>
      <c r="HZ53" s="1"/>
      <c r="IA53" s="1"/>
      <c r="IB53" s="56"/>
      <c r="IC53" s="1"/>
      <c r="ID53" s="1"/>
      <c r="IE53" s="1"/>
      <c r="IF53" s="1"/>
      <c r="IG53" s="1"/>
      <c r="IH53" s="1"/>
      <c r="II53" s="19"/>
      <c r="IJ53" s="52"/>
      <c r="IK53" s="52"/>
      <c r="IL53" s="53"/>
      <c r="IM53" s="1"/>
      <c r="IN53" s="54"/>
      <c r="IO53" s="53"/>
      <c r="IP53" s="1"/>
      <c r="IQ53" s="55"/>
      <c r="IR53" s="1"/>
      <c r="IS53" s="1"/>
      <c r="IT53" s="1"/>
      <c r="IU53" s="1"/>
      <c r="IV53" s="56"/>
      <c r="IW53" s="1"/>
      <c r="IX53" s="1"/>
      <c r="IY53" s="1"/>
      <c r="IZ53" s="1"/>
      <c r="JA53" s="1"/>
      <c r="JB53" s="1"/>
    </row>
    <row r="54" spans="1:262" s="3" customFormat="1" ht="13.5" customHeight="1">
      <c r="A54" s="46"/>
      <c r="B54" s="1"/>
      <c r="C54" s="6"/>
      <c r="E54" s="29"/>
      <c r="F54" s="47"/>
      <c r="G54" s="48"/>
      <c r="H54" s="1"/>
      <c r="I54" s="47"/>
      <c r="J54" s="48"/>
      <c r="K54" s="29"/>
      <c r="L54" s="48"/>
      <c r="M54" s="48"/>
      <c r="P54" s="49"/>
      <c r="Q54" s="29"/>
      <c r="R54" s="48"/>
      <c r="S54" s="48"/>
      <c r="U54" s="48"/>
      <c r="V54" s="48"/>
      <c r="W54" s="6"/>
      <c r="Y54" s="29"/>
      <c r="Z54" s="47"/>
      <c r="AA54" s="47"/>
      <c r="AB54" s="1"/>
      <c r="AC54" s="47"/>
      <c r="AD54" s="47"/>
      <c r="AE54" s="29"/>
      <c r="AF54" s="48"/>
      <c r="AG54" s="48"/>
      <c r="AJ54" s="49"/>
      <c r="AK54" s="29"/>
      <c r="AM54" s="48"/>
      <c r="AO54" s="48"/>
      <c r="AP54" s="48"/>
      <c r="AQ54" s="6"/>
      <c r="AS54" s="29"/>
      <c r="AT54" s="47"/>
      <c r="AU54" s="47"/>
      <c r="AV54" s="1"/>
      <c r="AW54" s="48"/>
      <c r="AX54" s="48"/>
      <c r="AY54" s="29"/>
      <c r="AZ54" s="48"/>
      <c r="BA54" s="48"/>
      <c r="BD54" s="49"/>
      <c r="BE54" s="29"/>
      <c r="BF54" s="48"/>
      <c r="BG54" s="48"/>
      <c r="BI54" s="48"/>
      <c r="BJ54" s="48"/>
      <c r="BK54" s="6"/>
      <c r="BM54" s="29"/>
      <c r="BN54" s="47"/>
      <c r="BO54" s="47"/>
      <c r="BP54" s="1"/>
      <c r="BQ54" s="47"/>
      <c r="BR54" s="47"/>
      <c r="BS54" s="25"/>
      <c r="BT54" s="48"/>
      <c r="BU54" s="48"/>
      <c r="BX54" s="49"/>
      <c r="BY54" s="29"/>
      <c r="BZ54" s="48"/>
      <c r="CA54" s="48"/>
      <c r="CC54" s="48"/>
      <c r="CD54" s="48"/>
      <c r="CE54" s="29"/>
      <c r="CG54" s="29"/>
      <c r="CH54" s="47"/>
      <c r="CI54" s="47"/>
      <c r="CJ54" s="1"/>
      <c r="CK54" s="47"/>
      <c r="CL54" s="47"/>
      <c r="CM54" s="29"/>
      <c r="CN54" s="48"/>
      <c r="CO54" s="48"/>
      <c r="CR54" s="49"/>
      <c r="CS54" s="29"/>
      <c r="CT54" s="48"/>
      <c r="CU54" s="48"/>
      <c r="CW54" s="48"/>
      <c r="CX54" s="48"/>
      <c r="CY54" s="6"/>
      <c r="DA54" s="230"/>
      <c r="DB54" s="47"/>
      <c r="DC54" s="237"/>
      <c r="DD54" s="1"/>
      <c r="DE54" s="47"/>
      <c r="DF54" s="47"/>
      <c r="DG54" s="29"/>
      <c r="DH54" s="48"/>
      <c r="DI54" s="48"/>
      <c r="DL54" s="49"/>
      <c r="DM54" s="29"/>
      <c r="DN54" s="48"/>
      <c r="DO54" s="48"/>
      <c r="DQ54" s="48"/>
      <c r="DR54" s="48"/>
      <c r="DS54" s="6"/>
      <c r="DU54" s="29"/>
      <c r="DV54" s="47"/>
      <c r="DW54" s="47"/>
      <c r="DX54" s="1"/>
      <c r="DY54" s="47"/>
      <c r="DZ54" s="47"/>
      <c r="EA54" s="29"/>
      <c r="EC54" s="50"/>
      <c r="EF54" s="49"/>
      <c r="EG54" s="29"/>
      <c r="EH54" s="48"/>
      <c r="EI54" s="48"/>
      <c r="EK54" s="48"/>
      <c r="EL54" s="48"/>
      <c r="EM54" s="6"/>
      <c r="EO54" s="29"/>
      <c r="EP54" s="47"/>
      <c r="EQ54" s="47"/>
      <c r="ER54" s="1"/>
      <c r="ES54" s="47"/>
      <c r="ET54" s="47"/>
      <c r="EU54" s="29"/>
      <c r="EV54" s="48"/>
      <c r="EW54" s="48"/>
      <c r="EZ54" s="49"/>
      <c r="FA54" s="29"/>
      <c r="FB54" s="48"/>
      <c r="FC54" s="48"/>
      <c r="FE54" s="48"/>
      <c r="FF54" s="48"/>
      <c r="FG54" s="6"/>
      <c r="FI54" s="29"/>
      <c r="FJ54" s="47"/>
      <c r="FK54" s="47"/>
      <c r="FL54" s="1"/>
      <c r="FM54" s="47"/>
      <c r="FN54" s="47"/>
      <c r="FO54" s="29"/>
      <c r="FP54" s="48"/>
      <c r="FQ54" s="48"/>
      <c r="FT54" s="49"/>
      <c r="FU54" s="29"/>
      <c r="FV54" s="48"/>
      <c r="FW54" s="48"/>
      <c r="FY54" s="48"/>
      <c r="FZ54" s="48"/>
      <c r="GA54" s="19"/>
      <c r="GB54" s="52"/>
      <c r="GC54" s="52"/>
      <c r="GD54" s="53"/>
      <c r="GE54" s="1"/>
      <c r="GF54" s="54"/>
      <c r="GG54" s="53"/>
      <c r="GH54" s="1"/>
      <c r="GI54" s="55"/>
      <c r="GJ54" s="1"/>
      <c r="GK54" s="1"/>
      <c r="GL54" s="1"/>
      <c r="GM54" s="1"/>
      <c r="GN54" s="56"/>
      <c r="GO54" s="1"/>
      <c r="GP54" s="1"/>
      <c r="GQ54" s="1"/>
      <c r="GR54" s="1"/>
      <c r="GS54" s="1"/>
      <c r="GT54" s="1"/>
      <c r="GU54" s="19"/>
      <c r="GV54" s="52"/>
      <c r="GW54" s="52"/>
      <c r="GX54" s="53"/>
      <c r="GY54" s="1"/>
      <c r="GZ54" s="54"/>
      <c r="HA54" s="53"/>
      <c r="HB54" s="1"/>
      <c r="HC54" s="55"/>
      <c r="HD54" s="1"/>
      <c r="HE54" s="1"/>
      <c r="HF54" s="1"/>
      <c r="HG54" s="1"/>
      <c r="HH54" s="56"/>
      <c r="HI54" s="1"/>
      <c r="HJ54" s="1"/>
      <c r="HK54" s="1"/>
      <c r="HL54" s="1"/>
      <c r="HM54" s="1"/>
      <c r="HN54" s="1"/>
      <c r="HO54" s="19"/>
      <c r="HP54" s="52"/>
      <c r="HQ54" s="52"/>
      <c r="HR54" s="53"/>
      <c r="HS54" s="1"/>
      <c r="HT54" s="54"/>
      <c r="HU54" s="53"/>
      <c r="HV54" s="1"/>
      <c r="HW54" s="55"/>
      <c r="HX54" s="1"/>
      <c r="HY54" s="1"/>
      <c r="HZ54" s="1"/>
      <c r="IA54" s="1"/>
      <c r="IB54" s="56"/>
      <c r="IC54" s="1"/>
      <c r="ID54" s="1"/>
      <c r="IE54" s="1"/>
      <c r="IF54" s="1"/>
      <c r="IG54" s="1"/>
      <c r="IH54" s="1"/>
      <c r="II54" s="19"/>
      <c r="IJ54" s="52"/>
      <c r="IK54" s="52"/>
      <c r="IL54" s="53"/>
      <c r="IM54" s="1"/>
      <c r="IN54" s="54"/>
      <c r="IO54" s="53"/>
      <c r="IP54" s="1"/>
      <c r="IQ54" s="55"/>
      <c r="IR54" s="1"/>
      <c r="IS54" s="1"/>
      <c r="IT54" s="1"/>
      <c r="IU54" s="1"/>
      <c r="IV54" s="56"/>
      <c r="IW54" s="1"/>
      <c r="IX54" s="1"/>
      <c r="IY54" s="1"/>
      <c r="IZ54" s="1"/>
      <c r="JA54" s="1"/>
      <c r="JB54" s="1"/>
    </row>
    <row r="55" spans="1:262" s="3" customFormat="1" ht="13.5" customHeight="1">
      <c r="A55" s="46"/>
      <c r="B55" s="1"/>
      <c r="C55" s="6"/>
      <c r="E55" s="29"/>
      <c r="F55" s="47"/>
      <c r="G55" s="48"/>
      <c r="H55" s="1"/>
      <c r="I55" s="47"/>
      <c r="J55" s="48"/>
      <c r="K55" s="29"/>
      <c r="L55" s="48"/>
      <c r="M55" s="48"/>
      <c r="P55" s="49"/>
      <c r="Q55" s="29"/>
      <c r="R55" s="48"/>
      <c r="S55" s="48"/>
      <c r="U55" s="48"/>
      <c r="V55" s="48"/>
      <c r="W55" s="6"/>
      <c r="Y55" s="29"/>
      <c r="Z55" s="47"/>
      <c r="AA55" s="47"/>
      <c r="AB55" s="1"/>
      <c r="AC55" s="47"/>
      <c r="AD55" s="47"/>
      <c r="AE55" s="29"/>
      <c r="AF55" s="48"/>
      <c r="AG55" s="48"/>
      <c r="AJ55" s="49"/>
      <c r="AK55" s="29"/>
      <c r="AM55" s="48"/>
      <c r="AO55" s="48"/>
      <c r="AP55" s="48"/>
      <c r="AQ55" s="6"/>
      <c r="AS55" s="29"/>
      <c r="AT55" s="47"/>
      <c r="AU55" s="47"/>
      <c r="AV55" s="1"/>
      <c r="AW55" s="48"/>
      <c r="AX55" s="48"/>
      <c r="AY55" s="29"/>
      <c r="AZ55" s="48"/>
      <c r="BA55" s="48"/>
      <c r="BD55" s="49"/>
      <c r="BE55" s="29"/>
      <c r="BF55" s="48"/>
      <c r="BG55" s="48"/>
      <c r="BI55" s="48"/>
      <c r="BJ55" s="48"/>
      <c r="BK55" s="6"/>
      <c r="BM55" s="29"/>
      <c r="BN55" s="47"/>
      <c r="BO55" s="47"/>
      <c r="BP55" s="1"/>
      <c r="BQ55" s="47"/>
      <c r="BR55" s="47"/>
      <c r="BS55" s="25"/>
      <c r="BT55" s="48"/>
      <c r="BU55" s="48"/>
      <c r="BX55" s="49"/>
      <c r="BY55" s="29"/>
      <c r="BZ55" s="48"/>
      <c r="CA55" s="48"/>
      <c r="CC55" s="48"/>
      <c r="CD55" s="48"/>
      <c r="CE55" s="29"/>
      <c r="CG55" s="29"/>
      <c r="CH55" s="47"/>
      <c r="CI55" s="47"/>
      <c r="CJ55" s="1"/>
      <c r="CK55" s="47"/>
      <c r="CL55" s="47"/>
      <c r="CM55" s="29"/>
      <c r="CN55" s="48"/>
      <c r="CO55" s="48"/>
      <c r="CR55" s="49"/>
      <c r="CS55" s="29"/>
      <c r="CT55" s="48"/>
      <c r="CU55" s="48"/>
      <c r="CW55" s="48"/>
      <c r="CX55" s="48"/>
      <c r="CY55" s="6"/>
      <c r="DA55" s="230"/>
      <c r="DB55" s="47"/>
      <c r="DC55" s="237"/>
      <c r="DD55" s="1"/>
      <c r="DE55" s="47"/>
      <c r="DF55" s="47"/>
      <c r="DG55" s="29"/>
      <c r="DH55" s="48"/>
      <c r="DI55" s="48"/>
      <c r="DL55" s="49"/>
      <c r="DM55" s="29"/>
      <c r="DN55" s="48"/>
      <c r="DO55" s="48"/>
      <c r="DQ55" s="48"/>
      <c r="DR55" s="48"/>
      <c r="DS55" s="6"/>
      <c r="DU55" s="29"/>
      <c r="DV55" s="47"/>
      <c r="DW55" s="47"/>
      <c r="DX55" s="1"/>
      <c r="DY55" s="47"/>
      <c r="DZ55" s="47"/>
      <c r="EA55" s="29"/>
      <c r="EC55" s="50"/>
      <c r="EF55" s="49"/>
      <c r="EG55" s="29"/>
      <c r="EH55" s="48"/>
      <c r="EI55" s="48"/>
      <c r="EK55" s="48"/>
      <c r="EL55" s="48"/>
      <c r="EM55" s="6"/>
      <c r="EO55" s="29"/>
      <c r="EP55" s="47"/>
      <c r="EQ55" s="47"/>
      <c r="ER55" s="1"/>
      <c r="ES55" s="47"/>
      <c r="ET55" s="47"/>
      <c r="EU55" s="29"/>
      <c r="EV55" s="48"/>
      <c r="EW55" s="48"/>
      <c r="EZ55" s="49"/>
      <c r="FA55" s="29"/>
      <c r="FB55" s="48"/>
      <c r="FC55" s="48"/>
      <c r="FE55" s="48"/>
      <c r="FF55" s="48"/>
      <c r="FG55" s="6"/>
      <c r="FI55" s="29"/>
      <c r="FJ55" s="47"/>
      <c r="FK55" s="47"/>
      <c r="FL55" s="1"/>
      <c r="FM55" s="47"/>
      <c r="FN55" s="47"/>
      <c r="FO55" s="29"/>
      <c r="FP55" s="48"/>
      <c r="FQ55" s="48"/>
      <c r="FT55" s="49"/>
      <c r="FU55" s="29"/>
      <c r="FV55" s="48"/>
      <c r="FW55" s="48"/>
      <c r="FY55" s="48"/>
      <c r="FZ55" s="48"/>
      <c r="GA55" s="19"/>
      <c r="GB55" s="52"/>
      <c r="GC55" s="52"/>
      <c r="GD55" s="53"/>
      <c r="GE55" s="1"/>
      <c r="GF55" s="54"/>
      <c r="GG55" s="53"/>
      <c r="GH55" s="1"/>
      <c r="GI55" s="55"/>
      <c r="GJ55" s="1"/>
      <c r="GK55" s="1"/>
      <c r="GL55" s="1"/>
      <c r="GM55" s="1"/>
      <c r="GN55" s="56"/>
      <c r="GO55" s="1"/>
      <c r="GP55" s="1"/>
      <c r="GQ55" s="1"/>
      <c r="GR55" s="1"/>
      <c r="GS55" s="1"/>
      <c r="GT55" s="1"/>
      <c r="GU55" s="19"/>
      <c r="GV55" s="52"/>
      <c r="GW55" s="52"/>
      <c r="GX55" s="53"/>
      <c r="GY55" s="1"/>
      <c r="GZ55" s="54"/>
      <c r="HA55" s="53"/>
      <c r="HB55" s="1"/>
      <c r="HC55" s="55"/>
      <c r="HD55" s="1"/>
      <c r="HE55" s="1"/>
      <c r="HF55" s="1"/>
      <c r="HG55" s="1"/>
      <c r="HH55" s="56"/>
      <c r="HI55" s="1"/>
      <c r="HJ55" s="1"/>
      <c r="HK55" s="1"/>
      <c r="HL55" s="1"/>
      <c r="HM55" s="1"/>
      <c r="HN55" s="1"/>
      <c r="HO55" s="19"/>
      <c r="HP55" s="52"/>
      <c r="HQ55" s="52"/>
      <c r="HR55" s="53"/>
      <c r="HS55" s="1"/>
      <c r="HT55" s="54"/>
      <c r="HU55" s="53"/>
      <c r="HV55" s="1"/>
      <c r="HW55" s="55"/>
      <c r="HX55" s="1"/>
      <c r="HY55" s="1"/>
      <c r="HZ55" s="1"/>
      <c r="IA55" s="1"/>
      <c r="IB55" s="56"/>
      <c r="IC55" s="1"/>
      <c r="ID55" s="1"/>
      <c r="IE55" s="1"/>
      <c r="IF55" s="1"/>
      <c r="IG55" s="1"/>
      <c r="IH55" s="1"/>
      <c r="II55" s="19"/>
      <c r="IJ55" s="52"/>
      <c r="IK55" s="52"/>
      <c r="IL55" s="53"/>
      <c r="IM55" s="1"/>
      <c r="IN55" s="54"/>
      <c r="IO55" s="53"/>
      <c r="IP55" s="1"/>
      <c r="IQ55" s="55"/>
      <c r="IR55" s="1"/>
      <c r="IS55" s="1"/>
      <c r="IT55" s="1"/>
      <c r="IU55" s="1"/>
      <c r="IV55" s="56"/>
      <c r="IW55" s="1"/>
      <c r="IX55" s="1"/>
      <c r="IY55" s="1"/>
      <c r="IZ55" s="1"/>
      <c r="JA55" s="1"/>
      <c r="JB55" s="1"/>
    </row>
    <row r="56" spans="1:262" s="3" customFormat="1" ht="13.5" customHeight="1">
      <c r="A56" s="46"/>
      <c r="B56" s="1"/>
      <c r="C56" s="6"/>
      <c r="E56" s="29"/>
      <c r="F56" s="47"/>
      <c r="G56" s="48"/>
      <c r="H56" s="1"/>
      <c r="I56" s="47"/>
      <c r="J56" s="48"/>
      <c r="K56" s="29"/>
      <c r="L56" s="48"/>
      <c r="M56" s="48"/>
      <c r="P56" s="49"/>
      <c r="Q56" s="29"/>
      <c r="R56" s="48"/>
      <c r="S56" s="48"/>
      <c r="U56" s="48"/>
      <c r="V56" s="48"/>
      <c r="W56" s="6"/>
      <c r="Y56" s="29"/>
      <c r="Z56" s="47"/>
      <c r="AA56" s="47"/>
      <c r="AB56" s="1"/>
      <c r="AC56" s="47"/>
      <c r="AD56" s="47"/>
      <c r="AE56" s="29"/>
      <c r="AF56" s="48"/>
      <c r="AG56" s="48"/>
      <c r="AJ56" s="49"/>
      <c r="AK56" s="29"/>
      <c r="AM56" s="48"/>
      <c r="AO56" s="48"/>
      <c r="AP56" s="48"/>
      <c r="AQ56" s="6"/>
      <c r="AS56" s="29"/>
      <c r="AT56" s="47"/>
      <c r="AU56" s="47"/>
      <c r="AV56" s="1"/>
      <c r="AW56" s="48"/>
      <c r="AX56" s="48"/>
      <c r="AY56" s="29"/>
      <c r="AZ56" s="48"/>
      <c r="BA56" s="48"/>
      <c r="BD56" s="49"/>
      <c r="BE56" s="29"/>
      <c r="BF56" s="48"/>
      <c r="BG56" s="48"/>
      <c r="BI56" s="48"/>
      <c r="BJ56" s="48"/>
      <c r="BK56" s="6"/>
      <c r="BM56" s="29"/>
      <c r="BN56" s="47"/>
      <c r="BO56" s="47"/>
      <c r="BP56" s="1"/>
      <c r="BQ56" s="47"/>
      <c r="BR56" s="47"/>
      <c r="BS56" s="25"/>
      <c r="BT56" s="48"/>
      <c r="BU56" s="48"/>
      <c r="BX56" s="49"/>
      <c r="BY56" s="29"/>
      <c r="BZ56" s="48"/>
      <c r="CA56" s="48"/>
      <c r="CC56" s="48"/>
      <c r="CD56" s="48"/>
      <c r="CE56" s="29"/>
      <c r="CG56" s="29"/>
      <c r="CH56" s="47"/>
      <c r="CI56" s="47"/>
      <c r="CJ56" s="1"/>
      <c r="CK56" s="47"/>
      <c r="CL56" s="47"/>
      <c r="CM56" s="29"/>
      <c r="CN56" s="48"/>
      <c r="CO56" s="48"/>
      <c r="CR56" s="49"/>
      <c r="CS56" s="29"/>
      <c r="CT56" s="48"/>
      <c r="CU56" s="48"/>
      <c r="CW56" s="48"/>
      <c r="CX56" s="48"/>
      <c r="CY56" s="6"/>
      <c r="DA56" s="230"/>
      <c r="DB56" s="47"/>
      <c r="DC56" s="237"/>
      <c r="DD56" s="1"/>
      <c r="DE56" s="47"/>
      <c r="DF56" s="47"/>
      <c r="DG56" s="29"/>
      <c r="DH56" s="48"/>
      <c r="DI56" s="48"/>
      <c r="DL56" s="49"/>
      <c r="DM56" s="29"/>
      <c r="DN56" s="48"/>
      <c r="DO56" s="48"/>
      <c r="DQ56" s="48"/>
      <c r="DR56" s="48"/>
      <c r="DS56" s="6"/>
      <c r="DU56" s="29"/>
      <c r="DV56" s="47"/>
      <c r="DW56" s="47"/>
      <c r="DX56" s="1"/>
      <c r="DY56" s="47"/>
      <c r="DZ56" s="47"/>
      <c r="EA56" s="29"/>
      <c r="EC56" s="50"/>
      <c r="EF56" s="49"/>
      <c r="EG56" s="29"/>
      <c r="EH56" s="48"/>
      <c r="EI56" s="48"/>
      <c r="EK56" s="48"/>
      <c r="EL56" s="48"/>
      <c r="EM56" s="6"/>
      <c r="EO56" s="29"/>
      <c r="EP56" s="47"/>
      <c r="EQ56" s="47"/>
      <c r="ER56" s="1"/>
      <c r="ES56" s="47"/>
      <c r="ET56" s="47"/>
      <c r="EU56" s="29"/>
      <c r="EV56" s="48"/>
      <c r="EW56" s="48"/>
      <c r="EZ56" s="49"/>
      <c r="FA56" s="29"/>
      <c r="FB56" s="48"/>
      <c r="FC56" s="48"/>
      <c r="FE56" s="48"/>
      <c r="FF56" s="48"/>
      <c r="FG56" s="6"/>
      <c r="FI56" s="29"/>
      <c r="FJ56" s="47"/>
      <c r="FK56" s="47"/>
      <c r="FL56" s="1"/>
      <c r="FM56" s="47"/>
      <c r="FN56" s="47"/>
      <c r="FO56" s="29"/>
      <c r="FP56" s="48"/>
      <c r="FQ56" s="48"/>
      <c r="FT56" s="49"/>
      <c r="FU56" s="29"/>
      <c r="FV56" s="48"/>
      <c r="FW56" s="48"/>
      <c r="FY56" s="48"/>
      <c r="FZ56" s="48"/>
      <c r="GA56" s="19"/>
      <c r="GB56" s="52"/>
      <c r="GC56" s="52"/>
      <c r="GD56" s="53"/>
      <c r="GE56" s="1"/>
      <c r="GF56" s="54"/>
      <c r="GG56" s="53"/>
      <c r="GH56" s="1"/>
      <c r="GI56" s="55"/>
      <c r="GJ56" s="1"/>
      <c r="GK56" s="1"/>
      <c r="GL56" s="1"/>
      <c r="GM56" s="1"/>
      <c r="GN56" s="56"/>
      <c r="GO56" s="1"/>
      <c r="GP56" s="1"/>
      <c r="GQ56" s="1"/>
      <c r="GR56" s="1"/>
      <c r="GS56" s="1"/>
      <c r="GT56" s="1"/>
      <c r="GU56" s="19"/>
      <c r="GV56" s="52"/>
      <c r="GW56" s="52"/>
      <c r="GX56" s="53"/>
      <c r="GY56" s="1"/>
      <c r="GZ56" s="54"/>
      <c r="HA56" s="53"/>
      <c r="HB56" s="1"/>
      <c r="HC56" s="55"/>
      <c r="HD56" s="1"/>
      <c r="HE56" s="1"/>
      <c r="HF56" s="1"/>
      <c r="HG56" s="1"/>
      <c r="HH56" s="56"/>
      <c r="HI56" s="1"/>
      <c r="HJ56" s="1"/>
      <c r="HK56" s="1"/>
      <c r="HL56" s="1"/>
      <c r="HM56" s="1"/>
      <c r="HN56" s="1"/>
      <c r="HO56" s="19"/>
      <c r="HP56" s="52"/>
      <c r="HQ56" s="52"/>
      <c r="HR56" s="53"/>
      <c r="HS56" s="1"/>
      <c r="HT56" s="54"/>
      <c r="HU56" s="53"/>
      <c r="HV56" s="1"/>
      <c r="HW56" s="55"/>
      <c r="HX56" s="1"/>
      <c r="HY56" s="1"/>
      <c r="HZ56" s="1"/>
      <c r="IA56" s="1"/>
      <c r="IB56" s="56"/>
      <c r="IC56" s="1"/>
      <c r="ID56" s="1"/>
      <c r="IE56" s="1"/>
      <c r="IF56" s="1"/>
      <c r="IG56" s="1"/>
      <c r="IH56" s="1"/>
      <c r="II56" s="19"/>
      <c r="IJ56" s="52"/>
      <c r="IK56" s="52"/>
      <c r="IL56" s="53"/>
      <c r="IM56" s="1"/>
      <c r="IN56" s="54"/>
      <c r="IO56" s="53"/>
      <c r="IP56" s="1"/>
      <c r="IQ56" s="55"/>
      <c r="IR56" s="1"/>
      <c r="IS56" s="1"/>
      <c r="IT56" s="1"/>
      <c r="IU56" s="1"/>
      <c r="IV56" s="56"/>
      <c r="IW56" s="1"/>
      <c r="IX56" s="1"/>
      <c r="IY56" s="1"/>
      <c r="IZ56" s="1"/>
      <c r="JA56" s="1"/>
      <c r="JB56" s="1"/>
    </row>
    <row r="57" spans="1:262" s="3" customFormat="1" ht="13.5" customHeight="1">
      <c r="A57" s="46"/>
      <c r="B57" s="1"/>
      <c r="C57" s="6"/>
      <c r="E57" s="29"/>
      <c r="F57" s="47"/>
      <c r="G57" s="48"/>
      <c r="H57" s="1"/>
      <c r="I57" s="47"/>
      <c r="J57" s="48"/>
      <c r="K57" s="29"/>
      <c r="L57" s="48"/>
      <c r="M57" s="48"/>
      <c r="P57" s="49"/>
      <c r="Q57" s="29"/>
      <c r="R57" s="48"/>
      <c r="S57" s="48"/>
      <c r="U57" s="48"/>
      <c r="V57" s="48"/>
      <c r="W57" s="6"/>
      <c r="Y57" s="29"/>
      <c r="Z57" s="47"/>
      <c r="AA57" s="47"/>
      <c r="AB57" s="1"/>
      <c r="AC57" s="47"/>
      <c r="AD57" s="47"/>
      <c r="AE57" s="29"/>
      <c r="AF57" s="48"/>
      <c r="AG57" s="48"/>
      <c r="AJ57" s="49"/>
      <c r="AK57" s="29"/>
      <c r="AM57" s="48"/>
      <c r="AO57" s="48"/>
      <c r="AP57" s="48"/>
      <c r="AQ57" s="6"/>
      <c r="AS57" s="29"/>
      <c r="AT57" s="47"/>
      <c r="AU57" s="47"/>
      <c r="AV57" s="1"/>
      <c r="AW57" s="48"/>
      <c r="AX57" s="48"/>
      <c r="AY57" s="29"/>
      <c r="AZ57" s="48"/>
      <c r="BA57" s="48"/>
      <c r="BD57" s="49"/>
      <c r="BE57" s="29"/>
      <c r="BF57" s="48"/>
      <c r="BG57" s="48"/>
      <c r="BI57" s="48"/>
      <c r="BJ57" s="48"/>
      <c r="BK57" s="6"/>
      <c r="BM57" s="29"/>
      <c r="BN57" s="47"/>
      <c r="BO57" s="47"/>
      <c r="BP57" s="1"/>
      <c r="BQ57" s="47"/>
      <c r="BR57" s="47"/>
      <c r="BS57" s="25"/>
      <c r="BT57" s="48"/>
      <c r="BU57" s="48"/>
      <c r="BX57" s="49"/>
      <c r="BY57" s="29"/>
      <c r="BZ57" s="48"/>
      <c r="CA57" s="48"/>
      <c r="CC57" s="48"/>
      <c r="CD57" s="48"/>
      <c r="CE57" s="29"/>
      <c r="CG57" s="29"/>
      <c r="CH57" s="47"/>
      <c r="CI57" s="47"/>
      <c r="CJ57" s="1"/>
      <c r="CK57" s="47"/>
      <c r="CL57" s="47"/>
      <c r="CM57" s="29"/>
      <c r="CN57" s="48"/>
      <c r="CO57" s="48"/>
      <c r="CR57" s="49"/>
      <c r="CS57" s="29"/>
      <c r="CT57" s="48"/>
      <c r="CU57" s="48"/>
      <c r="CW57" s="48"/>
      <c r="CX57" s="48"/>
      <c r="CY57" s="6"/>
      <c r="DA57" s="230"/>
      <c r="DB57" s="47"/>
      <c r="DC57" s="237"/>
      <c r="DD57" s="1"/>
      <c r="DE57" s="47"/>
      <c r="DF57" s="47"/>
      <c r="DG57" s="29"/>
      <c r="DH57" s="48"/>
      <c r="DI57" s="48"/>
      <c r="DL57" s="49"/>
      <c r="DM57" s="29"/>
      <c r="DN57" s="48"/>
      <c r="DO57" s="48"/>
      <c r="DQ57" s="48"/>
      <c r="DR57" s="48"/>
      <c r="DS57" s="6"/>
      <c r="DU57" s="29"/>
      <c r="DV57" s="47"/>
      <c r="DW57" s="47"/>
      <c r="DX57" s="1"/>
      <c r="DY57" s="47"/>
      <c r="DZ57" s="47"/>
      <c r="EA57" s="29"/>
      <c r="EC57" s="50"/>
      <c r="EF57" s="49"/>
      <c r="EG57" s="29"/>
      <c r="EH57" s="48"/>
      <c r="EI57" s="48"/>
      <c r="EK57" s="48"/>
      <c r="EL57" s="48"/>
      <c r="EM57" s="6"/>
      <c r="EO57" s="29"/>
      <c r="EP57" s="47"/>
      <c r="EQ57" s="47"/>
      <c r="ER57" s="1"/>
      <c r="ES57" s="47"/>
      <c r="ET57" s="47"/>
      <c r="EU57" s="29"/>
      <c r="EV57" s="48"/>
      <c r="EW57" s="48"/>
      <c r="EZ57" s="49"/>
      <c r="FA57" s="29"/>
      <c r="FB57" s="48"/>
      <c r="FC57" s="48"/>
      <c r="FE57" s="48"/>
      <c r="FF57" s="48"/>
      <c r="FG57" s="6"/>
      <c r="FI57" s="29"/>
      <c r="FJ57" s="47"/>
      <c r="FK57" s="47"/>
      <c r="FL57" s="1"/>
      <c r="FM57" s="47"/>
      <c r="FN57" s="47"/>
      <c r="FO57" s="29"/>
      <c r="FP57" s="48"/>
      <c r="FQ57" s="48"/>
      <c r="FT57" s="49"/>
      <c r="FU57" s="29"/>
      <c r="FV57" s="48"/>
      <c r="FW57" s="48"/>
      <c r="FY57" s="48"/>
      <c r="FZ57" s="48"/>
      <c r="GA57" s="19"/>
      <c r="GB57" s="52"/>
      <c r="GC57" s="52"/>
      <c r="GD57" s="53"/>
      <c r="GE57" s="1"/>
      <c r="GF57" s="54"/>
      <c r="GG57" s="53"/>
      <c r="GH57" s="1"/>
      <c r="GI57" s="55"/>
      <c r="GJ57" s="1"/>
      <c r="GK57" s="1"/>
      <c r="GL57" s="1"/>
      <c r="GM57" s="1"/>
      <c r="GN57" s="56"/>
      <c r="GO57" s="1"/>
      <c r="GP57" s="1"/>
      <c r="GQ57" s="1"/>
      <c r="GR57" s="1"/>
      <c r="GS57" s="1"/>
      <c r="GT57" s="1"/>
      <c r="GU57" s="19"/>
      <c r="GV57" s="52"/>
      <c r="GW57" s="52"/>
      <c r="GX57" s="53"/>
      <c r="GY57" s="1"/>
      <c r="GZ57" s="54"/>
      <c r="HA57" s="53"/>
      <c r="HB57" s="1"/>
      <c r="HC57" s="55"/>
      <c r="HD57" s="1"/>
      <c r="HE57" s="1"/>
      <c r="HF57" s="1"/>
      <c r="HG57" s="1"/>
      <c r="HH57" s="56"/>
      <c r="HI57" s="1"/>
      <c r="HJ57" s="1"/>
      <c r="HK57" s="1"/>
      <c r="HL57" s="1"/>
      <c r="HM57" s="1"/>
      <c r="HN57" s="1"/>
      <c r="HO57" s="19"/>
      <c r="HP57" s="52"/>
      <c r="HQ57" s="52"/>
      <c r="HR57" s="53"/>
      <c r="HS57" s="1"/>
      <c r="HT57" s="54"/>
      <c r="HU57" s="53"/>
      <c r="HV57" s="1"/>
      <c r="HW57" s="55"/>
      <c r="HX57" s="1"/>
      <c r="HY57" s="1"/>
      <c r="HZ57" s="1"/>
      <c r="IA57" s="1"/>
      <c r="IB57" s="56"/>
      <c r="IC57" s="1"/>
      <c r="ID57" s="1"/>
      <c r="IE57" s="1"/>
      <c r="IF57" s="1"/>
      <c r="IG57" s="1"/>
      <c r="IH57" s="1"/>
      <c r="II57" s="19"/>
      <c r="IJ57" s="52"/>
      <c r="IK57" s="52"/>
      <c r="IL57" s="53"/>
      <c r="IM57" s="1"/>
      <c r="IN57" s="54"/>
      <c r="IO57" s="53"/>
      <c r="IP57" s="1"/>
      <c r="IQ57" s="55"/>
      <c r="IR57" s="1"/>
      <c r="IS57" s="1"/>
      <c r="IT57" s="1"/>
      <c r="IU57" s="1"/>
      <c r="IV57" s="56"/>
      <c r="IW57" s="1"/>
      <c r="IX57" s="1"/>
      <c r="IY57" s="1"/>
      <c r="IZ57" s="1"/>
      <c r="JA57" s="1"/>
      <c r="JB57" s="1"/>
    </row>
    <row r="58" spans="1:262" s="3" customFormat="1" ht="13.5" customHeight="1">
      <c r="A58" s="46"/>
      <c r="B58" s="1"/>
      <c r="C58" s="6"/>
      <c r="E58" s="29"/>
      <c r="F58" s="47"/>
      <c r="G58" s="48"/>
      <c r="H58" s="1"/>
      <c r="I58" s="47"/>
      <c r="J58" s="48"/>
      <c r="K58" s="29"/>
      <c r="L58" s="48"/>
      <c r="M58" s="48"/>
      <c r="P58" s="49"/>
      <c r="Q58" s="29"/>
      <c r="R58" s="48"/>
      <c r="S58" s="48"/>
      <c r="U58" s="48"/>
      <c r="V58" s="48"/>
      <c r="W58" s="6"/>
      <c r="Y58" s="29"/>
      <c r="Z58" s="47"/>
      <c r="AA58" s="47"/>
      <c r="AB58" s="1"/>
      <c r="AC58" s="47"/>
      <c r="AD58" s="47"/>
      <c r="AE58" s="29"/>
      <c r="AF58" s="48"/>
      <c r="AG58" s="48"/>
      <c r="AJ58" s="49"/>
      <c r="AK58" s="29"/>
      <c r="AM58" s="48"/>
      <c r="AO58" s="48"/>
      <c r="AP58" s="48"/>
      <c r="AQ58" s="6"/>
      <c r="AS58" s="29"/>
      <c r="AT58" s="47"/>
      <c r="AU58" s="47"/>
      <c r="AV58" s="1"/>
      <c r="AW58" s="48"/>
      <c r="AX58" s="48"/>
      <c r="AY58" s="29"/>
      <c r="AZ58" s="48"/>
      <c r="BA58" s="48"/>
      <c r="BD58" s="49"/>
      <c r="BE58" s="29"/>
      <c r="BF58" s="48"/>
      <c r="BG58" s="48"/>
      <c r="BI58" s="48"/>
      <c r="BJ58" s="48"/>
      <c r="BK58" s="6"/>
      <c r="BM58" s="29"/>
      <c r="BN58" s="47"/>
      <c r="BO58" s="47"/>
      <c r="BP58" s="1"/>
      <c r="BQ58" s="47"/>
      <c r="BR58" s="47"/>
      <c r="BS58" s="25"/>
      <c r="BT58" s="48"/>
      <c r="BU58" s="48"/>
      <c r="BX58" s="49"/>
      <c r="BY58" s="29"/>
      <c r="BZ58" s="48"/>
      <c r="CA58" s="48"/>
      <c r="CC58" s="48"/>
      <c r="CD58" s="48"/>
      <c r="CE58" s="29"/>
      <c r="CG58" s="29"/>
      <c r="CH58" s="47"/>
      <c r="CI58" s="47"/>
      <c r="CJ58" s="1"/>
      <c r="CK58" s="47"/>
      <c r="CL58" s="47"/>
      <c r="CM58" s="29"/>
      <c r="CN58" s="48"/>
      <c r="CO58" s="48"/>
      <c r="CR58" s="49"/>
      <c r="CS58" s="29"/>
      <c r="CT58" s="48"/>
      <c r="CU58" s="48"/>
      <c r="CW58" s="48"/>
      <c r="CX58" s="48"/>
      <c r="CY58" s="6"/>
      <c r="DA58" s="230"/>
      <c r="DB58" s="47"/>
      <c r="DC58" s="237"/>
      <c r="DD58" s="1"/>
      <c r="DE58" s="47"/>
      <c r="DF58" s="47"/>
      <c r="DG58" s="29"/>
      <c r="DH58" s="48"/>
      <c r="DI58" s="48"/>
      <c r="DL58" s="49"/>
      <c r="DM58" s="29"/>
      <c r="DN58" s="48"/>
      <c r="DO58" s="48"/>
      <c r="DQ58" s="48"/>
      <c r="DR58" s="48"/>
      <c r="DS58" s="6"/>
      <c r="DU58" s="29"/>
      <c r="DV58" s="47"/>
      <c r="DW58" s="47"/>
      <c r="DX58" s="1"/>
      <c r="DY58" s="47"/>
      <c r="DZ58" s="47"/>
      <c r="EA58" s="29"/>
      <c r="EC58" s="50"/>
      <c r="EF58" s="49"/>
      <c r="EG58" s="29"/>
      <c r="EH58" s="48"/>
      <c r="EI58" s="48"/>
      <c r="EK58" s="48"/>
      <c r="EL58" s="48"/>
      <c r="EM58" s="6"/>
      <c r="EO58" s="29"/>
      <c r="EP58" s="47"/>
      <c r="EQ58" s="47"/>
      <c r="ER58" s="1"/>
      <c r="ES58" s="47"/>
      <c r="ET58" s="47"/>
      <c r="EU58" s="29"/>
      <c r="EV58" s="48"/>
      <c r="EW58" s="48"/>
      <c r="EZ58" s="49"/>
      <c r="FA58" s="29"/>
      <c r="FB58" s="48"/>
      <c r="FC58" s="48"/>
      <c r="FE58" s="48"/>
      <c r="FF58" s="48"/>
      <c r="FG58" s="6"/>
      <c r="FI58" s="29"/>
      <c r="FJ58" s="47"/>
      <c r="FK58" s="47"/>
      <c r="FL58" s="1"/>
      <c r="FM58" s="47"/>
      <c r="FN58" s="47"/>
      <c r="FO58" s="29"/>
      <c r="FP58" s="48"/>
      <c r="FQ58" s="48"/>
      <c r="FT58" s="49"/>
      <c r="FU58" s="29"/>
      <c r="FV58" s="48"/>
      <c r="FW58" s="48"/>
      <c r="FY58" s="48"/>
      <c r="FZ58" s="48"/>
      <c r="GA58" s="19"/>
      <c r="GB58" s="52"/>
      <c r="GC58" s="52"/>
      <c r="GD58" s="53"/>
      <c r="GE58" s="1"/>
      <c r="GF58" s="54"/>
      <c r="GG58" s="53"/>
      <c r="GH58" s="1"/>
      <c r="GI58" s="55"/>
      <c r="GJ58" s="1"/>
      <c r="GK58" s="1"/>
      <c r="GL58" s="1"/>
      <c r="GM58" s="1"/>
      <c r="GN58" s="56"/>
      <c r="GO58" s="1"/>
      <c r="GP58" s="1"/>
      <c r="GQ58" s="1"/>
      <c r="GR58" s="1"/>
      <c r="GS58" s="1"/>
      <c r="GT58" s="1"/>
      <c r="GU58" s="19"/>
      <c r="GV58" s="52"/>
      <c r="GW58" s="52"/>
      <c r="GX58" s="53"/>
      <c r="GY58" s="1"/>
      <c r="GZ58" s="54"/>
      <c r="HA58" s="53"/>
      <c r="HB58" s="1"/>
      <c r="HC58" s="55"/>
      <c r="HD58" s="1"/>
      <c r="HE58" s="1"/>
      <c r="HF58" s="1"/>
      <c r="HG58" s="1"/>
      <c r="HH58" s="56"/>
      <c r="HI58" s="1"/>
      <c r="HJ58" s="1"/>
      <c r="HK58" s="1"/>
      <c r="HL58" s="1"/>
      <c r="HM58" s="1"/>
      <c r="HN58" s="1"/>
      <c r="HO58" s="19"/>
      <c r="HP58" s="52"/>
      <c r="HQ58" s="52"/>
      <c r="HR58" s="53"/>
      <c r="HS58" s="1"/>
      <c r="HT58" s="54"/>
      <c r="HU58" s="53"/>
      <c r="HV58" s="1"/>
      <c r="HW58" s="55"/>
      <c r="HX58" s="1"/>
      <c r="HY58" s="1"/>
      <c r="HZ58" s="1"/>
      <c r="IA58" s="1"/>
      <c r="IB58" s="56"/>
      <c r="IC58" s="1"/>
      <c r="ID58" s="1"/>
      <c r="IE58" s="1"/>
      <c r="IF58" s="1"/>
      <c r="IG58" s="1"/>
      <c r="IH58" s="1"/>
      <c r="II58" s="19"/>
      <c r="IJ58" s="52"/>
      <c r="IK58" s="52"/>
      <c r="IL58" s="53"/>
      <c r="IM58" s="1"/>
      <c r="IN58" s="54"/>
      <c r="IO58" s="53"/>
      <c r="IP58" s="1"/>
      <c r="IQ58" s="55"/>
      <c r="IR58" s="1"/>
      <c r="IS58" s="1"/>
      <c r="IT58" s="1"/>
      <c r="IU58" s="1"/>
      <c r="IV58" s="56"/>
      <c r="IW58" s="1"/>
      <c r="IX58" s="1"/>
      <c r="IY58" s="1"/>
      <c r="IZ58" s="1"/>
      <c r="JA58" s="1"/>
      <c r="JB58" s="1"/>
    </row>
    <row r="59" spans="1:262" s="3" customFormat="1" ht="13.5" customHeight="1">
      <c r="A59" s="46"/>
      <c r="B59" s="1"/>
      <c r="C59" s="6"/>
      <c r="E59" s="29"/>
      <c r="F59" s="47"/>
      <c r="G59" s="48"/>
      <c r="H59" s="1"/>
      <c r="I59" s="47"/>
      <c r="J59" s="48"/>
      <c r="K59" s="29"/>
      <c r="L59" s="48"/>
      <c r="M59" s="48"/>
      <c r="P59" s="49"/>
      <c r="Q59" s="29"/>
      <c r="R59" s="48"/>
      <c r="S59" s="48"/>
      <c r="U59" s="48"/>
      <c r="V59" s="48"/>
      <c r="W59" s="6"/>
      <c r="Y59" s="29"/>
      <c r="Z59" s="47"/>
      <c r="AA59" s="47"/>
      <c r="AB59" s="1"/>
      <c r="AC59" s="47"/>
      <c r="AD59" s="47"/>
      <c r="AE59" s="29"/>
      <c r="AF59" s="48"/>
      <c r="AG59" s="48"/>
      <c r="AJ59" s="49"/>
      <c r="AK59" s="29"/>
      <c r="AM59" s="48"/>
      <c r="AO59" s="48"/>
      <c r="AP59" s="48"/>
      <c r="AQ59" s="6"/>
      <c r="AS59" s="29"/>
      <c r="AT59" s="47"/>
      <c r="AU59" s="47"/>
      <c r="AV59" s="1"/>
      <c r="AW59" s="48"/>
      <c r="AX59" s="48"/>
      <c r="AY59" s="29"/>
      <c r="AZ59" s="48"/>
      <c r="BA59" s="48"/>
      <c r="BD59" s="49"/>
      <c r="BE59" s="29"/>
      <c r="BF59" s="48"/>
      <c r="BG59" s="48"/>
      <c r="BI59" s="48"/>
      <c r="BJ59" s="48"/>
      <c r="BK59" s="6"/>
      <c r="BM59" s="29"/>
      <c r="BN59" s="47"/>
      <c r="BO59" s="47"/>
      <c r="BP59" s="1"/>
      <c r="BQ59" s="47"/>
      <c r="BR59" s="47"/>
      <c r="BS59" s="25"/>
      <c r="BT59" s="48"/>
      <c r="BU59" s="48"/>
      <c r="BX59" s="49"/>
      <c r="BY59" s="29"/>
      <c r="BZ59" s="48"/>
      <c r="CA59" s="48"/>
      <c r="CC59" s="48"/>
      <c r="CD59" s="48"/>
      <c r="CE59" s="29"/>
      <c r="CG59" s="29"/>
      <c r="CH59" s="47"/>
      <c r="CI59" s="47"/>
      <c r="CJ59" s="1"/>
      <c r="CK59" s="47"/>
      <c r="CL59" s="47"/>
      <c r="CM59" s="29"/>
      <c r="CN59" s="48"/>
      <c r="CO59" s="48"/>
      <c r="CR59" s="49"/>
      <c r="CS59" s="29"/>
      <c r="CT59" s="48"/>
      <c r="CU59" s="48"/>
      <c r="CW59" s="48"/>
      <c r="CX59" s="48"/>
      <c r="CY59" s="6"/>
      <c r="DA59" s="230"/>
      <c r="DB59" s="47"/>
      <c r="DC59" s="237"/>
      <c r="DD59" s="1"/>
      <c r="DE59" s="47"/>
      <c r="DF59" s="47"/>
      <c r="DG59" s="29"/>
      <c r="DH59" s="48"/>
      <c r="DI59" s="48"/>
      <c r="DL59" s="49"/>
      <c r="DM59" s="29"/>
      <c r="DN59" s="48"/>
      <c r="DO59" s="48"/>
      <c r="DQ59" s="48"/>
      <c r="DR59" s="48"/>
      <c r="DS59" s="6"/>
      <c r="DU59" s="29"/>
      <c r="DV59" s="47"/>
      <c r="DW59" s="47"/>
      <c r="DX59" s="1"/>
      <c r="DY59" s="47"/>
      <c r="DZ59" s="47"/>
      <c r="EA59" s="29"/>
      <c r="EC59" s="50"/>
      <c r="EF59" s="49"/>
      <c r="EG59" s="29"/>
      <c r="EH59" s="48"/>
      <c r="EI59" s="48"/>
      <c r="EK59" s="48"/>
      <c r="EL59" s="48"/>
      <c r="EM59" s="6"/>
      <c r="EO59" s="29"/>
      <c r="EP59" s="47"/>
      <c r="EQ59" s="47"/>
      <c r="ER59" s="1"/>
      <c r="ES59" s="47"/>
      <c r="ET59" s="47"/>
      <c r="EU59" s="29"/>
      <c r="EV59" s="48"/>
      <c r="EW59" s="48"/>
      <c r="EZ59" s="49"/>
      <c r="FA59" s="29"/>
      <c r="FB59" s="48"/>
      <c r="FC59" s="48"/>
      <c r="FE59" s="48"/>
      <c r="FF59" s="48"/>
      <c r="FG59" s="6"/>
      <c r="FI59" s="29"/>
      <c r="FJ59" s="47"/>
      <c r="FK59" s="47"/>
      <c r="FL59" s="1"/>
      <c r="FM59" s="47"/>
      <c r="FN59" s="47"/>
      <c r="FO59" s="29"/>
      <c r="FP59" s="48"/>
      <c r="FQ59" s="48"/>
      <c r="FT59" s="49"/>
      <c r="FU59" s="29"/>
      <c r="FV59" s="48"/>
      <c r="FW59" s="48"/>
      <c r="FY59" s="48"/>
      <c r="FZ59" s="48"/>
      <c r="GA59" s="19"/>
      <c r="GB59" s="52"/>
      <c r="GC59" s="52"/>
      <c r="GD59" s="58"/>
      <c r="GE59" s="1"/>
      <c r="GF59" s="52"/>
      <c r="GG59" s="53"/>
      <c r="GH59" s="1"/>
      <c r="GI59" s="55"/>
      <c r="GJ59" s="1"/>
      <c r="GK59" s="1"/>
      <c r="GL59" s="1"/>
      <c r="GM59" s="1"/>
      <c r="GN59" s="56"/>
      <c r="GO59" s="1"/>
      <c r="GP59" s="1"/>
      <c r="GQ59" s="1"/>
      <c r="GR59" s="1"/>
      <c r="GS59" s="1"/>
      <c r="GT59" s="1"/>
      <c r="GU59" s="19"/>
      <c r="GV59" s="52"/>
      <c r="GW59" s="52"/>
      <c r="GX59" s="58"/>
      <c r="GY59" s="1"/>
      <c r="GZ59" s="52"/>
      <c r="HA59" s="53"/>
      <c r="HB59" s="1"/>
      <c r="HC59" s="55"/>
      <c r="HD59" s="1"/>
      <c r="HE59" s="1"/>
      <c r="HF59" s="1"/>
      <c r="HG59" s="1"/>
      <c r="HH59" s="56"/>
      <c r="HI59" s="1"/>
      <c r="HJ59" s="1"/>
      <c r="HK59" s="1"/>
      <c r="HL59" s="1"/>
      <c r="HM59" s="1"/>
      <c r="HN59" s="1"/>
      <c r="HO59" s="19"/>
      <c r="HP59" s="52"/>
      <c r="HQ59" s="52"/>
      <c r="HR59" s="58"/>
      <c r="HS59" s="1"/>
      <c r="HT59" s="52"/>
      <c r="HU59" s="53"/>
      <c r="HV59" s="1"/>
      <c r="HW59" s="55"/>
      <c r="HX59" s="1"/>
      <c r="HY59" s="1"/>
      <c r="HZ59" s="1"/>
      <c r="IA59" s="1"/>
      <c r="IB59" s="56"/>
      <c r="IC59" s="1"/>
      <c r="ID59" s="1"/>
      <c r="IE59" s="1"/>
      <c r="IF59" s="1"/>
      <c r="IG59" s="1"/>
      <c r="IH59" s="1"/>
      <c r="II59" s="19"/>
      <c r="IJ59" s="52"/>
      <c r="IK59" s="52"/>
      <c r="IL59" s="58"/>
      <c r="IM59" s="1"/>
      <c r="IN59" s="52"/>
      <c r="IO59" s="53"/>
      <c r="IP59" s="1"/>
      <c r="IQ59" s="55"/>
      <c r="IR59" s="1"/>
      <c r="IS59" s="1"/>
      <c r="IT59" s="1"/>
      <c r="IU59" s="1"/>
      <c r="IV59" s="56"/>
      <c r="IW59" s="1"/>
      <c r="IX59" s="1"/>
      <c r="IY59" s="1"/>
      <c r="IZ59" s="1"/>
      <c r="JA59" s="1"/>
      <c r="JB59" s="1"/>
    </row>
    <row r="60" spans="1:262" s="3" customFormat="1" ht="13.5" customHeight="1">
      <c r="A60" s="46"/>
      <c r="B60" s="1"/>
      <c r="C60" s="6"/>
      <c r="E60" s="29"/>
      <c r="F60" s="47"/>
      <c r="G60" s="48"/>
      <c r="H60" s="1"/>
      <c r="I60" s="47"/>
      <c r="J60" s="48"/>
      <c r="K60" s="29"/>
      <c r="L60" s="48"/>
      <c r="M60" s="48"/>
      <c r="P60" s="49"/>
      <c r="Q60" s="29"/>
      <c r="R60" s="48"/>
      <c r="S60" s="48"/>
      <c r="U60" s="48"/>
      <c r="V60" s="48"/>
      <c r="W60" s="6"/>
      <c r="Y60" s="29"/>
      <c r="Z60" s="47"/>
      <c r="AA60" s="47"/>
      <c r="AB60" s="1"/>
      <c r="AC60" s="47"/>
      <c r="AD60" s="47"/>
      <c r="AE60" s="29"/>
      <c r="AF60" s="48"/>
      <c r="AG60" s="48"/>
      <c r="AJ60" s="49"/>
      <c r="AK60" s="29"/>
      <c r="AM60" s="48"/>
      <c r="AO60" s="48"/>
      <c r="AP60" s="48"/>
      <c r="AQ60" s="6"/>
      <c r="AS60" s="29"/>
      <c r="AT60" s="47"/>
      <c r="AU60" s="47"/>
      <c r="AV60" s="1"/>
      <c r="AW60" s="48"/>
      <c r="AX60" s="48"/>
      <c r="AY60" s="29"/>
      <c r="AZ60" s="48"/>
      <c r="BA60" s="48"/>
      <c r="BD60" s="49"/>
      <c r="BE60" s="29"/>
      <c r="BF60" s="48"/>
      <c r="BG60" s="48"/>
      <c r="BI60" s="48"/>
      <c r="BJ60" s="48"/>
      <c r="BK60" s="6"/>
      <c r="BM60" s="29"/>
      <c r="BN60" s="47"/>
      <c r="BO60" s="47"/>
      <c r="BP60" s="1"/>
      <c r="BQ60" s="47"/>
      <c r="BR60" s="47"/>
      <c r="BS60" s="25"/>
      <c r="BT60" s="48"/>
      <c r="BU60" s="48"/>
      <c r="BX60" s="49"/>
      <c r="BY60" s="29"/>
      <c r="BZ60" s="48"/>
      <c r="CA60" s="48"/>
      <c r="CC60" s="48"/>
      <c r="CD60" s="48"/>
      <c r="CE60" s="29"/>
      <c r="CG60" s="29"/>
      <c r="CH60" s="47"/>
      <c r="CI60" s="47"/>
      <c r="CJ60" s="1"/>
      <c r="CK60" s="47"/>
      <c r="CL60" s="47"/>
      <c r="CM60" s="29"/>
      <c r="CN60" s="48"/>
      <c r="CO60" s="48"/>
      <c r="CR60" s="49"/>
      <c r="CS60" s="29"/>
      <c r="CT60" s="48"/>
      <c r="CU60" s="48"/>
      <c r="CW60" s="48"/>
      <c r="CX60" s="48"/>
      <c r="CY60" s="6"/>
      <c r="DA60" s="230"/>
      <c r="DB60" s="47"/>
      <c r="DC60" s="237"/>
      <c r="DD60" s="1"/>
      <c r="DE60" s="47"/>
      <c r="DF60" s="47"/>
      <c r="DG60" s="29"/>
      <c r="DH60" s="48"/>
      <c r="DI60" s="48"/>
      <c r="DL60" s="49"/>
      <c r="DM60" s="29"/>
      <c r="DN60" s="48"/>
      <c r="DO60" s="48"/>
      <c r="DQ60" s="48"/>
      <c r="DR60" s="48"/>
      <c r="DS60" s="6"/>
      <c r="DU60" s="29"/>
      <c r="DV60" s="47"/>
      <c r="DW60" s="47"/>
      <c r="DX60" s="1"/>
      <c r="DY60" s="47"/>
      <c r="DZ60" s="47"/>
      <c r="EA60" s="29"/>
      <c r="EC60" s="50"/>
      <c r="EF60" s="49"/>
      <c r="EG60" s="29"/>
      <c r="EH60" s="48"/>
      <c r="EI60" s="48"/>
      <c r="EK60" s="48"/>
      <c r="EL60" s="48"/>
      <c r="EM60" s="6"/>
      <c r="EO60" s="29"/>
      <c r="EP60" s="47"/>
      <c r="EQ60" s="47"/>
      <c r="ER60" s="1"/>
      <c r="ES60" s="47"/>
      <c r="ET60" s="47"/>
      <c r="EU60" s="29"/>
      <c r="EV60" s="48"/>
      <c r="EW60" s="48"/>
      <c r="EZ60" s="49"/>
      <c r="FA60" s="29"/>
      <c r="FB60" s="48"/>
      <c r="FC60" s="48"/>
      <c r="FE60" s="48"/>
      <c r="FF60" s="48"/>
      <c r="FG60" s="6"/>
      <c r="FI60" s="29"/>
      <c r="FJ60" s="47"/>
      <c r="FK60" s="47"/>
      <c r="FL60" s="1"/>
      <c r="FM60" s="47"/>
      <c r="FN60" s="47"/>
      <c r="FO60" s="29"/>
      <c r="FP60" s="48"/>
      <c r="FQ60" s="48"/>
      <c r="FT60" s="49"/>
      <c r="FU60" s="29"/>
      <c r="FV60" s="48"/>
      <c r="FW60" s="48"/>
      <c r="FY60" s="48"/>
      <c r="FZ60" s="48"/>
      <c r="GA60" s="19"/>
      <c r="GB60" s="52"/>
      <c r="GC60" s="52"/>
      <c r="GD60" s="58"/>
      <c r="GE60" s="1"/>
      <c r="GF60" s="52"/>
      <c r="GG60" s="53"/>
      <c r="GH60" s="1"/>
      <c r="GI60" s="55"/>
      <c r="GJ60" s="1"/>
      <c r="GK60" s="1"/>
      <c r="GL60" s="1"/>
      <c r="GM60" s="1"/>
      <c r="GN60" s="56"/>
      <c r="GO60" s="1"/>
      <c r="GP60" s="1"/>
      <c r="GQ60" s="1"/>
      <c r="GR60" s="1"/>
      <c r="GS60" s="1"/>
      <c r="GT60" s="1"/>
      <c r="GU60" s="19"/>
      <c r="GV60" s="52"/>
      <c r="GW60" s="52"/>
      <c r="GX60" s="58"/>
      <c r="GY60" s="1"/>
      <c r="GZ60" s="52"/>
      <c r="HA60" s="53"/>
      <c r="HB60" s="1"/>
      <c r="HC60" s="55"/>
      <c r="HD60" s="1"/>
      <c r="HE60" s="1"/>
      <c r="HF60" s="1"/>
      <c r="HG60" s="1"/>
      <c r="HH60" s="56"/>
      <c r="HI60" s="1"/>
      <c r="HJ60" s="1"/>
      <c r="HK60" s="1"/>
      <c r="HL60" s="1"/>
      <c r="HM60" s="1"/>
      <c r="HN60" s="1"/>
      <c r="HO60" s="19"/>
      <c r="HP60" s="52"/>
      <c r="HQ60" s="52"/>
      <c r="HR60" s="58"/>
      <c r="HS60" s="1"/>
      <c r="HT60" s="52"/>
      <c r="HU60" s="53"/>
      <c r="HV60" s="1"/>
      <c r="HW60" s="55"/>
      <c r="HX60" s="1"/>
      <c r="HY60" s="1"/>
      <c r="HZ60" s="1"/>
      <c r="IA60" s="1"/>
      <c r="IB60" s="56"/>
      <c r="IC60" s="1"/>
      <c r="ID60" s="1"/>
      <c r="IE60" s="1"/>
      <c r="IF60" s="1"/>
      <c r="IG60" s="1"/>
      <c r="IH60" s="1"/>
      <c r="II60" s="19"/>
      <c r="IJ60" s="52"/>
      <c r="IK60" s="52"/>
      <c r="IL60" s="58"/>
      <c r="IM60" s="1"/>
      <c r="IN60" s="52"/>
      <c r="IO60" s="53"/>
      <c r="IP60" s="1"/>
      <c r="IQ60" s="55"/>
      <c r="IR60" s="1"/>
      <c r="IS60" s="1"/>
      <c r="IT60" s="1"/>
      <c r="IU60" s="1"/>
      <c r="IV60" s="56"/>
      <c r="IW60" s="1"/>
      <c r="IX60" s="1"/>
      <c r="IY60" s="1"/>
      <c r="IZ60" s="1"/>
      <c r="JA60" s="1"/>
      <c r="JB60" s="1"/>
    </row>
    <row r="61" spans="1:262" s="3" customFormat="1" ht="13.5" customHeight="1">
      <c r="A61" s="46"/>
      <c r="B61" s="1"/>
      <c r="C61" s="6"/>
      <c r="E61" s="29"/>
      <c r="F61" s="47"/>
      <c r="G61" s="48"/>
      <c r="H61" s="1"/>
      <c r="I61" s="47"/>
      <c r="J61" s="48"/>
      <c r="K61" s="29"/>
      <c r="L61" s="48"/>
      <c r="M61" s="48"/>
      <c r="P61" s="49"/>
      <c r="Q61" s="29"/>
      <c r="R61" s="48"/>
      <c r="S61" s="48"/>
      <c r="U61" s="48"/>
      <c r="V61" s="48"/>
      <c r="W61" s="6"/>
      <c r="Y61" s="29"/>
      <c r="Z61" s="47"/>
      <c r="AA61" s="47"/>
      <c r="AB61" s="1"/>
      <c r="AC61" s="47"/>
      <c r="AD61" s="47"/>
      <c r="AE61" s="29"/>
      <c r="AF61" s="48"/>
      <c r="AG61" s="48"/>
      <c r="AJ61" s="49"/>
      <c r="AK61" s="29"/>
      <c r="AM61" s="48"/>
      <c r="AO61" s="48"/>
      <c r="AP61" s="48"/>
      <c r="AQ61" s="6"/>
      <c r="AS61" s="29"/>
      <c r="AT61" s="47"/>
      <c r="AU61" s="47"/>
      <c r="AV61" s="1"/>
      <c r="AW61" s="48"/>
      <c r="AX61" s="48"/>
      <c r="AY61" s="29"/>
      <c r="AZ61" s="48"/>
      <c r="BA61" s="48"/>
      <c r="BD61" s="49"/>
      <c r="BE61" s="29"/>
      <c r="BF61" s="48"/>
      <c r="BG61" s="48"/>
      <c r="BI61" s="48"/>
      <c r="BJ61" s="48"/>
      <c r="BK61" s="6"/>
      <c r="BM61" s="29"/>
      <c r="BN61" s="47"/>
      <c r="BO61" s="47"/>
      <c r="BP61" s="1"/>
      <c r="BQ61" s="47"/>
      <c r="BR61" s="47"/>
      <c r="BS61" s="25"/>
      <c r="BT61" s="48"/>
      <c r="BU61" s="48"/>
      <c r="BX61" s="49"/>
      <c r="BY61" s="29"/>
      <c r="BZ61" s="48"/>
      <c r="CA61" s="48"/>
      <c r="CC61" s="48"/>
      <c r="CD61" s="48"/>
      <c r="CE61" s="29"/>
      <c r="CG61" s="29"/>
      <c r="CH61" s="47"/>
      <c r="CI61" s="47"/>
      <c r="CJ61" s="1"/>
      <c r="CK61" s="47"/>
      <c r="CL61" s="47"/>
      <c r="CM61" s="29"/>
      <c r="CN61" s="48"/>
      <c r="CO61" s="48"/>
      <c r="CR61" s="49"/>
      <c r="CS61" s="29"/>
      <c r="CT61" s="48"/>
      <c r="CU61" s="48"/>
      <c r="CW61" s="48"/>
      <c r="CX61" s="48"/>
      <c r="CY61" s="6"/>
      <c r="DA61" s="230"/>
      <c r="DB61" s="47"/>
      <c r="DC61" s="237"/>
      <c r="DD61" s="1"/>
      <c r="DE61" s="47"/>
      <c r="DF61" s="47"/>
      <c r="DG61" s="29"/>
      <c r="DH61" s="48"/>
      <c r="DI61" s="48"/>
      <c r="DL61" s="49"/>
      <c r="DM61" s="29"/>
      <c r="DN61" s="48"/>
      <c r="DO61" s="48"/>
      <c r="DQ61" s="48"/>
      <c r="DR61" s="48"/>
      <c r="DS61" s="6"/>
      <c r="DU61" s="29"/>
      <c r="DV61" s="47"/>
      <c r="DW61" s="47"/>
      <c r="DX61" s="1"/>
      <c r="DY61" s="47"/>
      <c r="DZ61" s="47"/>
      <c r="EA61" s="29"/>
      <c r="EC61" s="50"/>
      <c r="EF61" s="49"/>
      <c r="EG61" s="29"/>
      <c r="EH61" s="48"/>
      <c r="EI61" s="48"/>
      <c r="EK61" s="48"/>
      <c r="EL61" s="48"/>
      <c r="EM61" s="6"/>
      <c r="EO61" s="29"/>
      <c r="EP61" s="47"/>
      <c r="EQ61" s="47"/>
      <c r="ER61" s="1"/>
      <c r="ES61" s="47"/>
      <c r="ET61" s="47"/>
      <c r="EU61" s="29"/>
      <c r="EV61" s="48"/>
      <c r="EW61" s="48"/>
      <c r="EZ61" s="49"/>
      <c r="FA61" s="29"/>
      <c r="FB61" s="48"/>
      <c r="FC61" s="48"/>
      <c r="FE61" s="48"/>
      <c r="FF61" s="48"/>
      <c r="FG61" s="6"/>
      <c r="FI61" s="29"/>
      <c r="FJ61" s="47"/>
      <c r="FK61" s="47"/>
      <c r="FL61" s="1"/>
      <c r="FM61" s="47"/>
      <c r="FN61" s="47"/>
      <c r="FO61" s="29"/>
      <c r="FP61" s="48"/>
      <c r="FQ61" s="48"/>
      <c r="FT61" s="49"/>
      <c r="FU61" s="29"/>
      <c r="FV61" s="48"/>
      <c r="FW61" s="48"/>
      <c r="FY61" s="48"/>
      <c r="FZ61" s="48"/>
      <c r="GA61" s="59"/>
      <c r="GB61" s="52"/>
      <c r="GC61" s="53"/>
      <c r="GD61" s="54"/>
      <c r="GE61" s="53"/>
      <c r="GF61" s="52"/>
      <c r="GG61" s="53"/>
      <c r="GH61" s="53"/>
      <c r="GI61" s="60"/>
      <c r="GJ61" s="53"/>
      <c r="GN61" s="49"/>
      <c r="GS61" s="54"/>
      <c r="GT61" s="53"/>
      <c r="GU61" s="59"/>
      <c r="GV61" s="52"/>
      <c r="GW61" s="53"/>
      <c r="GX61" s="54"/>
      <c r="GY61" s="53"/>
      <c r="GZ61" s="52"/>
      <c r="HA61" s="53"/>
      <c r="HB61" s="53"/>
      <c r="HC61" s="60"/>
      <c r="HD61" s="53"/>
      <c r="HH61" s="49"/>
      <c r="HM61" s="54"/>
      <c r="HN61" s="53"/>
      <c r="HO61" s="59"/>
      <c r="HP61" s="52"/>
      <c r="HQ61" s="53"/>
      <c r="HR61" s="54"/>
      <c r="HS61" s="53"/>
      <c r="HT61" s="52"/>
      <c r="HU61" s="53"/>
      <c r="HV61" s="53"/>
      <c r="HW61" s="60"/>
      <c r="HX61" s="53"/>
      <c r="IB61" s="49"/>
      <c r="IG61" s="54"/>
      <c r="IH61" s="53"/>
      <c r="II61" s="59"/>
      <c r="IJ61" s="52"/>
      <c r="IK61" s="53"/>
      <c r="IL61" s="54"/>
      <c r="IM61" s="53"/>
      <c r="IN61" s="52"/>
      <c r="IO61" s="53"/>
      <c r="IP61" s="53"/>
      <c r="IQ61" s="60"/>
      <c r="IR61" s="53"/>
      <c r="IV61" s="49"/>
      <c r="JA61" s="54"/>
      <c r="JB61" s="53"/>
    </row>
    <row r="62" spans="1:262" s="3" customFormat="1" ht="13.5" customHeight="1">
      <c r="A62" s="46"/>
      <c r="B62" s="1"/>
      <c r="C62" s="6"/>
      <c r="E62" s="29"/>
      <c r="F62" s="47"/>
      <c r="G62" s="48"/>
      <c r="H62" s="1"/>
      <c r="I62" s="47"/>
      <c r="J62" s="48"/>
      <c r="K62" s="29"/>
      <c r="L62" s="48"/>
      <c r="M62" s="48"/>
      <c r="P62" s="49"/>
      <c r="Q62" s="29"/>
      <c r="R62" s="48"/>
      <c r="S62" s="48"/>
      <c r="U62" s="48"/>
      <c r="V62" s="48"/>
      <c r="W62" s="6"/>
      <c r="Y62" s="29"/>
      <c r="Z62" s="47"/>
      <c r="AA62" s="47"/>
      <c r="AB62" s="1"/>
      <c r="AC62" s="47"/>
      <c r="AD62" s="47"/>
      <c r="AE62" s="29"/>
      <c r="AF62" s="48"/>
      <c r="AG62" s="48"/>
      <c r="AJ62" s="49"/>
      <c r="AK62" s="29"/>
      <c r="AM62" s="48"/>
      <c r="AO62" s="48"/>
      <c r="AP62" s="48"/>
      <c r="AQ62" s="6"/>
      <c r="AS62" s="29"/>
      <c r="AT62" s="47"/>
      <c r="AU62" s="47"/>
      <c r="AV62" s="1"/>
      <c r="AW62" s="47"/>
      <c r="AX62" s="47"/>
      <c r="AY62" s="29"/>
      <c r="AZ62" s="48"/>
      <c r="BA62" s="48"/>
      <c r="BD62" s="49"/>
      <c r="BE62" s="29"/>
      <c r="BF62" s="48"/>
      <c r="BG62" s="48"/>
      <c r="BI62" s="48"/>
      <c r="BJ62" s="48"/>
      <c r="BK62" s="6"/>
      <c r="BM62" s="29"/>
      <c r="BN62" s="47"/>
      <c r="BO62" s="47"/>
      <c r="BP62" s="1"/>
      <c r="BQ62" s="47"/>
      <c r="BR62" s="47"/>
      <c r="BS62" s="25"/>
      <c r="BT62" s="48"/>
      <c r="BU62" s="48"/>
      <c r="BX62" s="49"/>
      <c r="BY62" s="29"/>
      <c r="BZ62" s="48"/>
      <c r="CA62" s="48"/>
      <c r="CC62" s="48"/>
      <c r="CD62" s="48"/>
      <c r="CE62" s="29"/>
      <c r="CG62" s="29"/>
      <c r="CH62" s="47"/>
      <c r="CI62" s="47"/>
      <c r="CJ62" s="1"/>
      <c r="CK62" s="47"/>
      <c r="CL62" s="47"/>
      <c r="CM62" s="29"/>
      <c r="CN62" s="48"/>
      <c r="CO62" s="48"/>
      <c r="CR62" s="49"/>
      <c r="CS62" s="29"/>
      <c r="CT62" s="48"/>
      <c r="CU62" s="48"/>
      <c r="CW62" s="48"/>
      <c r="CX62" s="48"/>
      <c r="CY62" s="6"/>
      <c r="DA62" s="230"/>
      <c r="DB62" s="47"/>
      <c r="DC62" s="237"/>
      <c r="DD62" s="1"/>
      <c r="DE62" s="47"/>
      <c r="DF62" s="47"/>
      <c r="DG62" s="29"/>
      <c r="DH62" s="48"/>
      <c r="DI62" s="48"/>
      <c r="DL62" s="49"/>
      <c r="DM62" s="29"/>
      <c r="DN62" s="48"/>
      <c r="DO62" s="48"/>
      <c r="DQ62" s="48"/>
      <c r="DR62" s="48"/>
      <c r="DS62" s="6"/>
      <c r="DU62" s="29"/>
      <c r="DV62" s="47"/>
      <c r="DW62" s="47"/>
      <c r="DX62" s="1"/>
      <c r="DY62" s="47"/>
      <c r="DZ62" s="47"/>
      <c r="EA62" s="29"/>
      <c r="EC62" s="50"/>
      <c r="EF62" s="49"/>
      <c r="EG62" s="29"/>
      <c r="EH62" s="48"/>
      <c r="EI62" s="48"/>
      <c r="EK62" s="48"/>
      <c r="EL62" s="48"/>
      <c r="EM62" s="6"/>
      <c r="EO62" s="29"/>
      <c r="EP62" s="47"/>
      <c r="EQ62" s="47"/>
      <c r="ER62" s="1"/>
      <c r="ES62" s="47"/>
      <c r="ET62" s="47"/>
      <c r="EU62" s="29"/>
      <c r="EV62" s="48"/>
      <c r="EW62" s="48"/>
      <c r="EZ62" s="49"/>
      <c r="FA62" s="29"/>
      <c r="FB62" s="48"/>
      <c r="FC62" s="48"/>
      <c r="FE62" s="48"/>
      <c r="FF62" s="48"/>
      <c r="FG62" s="6"/>
      <c r="FI62" s="29"/>
      <c r="FJ62" s="47"/>
      <c r="FK62" s="47"/>
      <c r="FL62" s="1"/>
      <c r="FM62" s="47"/>
      <c r="FN62" s="47"/>
      <c r="FO62" s="29"/>
      <c r="FP62" s="48"/>
      <c r="FQ62" s="48"/>
      <c r="FT62" s="49"/>
      <c r="FU62" s="29"/>
      <c r="FV62" s="48"/>
      <c r="FW62" s="48"/>
      <c r="FY62" s="48"/>
      <c r="FZ62" s="48"/>
      <c r="GA62" s="19"/>
      <c r="GB62" s="52"/>
      <c r="GC62" s="52"/>
      <c r="GD62" s="58"/>
      <c r="GE62" s="1"/>
      <c r="GF62" s="52"/>
      <c r="GG62" s="53"/>
      <c r="GH62" s="1"/>
      <c r="GI62" s="55"/>
      <c r="GJ62" s="1"/>
      <c r="GK62" s="1"/>
      <c r="GL62" s="1"/>
      <c r="GM62" s="1"/>
      <c r="GN62" s="56"/>
      <c r="GO62" s="1"/>
      <c r="GP62" s="1"/>
      <c r="GQ62" s="1"/>
      <c r="GR62" s="1"/>
      <c r="GS62" s="1"/>
      <c r="GT62" s="1"/>
      <c r="GU62" s="19"/>
      <c r="GV62" s="52"/>
      <c r="GW62" s="52"/>
      <c r="GX62" s="58"/>
      <c r="GY62" s="1"/>
      <c r="GZ62" s="52"/>
      <c r="HA62" s="53"/>
      <c r="HB62" s="1"/>
      <c r="HC62" s="55"/>
      <c r="HD62" s="1"/>
      <c r="HE62" s="1"/>
      <c r="HF62" s="1"/>
      <c r="HG62" s="1"/>
      <c r="HH62" s="56"/>
      <c r="HI62" s="1"/>
      <c r="HJ62" s="1"/>
      <c r="HK62" s="1"/>
      <c r="HL62" s="1"/>
      <c r="HM62" s="1"/>
      <c r="HN62" s="1"/>
      <c r="HO62" s="19"/>
      <c r="HP62" s="52"/>
      <c r="HQ62" s="52"/>
      <c r="HR62" s="58"/>
      <c r="HS62" s="1"/>
      <c r="HT62" s="52"/>
      <c r="HU62" s="53"/>
      <c r="HV62" s="1"/>
      <c r="HW62" s="55"/>
      <c r="HX62" s="1"/>
      <c r="HY62" s="1"/>
      <c r="HZ62" s="1"/>
      <c r="IA62" s="1"/>
      <c r="IB62" s="56"/>
      <c r="IC62" s="1"/>
      <c r="ID62" s="1"/>
      <c r="IE62" s="1"/>
      <c r="IF62" s="1"/>
      <c r="IG62" s="1"/>
      <c r="IH62" s="1"/>
      <c r="II62" s="19"/>
      <c r="IJ62" s="52"/>
      <c r="IK62" s="52"/>
      <c r="IL62" s="58"/>
      <c r="IM62" s="1"/>
      <c r="IN62" s="52"/>
      <c r="IO62" s="53"/>
      <c r="IP62" s="1"/>
      <c r="IQ62" s="55"/>
      <c r="IR62" s="1"/>
      <c r="IS62" s="1"/>
      <c r="IT62" s="1"/>
      <c r="IU62" s="1"/>
      <c r="IV62" s="56"/>
      <c r="IW62" s="1"/>
      <c r="IX62" s="1"/>
      <c r="IY62" s="1"/>
      <c r="IZ62" s="1"/>
      <c r="JA62" s="1"/>
      <c r="JB62" s="1"/>
    </row>
    <row r="63" spans="1:262" s="3" customFormat="1" ht="13.5" customHeight="1">
      <c r="A63" s="46"/>
      <c r="B63" s="1"/>
      <c r="C63" s="6"/>
      <c r="E63" s="29"/>
      <c r="F63" s="47"/>
      <c r="G63" s="48"/>
      <c r="H63" s="1"/>
      <c r="I63" s="47"/>
      <c r="J63" s="48"/>
      <c r="K63" s="29"/>
      <c r="L63" s="48"/>
      <c r="M63" s="48"/>
      <c r="P63" s="49"/>
      <c r="Q63" s="29"/>
      <c r="R63" s="48"/>
      <c r="S63" s="48"/>
      <c r="U63" s="48"/>
      <c r="V63" s="48"/>
      <c r="W63" s="6"/>
      <c r="Y63" s="29"/>
      <c r="Z63" s="47"/>
      <c r="AA63" s="47"/>
      <c r="AB63" s="1"/>
      <c r="AC63" s="47"/>
      <c r="AD63" s="47"/>
      <c r="AE63" s="29"/>
      <c r="AF63" s="48"/>
      <c r="AG63" s="48"/>
      <c r="AJ63" s="49"/>
      <c r="AK63" s="29"/>
      <c r="AM63" s="48"/>
      <c r="AO63" s="48"/>
      <c r="AP63" s="48"/>
      <c r="AQ63" s="6"/>
      <c r="AS63" s="29"/>
      <c r="AT63" s="47"/>
      <c r="AU63" s="47"/>
      <c r="AV63" s="1"/>
      <c r="AW63" s="47"/>
      <c r="AX63" s="47"/>
      <c r="AY63" s="29"/>
      <c r="AZ63" s="48"/>
      <c r="BA63" s="48"/>
      <c r="BD63" s="49"/>
      <c r="BE63" s="29"/>
      <c r="BF63" s="48"/>
      <c r="BG63" s="48"/>
      <c r="BI63" s="48"/>
      <c r="BJ63" s="48"/>
      <c r="BK63" s="6"/>
      <c r="BM63" s="29"/>
      <c r="BN63" s="47"/>
      <c r="BO63" s="47"/>
      <c r="BP63" s="1"/>
      <c r="BQ63" s="47"/>
      <c r="BR63" s="47"/>
      <c r="BS63" s="25"/>
      <c r="BT63" s="48"/>
      <c r="BU63" s="48"/>
      <c r="BX63" s="49"/>
      <c r="BY63" s="29"/>
      <c r="BZ63" s="48"/>
      <c r="CA63" s="48"/>
      <c r="CC63" s="48"/>
      <c r="CD63" s="48"/>
      <c r="CE63" s="29"/>
      <c r="CG63" s="29"/>
      <c r="CH63" s="47"/>
      <c r="CI63" s="47"/>
      <c r="CJ63" s="1"/>
      <c r="CK63" s="47"/>
      <c r="CL63" s="47"/>
      <c r="CM63" s="29"/>
      <c r="CN63" s="48"/>
      <c r="CO63" s="48"/>
      <c r="CR63" s="49"/>
      <c r="CS63" s="29"/>
      <c r="CT63" s="48"/>
      <c r="CU63" s="48"/>
      <c r="CW63" s="48"/>
      <c r="CX63" s="48"/>
      <c r="CY63" s="6"/>
      <c r="DA63" s="230"/>
      <c r="DB63" s="47"/>
      <c r="DC63" s="237"/>
      <c r="DD63" s="1"/>
      <c r="DE63" s="47"/>
      <c r="DF63" s="47"/>
      <c r="DG63" s="29"/>
      <c r="DH63" s="48"/>
      <c r="DI63" s="48"/>
      <c r="DL63" s="49"/>
      <c r="DM63" s="29"/>
      <c r="DN63" s="48"/>
      <c r="DO63" s="48"/>
      <c r="DQ63" s="48"/>
      <c r="DR63" s="48"/>
      <c r="DS63" s="6"/>
      <c r="DU63" s="29"/>
      <c r="DV63" s="47"/>
      <c r="DW63" s="47"/>
      <c r="DX63" s="1"/>
      <c r="DY63" s="47"/>
      <c r="DZ63" s="47"/>
      <c r="EA63" s="29"/>
      <c r="EC63" s="50"/>
      <c r="EF63" s="49"/>
      <c r="EG63" s="29"/>
      <c r="EH63" s="48"/>
      <c r="EI63" s="48"/>
      <c r="EK63" s="48"/>
      <c r="EL63" s="48"/>
      <c r="EM63" s="6"/>
      <c r="EO63" s="29"/>
      <c r="EP63" s="47"/>
      <c r="EQ63" s="47"/>
      <c r="ER63" s="1"/>
      <c r="ES63" s="47"/>
      <c r="ET63" s="47"/>
      <c r="EU63" s="29"/>
      <c r="EV63" s="48"/>
      <c r="EW63" s="48"/>
      <c r="EZ63" s="49"/>
      <c r="FA63" s="29"/>
      <c r="FB63" s="48"/>
      <c r="FC63" s="48"/>
      <c r="FE63" s="48"/>
      <c r="FF63" s="48"/>
      <c r="FG63" s="6"/>
      <c r="FI63" s="29"/>
      <c r="FJ63" s="47"/>
      <c r="FK63" s="47"/>
      <c r="FL63" s="1"/>
      <c r="FM63" s="47"/>
      <c r="FN63" s="47"/>
      <c r="FO63" s="29"/>
      <c r="FP63" s="48"/>
      <c r="FQ63" s="48"/>
      <c r="FT63" s="49"/>
      <c r="FU63" s="29"/>
      <c r="FV63" s="48"/>
      <c r="FW63" s="48"/>
      <c r="FY63" s="48"/>
      <c r="FZ63" s="48"/>
      <c r="GA63" s="19"/>
      <c r="GB63" s="52"/>
      <c r="GC63" s="52"/>
      <c r="GD63" s="58"/>
      <c r="GE63" s="58"/>
      <c r="GF63" s="52"/>
      <c r="GG63" s="53"/>
      <c r="GH63" s="1"/>
      <c r="GI63" s="55"/>
      <c r="GJ63" s="1"/>
      <c r="GK63" s="1"/>
      <c r="GL63" s="1"/>
      <c r="GM63" s="1"/>
      <c r="GN63" s="56"/>
      <c r="GO63" s="1"/>
      <c r="GP63" s="1"/>
      <c r="GQ63" s="1"/>
      <c r="GR63" s="1"/>
      <c r="GS63" s="1"/>
      <c r="GT63" s="1"/>
      <c r="GU63" s="19"/>
      <c r="GV63" s="52"/>
      <c r="GW63" s="52"/>
      <c r="GX63" s="58"/>
      <c r="GY63" s="58"/>
      <c r="GZ63" s="52"/>
      <c r="HA63" s="53"/>
      <c r="HB63" s="1"/>
      <c r="HC63" s="55"/>
      <c r="HD63" s="1"/>
      <c r="HE63" s="1"/>
      <c r="HF63" s="1"/>
      <c r="HG63" s="1"/>
      <c r="HH63" s="56"/>
      <c r="HI63" s="1"/>
      <c r="HJ63" s="1"/>
      <c r="HK63" s="1"/>
      <c r="HL63" s="1"/>
      <c r="HM63" s="1"/>
      <c r="HN63" s="1"/>
      <c r="HO63" s="19"/>
      <c r="HP63" s="52"/>
      <c r="HQ63" s="52"/>
      <c r="HR63" s="58"/>
      <c r="HS63" s="58"/>
      <c r="HT63" s="52"/>
      <c r="HU63" s="53"/>
      <c r="HV63" s="1"/>
      <c r="HW63" s="55"/>
      <c r="HX63" s="1"/>
      <c r="HY63" s="1"/>
      <c r="HZ63" s="1"/>
      <c r="IA63" s="1"/>
      <c r="IB63" s="56"/>
      <c r="IC63" s="1"/>
      <c r="ID63" s="1"/>
      <c r="IE63" s="1"/>
      <c r="IF63" s="1"/>
      <c r="IG63" s="1"/>
      <c r="IH63" s="1"/>
      <c r="II63" s="19"/>
      <c r="IJ63" s="52"/>
      <c r="IK63" s="52"/>
      <c r="IL63" s="58"/>
      <c r="IM63" s="58"/>
      <c r="IN63" s="52"/>
      <c r="IO63" s="53"/>
      <c r="IP63" s="1"/>
      <c r="IQ63" s="55"/>
      <c r="IR63" s="1"/>
      <c r="IS63" s="1"/>
      <c r="IT63" s="1"/>
      <c r="IU63" s="1"/>
      <c r="IV63" s="56"/>
      <c r="IW63" s="1"/>
      <c r="IX63" s="1"/>
      <c r="IY63" s="1"/>
      <c r="IZ63" s="1"/>
      <c r="JA63" s="1"/>
      <c r="JB63" s="1"/>
    </row>
    <row r="64" spans="1:262" s="3" customFormat="1" ht="13.5" customHeight="1">
      <c r="A64" s="46"/>
      <c r="B64" s="1"/>
      <c r="C64" s="6"/>
      <c r="E64" s="29"/>
      <c r="F64" s="47"/>
      <c r="G64" s="48"/>
      <c r="H64" s="1"/>
      <c r="I64" s="47"/>
      <c r="J64" s="48"/>
      <c r="K64" s="29"/>
      <c r="L64" s="48"/>
      <c r="M64" s="48"/>
      <c r="P64" s="49"/>
      <c r="Q64" s="29"/>
      <c r="R64" s="48"/>
      <c r="S64" s="48"/>
      <c r="U64" s="48"/>
      <c r="V64" s="48"/>
      <c r="W64" s="6"/>
      <c r="Y64" s="29"/>
      <c r="Z64" s="47"/>
      <c r="AA64" s="47"/>
      <c r="AB64" s="1"/>
      <c r="AC64" s="47"/>
      <c r="AD64" s="47"/>
      <c r="AE64" s="29"/>
      <c r="AF64" s="48"/>
      <c r="AG64" s="48"/>
      <c r="AJ64" s="49"/>
      <c r="AK64" s="29"/>
      <c r="AM64" s="48"/>
      <c r="AO64" s="48"/>
      <c r="AP64" s="48"/>
      <c r="AQ64" s="6"/>
      <c r="AS64" s="29"/>
      <c r="AT64" s="47"/>
      <c r="AU64" s="47"/>
      <c r="AV64" s="1"/>
      <c r="AW64" s="47"/>
      <c r="AX64" s="47"/>
      <c r="AY64" s="29"/>
      <c r="AZ64" s="48"/>
      <c r="BA64" s="48"/>
      <c r="BD64" s="49"/>
      <c r="BE64" s="29"/>
      <c r="BF64" s="48"/>
      <c r="BG64" s="48"/>
      <c r="BI64" s="48"/>
      <c r="BJ64" s="48"/>
      <c r="BK64" s="6"/>
      <c r="BM64" s="29"/>
      <c r="BN64" s="47"/>
      <c r="BO64" s="47"/>
      <c r="BP64" s="1"/>
      <c r="BQ64" s="47"/>
      <c r="BR64" s="47"/>
      <c r="BS64" s="25"/>
      <c r="BT64" s="48"/>
      <c r="BU64" s="48"/>
      <c r="BX64" s="49"/>
      <c r="BY64" s="29"/>
      <c r="BZ64" s="48"/>
      <c r="CA64" s="48"/>
      <c r="CC64" s="48"/>
      <c r="CD64" s="48"/>
      <c r="CE64" s="29"/>
      <c r="CG64" s="29"/>
      <c r="CH64" s="47"/>
      <c r="CI64" s="47"/>
      <c r="CJ64" s="1"/>
      <c r="CK64" s="47"/>
      <c r="CL64" s="47"/>
      <c r="CM64" s="29"/>
      <c r="CN64" s="48"/>
      <c r="CO64" s="48"/>
      <c r="CR64" s="49"/>
      <c r="CS64" s="29"/>
      <c r="CT64" s="48"/>
      <c r="CU64" s="48"/>
      <c r="CW64" s="48"/>
      <c r="CX64" s="48"/>
      <c r="CY64" s="6"/>
      <c r="DA64" s="230"/>
      <c r="DB64" s="47"/>
      <c r="DC64" s="237"/>
      <c r="DD64" s="1"/>
      <c r="DE64" s="47"/>
      <c r="DF64" s="47"/>
      <c r="DG64" s="29"/>
      <c r="DH64" s="48"/>
      <c r="DI64" s="48"/>
      <c r="DL64" s="49"/>
      <c r="DM64" s="29"/>
      <c r="DN64" s="48"/>
      <c r="DO64" s="48"/>
      <c r="DQ64" s="48"/>
      <c r="DR64" s="48"/>
      <c r="DS64" s="6"/>
      <c r="DU64" s="29"/>
      <c r="DV64" s="47"/>
      <c r="DW64" s="47"/>
      <c r="DX64" s="1"/>
      <c r="DY64" s="47"/>
      <c r="DZ64" s="47"/>
      <c r="EA64" s="29"/>
      <c r="EC64" s="50"/>
      <c r="EF64" s="49"/>
      <c r="EG64" s="29"/>
      <c r="EH64" s="48"/>
      <c r="EI64" s="48"/>
      <c r="EK64" s="48"/>
      <c r="EL64" s="48"/>
      <c r="EM64" s="6"/>
      <c r="EO64" s="29"/>
      <c r="EP64" s="47"/>
      <c r="EQ64" s="47"/>
      <c r="ER64" s="1"/>
      <c r="ES64" s="47"/>
      <c r="ET64" s="47"/>
      <c r="EU64" s="29"/>
      <c r="EV64" s="48"/>
      <c r="EW64" s="48"/>
      <c r="EZ64" s="49"/>
      <c r="FA64" s="29"/>
      <c r="FB64" s="48"/>
      <c r="FC64" s="48"/>
      <c r="FE64" s="48"/>
      <c r="FF64" s="48"/>
      <c r="FG64" s="6"/>
      <c r="FI64" s="29"/>
      <c r="FJ64" s="47"/>
      <c r="FK64" s="47"/>
      <c r="FL64" s="1"/>
      <c r="FM64" s="47"/>
      <c r="FN64" s="47"/>
      <c r="FO64" s="29"/>
      <c r="FP64" s="48"/>
      <c r="FQ64" s="48"/>
      <c r="FT64" s="49"/>
      <c r="FU64" s="29"/>
      <c r="FV64" s="48"/>
      <c r="FW64" s="48"/>
      <c r="FY64" s="48"/>
      <c r="FZ64" s="48"/>
      <c r="GA64" s="6"/>
      <c r="GG64" s="48"/>
      <c r="GI64" s="51"/>
      <c r="GN64" s="49"/>
      <c r="GU64" s="6"/>
      <c r="HA64" s="48"/>
      <c r="HC64" s="51"/>
      <c r="HH64" s="49"/>
      <c r="HO64" s="6"/>
      <c r="HU64" s="48"/>
      <c r="HW64" s="51"/>
      <c r="IB64" s="49"/>
      <c r="II64" s="6"/>
      <c r="IO64" s="48"/>
      <c r="IQ64" s="51"/>
      <c r="IV64" s="49"/>
    </row>
    <row r="65" spans="1:256" s="3" customFormat="1" ht="13.5" customHeight="1">
      <c r="A65" s="46"/>
      <c r="B65" s="1"/>
      <c r="C65" s="6"/>
      <c r="E65" s="29"/>
      <c r="F65" s="47"/>
      <c r="G65" s="48"/>
      <c r="H65" s="1"/>
      <c r="I65" s="47"/>
      <c r="J65" s="48"/>
      <c r="K65" s="29"/>
      <c r="L65" s="48"/>
      <c r="M65" s="48"/>
      <c r="P65" s="49"/>
      <c r="Q65" s="29"/>
      <c r="R65" s="48"/>
      <c r="S65" s="48"/>
      <c r="U65" s="48"/>
      <c r="V65" s="48"/>
      <c r="W65" s="6"/>
      <c r="Y65" s="29"/>
      <c r="Z65" s="47"/>
      <c r="AA65" s="47"/>
      <c r="AB65" s="1"/>
      <c r="AC65" s="47"/>
      <c r="AD65" s="47"/>
      <c r="AE65" s="29"/>
      <c r="AF65" s="48"/>
      <c r="AG65" s="48"/>
      <c r="AJ65" s="49"/>
      <c r="AK65" s="29"/>
      <c r="AM65" s="48"/>
      <c r="AO65" s="48"/>
      <c r="AP65" s="48"/>
      <c r="AQ65" s="6"/>
      <c r="AS65" s="29"/>
      <c r="AT65" s="47"/>
      <c r="AU65" s="47"/>
      <c r="AV65" s="1"/>
      <c r="AW65" s="47"/>
      <c r="AX65" s="47"/>
      <c r="AY65" s="29"/>
      <c r="AZ65" s="48"/>
      <c r="BA65" s="48"/>
      <c r="BD65" s="49"/>
      <c r="BE65" s="29"/>
      <c r="BF65" s="48"/>
      <c r="BG65" s="48"/>
      <c r="BI65" s="48"/>
      <c r="BJ65" s="48"/>
      <c r="BK65" s="6"/>
      <c r="BM65" s="29"/>
      <c r="BN65" s="47"/>
      <c r="BO65" s="47"/>
      <c r="BP65" s="1"/>
      <c r="BQ65" s="47"/>
      <c r="BR65" s="47"/>
      <c r="BS65" s="25"/>
      <c r="BT65" s="48"/>
      <c r="BU65" s="48"/>
      <c r="BX65" s="49"/>
      <c r="BY65" s="29"/>
      <c r="BZ65" s="48"/>
      <c r="CA65" s="48"/>
      <c r="CC65" s="48"/>
      <c r="CD65" s="48"/>
      <c r="CE65" s="29"/>
      <c r="CG65" s="29"/>
      <c r="CH65" s="47"/>
      <c r="CI65" s="47"/>
      <c r="CJ65" s="1"/>
      <c r="CK65" s="47"/>
      <c r="CL65" s="47"/>
      <c r="CM65" s="29"/>
      <c r="CN65" s="48"/>
      <c r="CO65" s="48"/>
      <c r="CR65" s="49"/>
      <c r="CS65" s="29"/>
      <c r="CT65" s="48"/>
      <c r="CU65" s="48"/>
      <c r="CW65" s="48"/>
      <c r="CX65" s="48"/>
      <c r="CY65" s="6"/>
      <c r="DA65" s="230"/>
      <c r="DB65" s="47"/>
      <c r="DC65" s="237"/>
      <c r="DD65" s="1"/>
      <c r="DE65" s="47"/>
      <c r="DF65" s="47"/>
      <c r="DG65" s="29"/>
      <c r="DH65" s="48"/>
      <c r="DI65" s="48"/>
      <c r="DL65" s="49"/>
      <c r="DM65" s="29"/>
      <c r="DN65" s="48"/>
      <c r="DO65" s="48"/>
      <c r="DQ65" s="48"/>
      <c r="DR65" s="48"/>
      <c r="DS65" s="6"/>
      <c r="DU65" s="29"/>
      <c r="DV65" s="47"/>
      <c r="DW65" s="47"/>
      <c r="DX65" s="1"/>
      <c r="DY65" s="47"/>
      <c r="DZ65" s="47"/>
      <c r="EA65" s="29"/>
      <c r="EC65" s="50"/>
      <c r="EF65" s="49"/>
      <c r="EG65" s="29"/>
      <c r="EH65" s="48"/>
      <c r="EI65" s="48"/>
      <c r="EK65" s="48"/>
      <c r="EL65" s="48"/>
      <c r="EM65" s="6"/>
      <c r="EO65" s="29"/>
      <c r="EP65" s="47"/>
      <c r="EQ65" s="47"/>
      <c r="ER65" s="1"/>
      <c r="ES65" s="47"/>
      <c r="ET65" s="47"/>
      <c r="EU65" s="29"/>
      <c r="EV65" s="48"/>
      <c r="EW65" s="48"/>
      <c r="EZ65" s="49"/>
      <c r="FA65" s="29"/>
      <c r="FB65" s="48"/>
      <c r="FC65" s="48"/>
      <c r="FE65" s="48"/>
      <c r="FF65" s="48"/>
      <c r="FG65" s="6"/>
      <c r="FI65" s="29"/>
      <c r="FJ65" s="47"/>
      <c r="FK65" s="47"/>
      <c r="FL65" s="1"/>
      <c r="FM65" s="47"/>
      <c r="FN65" s="47"/>
      <c r="FO65" s="29"/>
      <c r="FP65" s="48"/>
      <c r="FQ65" s="48"/>
      <c r="FT65" s="49"/>
      <c r="FU65" s="29"/>
      <c r="FV65" s="48"/>
      <c r="FW65" s="48"/>
      <c r="FY65" s="48"/>
      <c r="FZ65" s="48"/>
      <c r="GA65" s="6"/>
      <c r="GG65" s="48"/>
      <c r="GI65" s="51"/>
      <c r="GN65" s="49"/>
      <c r="GU65" s="6"/>
      <c r="HA65" s="48"/>
      <c r="HC65" s="51"/>
      <c r="HH65" s="49"/>
      <c r="HO65" s="6"/>
      <c r="HU65" s="48"/>
      <c r="HW65" s="51"/>
      <c r="IB65" s="49"/>
      <c r="II65" s="6"/>
      <c r="IO65" s="48"/>
      <c r="IQ65" s="51"/>
      <c r="IV65" s="49"/>
    </row>
    <row r="66" spans="1:256" s="3" customFormat="1" ht="13.5" customHeight="1">
      <c r="A66" s="46"/>
      <c r="B66" s="1"/>
      <c r="C66" s="6"/>
      <c r="E66" s="29"/>
      <c r="F66" s="47"/>
      <c r="G66" s="48"/>
      <c r="H66" s="1"/>
      <c r="I66" s="47"/>
      <c r="J66" s="48"/>
      <c r="K66" s="29"/>
      <c r="L66" s="48"/>
      <c r="M66" s="48"/>
      <c r="P66" s="49"/>
      <c r="Q66" s="29"/>
      <c r="R66" s="48"/>
      <c r="S66" s="48"/>
      <c r="U66" s="48"/>
      <c r="V66" s="48"/>
      <c r="W66" s="6"/>
      <c r="Y66" s="29"/>
      <c r="Z66" s="47"/>
      <c r="AA66" s="47"/>
      <c r="AB66" s="1"/>
      <c r="AC66" s="47"/>
      <c r="AD66" s="47"/>
      <c r="AE66" s="29"/>
      <c r="AF66" s="48"/>
      <c r="AG66" s="48"/>
      <c r="AJ66" s="49"/>
      <c r="AK66" s="29"/>
      <c r="AM66" s="48"/>
      <c r="AO66" s="48"/>
      <c r="AP66" s="48"/>
      <c r="AQ66" s="6"/>
      <c r="AS66" s="29"/>
      <c r="AT66" s="47"/>
      <c r="AU66" s="47"/>
      <c r="AV66" s="1"/>
      <c r="AW66" s="47"/>
      <c r="AX66" s="47"/>
      <c r="AY66" s="29"/>
      <c r="AZ66" s="48"/>
      <c r="BA66" s="48"/>
      <c r="BD66" s="49"/>
      <c r="BE66" s="29"/>
      <c r="BF66" s="48"/>
      <c r="BG66" s="48"/>
      <c r="BI66" s="48"/>
      <c r="BJ66" s="48"/>
      <c r="BK66" s="6"/>
      <c r="BM66" s="29"/>
      <c r="BN66" s="47"/>
      <c r="BO66" s="47"/>
      <c r="BP66" s="1"/>
      <c r="BQ66" s="47"/>
      <c r="BR66" s="47"/>
      <c r="BS66" s="25"/>
      <c r="BT66" s="48"/>
      <c r="BU66" s="48"/>
      <c r="BX66" s="49"/>
      <c r="BY66" s="29"/>
      <c r="BZ66" s="48"/>
      <c r="CA66" s="48"/>
      <c r="CC66" s="48"/>
      <c r="CD66" s="48"/>
      <c r="CE66" s="29"/>
      <c r="CG66" s="29"/>
      <c r="CH66" s="47"/>
      <c r="CI66" s="47"/>
      <c r="CJ66" s="1"/>
      <c r="CK66" s="47"/>
      <c r="CL66" s="47"/>
      <c r="CM66" s="29"/>
      <c r="CN66" s="48"/>
      <c r="CO66" s="48"/>
      <c r="CR66" s="49"/>
      <c r="CS66" s="29"/>
      <c r="CT66" s="48"/>
      <c r="CU66" s="48"/>
      <c r="CW66" s="48"/>
      <c r="CX66" s="48"/>
      <c r="CY66" s="6"/>
      <c r="DA66" s="230"/>
      <c r="DB66" s="47"/>
      <c r="DC66" s="237"/>
      <c r="DD66" s="1"/>
      <c r="DE66" s="47"/>
      <c r="DF66" s="47"/>
      <c r="DG66" s="29"/>
      <c r="DH66" s="48"/>
      <c r="DI66" s="48"/>
      <c r="DL66" s="49"/>
      <c r="DM66" s="29"/>
      <c r="DN66" s="48"/>
      <c r="DO66" s="48"/>
      <c r="DQ66" s="48"/>
      <c r="DR66" s="48"/>
      <c r="DS66" s="6"/>
      <c r="DU66" s="29"/>
      <c r="DV66" s="47"/>
      <c r="DW66" s="47"/>
      <c r="DX66" s="1"/>
      <c r="DY66" s="47"/>
      <c r="DZ66" s="47"/>
      <c r="EA66" s="29"/>
      <c r="EC66" s="50"/>
      <c r="EF66" s="49"/>
      <c r="EG66" s="29"/>
      <c r="EH66" s="48"/>
      <c r="EI66" s="48"/>
      <c r="EK66" s="48"/>
      <c r="EL66" s="48"/>
      <c r="EM66" s="6"/>
      <c r="EO66" s="29"/>
      <c r="EP66" s="47"/>
      <c r="EQ66" s="47"/>
      <c r="ER66" s="1"/>
      <c r="ES66" s="47"/>
      <c r="ET66" s="47"/>
      <c r="EU66" s="29"/>
      <c r="EV66" s="48"/>
      <c r="EW66" s="48"/>
      <c r="EZ66" s="49"/>
      <c r="FA66" s="29"/>
      <c r="FB66" s="48"/>
      <c r="FC66" s="48"/>
      <c r="FE66" s="48"/>
      <c r="FF66" s="48"/>
      <c r="FG66" s="6"/>
      <c r="FI66" s="29"/>
      <c r="FJ66" s="47"/>
      <c r="FK66" s="47"/>
      <c r="FL66" s="1"/>
      <c r="FM66" s="47"/>
      <c r="FN66" s="47"/>
      <c r="FO66" s="29"/>
      <c r="FP66" s="48"/>
      <c r="FQ66" s="48"/>
      <c r="FT66" s="49"/>
      <c r="FU66" s="29"/>
      <c r="FV66" s="48"/>
      <c r="FW66" s="48"/>
      <c r="FY66" s="48"/>
      <c r="FZ66" s="48"/>
      <c r="GA66" s="6"/>
      <c r="GG66" s="48"/>
      <c r="GI66" s="51"/>
      <c r="GN66" s="49"/>
      <c r="GU66" s="6"/>
      <c r="HA66" s="48"/>
      <c r="HC66" s="51"/>
      <c r="HH66" s="49"/>
      <c r="HO66" s="6"/>
      <c r="HU66" s="48"/>
      <c r="HW66" s="51"/>
      <c r="IB66" s="49"/>
      <c r="II66" s="6"/>
      <c r="IO66" s="48"/>
      <c r="IQ66" s="51"/>
      <c r="IV66" s="49"/>
    </row>
    <row r="67" spans="1:256" s="3" customFormat="1" ht="13.5" customHeight="1">
      <c r="A67" s="46"/>
      <c r="B67" s="1"/>
      <c r="C67" s="6"/>
      <c r="E67" s="29"/>
      <c r="F67" s="47"/>
      <c r="G67" s="48"/>
      <c r="H67" s="1"/>
      <c r="I67" s="47"/>
      <c r="J67" s="48"/>
      <c r="K67" s="29"/>
      <c r="L67" s="48"/>
      <c r="M67" s="48"/>
      <c r="P67" s="49"/>
      <c r="Q67" s="29"/>
      <c r="R67" s="48"/>
      <c r="S67" s="48"/>
      <c r="U67" s="48"/>
      <c r="V67" s="48"/>
      <c r="W67" s="6"/>
      <c r="Y67" s="29"/>
      <c r="Z67" s="47"/>
      <c r="AA67" s="47"/>
      <c r="AB67" s="1"/>
      <c r="AC67" s="47"/>
      <c r="AD67" s="47"/>
      <c r="AE67" s="29"/>
      <c r="AF67" s="48"/>
      <c r="AG67" s="48"/>
      <c r="AJ67" s="49"/>
      <c r="AK67" s="29"/>
      <c r="AM67" s="48"/>
      <c r="AO67" s="48"/>
      <c r="AP67" s="48"/>
      <c r="AQ67" s="6"/>
      <c r="AS67" s="29"/>
      <c r="AT67" s="47"/>
      <c r="AU67" s="47"/>
      <c r="AV67" s="1"/>
      <c r="AW67" s="47"/>
      <c r="AX67" s="47"/>
      <c r="AY67" s="29"/>
      <c r="AZ67" s="48"/>
      <c r="BA67" s="48"/>
      <c r="BD67" s="49"/>
      <c r="BE67" s="29"/>
      <c r="BF67" s="48"/>
      <c r="BG67" s="48"/>
      <c r="BI67" s="48"/>
      <c r="BJ67" s="48"/>
      <c r="BK67" s="6"/>
      <c r="BM67" s="29"/>
      <c r="BN67" s="47"/>
      <c r="BO67" s="47"/>
      <c r="BP67" s="1"/>
      <c r="BQ67" s="47"/>
      <c r="BR67" s="47"/>
      <c r="BS67" s="25"/>
      <c r="BT67" s="48"/>
      <c r="BU67" s="48"/>
      <c r="BX67" s="49"/>
      <c r="BY67" s="29"/>
      <c r="BZ67" s="48"/>
      <c r="CA67" s="48"/>
      <c r="CC67" s="48"/>
      <c r="CD67" s="48"/>
      <c r="CE67" s="29"/>
      <c r="CG67" s="29"/>
      <c r="CH67" s="47"/>
      <c r="CI67" s="47"/>
      <c r="CJ67" s="1"/>
      <c r="CK67" s="47"/>
      <c r="CL67" s="47"/>
      <c r="CM67" s="29"/>
      <c r="CN67" s="48"/>
      <c r="CO67" s="48"/>
      <c r="CR67" s="49"/>
      <c r="CS67" s="29"/>
      <c r="CT67" s="48"/>
      <c r="CU67" s="48"/>
      <c r="CW67" s="48"/>
      <c r="CX67" s="48"/>
      <c r="CY67" s="6"/>
      <c r="DA67" s="230"/>
      <c r="DB67" s="47"/>
      <c r="DC67" s="237"/>
      <c r="DD67" s="1"/>
      <c r="DE67" s="47"/>
      <c r="DF67" s="47"/>
      <c r="DG67" s="29"/>
      <c r="DH67" s="48"/>
      <c r="DI67" s="48"/>
      <c r="DL67" s="49"/>
      <c r="DM67" s="29"/>
      <c r="DN67" s="48"/>
      <c r="DO67" s="48"/>
      <c r="DQ67" s="48"/>
      <c r="DR67" s="48"/>
      <c r="DS67" s="6"/>
      <c r="DU67" s="29"/>
      <c r="DV67" s="47"/>
      <c r="DW67" s="47"/>
      <c r="DX67" s="1"/>
      <c r="DY67" s="47"/>
      <c r="DZ67" s="47"/>
      <c r="EA67" s="29"/>
      <c r="EC67" s="50"/>
      <c r="EF67" s="49"/>
      <c r="EG67" s="29"/>
      <c r="EH67" s="48"/>
      <c r="EI67" s="48"/>
      <c r="EK67" s="48"/>
      <c r="EL67" s="48"/>
      <c r="EM67" s="6"/>
      <c r="EO67" s="29"/>
      <c r="EP67" s="47"/>
      <c r="EQ67" s="47"/>
      <c r="ER67" s="1"/>
      <c r="ES67" s="47"/>
      <c r="ET67" s="47"/>
      <c r="EU67" s="29"/>
      <c r="EV67" s="48"/>
      <c r="EW67" s="48"/>
      <c r="EZ67" s="49"/>
      <c r="FA67" s="29"/>
      <c r="FB67" s="48"/>
      <c r="FC67" s="48"/>
      <c r="FE67" s="48"/>
      <c r="FF67" s="48"/>
      <c r="FG67" s="6"/>
      <c r="FI67" s="29"/>
      <c r="FJ67" s="47"/>
      <c r="FK67" s="47"/>
      <c r="FL67" s="1"/>
      <c r="FM67" s="47"/>
      <c r="FN67" s="47"/>
      <c r="FO67" s="29"/>
      <c r="FP67" s="48"/>
      <c r="FQ67" s="48"/>
      <c r="FT67" s="49"/>
      <c r="FU67" s="29"/>
      <c r="FV67" s="48"/>
      <c r="FW67" s="48"/>
      <c r="FY67" s="48"/>
      <c r="FZ67" s="48"/>
      <c r="GA67" s="6"/>
      <c r="GG67" s="48"/>
      <c r="GI67" s="51"/>
      <c r="GN67" s="49"/>
      <c r="GU67" s="6"/>
      <c r="HA67" s="48"/>
      <c r="HC67" s="51"/>
      <c r="HH67" s="49"/>
      <c r="HO67" s="6"/>
      <c r="HU67" s="48"/>
      <c r="HW67" s="51"/>
      <c r="IB67" s="49"/>
      <c r="II67" s="6"/>
      <c r="IO67" s="48"/>
      <c r="IQ67" s="51"/>
      <c r="IV67" s="49"/>
    </row>
    <row r="68" spans="1:256" s="3" customFormat="1" ht="13.5" customHeight="1">
      <c r="A68" s="46"/>
      <c r="B68" s="1"/>
      <c r="C68" s="6"/>
      <c r="E68" s="29"/>
      <c r="F68" s="47"/>
      <c r="G68" s="48"/>
      <c r="H68" s="1"/>
      <c r="I68" s="47"/>
      <c r="J68" s="48"/>
      <c r="K68" s="29"/>
      <c r="L68" s="48"/>
      <c r="M68" s="48"/>
      <c r="P68" s="49"/>
      <c r="Q68" s="29"/>
      <c r="R68" s="48"/>
      <c r="S68" s="48"/>
      <c r="U68" s="48"/>
      <c r="V68" s="48"/>
      <c r="W68" s="6"/>
      <c r="Y68" s="29"/>
      <c r="Z68" s="47"/>
      <c r="AA68" s="47"/>
      <c r="AB68" s="1"/>
      <c r="AC68" s="47"/>
      <c r="AD68" s="47"/>
      <c r="AE68" s="29"/>
      <c r="AF68" s="48"/>
      <c r="AG68" s="48"/>
      <c r="AJ68" s="49"/>
      <c r="AK68" s="29"/>
      <c r="AM68" s="48"/>
      <c r="AO68" s="48"/>
      <c r="AP68" s="48"/>
      <c r="AQ68" s="6"/>
      <c r="AS68" s="29"/>
      <c r="AT68" s="47"/>
      <c r="AU68" s="47"/>
      <c r="AV68" s="1"/>
      <c r="AW68" s="47"/>
      <c r="AX68" s="47"/>
      <c r="AY68" s="29"/>
      <c r="AZ68" s="48"/>
      <c r="BA68" s="48"/>
      <c r="BD68" s="49"/>
      <c r="BE68" s="29"/>
      <c r="BF68" s="48"/>
      <c r="BG68" s="48"/>
      <c r="BI68" s="48"/>
      <c r="BJ68" s="48"/>
      <c r="BK68" s="6"/>
      <c r="BM68" s="29"/>
      <c r="BN68" s="47"/>
      <c r="BO68" s="47"/>
      <c r="BP68" s="1"/>
      <c r="BQ68" s="47"/>
      <c r="BR68" s="47"/>
      <c r="BS68" s="25"/>
      <c r="BT68" s="48"/>
      <c r="BU68" s="48"/>
      <c r="BX68" s="49"/>
      <c r="BY68" s="29"/>
      <c r="BZ68" s="48"/>
      <c r="CA68" s="48"/>
      <c r="CC68" s="48"/>
      <c r="CD68" s="48"/>
      <c r="CE68" s="29"/>
      <c r="CG68" s="29"/>
      <c r="CH68" s="47"/>
      <c r="CI68" s="47"/>
      <c r="CJ68" s="1"/>
      <c r="CK68" s="47"/>
      <c r="CL68" s="47"/>
      <c r="CM68" s="29"/>
      <c r="CN68" s="48"/>
      <c r="CO68" s="48"/>
      <c r="CR68" s="49"/>
      <c r="CS68" s="29"/>
      <c r="CT68" s="48"/>
      <c r="CU68" s="48"/>
      <c r="CW68" s="48"/>
      <c r="CX68" s="48"/>
      <c r="CY68" s="6"/>
      <c r="DA68" s="230"/>
      <c r="DB68" s="47"/>
      <c r="DC68" s="237"/>
      <c r="DD68" s="1"/>
      <c r="DE68" s="47"/>
      <c r="DF68" s="47"/>
      <c r="DG68" s="29"/>
      <c r="DH68" s="48"/>
      <c r="DI68" s="48"/>
      <c r="DL68" s="49"/>
      <c r="DM68" s="29"/>
      <c r="DN68" s="48"/>
      <c r="DO68" s="48"/>
      <c r="DQ68" s="48"/>
      <c r="DR68" s="48"/>
      <c r="DS68" s="6"/>
      <c r="DU68" s="29"/>
      <c r="DV68" s="47"/>
      <c r="DW68" s="47"/>
      <c r="DX68" s="1"/>
      <c r="DY68" s="47"/>
      <c r="DZ68" s="47"/>
      <c r="EA68" s="29"/>
      <c r="EC68" s="50"/>
      <c r="EF68" s="49"/>
      <c r="EG68" s="29"/>
      <c r="EH68" s="48"/>
      <c r="EI68" s="48"/>
      <c r="EK68" s="48"/>
      <c r="EL68" s="48"/>
      <c r="EM68" s="6"/>
      <c r="EO68" s="29"/>
      <c r="EP68" s="47"/>
      <c r="EQ68" s="47"/>
      <c r="ER68" s="1"/>
      <c r="ES68" s="47"/>
      <c r="ET68" s="47"/>
      <c r="EU68" s="29"/>
      <c r="EV68" s="48"/>
      <c r="EW68" s="48"/>
      <c r="EZ68" s="49"/>
      <c r="FA68" s="29"/>
      <c r="FB68" s="48"/>
      <c r="FC68" s="48"/>
      <c r="FE68" s="48"/>
      <c r="FF68" s="48"/>
      <c r="FG68" s="6"/>
      <c r="FI68" s="29"/>
      <c r="FJ68" s="47"/>
      <c r="FK68" s="47"/>
      <c r="FL68" s="1"/>
      <c r="FM68" s="47"/>
      <c r="FN68" s="47"/>
      <c r="FO68" s="29"/>
      <c r="FP68" s="48"/>
      <c r="FQ68" s="48"/>
      <c r="FT68" s="49"/>
      <c r="FU68" s="29"/>
      <c r="FV68" s="48"/>
      <c r="FW68" s="48"/>
      <c r="FY68" s="48"/>
      <c r="FZ68" s="48"/>
      <c r="GA68" s="6"/>
      <c r="GG68" s="48"/>
      <c r="GI68" s="51"/>
      <c r="GN68" s="49"/>
      <c r="GU68" s="6"/>
      <c r="HA68" s="48"/>
      <c r="HC68" s="51"/>
      <c r="HH68" s="49"/>
      <c r="HO68" s="6"/>
      <c r="HU68" s="48"/>
      <c r="HW68" s="51"/>
      <c r="IB68" s="49"/>
      <c r="II68" s="6"/>
      <c r="IO68" s="48"/>
      <c r="IQ68" s="51"/>
      <c r="IV68" s="49"/>
    </row>
    <row r="69" spans="1:256" s="3" customFormat="1" ht="13.5" customHeight="1">
      <c r="A69" s="46"/>
      <c r="B69" s="1"/>
      <c r="C69" s="6"/>
      <c r="E69" s="29"/>
      <c r="F69" s="47"/>
      <c r="G69" s="48"/>
      <c r="H69" s="1"/>
      <c r="I69" s="47"/>
      <c r="J69" s="48"/>
      <c r="K69" s="29"/>
      <c r="L69" s="48"/>
      <c r="M69" s="48"/>
      <c r="P69" s="49"/>
      <c r="Q69" s="29"/>
      <c r="R69" s="48"/>
      <c r="S69" s="48"/>
      <c r="U69" s="48"/>
      <c r="V69" s="48"/>
      <c r="W69" s="6"/>
      <c r="Y69" s="29"/>
      <c r="Z69" s="47"/>
      <c r="AA69" s="47"/>
      <c r="AB69" s="1"/>
      <c r="AC69" s="47"/>
      <c r="AD69" s="47"/>
      <c r="AE69" s="29"/>
      <c r="AF69" s="48"/>
      <c r="AG69" s="48"/>
      <c r="AJ69" s="49"/>
      <c r="AK69" s="29"/>
      <c r="AM69" s="48"/>
      <c r="AO69" s="48"/>
      <c r="AP69" s="48"/>
      <c r="AQ69" s="6"/>
      <c r="AS69" s="29"/>
      <c r="AT69" s="47"/>
      <c r="AU69" s="47"/>
      <c r="AV69" s="1"/>
      <c r="AW69" s="47"/>
      <c r="AX69" s="47"/>
      <c r="AY69" s="29"/>
      <c r="AZ69" s="48"/>
      <c r="BA69" s="48"/>
      <c r="BD69" s="49"/>
      <c r="BE69" s="29"/>
      <c r="BF69" s="48"/>
      <c r="BG69" s="48"/>
      <c r="BI69" s="48"/>
      <c r="BJ69" s="48"/>
      <c r="BK69" s="6"/>
      <c r="BM69" s="29"/>
      <c r="BN69" s="47"/>
      <c r="BO69" s="47"/>
      <c r="BP69" s="1"/>
      <c r="BQ69" s="47"/>
      <c r="BR69" s="47"/>
      <c r="BS69" s="25"/>
      <c r="BT69" s="48"/>
      <c r="BU69" s="48"/>
      <c r="BX69" s="49"/>
      <c r="BY69" s="29"/>
      <c r="BZ69" s="48"/>
      <c r="CA69" s="48"/>
      <c r="CC69" s="48"/>
      <c r="CD69" s="48"/>
      <c r="CE69" s="29"/>
      <c r="CG69" s="29"/>
      <c r="CH69" s="47"/>
      <c r="CI69" s="47"/>
      <c r="CJ69" s="1"/>
      <c r="CK69" s="47"/>
      <c r="CL69" s="47"/>
      <c r="CM69" s="29"/>
      <c r="CN69" s="48"/>
      <c r="CO69" s="48"/>
      <c r="CR69" s="49"/>
      <c r="CS69" s="29"/>
      <c r="CT69" s="48"/>
      <c r="CU69" s="48"/>
      <c r="CW69" s="48"/>
      <c r="CX69" s="48"/>
      <c r="CY69" s="6"/>
      <c r="DA69" s="230"/>
      <c r="DB69" s="47"/>
      <c r="DC69" s="237"/>
      <c r="DD69" s="1"/>
      <c r="DE69" s="47"/>
      <c r="DF69" s="47"/>
      <c r="DG69" s="29"/>
      <c r="DH69" s="48"/>
      <c r="DI69" s="48"/>
      <c r="DL69" s="49"/>
      <c r="DM69" s="29"/>
      <c r="DN69" s="48"/>
      <c r="DO69" s="48"/>
      <c r="DQ69" s="48"/>
      <c r="DR69" s="48"/>
      <c r="DS69" s="6"/>
      <c r="DU69" s="29"/>
      <c r="DV69" s="47"/>
      <c r="DW69" s="47"/>
      <c r="DX69" s="1"/>
      <c r="DY69" s="47"/>
      <c r="DZ69" s="47"/>
      <c r="EA69" s="29"/>
      <c r="EC69" s="50"/>
      <c r="EF69" s="49"/>
      <c r="EG69" s="29"/>
      <c r="EH69" s="48"/>
      <c r="EI69" s="48"/>
      <c r="EK69" s="48"/>
      <c r="EL69" s="48"/>
      <c r="EM69" s="6"/>
      <c r="EO69" s="29"/>
      <c r="EP69" s="47"/>
      <c r="EQ69" s="47"/>
      <c r="ER69" s="1"/>
      <c r="ES69" s="47"/>
      <c r="ET69" s="47"/>
      <c r="EU69" s="29"/>
      <c r="EV69" s="48"/>
      <c r="EW69" s="48"/>
      <c r="EZ69" s="49"/>
      <c r="FA69" s="29"/>
      <c r="FB69" s="48"/>
      <c r="FC69" s="48"/>
      <c r="FE69" s="48"/>
      <c r="FF69" s="48"/>
      <c r="FG69" s="6"/>
      <c r="FI69" s="29"/>
      <c r="FJ69" s="47"/>
      <c r="FK69" s="47"/>
      <c r="FL69" s="1"/>
      <c r="FM69" s="47"/>
      <c r="FN69" s="47"/>
      <c r="FO69" s="29"/>
      <c r="FP69" s="48"/>
      <c r="FQ69" s="48"/>
      <c r="FT69" s="49"/>
      <c r="FU69" s="29"/>
      <c r="FV69" s="48"/>
      <c r="FW69" s="48"/>
      <c r="FY69" s="48"/>
      <c r="FZ69" s="48"/>
      <c r="GA69" s="6"/>
      <c r="GG69" s="48"/>
      <c r="GI69" s="51"/>
      <c r="GN69" s="49"/>
      <c r="GU69" s="6"/>
      <c r="HA69" s="48"/>
      <c r="HC69" s="51"/>
      <c r="HH69" s="49"/>
      <c r="HO69" s="6"/>
      <c r="HU69" s="48"/>
      <c r="HW69" s="51"/>
      <c r="IB69" s="49"/>
      <c r="II69" s="6"/>
      <c r="IO69" s="48"/>
      <c r="IQ69" s="51"/>
      <c r="IV69" s="49"/>
    </row>
    <row r="70" spans="1:256" s="3" customFormat="1" ht="13.5" customHeight="1">
      <c r="A70" s="46"/>
      <c r="B70" s="1"/>
      <c r="C70" s="6"/>
      <c r="E70" s="29"/>
      <c r="F70" s="47"/>
      <c r="G70" s="48"/>
      <c r="H70" s="1"/>
      <c r="I70" s="47"/>
      <c r="J70" s="48"/>
      <c r="K70" s="29"/>
      <c r="L70" s="48"/>
      <c r="M70" s="48"/>
      <c r="P70" s="49"/>
      <c r="Q70" s="29"/>
      <c r="R70" s="48"/>
      <c r="S70" s="48"/>
      <c r="U70" s="48"/>
      <c r="V70" s="48"/>
      <c r="W70" s="6"/>
      <c r="Y70" s="29"/>
      <c r="Z70" s="47"/>
      <c r="AA70" s="47"/>
      <c r="AB70" s="1"/>
      <c r="AC70" s="47"/>
      <c r="AD70" s="47"/>
      <c r="AE70" s="29"/>
      <c r="AF70" s="48"/>
      <c r="AG70" s="48"/>
      <c r="AJ70" s="49"/>
      <c r="AK70" s="29"/>
      <c r="AM70" s="48"/>
      <c r="AO70" s="48"/>
      <c r="AP70" s="48"/>
      <c r="AQ70" s="6"/>
      <c r="AS70" s="29"/>
      <c r="AT70" s="47"/>
      <c r="AU70" s="47"/>
      <c r="AV70" s="1"/>
      <c r="AW70" s="47"/>
      <c r="AX70" s="47"/>
      <c r="AY70" s="29"/>
      <c r="AZ70" s="48"/>
      <c r="BA70" s="48"/>
      <c r="BD70" s="49"/>
      <c r="BE70" s="29"/>
      <c r="BF70" s="48"/>
      <c r="BG70" s="48"/>
      <c r="BI70" s="48"/>
      <c r="BJ70" s="48"/>
      <c r="BK70" s="6"/>
      <c r="BM70" s="29"/>
      <c r="BN70" s="47"/>
      <c r="BO70" s="47"/>
      <c r="BP70" s="1"/>
      <c r="BQ70" s="47"/>
      <c r="BR70" s="47"/>
      <c r="BS70" s="25"/>
      <c r="BT70" s="48"/>
      <c r="BU70" s="48"/>
      <c r="BX70" s="49"/>
      <c r="BY70" s="29"/>
      <c r="BZ70" s="48"/>
      <c r="CA70" s="48"/>
      <c r="CC70" s="48"/>
      <c r="CD70" s="48"/>
      <c r="CE70" s="29"/>
      <c r="CG70" s="29"/>
      <c r="CH70" s="47"/>
      <c r="CI70" s="47"/>
      <c r="CJ70" s="1"/>
      <c r="CK70" s="47"/>
      <c r="CL70" s="47"/>
      <c r="CM70" s="29"/>
      <c r="CN70" s="48"/>
      <c r="CO70" s="48"/>
      <c r="CR70" s="49"/>
      <c r="CS70" s="29"/>
      <c r="CT70" s="48"/>
      <c r="CU70" s="48"/>
      <c r="CW70" s="48"/>
      <c r="CX70" s="48"/>
      <c r="CY70" s="6"/>
      <c r="DA70" s="230"/>
      <c r="DB70" s="47"/>
      <c r="DC70" s="237"/>
      <c r="DD70" s="1"/>
      <c r="DE70" s="47"/>
      <c r="DF70" s="47"/>
      <c r="DG70" s="29"/>
      <c r="DH70" s="48"/>
      <c r="DI70" s="48"/>
      <c r="DL70" s="49"/>
      <c r="DM70" s="29"/>
      <c r="DN70" s="48"/>
      <c r="DO70" s="48"/>
      <c r="DQ70" s="48"/>
      <c r="DR70" s="48"/>
      <c r="DS70" s="6"/>
      <c r="DU70" s="29"/>
      <c r="DV70" s="47"/>
      <c r="DW70" s="47"/>
      <c r="DX70" s="1"/>
      <c r="DY70" s="47"/>
      <c r="DZ70" s="47"/>
      <c r="EA70" s="29"/>
      <c r="EC70" s="50"/>
      <c r="EF70" s="49"/>
      <c r="EG70" s="29"/>
      <c r="EH70" s="48"/>
      <c r="EI70" s="48"/>
      <c r="EK70" s="48"/>
      <c r="EL70" s="48"/>
      <c r="EM70" s="6"/>
      <c r="EO70" s="29"/>
      <c r="EP70" s="47"/>
      <c r="EQ70" s="47"/>
      <c r="ER70" s="1"/>
      <c r="ES70" s="47"/>
      <c r="ET70" s="47"/>
      <c r="EU70" s="29"/>
      <c r="EV70" s="48"/>
      <c r="EW70" s="48"/>
      <c r="EZ70" s="49"/>
      <c r="FA70" s="29"/>
      <c r="FB70" s="48"/>
      <c r="FC70" s="48"/>
      <c r="FE70" s="48"/>
      <c r="FF70" s="48"/>
      <c r="FG70" s="6"/>
      <c r="FI70" s="29"/>
      <c r="FJ70" s="47"/>
      <c r="FK70" s="47"/>
      <c r="FL70" s="1"/>
      <c r="FM70" s="47"/>
      <c r="FN70" s="47"/>
      <c r="FO70" s="29"/>
      <c r="FP70" s="48"/>
      <c r="FQ70" s="48"/>
      <c r="FT70" s="49"/>
      <c r="FU70" s="29"/>
      <c r="FV70" s="48"/>
      <c r="FW70" s="48"/>
      <c r="FY70" s="48"/>
      <c r="FZ70" s="48"/>
      <c r="GA70" s="6"/>
      <c r="GG70" s="48"/>
      <c r="GI70" s="51"/>
      <c r="GN70" s="49"/>
      <c r="GU70" s="6"/>
      <c r="HA70" s="48"/>
      <c r="HC70" s="51"/>
      <c r="HH70" s="49"/>
      <c r="HO70" s="6"/>
      <c r="HU70" s="48"/>
      <c r="HW70" s="51"/>
      <c r="IB70" s="49"/>
      <c r="II70" s="6"/>
      <c r="IO70" s="48"/>
      <c r="IQ70" s="51"/>
      <c r="IV70" s="49"/>
    </row>
    <row r="71" spans="1:256" s="3" customFormat="1" ht="13.5" customHeight="1">
      <c r="A71" s="46"/>
      <c r="B71" s="1"/>
      <c r="C71" s="6"/>
      <c r="E71" s="29"/>
      <c r="F71" s="47"/>
      <c r="G71" s="48"/>
      <c r="H71" s="1"/>
      <c r="I71" s="47"/>
      <c r="J71" s="48"/>
      <c r="K71" s="29"/>
      <c r="L71" s="48"/>
      <c r="M71" s="48"/>
      <c r="P71" s="49"/>
      <c r="Q71" s="29"/>
      <c r="R71" s="48"/>
      <c r="S71" s="48"/>
      <c r="U71" s="48"/>
      <c r="V71" s="48"/>
      <c r="W71" s="6"/>
      <c r="Y71" s="29"/>
      <c r="Z71" s="47"/>
      <c r="AA71" s="47"/>
      <c r="AB71" s="1"/>
      <c r="AC71" s="47"/>
      <c r="AD71" s="47"/>
      <c r="AE71" s="29"/>
      <c r="AF71" s="48"/>
      <c r="AG71" s="48"/>
      <c r="AJ71" s="49"/>
      <c r="AK71" s="29"/>
      <c r="AM71" s="48"/>
      <c r="AO71" s="48"/>
      <c r="AP71" s="48"/>
      <c r="AQ71" s="6"/>
      <c r="AS71" s="29"/>
      <c r="AT71" s="47"/>
      <c r="AU71" s="47"/>
      <c r="AV71" s="1"/>
      <c r="AW71" s="47"/>
      <c r="AX71" s="47"/>
      <c r="AY71" s="29"/>
      <c r="AZ71" s="48"/>
      <c r="BA71" s="48"/>
      <c r="BD71" s="49"/>
      <c r="BE71" s="29"/>
      <c r="BF71" s="48"/>
      <c r="BG71" s="48"/>
      <c r="BI71" s="48"/>
      <c r="BJ71" s="48"/>
      <c r="BK71" s="6"/>
      <c r="BM71" s="29"/>
      <c r="BN71" s="47"/>
      <c r="BO71" s="47"/>
      <c r="BP71" s="1"/>
      <c r="BQ71" s="47"/>
      <c r="BR71" s="47"/>
      <c r="BS71" s="25"/>
      <c r="BT71" s="48"/>
      <c r="BU71" s="48"/>
      <c r="BX71" s="49"/>
      <c r="BY71" s="29"/>
      <c r="BZ71" s="48"/>
      <c r="CA71" s="48"/>
      <c r="CC71" s="48"/>
      <c r="CD71" s="48"/>
      <c r="CE71" s="29"/>
      <c r="CG71" s="29"/>
      <c r="CH71" s="47"/>
      <c r="CI71" s="47"/>
      <c r="CJ71" s="1"/>
      <c r="CK71" s="47"/>
      <c r="CL71" s="47"/>
      <c r="CM71" s="29"/>
      <c r="CN71" s="48"/>
      <c r="CO71" s="48"/>
      <c r="CR71" s="49"/>
      <c r="CS71" s="29"/>
      <c r="CT71" s="48"/>
      <c r="CU71" s="48"/>
      <c r="CW71" s="48"/>
      <c r="CX71" s="48"/>
      <c r="CY71" s="6"/>
      <c r="DA71" s="230"/>
      <c r="DB71" s="47"/>
      <c r="DC71" s="237"/>
      <c r="DD71" s="1"/>
      <c r="DE71" s="47"/>
      <c r="DF71" s="47"/>
      <c r="DG71" s="29"/>
      <c r="DH71" s="48"/>
      <c r="DI71" s="48"/>
      <c r="DL71" s="49"/>
      <c r="DM71" s="29"/>
      <c r="DN71" s="48"/>
      <c r="DO71" s="48"/>
      <c r="DQ71" s="48"/>
      <c r="DR71" s="48"/>
      <c r="DS71" s="6"/>
      <c r="DU71" s="29"/>
      <c r="DV71" s="47"/>
      <c r="DW71" s="47"/>
      <c r="DX71" s="1"/>
      <c r="DY71" s="47"/>
      <c r="DZ71" s="47"/>
      <c r="EA71" s="29"/>
      <c r="EC71" s="50"/>
      <c r="EF71" s="49"/>
      <c r="EG71" s="29"/>
      <c r="EH71" s="48"/>
      <c r="EI71" s="48"/>
      <c r="EK71" s="48"/>
      <c r="EL71" s="48"/>
      <c r="EM71" s="6"/>
      <c r="EO71" s="29"/>
      <c r="EP71" s="47"/>
      <c r="EQ71" s="47"/>
      <c r="ER71" s="1"/>
      <c r="ES71" s="47"/>
      <c r="ET71" s="47"/>
      <c r="EU71" s="29"/>
      <c r="EV71" s="48"/>
      <c r="EW71" s="48"/>
      <c r="EZ71" s="49"/>
      <c r="FA71" s="29"/>
      <c r="FB71" s="48"/>
      <c r="FC71" s="48"/>
      <c r="FE71" s="48"/>
      <c r="FF71" s="48"/>
      <c r="FG71" s="6"/>
      <c r="FI71" s="29"/>
      <c r="FJ71" s="47"/>
      <c r="FK71" s="47"/>
      <c r="FL71" s="1"/>
      <c r="FM71" s="47"/>
      <c r="FN71" s="47"/>
      <c r="FO71" s="29"/>
      <c r="FP71" s="48"/>
      <c r="FQ71" s="48"/>
      <c r="FT71" s="49"/>
      <c r="FU71" s="29"/>
      <c r="FV71" s="48"/>
      <c r="FW71" s="48"/>
      <c r="FY71" s="48"/>
      <c r="FZ71" s="48"/>
      <c r="GA71" s="6"/>
      <c r="GG71" s="48"/>
      <c r="GI71" s="51"/>
      <c r="GN71" s="49"/>
      <c r="GU71" s="6"/>
      <c r="HA71" s="48"/>
      <c r="HC71" s="51"/>
      <c r="HH71" s="49"/>
      <c r="HO71" s="6"/>
      <c r="HU71" s="48"/>
      <c r="HW71" s="51"/>
      <c r="IB71" s="49"/>
      <c r="II71" s="6"/>
      <c r="IO71" s="48"/>
      <c r="IQ71" s="51"/>
      <c r="IV71" s="49"/>
    </row>
    <row r="72" spans="1:256" s="3" customFormat="1" ht="13.5" customHeight="1">
      <c r="A72" s="46"/>
      <c r="B72" s="1"/>
      <c r="C72" s="6"/>
      <c r="E72" s="29"/>
      <c r="F72" s="47"/>
      <c r="G72" s="48"/>
      <c r="H72" s="1"/>
      <c r="I72" s="47"/>
      <c r="J72" s="48"/>
      <c r="K72" s="29"/>
      <c r="L72" s="48"/>
      <c r="M72" s="48"/>
      <c r="P72" s="49"/>
      <c r="Q72" s="29"/>
      <c r="R72" s="48"/>
      <c r="S72" s="48"/>
      <c r="U72" s="48"/>
      <c r="V72" s="48"/>
      <c r="W72" s="6"/>
      <c r="Y72" s="29"/>
      <c r="Z72" s="47"/>
      <c r="AA72" s="47"/>
      <c r="AB72" s="1"/>
      <c r="AC72" s="47"/>
      <c r="AD72" s="47"/>
      <c r="AE72" s="29"/>
      <c r="AF72" s="48"/>
      <c r="AG72" s="48"/>
      <c r="AJ72" s="49"/>
      <c r="AK72" s="29"/>
      <c r="AM72" s="48"/>
      <c r="AO72" s="48"/>
      <c r="AP72" s="48"/>
      <c r="AQ72" s="6"/>
      <c r="AS72" s="29"/>
      <c r="AT72" s="47"/>
      <c r="AU72" s="47"/>
      <c r="AV72" s="1"/>
      <c r="AW72" s="47"/>
      <c r="AX72" s="47"/>
      <c r="AY72" s="29"/>
      <c r="AZ72" s="48"/>
      <c r="BA72" s="48"/>
      <c r="BD72" s="49"/>
      <c r="BE72" s="29"/>
      <c r="BF72" s="48"/>
      <c r="BG72" s="48"/>
      <c r="BI72" s="48"/>
      <c r="BJ72" s="48"/>
      <c r="BK72" s="6"/>
      <c r="BM72" s="29"/>
      <c r="BN72" s="47"/>
      <c r="BO72" s="47"/>
      <c r="BP72" s="1"/>
      <c r="BQ72" s="47"/>
      <c r="BR72" s="47"/>
      <c r="BS72" s="25"/>
      <c r="BT72" s="48"/>
      <c r="BU72" s="48"/>
      <c r="BX72" s="49"/>
      <c r="BY72" s="29"/>
      <c r="BZ72" s="48"/>
      <c r="CA72" s="48"/>
      <c r="CC72" s="48"/>
      <c r="CD72" s="48"/>
      <c r="CE72" s="29"/>
      <c r="CG72" s="29"/>
      <c r="CH72" s="47"/>
      <c r="CI72" s="47"/>
      <c r="CJ72" s="1"/>
      <c r="CK72" s="47"/>
      <c r="CL72" s="47"/>
      <c r="CM72" s="29"/>
      <c r="CN72" s="48"/>
      <c r="CO72" s="48"/>
      <c r="CR72" s="49"/>
      <c r="CS72" s="29"/>
      <c r="CT72" s="48"/>
      <c r="CU72" s="48"/>
      <c r="CW72" s="48"/>
      <c r="CX72" s="48"/>
      <c r="CY72" s="6"/>
      <c r="DA72" s="230"/>
      <c r="DB72" s="47"/>
      <c r="DC72" s="237"/>
      <c r="DD72" s="1"/>
      <c r="DE72" s="47"/>
      <c r="DF72" s="47"/>
      <c r="DG72" s="29"/>
      <c r="DH72" s="48"/>
      <c r="DI72" s="48"/>
      <c r="DL72" s="49"/>
      <c r="DM72" s="29"/>
      <c r="DN72" s="48"/>
      <c r="DO72" s="48"/>
      <c r="DQ72" s="48"/>
      <c r="DR72" s="48"/>
      <c r="DS72" s="6"/>
      <c r="DU72" s="29"/>
      <c r="DV72" s="47"/>
      <c r="DW72" s="47"/>
      <c r="DX72" s="1"/>
      <c r="DY72" s="47"/>
      <c r="DZ72" s="47"/>
      <c r="EA72" s="29"/>
      <c r="EC72" s="50"/>
      <c r="EF72" s="49"/>
      <c r="EG72" s="29"/>
      <c r="EH72" s="48"/>
      <c r="EI72" s="48"/>
      <c r="EK72" s="48"/>
      <c r="EL72" s="48"/>
      <c r="EM72" s="6"/>
      <c r="EO72" s="29"/>
      <c r="EP72" s="47"/>
      <c r="EQ72" s="47"/>
      <c r="ER72" s="1"/>
      <c r="ES72" s="47"/>
      <c r="ET72" s="47"/>
      <c r="EU72" s="29"/>
      <c r="EV72" s="48"/>
      <c r="EW72" s="48"/>
      <c r="EZ72" s="49"/>
      <c r="FA72" s="29"/>
      <c r="FB72" s="48"/>
      <c r="FC72" s="48"/>
      <c r="FE72" s="48"/>
      <c r="FF72" s="48"/>
      <c r="FG72" s="6"/>
      <c r="FI72" s="29"/>
      <c r="FJ72" s="47"/>
      <c r="FK72" s="47"/>
      <c r="FL72" s="1"/>
      <c r="FM72" s="47"/>
      <c r="FN72" s="47"/>
      <c r="FO72" s="29"/>
      <c r="FP72" s="48"/>
      <c r="FQ72" s="48"/>
      <c r="FT72" s="49"/>
      <c r="FU72" s="29"/>
      <c r="FV72" s="48"/>
      <c r="FW72" s="48"/>
      <c r="FY72" s="48"/>
      <c r="FZ72" s="48"/>
      <c r="GA72" s="6"/>
      <c r="GG72" s="48"/>
      <c r="GI72" s="51"/>
      <c r="GN72" s="49"/>
      <c r="GU72" s="6"/>
      <c r="HA72" s="48"/>
      <c r="HC72" s="51"/>
      <c r="HH72" s="49"/>
      <c r="HO72" s="6"/>
      <c r="HU72" s="48"/>
      <c r="HW72" s="51"/>
      <c r="IB72" s="49"/>
      <c r="II72" s="6"/>
      <c r="IO72" s="48"/>
      <c r="IQ72" s="51"/>
      <c r="IV72" s="49"/>
    </row>
    <row r="73" spans="1:256" s="3" customFormat="1" ht="13.5" customHeight="1">
      <c r="A73" s="46"/>
      <c r="B73" s="1"/>
      <c r="C73" s="6"/>
      <c r="E73" s="29"/>
      <c r="F73" s="47"/>
      <c r="G73" s="48"/>
      <c r="H73" s="1"/>
      <c r="I73" s="47"/>
      <c r="J73" s="48"/>
      <c r="K73" s="29"/>
      <c r="L73" s="48"/>
      <c r="M73" s="48"/>
      <c r="P73" s="49"/>
      <c r="Q73" s="29"/>
      <c r="R73" s="48"/>
      <c r="S73" s="48"/>
      <c r="U73" s="48"/>
      <c r="V73" s="48"/>
      <c r="W73" s="6"/>
      <c r="Y73" s="29"/>
      <c r="Z73" s="47"/>
      <c r="AA73" s="47"/>
      <c r="AB73" s="1"/>
      <c r="AC73" s="47"/>
      <c r="AD73" s="47"/>
      <c r="AE73" s="29"/>
      <c r="AF73" s="48"/>
      <c r="AG73" s="48"/>
      <c r="AJ73" s="49"/>
      <c r="AK73" s="29"/>
      <c r="AM73" s="48"/>
      <c r="AO73" s="48"/>
      <c r="AP73" s="48"/>
      <c r="AQ73" s="6"/>
      <c r="AS73" s="29"/>
      <c r="AT73" s="47"/>
      <c r="AU73" s="47"/>
      <c r="AV73" s="1"/>
      <c r="AW73" s="47"/>
      <c r="AX73" s="47"/>
      <c r="AY73" s="29"/>
      <c r="AZ73" s="48"/>
      <c r="BA73" s="48"/>
      <c r="BD73" s="49"/>
      <c r="BE73" s="29"/>
      <c r="BF73" s="48"/>
      <c r="BG73" s="48"/>
      <c r="BI73" s="48"/>
      <c r="BJ73" s="48"/>
      <c r="BK73" s="6"/>
      <c r="BM73" s="29"/>
      <c r="BN73" s="47"/>
      <c r="BO73" s="47"/>
      <c r="BP73" s="1"/>
      <c r="BQ73" s="47"/>
      <c r="BR73" s="47"/>
      <c r="BS73" s="25"/>
      <c r="BT73" s="48"/>
      <c r="BU73" s="48"/>
      <c r="BX73" s="49"/>
      <c r="BY73" s="29"/>
      <c r="BZ73" s="48"/>
      <c r="CA73" s="48"/>
      <c r="CC73" s="48"/>
      <c r="CD73" s="48"/>
      <c r="CE73" s="29"/>
      <c r="CG73" s="29"/>
      <c r="CH73" s="47"/>
      <c r="CI73" s="47"/>
      <c r="CJ73" s="1"/>
      <c r="CK73" s="47"/>
      <c r="CL73" s="47"/>
      <c r="CM73" s="29"/>
      <c r="CN73" s="48"/>
      <c r="CO73" s="48"/>
      <c r="CR73" s="49"/>
      <c r="CS73" s="29"/>
      <c r="CT73" s="48"/>
      <c r="CU73" s="48"/>
      <c r="CW73" s="48"/>
      <c r="CX73" s="48"/>
      <c r="CY73" s="6"/>
      <c r="DA73" s="230"/>
      <c r="DB73" s="47"/>
      <c r="DC73" s="237"/>
      <c r="DD73" s="1"/>
      <c r="DE73" s="47"/>
      <c r="DF73" s="47"/>
      <c r="DG73" s="29"/>
      <c r="DH73" s="48"/>
      <c r="DI73" s="48"/>
      <c r="DL73" s="49"/>
      <c r="DM73" s="29"/>
      <c r="DN73" s="48"/>
      <c r="DO73" s="48"/>
      <c r="DQ73" s="48"/>
      <c r="DR73" s="48"/>
      <c r="DS73" s="6"/>
      <c r="DU73" s="29"/>
      <c r="DV73" s="47"/>
      <c r="DW73" s="47"/>
      <c r="DX73" s="1"/>
      <c r="DY73" s="47"/>
      <c r="DZ73" s="47"/>
      <c r="EA73" s="29"/>
      <c r="EC73" s="50"/>
      <c r="EF73" s="49"/>
      <c r="EG73" s="29"/>
      <c r="EH73" s="48"/>
      <c r="EI73" s="48"/>
      <c r="EK73" s="48"/>
      <c r="EL73" s="48"/>
      <c r="EM73" s="6"/>
      <c r="EO73" s="29"/>
      <c r="EP73" s="47"/>
      <c r="EQ73" s="47"/>
      <c r="ER73" s="1"/>
      <c r="ES73" s="47"/>
      <c r="ET73" s="47"/>
      <c r="EU73" s="29"/>
      <c r="EV73" s="48"/>
      <c r="EW73" s="48"/>
      <c r="EZ73" s="49"/>
      <c r="FA73" s="29"/>
      <c r="FB73" s="48"/>
      <c r="FC73" s="48"/>
      <c r="FE73" s="48"/>
      <c r="FF73" s="48"/>
      <c r="FG73" s="6"/>
      <c r="FI73" s="29"/>
      <c r="FJ73" s="47"/>
      <c r="FK73" s="47"/>
      <c r="FL73" s="1"/>
      <c r="FM73" s="47"/>
      <c r="FN73" s="47"/>
      <c r="FO73" s="29"/>
      <c r="FP73" s="48"/>
      <c r="FQ73" s="48"/>
      <c r="FT73" s="49"/>
      <c r="FU73" s="29"/>
      <c r="FV73" s="48"/>
      <c r="FW73" s="48"/>
      <c r="FY73" s="48"/>
      <c r="FZ73" s="48"/>
      <c r="GA73" s="6"/>
      <c r="GG73" s="48"/>
      <c r="GI73" s="51"/>
      <c r="GN73" s="49"/>
      <c r="GU73" s="6"/>
      <c r="HA73" s="48"/>
      <c r="HC73" s="51"/>
      <c r="HH73" s="49"/>
      <c r="HO73" s="6"/>
      <c r="HU73" s="48"/>
      <c r="HW73" s="51"/>
      <c r="IB73" s="49"/>
      <c r="II73" s="6"/>
      <c r="IO73" s="48"/>
      <c r="IQ73" s="51"/>
      <c r="IV73" s="49"/>
    </row>
    <row r="74" spans="1:256" s="3" customFormat="1" ht="13.5" customHeight="1">
      <c r="A74" s="46"/>
      <c r="B74" s="1"/>
      <c r="C74" s="6"/>
      <c r="E74" s="29"/>
      <c r="F74" s="47"/>
      <c r="G74" s="48"/>
      <c r="H74" s="1"/>
      <c r="I74" s="47"/>
      <c r="J74" s="48"/>
      <c r="K74" s="29"/>
      <c r="L74" s="48"/>
      <c r="M74" s="48"/>
      <c r="P74" s="49"/>
      <c r="Q74" s="29"/>
      <c r="R74" s="48"/>
      <c r="S74" s="48"/>
      <c r="U74" s="48"/>
      <c r="V74" s="48"/>
      <c r="W74" s="6"/>
      <c r="Y74" s="29"/>
      <c r="Z74" s="47"/>
      <c r="AA74" s="47"/>
      <c r="AB74" s="1"/>
      <c r="AC74" s="47"/>
      <c r="AD74" s="47"/>
      <c r="AE74" s="29"/>
      <c r="AF74" s="48"/>
      <c r="AG74" s="48"/>
      <c r="AJ74" s="49"/>
      <c r="AK74" s="29"/>
      <c r="AM74" s="48"/>
      <c r="AO74" s="48"/>
      <c r="AP74" s="48"/>
      <c r="AQ74" s="6"/>
      <c r="AS74" s="29"/>
      <c r="AT74" s="47"/>
      <c r="AU74" s="47"/>
      <c r="AV74" s="1"/>
      <c r="AW74" s="47"/>
      <c r="AX74" s="47"/>
      <c r="AY74" s="29"/>
      <c r="AZ74" s="48"/>
      <c r="BA74" s="48"/>
      <c r="BD74" s="49"/>
      <c r="BE74" s="29"/>
      <c r="BF74" s="48"/>
      <c r="BG74" s="48"/>
      <c r="BI74" s="48"/>
      <c r="BJ74" s="48"/>
      <c r="BK74" s="6"/>
      <c r="BM74" s="29"/>
      <c r="BN74" s="47"/>
      <c r="BO74" s="47"/>
      <c r="BP74" s="1"/>
      <c r="BQ74" s="47"/>
      <c r="BR74" s="47"/>
      <c r="BS74" s="25"/>
      <c r="BT74" s="48"/>
      <c r="BU74" s="48"/>
      <c r="BX74" s="49"/>
      <c r="BY74" s="29"/>
      <c r="BZ74" s="48"/>
      <c r="CA74" s="48"/>
      <c r="CC74" s="48"/>
      <c r="CD74" s="48"/>
      <c r="CE74" s="29"/>
      <c r="CG74" s="29"/>
      <c r="CH74" s="47"/>
      <c r="CI74" s="47"/>
      <c r="CJ74" s="1"/>
      <c r="CK74" s="47"/>
      <c r="CL74" s="47"/>
      <c r="CM74" s="29"/>
      <c r="CN74" s="48"/>
      <c r="CO74" s="48"/>
      <c r="CR74" s="49"/>
      <c r="CS74" s="29"/>
      <c r="CT74" s="48"/>
      <c r="CU74" s="48"/>
      <c r="CW74" s="48"/>
      <c r="CX74" s="48"/>
      <c r="CY74" s="6"/>
      <c r="DA74" s="230"/>
      <c r="DB74" s="47"/>
      <c r="DC74" s="237"/>
      <c r="DD74" s="1"/>
      <c r="DE74" s="47"/>
      <c r="DF74" s="47"/>
      <c r="DG74" s="29"/>
      <c r="DH74" s="48"/>
      <c r="DI74" s="48"/>
      <c r="DL74" s="49"/>
      <c r="DM74" s="29"/>
      <c r="DN74" s="48"/>
      <c r="DO74" s="48"/>
      <c r="DQ74" s="48"/>
      <c r="DR74" s="48"/>
      <c r="DS74" s="6"/>
      <c r="DU74" s="29"/>
      <c r="DV74" s="47"/>
      <c r="DW74" s="47"/>
      <c r="DX74" s="1"/>
      <c r="DY74" s="47"/>
      <c r="DZ74" s="47"/>
      <c r="EA74" s="29"/>
      <c r="EC74" s="50"/>
      <c r="EF74" s="49"/>
      <c r="EG74" s="29"/>
      <c r="EH74" s="48"/>
      <c r="EI74" s="48"/>
      <c r="EK74" s="48"/>
      <c r="EL74" s="48"/>
      <c r="EM74" s="6"/>
      <c r="EO74" s="29"/>
      <c r="EP74" s="47"/>
      <c r="EQ74" s="47"/>
      <c r="ER74" s="1"/>
      <c r="ES74" s="47"/>
      <c r="ET74" s="47"/>
      <c r="EU74" s="29"/>
      <c r="EV74" s="48"/>
      <c r="EW74" s="48"/>
      <c r="EZ74" s="49"/>
      <c r="FA74" s="29"/>
      <c r="FB74" s="48"/>
      <c r="FC74" s="48"/>
      <c r="FE74" s="48"/>
      <c r="FF74" s="48"/>
      <c r="FG74" s="6"/>
      <c r="FI74" s="29"/>
      <c r="FJ74" s="47"/>
      <c r="FK74" s="47"/>
      <c r="FL74" s="1"/>
      <c r="FM74" s="47"/>
      <c r="FN74" s="47"/>
      <c r="FO74" s="29"/>
      <c r="FP74" s="48"/>
      <c r="FQ74" s="48"/>
      <c r="FT74" s="49"/>
      <c r="FU74" s="29"/>
      <c r="FV74" s="48"/>
      <c r="FW74" s="48"/>
      <c r="FY74" s="48"/>
      <c r="FZ74" s="48"/>
      <c r="GA74" s="6"/>
      <c r="GI74" s="51"/>
      <c r="GN74" s="49"/>
      <c r="GU74" s="6"/>
      <c r="HC74" s="51"/>
      <c r="HH74" s="49"/>
      <c r="HO74" s="6"/>
      <c r="HW74" s="51"/>
      <c r="IB74" s="49"/>
      <c r="II74" s="6"/>
      <c r="IQ74" s="51"/>
      <c r="IV74" s="49"/>
    </row>
    <row r="75" spans="1:256" s="3" customFormat="1" ht="13.5" customHeight="1">
      <c r="A75" s="46"/>
      <c r="B75" s="1"/>
      <c r="C75" s="6"/>
      <c r="E75" s="29"/>
      <c r="F75" s="47"/>
      <c r="G75" s="48"/>
      <c r="H75" s="1"/>
      <c r="I75" s="47"/>
      <c r="J75" s="48"/>
      <c r="K75" s="29"/>
      <c r="L75" s="48"/>
      <c r="M75" s="48"/>
      <c r="P75" s="49"/>
      <c r="Q75" s="29"/>
      <c r="R75" s="48"/>
      <c r="S75" s="48"/>
      <c r="U75" s="48"/>
      <c r="V75" s="48"/>
      <c r="W75" s="6"/>
      <c r="Y75" s="29"/>
      <c r="Z75" s="47"/>
      <c r="AA75" s="47"/>
      <c r="AB75" s="1"/>
      <c r="AC75" s="47"/>
      <c r="AD75" s="47"/>
      <c r="AE75" s="29"/>
      <c r="AF75" s="48"/>
      <c r="AG75" s="48"/>
      <c r="AJ75" s="49"/>
      <c r="AK75" s="29"/>
      <c r="AM75" s="48"/>
      <c r="AO75" s="48"/>
      <c r="AP75" s="48"/>
      <c r="AQ75" s="6"/>
      <c r="AS75" s="29"/>
      <c r="AT75" s="47"/>
      <c r="AU75" s="47"/>
      <c r="AV75" s="1"/>
      <c r="AW75" s="47"/>
      <c r="AX75" s="47"/>
      <c r="AY75" s="29"/>
      <c r="AZ75" s="48"/>
      <c r="BA75" s="48"/>
      <c r="BD75" s="49"/>
      <c r="BE75" s="29"/>
      <c r="BF75" s="48"/>
      <c r="BG75" s="48"/>
      <c r="BI75" s="48"/>
      <c r="BJ75" s="48"/>
      <c r="BK75" s="6"/>
      <c r="BM75" s="29"/>
      <c r="BN75" s="47"/>
      <c r="BO75" s="47"/>
      <c r="BP75" s="1"/>
      <c r="BQ75" s="47"/>
      <c r="BR75" s="47"/>
      <c r="BS75" s="25"/>
      <c r="BT75" s="48"/>
      <c r="BU75" s="48"/>
      <c r="BX75" s="49"/>
      <c r="BY75" s="29"/>
      <c r="BZ75" s="48"/>
      <c r="CA75" s="48"/>
      <c r="CC75" s="48"/>
      <c r="CD75" s="48"/>
      <c r="CE75" s="29"/>
      <c r="CG75" s="29"/>
      <c r="CH75" s="47"/>
      <c r="CI75" s="47"/>
      <c r="CJ75" s="1"/>
      <c r="CK75" s="47"/>
      <c r="CL75" s="47"/>
      <c r="CM75" s="29"/>
      <c r="CN75" s="48"/>
      <c r="CO75" s="48"/>
      <c r="CR75" s="49"/>
      <c r="CS75" s="29"/>
      <c r="CT75" s="48"/>
      <c r="CU75" s="48"/>
      <c r="CW75" s="48"/>
      <c r="CX75" s="48"/>
      <c r="CY75" s="6"/>
      <c r="DA75" s="230"/>
      <c r="DB75" s="47"/>
      <c r="DC75" s="237"/>
      <c r="DD75" s="1"/>
      <c r="DE75" s="47"/>
      <c r="DF75" s="47"/>
      <c r="DG75" s="29"/>
      <c r="DH75" s="48"/>
      <c r="DI75" s="48"/>
      <c r="DL75" s="49"/>
      <c r="DM75" s="29"/>
      <c r="DN75" s="48"/>
      <c r="DO75" s="48"/>
      <c r="DQ75" s="48"/>
      <c r="DR75" s="48"/>
      <c r="DS75" s="6"/>
      <c r="DU75" s="29"/>
      <c r="DV75" s="47"/>
      <c r="DW75" s="47"/>
      <c r="DX75" s="1"/>
      <c r="DY75" s="47"/>
      <c r="DZ75" s="47"/>
      <c r="EA75" s="29"/>
      <c r="EC75" s="50"/>
      <c r="EF75" s="49"/>
      <c r="EG75" s="29"/>
      <c r="EH75" s="48"/>
      <c r="EI75" s="48"/>
      <c r="EK75" s="48"/>
      <c r="EL75" s="48"/>
      <c r="EM75" s="6"/>
      <c r="EO75" s="29"/>
      <c r="EP75" s="47"/>
      <c r="EQ75" s="47"/>
      <c r="ER75" s="1"/>
      <c r="ES75" s="47"/>
      <c r="ET75" s="47"/>
      <c r="EU75" s="29"/>
      <c r="EV75" s="48"/>
      <c r="EW75" s="48"/>
      <c r="EZ75" s="49"/>
      <c r="FA75" s="29"/>
      <c r="FB75" s="48"/>
      <c r="FC75" s="48"/>
      <c r="FE75" s="48"/>
      <c r="FF75" s="48"/>
      <c r="FG75" s="6"/>
      <c r="FI75" s="29"/>
      <c r="FJ75" s="47"/>
      <c r="FK75" s="47"/>
      <c r="FL75" s="1"/>
      <c r="FM75" s="47"/>
      <c r="FN75" s="47"/>
      <c r="FO75" s="29"/>
      <c r="FP75" s="48"/>
      <c r="FQ75" s="48"/>
      <c r="FT75" s="49"/>
      <c r="FU75" s="29"/>
      <c r="FV75" s="48"/>
      <c r="FW75" s="48"/>
      <c r="FY75" s="48"/>
      <c r="FZ75" s="48"/>
      <c r="GA75" s="6"/>
      <c r="GI75" s="51"/>
      <c r="GN75" s="49"/>
      <c r="GU75" s="6"/>
      <c r="HC75" s="51"/>
      <c r="HH75" s="49"/>
      <c r="HO75" s="6"/>
      <c r="HW75" s="51"/>
      <c r="IB75" s="49"/>
      <c r="II75" s="6"/>
      <c r="IQ75" s="51"/>
      <c r="IV75" s="49"/>
    </row>
    <row r="76" spans="1:256" s="3" customFormat="1" ht="13.5" customHeight="1">
      <c r="A76" s="46"/>
      <c r="B76" s="1"/>
      <c r="C76" s="6"/>
      <c r="E76" s="29"/>
      <c r="F76" s="47"/>
      <c r="G76" s="48"/>
      <c r="H76" s="1"/>
      <c r="I76" s="47"/>
      <c r="J76" s="48"/>
      <c r="K76" s="29"/>
      <c r="L76" s="48"/>
      <c r="M76" s="48"/>
      <c r="P76" s="49"/>
      <c r="Q76" s="29"/>
      <c r="R76" s="48"/>
      <c r="S76" s="48"/>
      <c r="U76" s="48"/>
      <c r="V76" s="48"/>
      <c r="W76" s="6"/>
      <c r="Y76" s="29"/>
      <c r="Z76" s="47"/>
      <c r="AA76" s="47"/>
      <c r="AB76" s="1"/>
      <c r="AC76" s="47"/>
      <c r="AD76" s="47"/>
      <c r="AE76" s="29"/>
      <c r="AF76" s="48"/>
      <c r="AG76" s="48"/>
      <c r="AJ76" s="49"/>
      <c r="AK76" s="29"/>
      <c r="AM76" s="48"/>
      <c r="AO76" s="48"/>
      <c r="AP76" s="48"/>
      <c r="AQ76" s="6"/>
      <c r="AS76" s="29"/>
      <c r="AT76" s="47"/>
      <c r="AU76" s="47"/>
      <c r="AV76" s="1"/>
      <c r="AW76" s="47"/>
      <c r="AX76" s="47"/>
      <c r="AY76" s="29"/>
      <c r="AZ76" s="48"/>
      <c r="BA76" s="48"/>
      <c r="BD76" s="49"/>
      <c r="BE76" s="29"/>
      <c r="BF76" s="48"/>
      <c r="BG76" s="48"/>
      <c r="BI76" s="48"/>
      <c r="BJ76" s="48"/>
      <c r="BK76" s="6"/>
      <c r="BM76" s="29"/>
      <c r="BN76" s="47"/>
      <c r="BO76" s="47"/>
      <c r="BP76" s="1"/>
      <c r="BQ76" s="47"/>
      <c r="BR76" s="47"/>
      <c r="BS76" s="25"/>
      <c r="BT76" s="48"/>
      <c r="BU76" s="48"/>
      <c r="BX76" s="49"/>
      <c r="BY76" s="29"/>
      <c r="BZ76" s="48"/>
      <c r="CA76" s="48"/>
      <c r="CC76" s="48"/>
      <c r="CD76" s="48"/>
      <c r="CE76" s="29"/>
      <c r="CG76" s="29"/>
      <c r="CH76" s="47"/>
      <c r="CI76" s="47"/>
      <c r="CJ76" s="1"/>
      <c r="CK76" s="47"/>
      <c r="CL76" s="47"/>
      <c r="CM76" s="29"/>
      <c r="CN76" s="48"/>
      <c r="CO76" s="48"/>
      <c r="CR76" s="49"/>
      <c r="CS76" s="29"/>
      <c r="CT76" s="48"/>
      <c r="CU76" s="48"/>
      <c r="CW76" s="48"/>
      <c r="CX76" s="48"/>
      <c r="CY76" s="6"/>
      <c r="DA76" s="230"/>
      <c r="DB76" s="47"/>
      <c r="DC76" s="237"/>
      <c r="DD76" s="1"/>
      <c r="DE76" s="47"/>
      <c r="DF76" s="47"/>
      <c r="DG76" s="29"/>
      <c r="DH76" s="48"/>
      <c r="DI76" s="48"/>
      <c r="DL76" s="49"/>
      <c r="DM76" s="29"/>
      <c r="DN76" s="48"/>
      <c r="DO76" s="48"/>
      <c r="DQ76" s="48"/>
      <c r="DR76" s="48"/>
      <c r="DS76" s="6"/>
      <c r="DU76" s="29"/>
      <c r="DV76" s="47"/>
      <c r="DW76" s="47"/>
      <c r="DX76" s="1"/>
      <c r="DY76" s="47"/>
      <c r="DZ76" s="47"/>
      <c r="EA76" s="29"/>
      <c r="EC76" s="50"/>
      <c r="EF76" s="49"/>
      <c r="EG76" s="29"/>
      <c r="EH76" s="48"/>
      <c r="EI76" s="48"/>
      <c r="EK76" s="48"/>
      <c r="EL76" s="48"/>
      <c r="EM76" s="6"/>
      <c r="EO76" s="29"/>
      <c r="EP76" s="47"/>
      <c r="EQ76" s="47"/>
      <c r="ER76" s="1"/>
      <c r="ES76" s="47"/>
      <c r="ET76" s="47"/>
      <c r="EU76" s="29"/>
      <c r="EV76" s="48"/>
      <c r="EW76" s="48"/>
      <c r="EZ76" s="49"/>
      <c r="FA76" s="29"/>
      <c r="FB76" s="48"/>
      <c r="FC76" s="48"/>
      <c r="FE76" s="48"/>
      <c r="FF76" s="48"/>
      <c r="FG76" s="6"/>
      <c r="FI76" s="29"/>
      <c r="FJ76" s="47"/>
      <c r="FK76" s="47"/>
      <c r="FL76" s="1"/>
      <c r="FM76" s="47"/>
      <c r="FN76" s="47"/>
      <c r="FO76" s="29"/>
      <c r="FP76" s="48"/>
      <c r="FQ76" s="48"/>
      <c r="FT76" s="49"/>
      <c r="FU76" s="29"/>
      <c r="FV76" s="48"/>
      <c r="FW76" s="48"/>
      <c r="FY76" s="48"/>
      <c r="FZ76" s="48"/>
      <c r="GA76" s="6"/>
      <c r="GI76" s="51"/>
      <c r="GN76" s="49"/>
      <c r="GU76" s="6"/>
      <c r="HC76" s="51"/>
      <c r="HH76" s="49"/>
      <c r="HO76" s="6"/>
      <c r="HW76" s="51"/>
      <c r="IB76" s="49"/>
      <c r="II76" s="6"/>
      <c r="IQ76" s="51"/>
      <c r="IV76" s="49"/>
    </row>
    <row r="77" spans="1:256" s="3" customFormat="1" ht="13.5" customHeight="1">
      <c r="A77" s="46"/>
      <c r="B77" s="1"/>
      <c r="C77" s="6"/>
      <c r="E77" s="29"/>
      <c r="F77" s="47"/>
      <c r="G77" s="48"/>
      <c r="H77" s="1"/>
      <c r="I77" s="47"/>
      <c r="J77" s="48"/>
      <c r="K77" s="29"/>
      <c r="L77" s="48"/>
      <c r="M77" s="48"/>
      <c r="P77" s="49"/>
      <c r="Q77" s="29"/>
      <c r="R77" s="48"/>
      <c r="S77" s="48"/>
      <c r="U77" s="48"/>
      <c r="V77" s="48"/>
      <c r="W77" s="6"/>
      <c r="Y77" s="29"/>
      <c r="Z77" s="47"/>
      <c r="AA77" s="47"/>
      <c r="AB77" s="1"/>
      <c r="AC77" s="47"/>
      <c r="AD77" s="47"/>
      <c r="AE77" s="29"/>
      <c r="AF77" s="48"/>
      <c r="AG77" s="48"/>
      <c r="AJ77" s="49"/>
      <c r="AK77" s="29"/>
      <c r="AM77" s="48"/>
      <c r="AO77" s="48"/>
      <c r="AP77" s="48"/>
      <c r="AQ77" s="6"/>
      <c r="AS77" s="29"/>
      <c r="AT77" s="47"/>
      <c r="AU77" s="47"/>
      <c r="AV77" s="1"/>
      <c r="AW77" s="47"/>
      <c r="AX77" s="47"/>
      <c r="AY77" s="29"/>
      <c r="AZ77" s="48"/>
      <c r="BA77" s="48"/>
      <c r="BD77" s="49"/>
      <c r="BE77" s="29"/>
      <c r="BF77" s="48"/>
      <c r="BG77" s="48"/>
      <c r="BI77" s="48"/>
      <c r="BJ77" s="48"/>
      <c r="BK77" s="6"/>
      <c r="BM77" s="29"/>
      <c r="BN77" s="47"/>
      <c r="BO77" s="47"/>
      <c r="BP77" s="1"/>
      <c r="BQ77" s="47"/>
      <c r="BR77" s="47"/>
      <c r="BS77" s="25"/>
      <c r="BT77" s="48"/>
      <c r="BU77" s="48"/>
      <c r="BX77" s="49"/>
      <c r="BY77" s="29"/>
      <c r="BZ77" s="48"/>
      <c r="CA77" s="48"/>
      <c r="CC77" s="48"/>
      <c r="CD77" s="48"/>
      <c r="CE77" s="29"/>
      <c r="CG77" s="29"/>
      <c r="CH77" s="47"/>
      <c r="CI77" s="47"/>
      <c r="CJ77" s="1"/>
      <c r="CK77" s="47"/>
      <c r="CL77" s="47"/>
      <c r="CM77" s="29"/>
      <c r="CN77" s="48"/>
      <c r="CO77" s="48"/>
      <c r="CR77" s="49"/>
      <c r="CS77" s="29"/>
      <c r="CT77" s="48"/>
      <c r="CU77" s="48"/>
      <c r="CW77" s="48"/>
      <c r="CX77" s="48"/>
      <c r="CY77" s="6"/>
      <c r="DA77" s="230"/>
      <c r="DB77" s="47"/>
      <c r="DC77" s="237"/>
      <c r="DD77" s="1"/>
      <c r="DE77" s="47"/>
      <c r="DF77" s="47"/>
      <c r="DG77" s="29"/>
      <c r="DH77" s="48"/>
      <c r="DI77" s="48"/>
      <c r="DL77" s="49"/>
      <c r="DM77" s="29"/>
      <c r="DN77" s="48"/>
      <c r="DO77" s="48"/>
      <c r="DQ77" s="48"/>
      <c r="DR77" s="48"/>
      <c r="DS77" s="6"/>
      <c r="DU77" s="29"/>
      <c r="DV77" s="47"/>
      <c r="DW77" s="47"/>
      <c r="DX77" s="1"/>
      <c r="DY77" s="47"/>
      <c r="DZ77" s="47"/>
      <c r="EA77" s="29"/>
      <c r="EC77" s="50"/>
      <c r="EF77" s="49"/>
      <c r="EG77" s="29"/>
      <c r="EH77" s="48"/>
      <c r="EI77" s="48"/>
      <c r="EK77" s="48"/>
      <c r="EL77" s="48"/>
      <c r="EM77" s="6"/>
      <c r="EO77" s="29"/>
      <c r="EP77" s="47"/>
      <c r="EQ77" s="47"/>
      <c r="ER77" s="1"/>
      <c r="ES77" s="47"/>
      <c r="ET77" s="47"/>
      <c r="EU77" s="29"/>
      <c r="EV77" s="48"/>
      <c r="EW77" s="48"/>
      <c r="EZ77" s="49"/>
      <c r="FA77" s="29"/>
      <c r="FB77" s="48"/>
      <c r="FC77" s="48"/>
      <c r="FE77" s="48"/>
      <c r="FF77" s="48"/>
      <c r="FG77" s="6"/>
      <c r="FI77" s="29"/>
      <c r="FJ77" s="47"/>
      <c r="FK77" s="47"/>
      <c r="FL77" s="1"/>
      <c r="FM77" s="47"/>
      <c r="FN77" s="47"/>
      <c r="FO77" s="29"/>
      <c r="FP77" s="48"/>
      <c r="FQ77" s="48"/>
      <c r="FT77" s="49"/>
      <c r="FU77" s="29"/>
      <c r="FV77" s="48"/>
      <c r="FW77" s="48"/>
      <c r="FY77" s="48"/>
      <c r="FZ77" s="48"/>
      <c r="GA77" s="6"/>
      <c r="GI77" s="51"/>
      <c r="GN77" s="49"/>
      <c r="GU77" s="6"/>
      <c r="HC77" s="51"/>
      <c r="HH77" s="49"/>
      <c r="HO77" s="6"/>
      <c r="HW77" s="51"/>
      <c r="IB77" s="49"/>
      <c r="II77" s="6"/>
      <c r="IQ77" s="51"/>
      <c r="IV77" s="49"/>
    </row>
    <row r="78" spans="1:256" s="3" customFormat="1" ht="13.5" customHeight="1">
      <c r="A78" s="46"/>
      <c r="B78" s="1"/>
      <c r="C78" s="6"/>
      <c r="E78" s="29"/>
      <c r="F78" s="47"/>
      <c r="G78" s="48"/>
      <c r="H78" s="1"/>
      <c r="I78" s="47"/>
      <c r="J78" s="48"/>
      <c r="K78" s="29"/>
      <c r="L78" s="48"/>
      <c r="M78" s="48"/>
      <c r="P78" s="49"/>
      <c r="Q78" s="29"/>
      <c r="R78" s="48"/>
      <c r="S78" s="48"/>
      <c r="U78" s="48"/>
      <c r="V78" s="48"/>
      <c r="W78" s="6"/>
      <c r="Y78" s="29"/>
      <c r="Z78" s="47"/>
      <c r="AA78" s="47"/>
      <c r="AB78" s="1"/>
      <c r="AC78" s="47"/>
      <c r="AD78" s="47"/>
      <c r="AE78" s="29"/>
      <c r="AF78" s="48"/>
      <c r="AG78" s="48"/>
      <c r="AJ78" s="49"/>
      <c r="AK78" s="29"/>
      <c r="AM78" s="48"/>
      <c r="AO78" s="48"/>
      <c r="AP78" s="48"/>
      <c r="AQ78" s="6"/>
      <c r="AS78" s="29"/>
      <c r="AT78" s="47"/>
      <c r="AU78" s="47"/>
      <c r="AV78" s="1"/>
      <c r="AW78" s="47"/>
      <c r="AX78" s="47"/>
      <c r="AY78" s="29"/>
      <c r="AZ78" s="48"/>
      <c r="BA78" s="48"/>
      <c r="BD78" s="49"/>
      <c r="BE78" s="29"/>
      <c r="BF78" s="48"/>
      <c r="BG78" s="48"/>
      <c r="BI78" s="48"/>
      <c r="BJ78" s="48"/>
      <c r="BK78" s="6"/>
      <c r="BM78" s="29"/>
      <c r="BN78" s="47"/>
      <c r="BO78" s="47"/>
      <c r="BP78" s="1"/>
      <c r="BQ78" s="47"/>
      <c r="BR78" s="47"/>
      <c r="BS78" s="25"/>
      <c r="BT78" s="48"/>
      <c r="BU78" s="48"/>
      <c r="BX78" s="49"/>
      <c r="BY78" s="29"/>
      <c r="BZ78" s="48"/>
      <c r="CA78" s="48"/>
      <c r="CC78" s="48"/>
      <c r="CD78" s="48"/>
      <c r="CE78" s="29"/>
      <c r="CG78" s="29"/>
      <c r="CH78" s="47"/>
      <c r="CI78" s="47"/>
      <c r="CJ78" s="1"/>
      <c r="CK78" s="47"/>
      <c r="CL78" s="47"/>
      <c r="CM78" s="29"/>
      <c r="CN78" s="48"/>
      <c r="CO78" s="48"/>
      <c r="CR78" s="49"/>
      <c r="CS78" s="29"/>
      <c r="CT78" s="48"/>
      <c r="CU78" s="48"/>
      <c r="CW78" s="48"/>
      <c r="CX78" s="48"/>
      <c r="CY78" s="6"/>
      <c r="DA78" s="230"/>
      <c r="DB78" s="47"/>
      <c r="DC78" s="237"/>
      <c r="DD78" s="1"/>
      <c r="DE78" s="47"/>
      <c r="DF78" s="47"/>
      <c r="DG78" s="29"/>
      <c r="DH78" s="48"/>
      <c r="DI78" s="48"/>
      <c r="DL78" s="49"/>
      <c r="DM78" s="29"/>
      <c r="DN78" s="48"/>
      <c r="DO78" s="48"/>
      <c r="DQ78" s="48"/>
      <c r="DR78" s="48"/>
      <c r="DS78" s="6"/>
      <c r="DU78" s="29"/>
      <c r="DV78" s="47"/>
      <c r="DW78" s="47"/>
      <c r="DX78" s="1"/>
      <c r="DY78" s="47"/>
      <c r="DZ78" s="47"/>
      <c r="EA78" s="29"/>
      <c r="EC78" s="50"/>
      <c r="EF78" s="49"/>
      <c r="EG78" s="29"/>
      <c r="EH78" s="48"/>
      <c r="EI78" s="48"/>
      <c r="EK78" s="48"/>
      <c r="EL78" s="48"/>
      <c r="EM78" s="6"/>
      <c r="EO78" s="29"/>
      <c r="EP78" s="47"/>
      <c r="EQ78" s="47"/>
      <c r="ER78" s="1"/>
      <c r="ES78" s="47"/>
      <c r="ET78" s="47"/>
      <c r="EU78" s="29"/>
      <c r="EV78" s="48"/>
      <c r="EW78" s="48"/>
      <c r="EZ78" s="49"/>
      <c r="FA78" s="29"/>
      <c r="FB78" s="48"/>
      <c r="FC78" s="48"/>
      <c r="FE78" s="48"/>
      <c r="FF78" s="48"/>
      <c r="FG78" s="6"/>
      <c r="FI78" s="29"/>
      <c r="FJ78" s="47"/>
      <c r="FK78" s="47"/>
      <c r="FL78" s="1"/>
      <c r="FM78" s="47"/>
      <c r="FN78" s="47"/>
      <c r="FO78" s="29"/>
      <c r="FP78" s="48"/>
      <c r="FQ78" s="48"/>
      <c r="FT78" s="49"/>
      <c r="FU78" s="29"/>
      <c r="FV78" s="48"/>
      <c r="FW78" s="48"/>
      <c r="FY78" s="48"/>
      <c r="FZ78" s="48"/>
      <c r="GA78" s="6"/>
      <c r="GI78" s="51"/>
      <c r="GN78" s="49"/>
      <c r="GU78" s="6"/>
      <c r="HC78" s="51"/>
      <c r="HH78" s="49"/>
      <c r="HO78" s="6"/>
      <c r="HW78" s="51"/>
      <c r="IB78" s="49"/>
      <c r="II78" s="6"/>
      <c r="IQ78" s="51"/>
      <c r="IV78" s="49"/>
    </row>
    <row r="79" spans="1:256" s="3" customFormat="1" ht="13.5" customHeight="1">
      <c r="A79" s="46"/>
      <c r="B79" s="1"/>
      <c r="C79" s="6"/>
      <c r="E79" s="29"/>
      <c r="F79" s="47"/>
      <c r="G79" s="48"/>
      <c r="H79" s="1"/>
      <c r="I79" s="47"/>
      <c r="J79" s="48"/>
      <c r="K79" s="29"/>
      <c r="L79" s="48"/>
      <c r="M79" s="48"/>
      <c r="P79" s="49"/>
      <c r="Q79" s="29"/>
      <c r="R79" s="48"/>
      <c r="S79" s="48"/>
      <c r="U79" s="48"/>
      <c r="V79" s="48"/>
      <c r="W79" s="6"/>
      <c r="Y79" s="29"/>
      <c r="Z79" s="47"/>
      <c r="AA79" s="47"/>
      <c r="AB79" s="1"/>
      <c r="AC79" s="47"/>
      <c r="AD79" s="47"/>
      <c r="AE79" s="29"/>
      <c r="AF79" s="48"/>
      <c r="AG79" s="48"/>
      <c r="AJ79" s="49"/>
      <c r="AK79" s="29"/>
      <c r="AM79" s="48"/>
      <c r="AO79" s="48"/>
      <c r="AP79" s="48"/>
      <c r="AQ79" s="6"/>
      <c r="AS79" s="29"/>
      <c r="AT79" s="47"/>
      <c r="AU79" s="47"/>
      <c r="AV79" s="1"/>
      <c r="AW79" s="47"/>
      <c r="AX79" s="47"/>
      <c r="AY79" s="29"/>
      <c r="AZ79" s="48"/>
      <c r="BA79" s="48"/>
      <c r="BD79" s="49"/>
      <c r="BE79" s="29"/>
      <c r="BF79" s="48"/>
      <c r="BG79" s="48"/>
      <c r="BI79" s="48"/>
      <c r="BJ79" s="48"/>
      <c r="BK79" s="6"/>
      <c r="BM79" s="29"/>
      <c r="BN79" s="47"/>
      <c r="BO79" s="47"/>
      <c r="BP79" s="1"/>
      <c r="BQ79" s="47"/>
      <c r="BR79" s="47"/>
      <c r="BS79" s="25"/>
      <c r="BT79" s="48"/>
      <c r="BU79" s="48"/>
      <c r="BX79" s="49"/>
      <c r="BY79" s="29"/>
      <c r="BZ79" s="48"/>
      <c r="CA79" s="48"/>
      <c r="CC79" s="48"/>
      <c r="CD79" s="48"/>
      <c r="CE79" s="29"/>
      <c r="CG79" s="29"/>
      <c r="CH79" s="47"/>
      <c r="CI79" s="47"/>
      <c r="CJ79" s="1"/>
      <c r="CK79" s="47"/>
      <c r="CL79" s="47"/>
      <c r="CM79" s="29"/>
      <c r="CN79" s="48"/>
      <c r="CO79" s="48"/>
      <c r="CR79" s="49"/>
      <c r="CS79" s="29"/>
      <c r="CT79" s="48"/>
      <c r="CU79" s="48"/>
      <c r="CW79" s="48"/>
      <c r="CX79" s="48"/>
      <c r="CY79" s="6"/>
      <c r="DA79" s="230"/>
      <c r="DB79" s="47"/>
      <c r="DC79" s="237"/>
      <c r="DD79" s="1"/>
      <c r="DE79" s="47"/>
      <c r="DF79" s="47"/>
      <c r="DG79" s="29"/>
      <c r="DH79" s="48"/>
      <c r="DI79" s="48"/>
      <c r="DL79" s="49"/>
      <c r="DM79" s="29"/>
      <c r="DN79" s="48"/>
      <c r="DO79" s="48"/>
      <c r="DQ79" s="48"/>
      <c r="DR79" s="48"/>
      <c r="DS79" s="6"/>
      <c r="DU79" s="29"/>
      <c r="DV79" s="47"/>
      <c r="DW79" s="47"/>
      <c r="DX79" s="1"/>
      <c r="DY79" s="47"/>
      <c r="DZ79" s="47"/>
      <c r="EA79" s="29"/>
      <c r="EC79" s="50"/>
      <c r="EF79" s="49"/>
      <c r="EG79" s="29"/>
      <c r="EH79" s="48"/>
      <c r="EI79" s="48"/>
      <c r="EK79" s="48"/>
      <c r="EL79" s="48"/>
      <c r="EM79" s="6"/>
      <c r="EO79" s="29"/>
      <c r="EP79" s="47"/>
      <c r="EQ79" s="47"/>
      <c r="ER79" s="1"/>
      <c r="ES79" s="47"/>
      <c r="ET79" s="47"/>
      <c r="EU79" s="29"/>
      <c r="EV79" s="48"/>
      <c r="EW79" s="48"/>
      <c r="EZ79" s="49"/>
      <c r="FA79" s="29"/>
      <c r="FB79" s="48"/>
      <c r="FC79" s="48"/>
      <c r="FE79" s="48"/>
      <c r="FF79" s="48"/>
      <c r="FG79" s="6"/>
      <c r="FI79" s="29"/>
      <c r="FJ79" s="47"/>
      <c r="FK79" s="47"/>
      <c r="FL79" s="1"/>
      <c r="FM79" s="47"/>
      <c r="FN79" s="47"/>
      <c r="FO79" s="29"/>
      <c r="FP79" s="48"/>
      <c r="FQ79" s="48"/>
      <c r="FT79" s="49"/>
      <c r="FU79" s="29"/>
      <c r="FV79" s="48"/>
      <c r="FW79" s="48"/>
      <c r="FY79" s="48"/>
      <c r="FZ79" s="48"/>
      <c r="GA79" s="6"/>
      <c r="GI79" s="51"/>
      <c r="GN79" s="49"/>
      <c r="GU79" s="6"/>
      <c r="HC79" s="51"/>
      <c r="HH79" s="49"/>
      <c r="HO79" s="6"/>
      <c r="HW79" s="51"/>
      <c r="IB79" s="49"/>
      <c r="II79" s="6"/>
      <c r="IQ79" s="51"/>
      <c r="IV79" s="49"/>
    </row>
    <row r="80" spans="1:256" s="3" customFormat="1" ht="13.5" customHeight="1">
      <c r="A80" s="46"/>
      <c r="B80" s="1"/>
      <c r="C80" s="6"/>
      <c r="E80" s="29"/>
      <c r="F80" s="47"/>
      <c r="G80" s="48"/>
      <c r="H80" s="1"/>
      <c r="I80" s="47"/>
      <c r="J80" s="48"/>
      <c r="K80" s="29"/>
      <c r="L80" s="48"/>
      <c r="M80" s="48"/>
      <c r="P80" s="49"/>
      <c r="Q80" s="29"/>
      <c r="R80" s="48"/>
      <c r="S80" s="48"/>
      <c r="U80" s="48"/>
      <c r="V80" s="48"/>
      <c r="W80" s="6"/>
      <c r="Y80" s="29"/>
      <c r="Z80" s="47"/>
      <c r="AA80" s="47"/>
      <c r="AB80" s="1"/>
      <c r="AC80" s="47"/>
      <c r="AD80" s="47"/>
      <c r="AE80" s="29"/>
      <c r="AF80" s="48"/>
      <c r="AG80" s="48"/>
      <c r="AJ80" s="49"/>
      <c r="AK80" s="29"/>
      <c r="AM80" s="48"/>
      <c r="AO80" s="48"/>
      <c r="AP80" s="48"/>
      <c r="AQ80" s="6"/>
      <c r="AS80" s="29"/>
      <c r="AT80" s="47"/>
      <c r="AU80" s="47"/>
      <c r="AV80" s="1"/>
      <c r="AW80" s="47"/>
      <c r="AX80" s="47"/>
      <c r="AY80" s="29"/>
      <c r="AZ80" s="48"/>
      <c r="BA80" s="48"/>
      <c r="BD80" s="49"/>
      <c r="BE80" s="29"/>
      <c r="BF80" s="48"/>
      <c r="BG80" s="48"/>
      <c r="BI80" s="48"/>
      <c r="BJ80" s="48"/>
      <c r="BK80" s="6"/>
      <c r="BM80" s="29"/>
      <c r="BN80" s="47"/>
      <c r="BO80" s="47"/>
      <c r="BP80" s="1"/>
      <c r="BQ80" s="47"/>
      <c r="BR80" s="47"/>
      <c r="BS80" s="25"/>
      <c r="BT80" s="48"/>
      <c r="BU80" s="48"/>
      <c r="BX80" s="49"/>
      <c r="BY80" s="29"/>
      <c r="BZ80" s="48"/>
      <c r="CA80" s="48"/>
      <c r="CC80" s="48"/>
      <c r="CD80" s="48"/>
      <c r="CE80" s="29"/>
      <c r="CG80" s="29"/>
      <c r="CH80" s="47"/>
      <c r="CI80" s="47"/>
      <c r="CJ80" s="1"/>
      <c r="CK80" s="47"/>
      <c r="CL80" s="47"/>
      <c r="CM80" s="29"/>
      <c r="CN80" s="48"/>
      <c r="CO80" s="48"/>
      <c r="CR80" s="49"/>
      <c r="CS80" s="29"/>
      <c r="CT80" s="48"/>
      <c r="CU80" s="48"/>
      <c r="CW80" s="48"/>
      <c r="CX80" s="48"/>
      <c r="CY80" s="6"/>
      <c r="DA80" s="230"/>
      <c r="DB80" s="47"/>
      <c r="DC80" s="237"/>
      <c r="DD80" s="1"/>
      <c r="DE80" s="47"/>
      <c r="DF80" s="47"/>
      <c r="DG80" s="29"/>
      <c r="DH80" s="48"/>
      <c r="DI80" s="48"/>
      <c r="DL80" s="49"/>
      <c r="DM80" s="29"/>
      <c r="DN80" s="48"/>
      <c r="DO80" s="48"/>
      <c r="DQ80" s="48"/>
      <c r="DR80" s="48"/>
      <c r="DS80" s="6"/>
      <c r="DU80" s="29"/>
      <c r="DV80" s="47"/>
      <c r="DW80" s="47"/>
      <c r="DX80" s="1"/>
      <c r="DY80" s="47"/>
      <c r="DZ80" s="47"/>
      <c r="EA80" s="29"/>
      <c r="EC80" s="50"/>
      <c r="EF80" s="49"/>
      <c r="EG80" s="29"/>
      <c r="EH80" s="48"/>
      <c r="EI80" s="48"/>
      <c r="EK80" s="48"/>
      <c r="EL80" s="48"/>
      <c r="EM80" s="6"/>
      <c r="EO80" s="29"/>
      <c r="EP80" s="47"/>
      <c r="EQ80" s="47"/>
      <c r="ER80" s="1"/>
      <c r="ES80" s="47"/>
      <c r="ET80" s="47"/>
      <c r="EU80" s="29"/>
      <c r="EV80" s="48"/>
      <c r="EW80" s="48"/>
      <c r="EZ80" s="49"/>
      <c r="FA80" s="29"/>
      <c r="FB80" s="48"/>
      <c r="FC80" s="48"/>
      <c r="FE80" s="48"/>
      <c r="FF80" s="48"/>
      <c r="FG80" s="6"/>
      <c r="FI80" s="29"/>
      <c r="FJ80" s="47"/>
      <c r="FK80" s="47"/>
      <c r="FL80" s="1"/>
      <c r="FM80" s="47"/>
      <c r="FN80" s="47"/>
      <c r="FO80" s="29"/>
      <c r="FP80" s="48"/>
      <c r="FQ80" s="48"/>
      <c r="FT80" s="49"/>
      <c r="FU80" s="29"/>
      <c r="FV80" s="48"/>
      <c r="FW80" s="48"/>
      <c r="FY80" s="48"/>
      <c r="FZ80" s="48"/>
      <c r="GA80" s="6"/>
      <c r="GI80" s="51"/>
      <c r="GN80" s="49"/>
      <c r="GU80" s="6"/>
      <c r="HC80" s="51"/>
      <c r="HH80" s="49"/>
      <c r="HO80" s="6"/>
      <c r="HW80" s="51"/>
      <c r="IB80" s="49"/>
      <c r="II80" s="6"/>
      <c r="IQ80" s="51"/>
      <c r="IV80" s="49"/>
    </row>
    <row r="81" spans="1:256" s="3" customFormat="1" ht="13.5" customHeight="1">
      <c r="A81" s="46"/>
      <c r="B81" s="1"/>
      <c r="C81" s="6"/>
      <c r="E81" s="29"/>
      <c r="F81" s="47"/>
      <c r="G81" s="48"/>
      <c r="H81" s="1"/>
      <c r="I81" s="47"/>
      <c r="J81" s="48"/>
      <c r="K81" s="29"/>
      <c r="L81" s="48"/>
      <c r="M81" s="48"/>
      <c r="P81" s="49"/>
      <c r="Q81" s="29"/>
      <c r="R81" s="48"/>
      <c r="S81" s="48"/>
      <c r="U81" s="48"/>
      <c r="V81" s="48"/>
      <c r="W81" s="6"/>
      <c r="Y81" s="29"/>
      <c r="Z81" s="47"/>
      <c r="AA81" s="47"/>
      <c r="AB81" s="1"/>
      <c r="AC81" s="47"/>
      <c r="AD81" s="47"/>
      <c r="AE81" s="29"/>
      <c r="AF81" s="48"/>
      <c r="AG81" s="48"/>
      <c r="AJ81" s="49"/>
      <c r="AK81" s="29"/>
      <c r="AM81" s="48"/>
      <c r="AO81" s="48"/>
      <c r="AP81" s="48"/>
      <c r="AQ81" s="6"/>
      <c r="AS81" s="29"/>
      <c r="AT81" s="47"/>
      <c r="AU81" s="47"/>
      <c r="AV81" s="1"/>
      <c r="AW81" s="47"/>
      <c r="AX81" s="47"/>
      <c r="AY81" s="29"/>
      <c r="AZ81" s="48"/>
      <c r="BA81" s="48"/>
      <c r="BD81" s="49"/>
      <c r="BE81" s="29"/>
      <c r="BF81" s="48"/>
      <c r="BG81" s="48"/>
      <c r="BI81" s="48"/>
      <c r="BJ81" s="48"/>
      <c r="BK81" s="6"/>
      <c r="BM81" s="29"/>
      <c r="BN81" s="47"/>
      <c r="BO81" s="47"/>
      <c r="BP81" s="1"/>
      <c r="BQ81" s="47"/>
      <c r="BR81" s="47"/>
      <c r="BS81" s="25"/>
      <c r="BT81" s="48"/>
      <c r="BU81" s="48"/>
      <c r="BX81" s="49"/>
      <c r="BY81" s="29"/>
      <c r="BZ81" s="48"/>
      <c r="CA81" s="48"/>
      <c r="CC81" s="48"/>
      <c r="CD81" s="48"/>
      <c r="CE81" s="29"/>
      <c r="CG81" s="29"/>
      <c r="CH81" s="47"/>
      <c r="CI81" s="47"/>
      <c r="CJ81" s="1"/>
      <c r="CK81" s="47"/>
      <c r="CL81" s="47"/>
      <c r="CM81" s="29"/>
      <c r="CN81" s="48"/>
      <c r="CO81" s="48"/>
      <c r="CR81" s="49"/>
      <c r="CS81" s="29"/>
      <c r="CT81" s="48"/>
      <c r="CU81" s="48"/>
      <c r="CW81" s="48"/>
      <c r="CX81" s="48"/>
      <c r="CY81" s="6"/>
      <c r="DA81" s="230"/>
      <c r="DB81" s="47"/>
      <c r="DC81" s="237"/>
      <c r="DD81" s="1"/>
      <c r="DE81" s="47"/>
      <c r="DF81" s="47"/>
      <c r="DG81" s="29"/>
      <c r="DH81" s="48"/>
      <c r="DI81" s="48"/>
      <c r="DL81" s="49"/>
      <c r="DM81" s="29"/>
      <c r="DN81" s="48"/>
      <c r="DO81" s="48"/>
      <c r="DQ81" s="48"/>
      <c r="DR81" s="48"/>
      <c r="DS81" s="6"/>
      <c r="DU81" s="29"/>
      <c r="DV81" s="47"/>
      <c r="DW81" s="47"/>
      <c r="DX81" s="1"/>
      <c r="DY81" s="47"/>
      <c r="DZ81" s="47"/>
      <c r="EA81" s="29"/>
      <c r="EC81" s="50"/>
      <c r="EF81" s="49"/>
      <c r="EG81" s="29"/>
      <c r="EH81" s="48"/>
      <c r="EI81" s="48"/>
      <c r="EK81" s="48"/>
      <c r="EL81" s="48"/>
      <c r="EM81" s="6"/>
      <c r="EO81" s="29"/>
      <c r="EP81" s="47"/>
      <c r="EQ81" s="47"/>
      <c r="ER81" s="1"/>
      <c r="ES81" s="47"/>
      <c r="ET81" s="47"/>
      <c r="EU81" s="29"/>
      <c r="EV81" s="48"/>
      <c r="EW81" s="48"/>
      <c r="EZ81" s="49"/>
      <c r="FA81" s="29"/>
      <c r="FB81" s="48"/>
      <c r="FC81" s="48"/>
      <c r="FE81" s="48"/>
      <c r="FF81" s="48"/>
      <c r="FG81" s="6"/>
      <c r="FI81" s="29"/>
      <c r="FJ81" s="47"/>
      <c r="FK81" s="47"/>
      <c r="FL81" s="1"/>
      <c r="FM81" s="47"/>
      <c r="FN81" s="47"/>
      <c r="FO81" s="29"/>
      <c r="FP81" s="48"/>
      <c r="FQ81" s="48"/>
      <c r="FT81" s="49"/>
      <c r="FU81" s="29"/>
      <c r="FV81" s="48"/>
      <c r="FW81" s="48"/>
      <c r="FY81" s="48"/>
      <c r="FZ81" s="48"/>
      <c r="GA81" s="6"/>
      <c r="GI81" s="51"/>
      <c r="GN81" s="49"/>
      <c r="GU81" s="6"/>
      <c r="HC81" s="51"/>
      <c r="HH81" s="49"/>
      <c r="HO81" s="6"/>
      <c r="HW81" s="51"/>
      <c r="IB81" s="49"/>
      <c r="II81" s="6"/>
      <c r="IQ81" s="51"/>
      <c r="IV81" s="49"/>
    </row>
    <row r="82" spans="1:256" s="3" customFormat="1" ht="13.5" customHeight="1">
      <c r="A82" s="46"/>
      <c r="B82" s="1"/>
      <c r="C82" s="6"/>
      <c r="E82" s="29"/>
      <c r="F82" s="47"/>
      <c r="G82" s="48"/>
      <c r="H82" s="1"/>
      <c r="I82" s="47"/>
      <c r="J82" s="48"/>
      <c r="K82" s="29"/>
      <c r="L82" s="48"/>
      <c r="M82" s="48"/>
      <c r="P82" s="49"/>
      <c r="Q82" s="29"/>
      <c r="R82" s="48"/>
      <c r="S82" s="48"/>
      <c r="U82" s="48"/>
      <c r="V82" s="48"/>
      <c r="W82" s="6"/>
      <c r="Y82" s="29"/>
      <c r="Z82" s="47"/>
      <c r="AA82" s="47"/>
      <c r="AB82" s="1"/>
      <c r="AC82" s="47"/>
      <c r="AD82" s="47"/>
      <c r="AE82" s="29"/>
      <c r="AF82" s="48"/>
      <c r="AG82" s="48"/>
      <c r="AJ82" s="49"/>
      <c r="AK82" s="29"/>
      <c r="AM82" s="48"/>
      <c r="AO82" s="48"/>
      <c r="AP82" s="48"/>
      <c r="AQ82" s="6"/>
      <c r="AS82" s="29"/>
      <c r="AT82" s="47"/>
      <c r="AU82" s="47"/>
      <c r="AV82" s="1"/>
      <c r="AW82" s="47"/>
      <c r="AX82" s="47"/>
      <c r="AY82" s="29"/>
      <c r="AZ82" s="48"/>
      <c r="BA82" s="48"/>
      <c r="BD82" s="49"/>
      <c r="BE82" s="29"/>
      <c r="BF82" s="48"/>
      <c r="BG82" s="48"/>
      <c r="BI82" s="48"/>
      <c r="BJ82" s="48"/>
      <c r="BK82" s="6"/>
      <c r="BM82" s="29"/>
      <c r="BN82" s="47"/>
      <c r="BO82" s="47"/>
      <c r="BP82" s="1"/>
      <c r="BQ82" s="47"/>
      <c r="BR82" s="47"/>
      <c r="BS82" s="25"/>
      <c r="BT82" s="48"/>
      <c r="BU82" s="48"/>
      <c r="BX82" s="49"/>
      <c r="BY82" s="29"/>
      <c r="BZ82" s="48"/>
      <c r="CA82" s="48"/>
      <c r="CC82" s="48"/>
      <c r="CD82" s="48"/>
      <c r="CE82" s="29"/>
      <c r="CG82" s="29"/>
      <c r="CH82" s="47"/>
      <c r="CI82" s="47"/>
      <c r="CJ82" s="1"/>
      <c r="CK82" s="47"/>
      <c r="CL82" s="47"/>
      <c r="CM82" s="29"/>
      <c r="CN82" s="48"/>
      <c r="CO82" s="48"/>
      <c r="CR82" s="49"/>
      <c r="CS82" s="29"/>
      <c r="CT82" s="48"/>
      <c r="CU82" s="48"/>
      <c r="CW82" s="48"/>
      <c r="CX82" s="48"/>
      <c r="CY82" s="6"/>
      <c r="DA82" s="230"/>
      <c r="DB82" s="47"/>
      <c r="DC82" s="237"/>
      <c r="DD82" s="1"/>
      <c r="DE82" s="47"/>
      <c r="DF82" s="47"/>
      <c r="DG82" s="29"/>
      <c r="DH82" s="48"/>
      <c r="DI82" s="48"/>
      <c r="DL82" s="49"/>
      <c r="DM82" s="29"/>
      <c r="DN82" s="48"/>
      <c r="DO82" s="48"/>
      <c r="DQ82" s="48"/>
      <c r="DR82" s="48"/>
      <c r="DS82" s="6"/>
      <c r="DU82" s="29"/>
      <c r="DV82" s="47"/>
      <c r="DW82" s="47"/>
      <c r="DX82" s="1"/>
      <c r="DY82" s="47"/>
      <c r="DZ82" s="47"/>
      <c r="EA82" s="29"/>
      <c r="EC82" s="50"/>
      <c r="EF82" s="49"/>
      <c r="EG82" s="29"/>
      <c r="EH82" s="48"/>
      <c r="EI82" s="48"/>
      <c r="EK82" s="48"/>
      <c r="EL82" s="48"/>
      <c r="EM82" s="6"/>
      <c r="EO82" s="29"/>
      <c r="EP82" s="47"/>
      <c r="EQ82" s="47"/>
      <c r="ER82" s="1"/>
      <c r="ES82" s="47"/>
      <c r="ET82" s="47"/>
      <c r="EU82" s="29"/>
      <c r="EV82" s="48"/>
      <c r="EW82" s="48"/>
      <c r="EZ82" s="49"/>
      <c r="FA82" s="29"/>
      <c r="FB82" s="48"/>
      <c r="FC82" s="48"/>
      <c r="FE82" s="48"/>
      <c r="FF82" s="48"/>
      <c r="FG82" s="6"/>
      <c r="FI82" s="29"/>
      <c r="FJ82" s="47"/>
      <c r="FK82" s="47"/>
      <c r="FL82" s="1"/>
      <c r="FM82" s="47"/>
      <c r="FN82" s="47"/>
      <c r="FO82" s="29"/>
      <c r="FP82" s="48"/>
      <c r="FQ82" s="48"/>
      <c r="FT82" s="49"/>
      <c r="FU82" s="29"/>
      <c r="FV82" s="48"/>
      <c r="FW82" s="48"/>
      <c r="FY82" s="48"/>
      <c r="FZ82" s="48"/>
      <c r="GA82" s="6"/>
      <c r="GI82" s="51"/>
      <c r="GN82" s="49"/>
      <c r="GU82" s="6"/>
      <c r="HC82" s="51"/>
      <c r="HH82" s="49"/>
      <c r="HO82" s="6"/>
      <c r="HW82" s="51"/>
      <c r="IB82" s="49"/>
      <c r="II82" s="6"/>
      <c r="IQ82" s="51"/>
      <c r="IV82" s="49"/>
    </row>
    <row r="83" spans="1:256" s="3" customFormat="1" ht="13.5" customHeight="1">
      <c r="A83" s="46"/>
      <c r="B83" s="1"/>
      <c r="C83" s="6"/>
      <c r="E83" s="29"/>
      <c r="F83" s="47"/>
      <c r="G83" s="48"/>
      <c r="H83" s="1"/>
      <c r="I83" s="47"/>
      <c r="J83" s="48"/>
      <c r="K83" s="29"/>
      <c r="L83" s="48"/>
      <c r="M83" s="48"/>
      <c r="P83" s="49"/>
      <c r="Q83" s="29"/>
      <c r="R83" s="48"/>
      <c r="S83" s="48"/>
      <c r="U83" s="48"/>
      <c r="V83" s="48"/>
      <c r="W83" s="6"/>
      <c r="Y83" s="29"/>
      <c r="Z83" s="47"/>
      <c r="AA83" s="47"/>
      <c r="AB83" s="1"/>
      <c r="AC83" s="47"/>
      <c r="AD83" s="47"/>
      <c r="AE83" s="29"/>
      <c r="AF83" s="48"/>
      <c r="AG83" s="48"/>
      <c r="AJ83" s="49"/>
      <c r="AK83" s="29"/>
      <c r="AM83" s="48"/>
      <c r="AO83" s="48"/>
      <c r="AP83" s="48"/>
      <c r="AQ83" s="6"/>
      <c r="AS83" s="29"/>
      <c r="AT83" s="47"/>
      <c r="AU83" s="47"/>
      <c r="AV83" s="1"/>
      <c r="AW83" s="47"/>
      <c r="AX83" s="47"/>
      <c r="AY83" s="29"/>
      <c r="AZ83" s="48"/>
      <c r="BA83" s="48"/>
      <c r="BD83" s="49"/>
      <c r="BE83" s="29"/>
      <c r="BF83" s="48"/>
      <c r="BG83" s="48"/>
      <c r="BI83" s="48"/>
      <c r="BJ83" s="48"/>
      <c r="BK83" s="6"/>
      <c r="BM83" s="29"/>
      <c r="BN83" s="47"/>
      <c r="BO83" s="47"/>
      <c r="BP83" s="1"/>
      <c r="BQ83" s="47"/>
      <c r="BR83" s="47"/>
      <c r="BS83" s="25"/>
      <c r="BT83" s="48"/>
      <c r="BU83" s="48"/>
      <c r="BX83" s="49"/>
      <c r="BY83" s="29"/>
      <c r="BZ83" s="48"/>
      <c r="CA83" s="48"/>
      <c r="CC83" s="48"/>
      <c r="CD83" s="48"/>
      <c r="CE83" s="29"/>
      <c r="CG83" s="29"/>
      <c r="CH83" s="47"/>
      <c r="CI83" s="47"/>
      <c r="CJ83" s="1"/>
      <c r="CK83" s="47"/>
      <c r="CL83" s="47"/>
      <c r="CM83" s="29"/>
      <c r="CN83" s="48"/>
      <c r="CO83" s="48"/>
      <c r="CR83" s="49"/>
      <c r="CS83" s="29"/>
      <c r="CT83" s="48"/>
      <c r="CU83" s="48"/>
      <c r="CW83" s="48"/>
      <c r="CX83" s="48"/>
      <c r="CY83" s="6"/>
      <c r="DA83" s="230"/>
      <c r="DB83" s="47"/>
      <c r="DC83" s="237"/>
      <c r="DD83" s="1"/>
      <c r="DE83" s="47"/>
      <c r="DF83" s="47"/>
      <c r="DG83" s="29"/>
      <c r="DH83" s="48"/>
      <c r="DI83" s="48"/>
      <c r="DL83" s="49"/>
      <c r="DM83" s="29"/>
      <c r="DN83" s="48"/>
      <c r="DO83" s="48"/>
      <c r="DQ83" s="48"/>
      <c r="DR83" s="48"/>
      <c r="DS83" s="6"/>
      <c r="DU83" s="29"/>
      <c r="DV83" s="47"/>
      <c r="DW83" s="47"/>
      <c r="DX83" s="1"/>
      <c r="DY83" s="47"/>
      <c r="DZ83" s="47"/>
      <c r="EA83" s="29"/>
      <c r="EC83" s="50"/>
      <c r="EF83" s="49"/>
      <c r="EG83" s="29"/>
      <c r="EH83" s="48"/>
      <c r="EI83" s="48"/>
      <c r="EK83" s="48"/>
      <c r="EL83" s="48"/>
      <c r="EM83" s="6"/>
      <c r="EO83" s="29"/>
      <c r="EP83" s="47"/>
      <c r="EQ83" s="47"/>
      <c r="ER83" s="1"/>
      <c r="ES83" s="47"/>
      <c r="ET83" s="47"/>
      <c r="EU83" s="29"/>
      <c r="EV83" s="48"/>
      <c r="EW83" s="48"/>
      <c r="EZ83" s="49"/>
      <c r="FA83" s="29"/>
      <c r="FB83" s="48"/>
      <c r="FC83" s="48"/>
      <c r="FE83" s="48"/>
      <c r="FF83" s="48"/>
      <c r="FG83" s="6"/>
      <c r="FI83" s="29"/>
      <c r="FJ83" s="47"/>
      <c r="FK83" s="47"/>
      <c r="FL83" s="1"/>
      <c r="FM83" s="47"/>
      <c r="FN83" s="47"/>
      <c r="FO83" s="29"/>
      <c r="FP83" s="48"/>
      <c r="FQ83" s="48"/>
      <c r="FT83" s="49"/>
      <c r="FU83" s="29"/>
      <c r="FV83" s="48"/>
      <c r="FW83" s="48"/>
      <c r="FY83" s="48"/>
      <c r="FZ83" s="48"/>
      <c r="GA83" s="6"/>
      <c r="GI83" s="51"/>
      <c r="GN83" s="49"/>
      <c r="GU83" s="6"/>
      <c r="HC83" s="51"/>
      <c r="HH83" s="49"/>
      <c r="HO83" s="6"/>
      <c r="HW83" s="51"/>
      <c r="IB83" s="49"/>
      <c r="II83" s="6"/>
      <c r="IQ83" s="51"/>
      <c r="IV83" s="49"/>
    </row>
    <row r="84" spans="1:256" s="3" customFormat="1" ht="13.5" customHeight="1">
      <c r="A84" s="46"/>
      <c r="B84" s="1"/>
      <c r="C84" s="6"/>
      <c r="E84" s="29"/>
      <c r="F84" s="47"/>
      <c r="G84" s="48"/>
      <c r="H84" s="1"/>
      <c r="I84" s="47"/>
      <c r="J84" s="48"/>
      <c r="K84" s="29"/>
      <c r="L84" s="48"/>
      <c r="M84" s="48"/>
      <c r="P84" s="49"/>
      <c r="Q84" s="29"/>
      <c r="R84" s="48"/>
      <c r="S84" s="48"/>
      <c r="U84" s="48"/>
      <c r="V84" s="48"/>
      <c r="W84" s="6"/>
      <c r="Y84" s="29"/>
      <c r="Z84" s="47"/>
      <c r="AA84" s="47"/>
      <c r="AB84" s="1"/>
      <c r="AC84" s="47"/>
      <c r="AD84" s="47"/>
      <c r="AE84" s="29"/>
      <c r="AF84" s="48"/>
      <c r="AG84" s="48"/>
      <c r="AJ84" s="49"/>
      <c r="AK84" s="29"/>
      <c r="AM84" s="48"/>
      <c r="AO84" s="48"/>
      <c r="AP84" s="48"/>
      <c r="AQ84" s="6"/>
      <c r="AS84" s="29"/>
      <c r="AT84" s="47"/>
      <c r="AU84" s="47"/>
      <c r="AV84" s="1"/>
      <c r="AW84" s="47"/>
      <c r="AX84" s="47"/>
      <c r="AY84" s="29"/>
      <c r="AZ84" s="48"/>
      <c r="BA84" s="48"/>
      <c r="BD84" s="49"/>
      <c r="BE84" s="29"/>
      <c r="BF84" s="48"/>
      <c r="BG84" s="48"/>
      <c r="BI84" s="48"/>
      <c r="BJ84" s="48"/>
      <c r="BK84" s="6"/>
      <c r="BM84" s="29"/>
      <c r="BN84" s="47"/>
      <c r="BO84" s="47"/>
      <c r="BP84" s="1"/>
      <c r="BQ84" s="47"/>
      <c r="BR84" s="47"/>
      <c r="BS84" s="25"/>
      <c r="BT84" s="48"/>
      <c r="BU84" s="48"/>
      <c r="BX84" s="49"/>
      <c r="BY84" s="29"/>
      <c r="BZ84" s="48"/>
      <c r="CA84" s="48"/>
      <c r="CC84" s="48"/>
      <c r="CD84" s="48"/>
      <c r="CE84" s="29"/>
      <c r="CG84" s="29"/>
      <c r="CH84" s="47"/>
      <c r="CI84" s="47"/>
      <c r="CJ84" s="1"/>
      <c r="CK84" s="47"/>
      <c r="CL84" s="47"/>
      <c r="CM84" s="29"/>
      <c r="CN84" s="48"/>
      <c r="CO84" s="48"/>
      <c r="CR84" s="49"/>
      <c r="CS84" s="29"/>
      <c r="CT84" s="48"/>
      <c r="CU84" s="48"/>
      <c r="CW84" s="48"/>
      <c r="CX84" s="48"/>
      <c r="CY84" s="6"/>
      <c r="DA84" s="230"/>
      <c r="DB84" s="47"/>
      <c r="DC84" s="237"/>
      <c r="DD84" s="1"/>
      <c r="DE84" s="47"/>
      <c r="DF84" s="47"/>
      <c r="DG84" s="29"/>
      <c r="DH84" s="48"/>
      <c r="DI84" s="48"/>
      <c r="DL84" s="49"/>
      <c r="DM84" s="29"/>
      <c r="DN84" s="48"/>
      <c r="DO84" s="48"/>
      <c r="DQ84" s="48"/>
      <c r="DR84" s="48"/>
      <c r="DS84" s="6"/>
      <c r="DU84" s="29"/>
      <c r="DV84" s="47"/>
      <c r="DW84" s="47"/>
      <c r="DX84" s="1"/>
      <c r="DY84" s="47"/>
      <c r="DZ84" s="47"/>
      <c r="EA84" s="29"/>
      <c r="EC84" s="50"/>
      <c r="EF84" s="49"/>
      <c r="EG84" s="29"/>
      <c r="EH84" s="48"/>
      <c r="EI84" s="48"/>
      <c r="EK84" s="48"/>
      <c r="EL84" s="48"/>
      <c r="EM84" s="6"/>
      <c r="EO84" s="29"/>
      <c r="EP84" s="47"/>
      <c r="EQ84" s="47"/>
      <c r="ER84" s="1"/>
      <c r="ES84" s="47"/>
      <c r="ET84" s="47"/>
      <c r="EU84" s="29"/>
      <c r="EV84" s="48"/>
      <c r="EW84" s="48"/>
      <c r="EZ84" s="49"/>
      <c r="FA84" s="29"/>
      <c r="FB84" s="48"/>
      <c r="FC84" s="48"/>
      <c r="FE84" s="48"/>
      <c r="FF84" s="48"/>
      <c r="FG84" s="6"/>
      <c r="FI84" s="29"/>
      <c r="FJ84" s="47"/>
      <c r="FK84" s="47"/>
      <c r="FL84" s="1"/>
      <c r="FM84" s="47"/>
      <c r="FN84" s="47"/>
      <c r="FO84" s="29"/>
      <c r="FP84" s="48"/>
      <c r="FQ84" s="48"/>
      <c r="FT84" s="49"/>
      <c r="FU84" s="29"/>
      <c r="FV84" s="48"/>
      <c r="FW84" s="48"/>
      <c r="FY84" s="48"/>
      <c r="FZ84" s="48"/>
      <c r="GA84" s="6"/>
      <c r="GI84" s="51"/>
      <c r="GN84" s="49"/>
      <c r="GU84" s="6"/>
      <c r="HC84" s="51"/>
      <c r="HH84" s="49"/>
      <c r="HO84" s="6"/>
      <c r="HW84" s="51"/>
      <c r="IB84" s="49"/>
      <c r="II84" s="6"/>
      <c r="IQ84" s="51"/>
      <c r="IV84" s="49"/>
    </row>
    <row r="85" spans="1:256" s="3" customFormat="1" ht="13.5" customHeight="1">
      <c r="A85" s="46"/>
      <c r="B85" s="1"/>
      <c r="C85" s="6"/>
      <c r="E85" s="29"/>
      <c r="F85" s="47"/>
      <c r="G85" s="48"/>
      <c r="H85" s="1"/>
      <c r="I85" s="47"/>
      <c r="J85" s="48"/>
      <c r="K85" s="29"/>
      <c r="L85" s="48"/>
      <c r="M85" s="48"/>
      <c r="P85" s="49"/>
      <c r="Q85" s="29"/>
      <c r="R85" s="48"/>
      <c r="S85" s="48"/>
      <c r="U85" s="48"/>
      <c r="V85" s="48"/>
      <c r="W85" s="6"/>
      <c r="Y85" s="29"/>
      <c r="Z85" s="47"/>
      <c r="AA85" s="47"/>
      <c r="AB85" s="1"/>
      <c r="AC85" s="47"/>
      <c r="AD85" s="47"/>
      <c r="AE85" s="29"/>
      <c r="AF85" s="48"/>
      <c r="AG85" s="48"/>
      <c r="AJ85" s="49"/>
      <c r="AK85" s="29"/>
      <c r="AM85" s="48"/>
      <c r="AO85" s="48"/>
      <c r="AP85" s="48"/>
      <c r="AQ85" s="6"/>
      <c r="AS85" s="29"/>
      <c r="AT85" s="47"/>
      <c r="AU85" s="47"/>
      <c r="AV85" s="1"/>
      <c r="AW85" s="47"/>
      <c r="AX85" s="47"/>
      <c r="AY85" s="29"/>
      <c r="AZ85" s="48"/>
      <c r="BA85" s="48"/>
      <c r="BD85" s="49"/>
      <c r="BE85" s="29"/>
      <c r="BF85" s="48"/>
      <c r="BG85" s="48"/>
      <c r="BI85" s="48"/>
      <c r="BJ85" s="48"/>
      <c r="BK85" s="6"/>
      <c r="BM85" s="29"/>
      <c r="BN85" s="47"/>
      <c r="BO85" s="47"/>
      <c r="BP85" s="1"/>
      <c r="BQ85" s="47"/>
      <c r="BR85" s="47"/>
      <c r="BS85" s="25"/>
      <c r="BT85" s="48"/>
      <c r="BU85" s="48"/>
      <c r="BX85" s="49"/>
      <c r="BY85" s="29"/>
      <c r="BZ85" s="48"/>
      <c r="CA85" s="48"/>
      <c r="CC85" s="48"/>
      <c r="CD85" s="48"/>
      <c r="CE85" s="29"/>
      <c r="CG85" s="29"/>
      <c r="CH85" s="47"/>
      <c r="CI85" s="47"/>
      <c r="CJ85" s="1"/>
      <c r="CK85" s="47"/>
      <c r="CL85" s="47"/>
      <c r="CM85" s="29"/>
      <c r="CN85" s="48"/>
      <c r="CO85" s="48"/>
      <c r="CR85" s="49"/>
      <c r="CS85" s="29"/>
      <c r="CT85" s="48"/>
      <c r="CU85" s="48"/>
      <c r="CW85" s="48"/>
      <c r="CX85" s="48"/>
      <c r="CY85" s="6"/>
      <c r="DA85" s="230"/>
      <c r="DB85" s="47"/>
      <c r="DC85" s="237"/>
      <c r="DD85" s="1"/>
      <c r="DE85" s="47"/>
      <c r="DF85" s="47"/>
      <c r="DG85" s="29"/>
      <c r="DH85" s="48"/>
      <c r="DI85" s="48"/>
      <c r="DL85" s="49"/>
      <c r="DM85" s="29"/>
      <c r="DN85" s="48"/>
      <c r="DO85" s="48"/>
      <c r="DQ85" s="48"/>
      <c r="DR85" s="48"/>
      <c r="DS85" s="6"/>
      <c r="DU85" s="29"/>
      <c r="DV85" s="47"/>
      <c r="DW85" s="47"/>
      <c r="DX85" s="1"/>
      <c r="DY85" s="47"/>
      <c r="DZ85" s="47"/>
      <c r="EA85" s="29"/>
      <c r="EC85" s="50"/>
      <c r="EF85" s="49"/>
      <c r="EG85" s="29"/>
      <c r="EH85" s="48"/>
      <c r="EI85" s="48"/>
      <c r="EK85" s="48"/>
      <c r="EL85" s="48"/>
      <c r="EM85" s="6"/>
      <c r="EO85" s="29"/>
      <c r="EP85" s="47"/>
      <c r="EQ85" s="47"/>
      <c r="ER85" s="1"/>
      <c r="ES85" s="47"/>
      <c r="ET85" s="47"/>
      <c r="EU85" s="29"/>
      <c r="EV85" s="48"/>
      <c r="EW85" s="48"/>
      <c r="EZ85" s="49"/>
      <c r="FA85" s="29"/>
      <c r="FB85" s="48"/>
      <c r="FC85" s="48"/>
      <c r="FE85" s="48"/>
      <c r="FF85" s="48"/>
      <c r="FG85" s="6"/>
      <c r="FI85" s="29"/>
      <c r="FJ85" s="47"/>
      <c r="FK85" s="47"/>
      <c r="FL85" s="1"/>
      <c r="FM85" s="47"/>
      <c r="FN85" s="47"/>
      <c r="FO85" s="29"/>
      <c r="FP85" s="48"/>
      <c r="FQ85" s="48"/>
      <c r="FT85" s="49"/>
      <c r="FU85" s="29"/>
      <c r="FV85" s="48"/>
      <c r="FW85" s="48"/>
      <c r="FY85" s="48"/>
      <c r="FZ85" s="48"/>
      <c r="GA85" s="6"/>
      <c r="GI85" s="51"/>
      <c r="GN85" s="49"/>
      <c r="GU85" s="6"/>
      <c r="HC85" s="51"/>
      <c r="HH85" s="49"/>
      <c r="HO85" s="6"/>
      <c r="HW85" s="51"/>
      <c r="IB85" s="49"/>
      <c r="II85" s="6"/>
      <c r="IQ85" s="51"/>
      <c r="IV85" s="49"/>
    </row>
    <row r="86" spans="1:256" s="3" customFormat="1" ht="13.5" customHeight="1">
      <c r="A86" s="46"/>
      <c r="B86" s="1"/>
      <c r="C86" s="6"/>
      <c r="E86" s="29"/>
      <c r="F86" s="47"/>
      <c r="G86" s="48"/>
      <c r="H86" s="1"/>
      <c r="I86" s="47"/>
      <c r="J86" s="48"/>
      <c r="K86" s="29"/>
      <c r="L86" s="48"/>
      <c r="M86" s="48"/>
      <c r="P86" s="49"/>
      <c r="Q86" s="29"/>
      <c r="R86" s="48"/>
      <c r="S86" s="48"/>
      <c r="U86" s="48"/>
      <c r="V86" s="48"/>
      <c r="W86" s="6"/>
      <c r="Y86" s="29"/>
      <c r="Z86" s="47"/>
      <c r="AA86" s="47"/>
      <c r="AB86" s="1"/>
      <c r="AC86" s="47"/>
      <c r="AD86" s="47"/>
      <c r="AE86" s="29"/>
      <c r="AF86" s="48"/>
      <c r="AG86" s="48"/>
      <c r="AJ86" s="49"/>
      <c r="AK86" s="29"/>
      <c r="AM86" s="48"/>
      <c r="AO86" s="48"/>
      <c r="AP86" s="48"/>
      <c r="AQ86" s="6"/>
      <c r="AS86" s="29"/>
      <c r="AT86" s="47"/>
      <c r="AU86" s="47"/>
      <c r="AV86" s="1"/>
      <c r="AW86" s="47"/>
      <c r="AX86" s="47"/>
      <c r="AY86" s="29"/>
      <c r="AZ86" s="48"/>
      <c r="BA86" s="48"/>
      <c r="BD86" s="49"/>
      <c r="BE86" s="29"/>
      <c r="BF86" s="48"/>
      <c r="BG86" s="48"/>
      <c r="BI86" s="48"/>
      <c r="BJ86" s="48"/>
      <c r="BK86" s="6"/>
      <c r="BM86" s="29"/>
      <c r="BN86" s="47"/>
      <c r="BO86" s="47"/>
      <c r="BP86" s="1"/>
      <c r="BQ86" s="47"/>
      <c r="BR86" s="47"/>
      <c r="BS86" s="25"/>
      <c r="BT86" s="48"/>
      <c r="BU86" s="48"/>
      <c r="BX86" s="49"/>
      <c r="BY86" s="29"/>
      <c r="BZ86" s="48"/>
      <c r="CA86" s="48"/>
      <c r="CC86" s="48"/>
      <c r="CD86" s="48"/>
      <c r="CE86" s="29"/>
      <c r="CG86" s="29"/>
      <c r="CH86" s="47"/>
      <c r="CI86" s="47"/>
      <c r="CJ86" s="1"/>
      <c r="CK86" s="47"/>
      <c r="CL86" s="47"/>
      <c r="CM86" s="29"/>
      <c r="CN86" s="48"/>
      <c r="CO86" s="48"/>
      <c r="CR86" s="49"/>
      <c r="CS86" s="29"/>
      <c r="CT86" s="48"/>
      <c r="CU86" s="48"/>
      <c r="CW86" s="48"/>
      <c r="CX86" s="48"/>
      <c r="CY86" s="6"/>
      <c r="DA86" s="230"/>
      <c r="DB86" s="47"/>
      <c r="DC86" s="237"/>
      <c r="DD86" s="1"/>
      <c r="DE86" s="47"/>
      <c r="DF86" s="47"/>
      <c r="DG86" s="29"/>
      <c r="DH86" s="48"/>
      <c r="DI86" s="48"/>
      <c r="DL86" s="49"/>
      <c r="DM86" s="29"/>
      <c r="DN86" s="48"/>
      <c r="DO86" s="48"/>
      <c r="DQ86" s="48"/>
      <c r="DR86" s="48"/>
      <c r="DS86" s="6"/>
      <c r="DU86" s="29"/>
      <c r="DV86" s="47"/>
      <c r="DW86" s="47"/>
      <c r="DX86" s="1"/>
      <c r="DY86" s="47"/>
      <c r="DZ86" s="47"/>
      <c r="EA86" s="29"/>
      <c r="EC86" s="50"/>
      <c r="EF86" s="49"/>
      <c r="EG86" s="29"/>
      <c r="EH86" s="48"/>
      <c r="EI86" s="48"/>
      <c r="EK86" s="48"/>
      <c r="EL86" s="48"/>
      <c r="EM86" s="6"/>
      <c r="EO86" s="29"/>
      <c r="EP86" s="47"/>
      <c r="EQ86" s="47"/>
      <c r="ER86" s="1"/>
      <c r="ES86" s="47"/>
      <c r="ET86" s="47"/>
      <c r="EU86" s="29"/>
      <c r="EV86" s="48"/>
      <c r="EW86" s="48"/>
      <c r="EZ86" s="49"/>
      <c r="FA86" s="29"/>
      <c r="FB86" s="48"/>
      <c r="FC86" s="48"/>
      <c r="FE86" s="48"/>
      <c r="FF86" s="48"/>
      <c r="FG86" s="6"/>
      <c r="FI86" s="29"/>
      <c r="FJ86" s="47"/>
      <c r="FK86" s="47"/>
      <c r="FL86" s="1"/>
      <c r="FM86" s="47"/>
      <c r="FN86" s="47"/>
      <c r="FO86" s="29"/>
      <c r="FP86" s="48"/>
      <c r="FQ86" s="48"/>
      <c r="FT86" s="49"/>
      <c r="FU86" s="29"/>
      <c r="FV86" s="48"/>
      <c r="FW86" s="48"/>
      <c r="FY86" s="48"/>
      <c r="FZ86" s="48"/>
      <c r="GA86" s="6"/>
      <c r="GI86" s="51"/>
      <c r="GN86" s="49"/>
      <c r="GU86" s="6"/>
      <c r="HC86" s="51"/>
      <c r="HH86" s="49"/>
      <c r="HO86" s="6"/>
      <c r="HW86" s="51"/>
      <c r="IB86" s="49"/>
      <c r="II86" s="6"/>
      <c r="IQ86" s="51"/>
      <c r="IV86" s="49"/>
    </row>
    <row r="87" spans="1:256" s="3" customFormat="1" ht="13.5" customHeight="1">
      <c r="A87" s="46"/>
      <c r="B87" s="1"/>
      <c r="C87" s="6"/>
      <c r="E87" s="29"/>
      <c r="F87" s="47"/>
      <c r="G87" s="48"/>
      <c r="H87" s="1"/>
      <c r="I87" s="47"/>
      <c r="J87" s="48"/>
      <c r="K87" s="29"/>
      <c r="L87" s="48"/>
      <c r="M87" s="48"/>
      <c r="P87" s="49"/>
      <c r="Q87" s="29"/>
      <c r="R87" s="48"/>
      <c r="S87" s="48"/>
      <c r="U87" s="48"/>
      <c r="V87" s="48"/>
      <c r="W87" s="6"/>
      <c r="Y87" s="29"/>
      <c r="Z87" s="47"/>
      <c r="AA87" s="47"/>
      <c r="AB87" s="1"/>
      <c r="AC87" s="47"/>
      <c r="AD87" s="47"/>
      <c r="AE87" s="29"/>
      <c r="AF87" s="48"/>
      <c r="AG87" s="48"/>
      <c r="AJ87" s="49"/>
      <c r="AK87" s="29"/>
      <c r="AM87" s="48"/>
      <c r="AO87" s="48"/>
      <c r="AP87" s="48"/>
      <c r="AQ87" s="6"/>
      <c r="AS87" s="29"/>
      <c r="AT87" s="47"/>
      <c r="AU87" s="47"/>
      <c r="AV87" s="1"/>
      <c r="AW87" s="47"/>
      <c r="AX87" s="47"/>
      <c r="AY87" s="29"/>
      <c r="AZ87" s="48"/>
      <c r="BA87" s="48"/>
      <c r="BD87" s="49"/>
      <c r="BE87" s="29"/>
      <c r="BF87" s="48"/>
      <c r="BG87" s="48"/>
      <c r="BI87" s="48"/>
      <c r="BJ87" s="48"/>
      <c r="BK87" s="6"/>
      <c r="BM87" s="29"/>
      <c r="BN87" s="47"/>
      <c r="BO87" s="47"/>
      <c r="BP87" s="1"/>
      <c r="BQ87" s="47"/>
      <c r="BR87" s="47"/>
      <c r="BS87" s="25"/>
      <c r="BT87" s="48"/>
      <c r="BU87" s="48"/>
      <c r="BX87" s="49"/>
      <c r="BY87" s="29"/>
      <c r="BZ87" s="48"/>
      <c r="CA87" s="48"/>
      <c r="CC87" s="48"/>
      <c r="CD87" s="48"/>
      <c r="CE87" s="29"/>
      <c r="CG87" s="29"/>
      <c r="CH87" s="47"/>
      <c r="CI87" s="47"/>
      <c r="CJ87" s="1"/>
      <c r="CK87" s="47"/>
      <c r="CL87" s="47"/>
      <c r="CM87" s="29"/>
      <c r="CN87" s="48"/>
      <c r="CO87" s="48"/>
      <c r="CR87" s="49"/>
      <c r="CS87" s="29"/>
      <c r="CT87" s="48"/>
      <c r="CU87" s="48"/>
      <c r="CW87" s="48"/>
      <c r="CX87" s="48"/>
      <c r="CY87" s="6"/>
      <c r="DA87" s="230"/>
      <c r="DB87" s="47"/>
      <c r="DC87" s="237"/>
      <c r="DD87" s="1"/>
      <c r="DE87" s="47"/>
      <c r="DF87" s="47"/>
      <c r="DG87" s="29"/>
      <c r="DH87" s="48"/>
      <c r="DI87" s="48"/>
      <c r="DL87" s="49"/>
      <c r="DM87" s="29"/>
      <c r="DN87" s="48"/>
      <c r="DO87" s="48"/>
      <c r="DQ87" s="48"/>
      <c r="DR87" s="48"/>
      <c r="DS87" s="6"/>
      <c r="DU87" s="29"/>
      <c r="DV87" s="47"/>
      <c r="DW87" s="47"/>
      <c r="DX87" s="1"/>
      <c r="DY87" s="47"/>
      <c r="DZ87" s="47"/>
      <c r="EA87" s="29"/>
      <c r="EC87" s="50"/>
      <c r="EF87" s="49"/>
      <c r="EG87" s="29"/>
      <c r="EH87" s="48"/>
      <c r="EI87" s="48"/>
      <c r="EK87" s="48"/>
      <c r="EL87" s="48"/>
      <c r="EM87" s="6"/>
      <c r="EO87" s="29"/>
      <c r="EP87" s="47"/>
      <c r="EQ87" s="47"/>
      <c r="ER87" s="1"/>
      <c r="ES87" s="47"/>
      <c r="ET87" s="47"/>
      <c r="EU87" s="29"/>
      <c r="EV87" s="48"/>
      <c r="EW87" s="48"/>
      <c r="EZ87" s="49"/>
      <c r="FA87" s="29"/>
      <c r="FB87" s="48"/>
      <c r="FC87" s="48"/>
      <c r="FE87" s="48"/>
      <c r="FF87" s="48"/>
      <c r="FG87" s="6"/>
      <c r="FI87" s="29"/>
      <c r="FJ87" s="47"/>
      <c r="FK87" s="47"/>
      <c r="FL87" s="1"/>
      <c r="FM87" s="47"/>
      <c r="FN87" s="47"/>
      <c r="FO87" s="29"/>
      <c r="FP87" s="48"/>
      <c r="FQ87" s="48"/>
      <c r="FT87" s="49"/>
      <c r="FU87" s="29"/>
      <c r="FV87" s="48"/>
      <c r="FW87" s="48"/>
      <c r="FY87" s="48"/>
      <c r="FZ87" s="48"/>
      <c r="GA87" s="6"/>
      <c r="GI87" s="51"/>
      <c r="GN87" s="49"/>
      <c r="GU87" s="6"/>
      <c r="HC87" s="51"/>
      <c r="HH87" s="49"/>
      <c r="HO87" s="6"/>
      <c r="HW87" s="51"/>
      <c r="IB87" s="49"/>
      <c r="II87" s="6"/>
      <c r="IQ87" s="51"/>
      <c r="IV87" s="49"/>
    </row>
    <row r="88" spans="1:256" s="3" customFormat="1" ht="13.5" customHeight="1">
      <c r="A88" s="46"/>
      <c r="B88" s="1"/>
      <c r="C88" s="6"/>
      <c r="E88" s="29"/>
      <c r="F88" s="47"/>
      <c r="G88" s="48"/>
      <c r="H88" s="1"/>
      <c r="I88" s="47"/>
      <c r="J88" s="48"/>
      <c r="K88" s="29"/>
      <c r="L88" s="48"/>
      <c r="M88" s="48"/>
      <c r="P88" s="49"/>
      <c r="Q88" s="29"/>
      <c r="R88" s="48"/>
      <c r="S88" s="48"/>
      <c r="U88" s="48"/>
      <c r="V88" s="48"/>
      <c r="W88" s="6"/>
      <c r="Y88" s="29"/>
      <c r="Z88" s="47"/>
      <c r="AA88" s="47"/>
      <c r="AB88" s="1"/>
      <c r="AC88" s="47"/>
      <c r="AD88" s="47"/>
      <c r="AE88" s="29"/>
      <c r="AF88" s="48"/>
      <c r="AG88" s="48"/>
      <c r="AJ88" s="49"/>
      <c r="AK88" s="29"/>
      <c r="AM88" s="48"/>
      <c r="AO88" s="48"/>
      <c r="AP88" s="48"/>
      <c r="AQ88" s="6"/>
      <c r="AS88" s="29"/>
      <c r="AT88" s="47"/>
      <c r="AU88" s="47"/>
      <c r="AV88" s="1"/>
      <c r="AW88" s="47"/>
      <c r="AX88" s="47"/>
      <c r="AY88" s="29"/>
      <c r="AZ88" s="48"/>
      <c r="BA88" s="48"/>
      <c r="BD88" s="49"/>
      <c r="BE88" s="29"/>
      <c r="BF88" s="48"/>
      <c r="BG88" s="48"/>
      <c r="BI88" s="48"/>
      <c r="BJ88" s="48"/>
      <c r="BK88" s="6"/>
      <c r="BM88" s="29"/>
      <c r="BN88" s="47"/>
      <c r="BO88" s="47"/>
      <c r="BP88" s="1"/>
      <c r="BQ88" s="47"/>
      <c r="BR88" s="47"/>
      <c r="BS88" s="25"/>
      <c r="BT88" s="48"/>
      <c r="BU88" s="48"/>
      <c r="BX88" s="49"/>
      <c r="BY88" s="29"/>
      <c r="BZ88" s="48"/>
      <c r="CA88" s="48"/>
      <c r="CC88" s="48"/>
      <c r="CD88" s="48"/>
      <c r="CE88" s="29"/>
      <c r="CG88" s="29"/>
      <c r="CH88" s="47"/>
      <c r="CI88" s="47"/>
      <c r="CJ88" s="1"/>
      <c r="CK88" s="47"/>
      <c r="CL88" s="47"/>
      <c r="CM88" s="29"/>
      <c r="CN88" s="48"/>
      <c r="CO88" s="48"/>
      <c r="CR88" s="49"/>
      <c r="CS88" s="29"/>
      <c r="CT88" s="48"/>
      <c r="CU88" s="48"/>
      <c r="CW88" s="48"/>
      <c r="CX88" s="48"/>
      <c r="CY88" s="6"/>
      <c r="DA88" s="230"/>
      <c r="DB88" s="47"/>
      <c r="DC88" s="237"/>
      <c r="DD88" s="1"/>
      <c r="DE88" s="47"/>
      <c r="DF88" s="47"/>
      <c r="DG88" s="29"/>
      <c r="DH88" s="48"/>
      <c r="DI88" s="48"/>
      <c r="DL88" s="49"/>
      <c r="DM88" s="29"/>
      <c r="DN88" s="48"/>
      <c r="DO88" s="48"/>
      <c r="DQ88" s="48"/>
      <c r="DR88" s="48"/>
      <c r="DS88" s="6"/>
      <c r="DU88" s="29"/>
      <c r="DV88" s="47"/>
      <c r="DW88" s="47"/>
      <c r="DX88" s="1"/>
      <c r="DY88" s="47"/>
      <c r="DZ88" s="47"/>
      <c r="EA88" s="29"/>
      <c r="EC88" s="50"/>
      <c r="EF88" s="49"/>
      <c r="EG88" s="29"/>
      <c r="EH88" s="48"/>
      <c r="EI88" s="48"/>
      <c r="EK88" s="48"/>
      <c r="EL88" s="48"/>
      <c r="EM88" s="6"/>
      <c r="EO88" s="29"/>
      <c r="EP88" s="47"/>
      <c r="EQ88" s="47"/>
      <c r="ER88" s="1"/>
      <c r="ES88" s="47"/>
      <c r="ET88" s="47"/>
      <c r="EU88" s="29"/>
      <c r="EV88" s="48"/>
      <c r="EW88" s="48"/>
      <c r="EZ88" s="49"/>
      <c r="FA88" s="29"/>
      <c r="FB88" s="48"/>
      <c r="FC88" s="48"/>
      <c r="FE88" s="48"/>
      <c r="FF88" s="48"/>
      <c r="FG88" s="6"/>
      <c r="FI88" s="29"/>
      <c r="FJ88" s="47"/>
      <c r="FK88" s="47"/>
      <c r="FL88" s="1"/>
      <c r="FM88" s="47"/>
      <c r="FN88" s="47"/>
      <c r="FO88" s="29"/>
      <c r="FP88" s="48"/>
      <c r="FQ88" s="48"/>
      <c r="FT88" s="49"/>
      <c r="FU88" s="29"/>
      <c r="FV88" s="48"/>
      <c r="FW88" s="48"/>
      <c r="FY88" s="48"/>
      <c r="FZ88" s="48"/>
      <c r="GA88" s="6"/>
      <c r="GI88" s="51"/>
      <c r="GN88" s="49"/>
      <c r="GU88" s="6"/>
      <c r="HC88" s="51"/>
      <c r="HH88" s="49"/>
      <c r="HO88" s="6"/>
      <c r="HW88" s="51"/>
      <c r="IB88" s="49"/>
      <c r="II88" s="6"/>
      <c r="IQ88" s="51"/>
      <c r="IV88" s="49"/>
    </row>
    <row r="89" spans="1:256" s="3" customFormat="1" ht="13.5" customHeight="1">
      <c r="A89" s="46"/>
      <c r="B89" s="1"/>
      <c r="C89" s="6"/>
      <c r="E89" s="29"/>
      <c r="F89" s="47"/>
      <c r="G89" s="48"/>
      <c r="H89" s="1"/>
      <c r="I89" s="47"/>
      <c r="J89" s="48"/>
      <c r="K89" s="29"/>
      <c r="L89" s="48"/>
      <c r="M89" s="48"/>
      <c r="P89" s="49"/>
      <c r="Q89" s="29"/>
      <c r="R89" s="48"/>
      <c r="S89" s="48"/>
      <c r="U89" s="48"/>
      <c r="V89" s="48"/>
      <c r="W89" s="6"/>
      <c r="Y89" s="29"/>
      <c r="Z89" s="47"/>
      <c r="AA89" s="47"/>
      <c r="AB89" s="1"/>
      <c r="AC89" s="47"/>
      <c r="AD89" s="47"/>
      <c r="AE89" s="29"/>
      <c r="AF89" s="48"/>
      <c r="AG89" s="48"/>
      <c r="AJ89" s="49"/>
      <c r="AK89" s="29"/>
      <c r="AM89" s="48"/>
      <c r="AO89" s="48"/>
      <c r="AP89" s="48"/>
      <c r="AQ89" s="6"/>
      <c r="AS89" s="29"/>
      <c r="AT89" s="47"/>
      <c r="AU89" s="47"/>
      <c r="AV89" s="1"/>
      <c r="AW89" s="47"/>
      <c r="AX89" s="47"/>
      <c r="AY89" s="29"/>
      <c r="AZ89" s="48"/>
      <c r="BA89" s="48"/>
      <c r="BD89" s="49"/>
      <c r="BE89" s="29"/>
      <c r="BF89" s="48"/>
      <c r="BG89" s="48"/>
      <c r="BI89" s="48"/>
      <c r="BJ89" s="48"/>
      <c r="BK89" s="6"/>
      <c r="BM89" s="29"/>
      <c r="BN89" s="47"/>
      <c r="BO89" s="47"/>
      <c r="BP89" s="1"/>
      <c r="BQ89" s="47"/>
      <c r="BR89" s="47"/>
      <c r="BS89" s="25"/>
      <c r="BT89" s="48"/>
      <c r="BU89" s="48"/>
      <c r="BX89" s="49"/>
      <c r="BY89" s="29"/>
      <c r="BZ89" s="48"/>
      <c r="CA89" s="48"/>
      <c r="CC89" s="48"/>
      <c r="CD89" s="48"/>
      <c r="CE89" s="29"/>
      <c r="CG89" s="29"/>
      <c r="CH89" s="47"/>
      <c r="CI89" s="47"/>
      <c r="CJ89" s="1"/>
      <c r="CK89" s="47"/>
      <c r="CL89" s="47"/>
      <c r="CM89" s="29"/>
      <c r="CN89" s="48"/>
      <c r="CO89" s="48"/>
      <c r="CR89" s="49"/>
      <c r="CS89" s="29"/>
      <c r="CT89" s="48"/>
      <c r="CU89" s="48"/>
      <c r="CW89" s="48"/>
      <c r="CX89" s="48"/>
      <c r="CY89" s="6"/>
      <c r="DA89" s="230"/>
      <c r="DB89" s="47"/>
      <c r="DC89" s="237"/>
      <c r="DD89" s="1"/>
      <c r="DE89" s="47"/>
      <c r="DF89" s="47"/>
      <c r="DG89" s="29"/>
      <c r="DH89" s="48"/>
      <c r="DI89" s="48"/>
      <c r="DL89" s="49"/>
      <c r="DM89" s="29"/>
      <c r="DN89" s="48"/>
      <c r="DO89" s="48"/>
      <c r="DQ89" s="48"/>
      <c r="DR89" s="48"/>
      <c r="DS89" s="6"/>
      <c r="DU89" s="29"/>
      <c r="DV89" s="47"/>
      <c r="DW89" s="47"/>
      <c r="DX89" s="1"/>
      <c r="DY89" s="47"/>
      <c r="DZ89" s="47"/>
      <c r="EA89" s="29"/>
      <c r="EC89" s="50"/>
      <c r="EF89" s="49"/>
      <c r="EG89" s="29"/>
      <c r="EH89" s="48"/>
      <c r="EI89" s="48"/>
      <c r="EK89" s="48"/>
      <c r="EL89" s="48"/>
      <c r="EM89" s="6"/>
      <c r="EO89" s="29"/>
      <c r="EP89" s="47"/>
      <c r="EQ89" s="47"/>
      <c r="ER89" s="1"/>
      <c r="ES89" s="47"/>
      <c r="ET89" s="47"/>
      <c r="EU89" s="29"/>
      <c r="EV89" s="48"/>
      <c r="EW89" s="48"/>
      <c r="EZ89" s="49"/>
      <c r="FA89" s="29"/>
      <c r="FB89" s="48"/>
      <c r="FC89" s="48"/>
      <c r="FE89" s="48"/>
      <c r="FF89" s="48"/>
      <c r="FG89" s="6"/>
      <c r="FI89" s="29"/>
      <c r="FJ89" s="47"/>
      <c r="FK89" s="47"/>
      <c r="FL89" s="1"/>
      <c r="FM89" s="47"/>
      <c r="FN89" s="47"/>
      <c r="FO89" s="29"/>
      <c r="FP89" s="48"/>
      <c r="FQ89" s="48"/>
      <c r="FT89" s="49"/>
      <c r="FU89" s="29"/>
      <c r="FV89" s="48"/>
      <c r="FW89" s="48"/>
      <c r="FY89" s="48"/>
      <c r="FZ89" s="48"/>
      <c r="GA89" s="6"/>
      <c r="GI89" s="51"/>
      <c r="GN89" s="49"/>
      <c r="GU89" s="6"/>
      <c r="HC89" s="51"/>
      <c r="HH89" s="49"/>
      <c r="HO89" s="6"/>
      <c r="HW89" s="51"/>
      <c r="IB89" s="49"/>
      <c r="II89" s="6"/>
      <c r="IQ89" s="51"/>
      <c r="IV89" s="49"/>
    </row>
    <row r="90" spans="1:256" s="3" customFormat="1" ht="13.5" customHeight="1">
      <c r="A90" s="46"/>
      <c r="B90" s="1"/>
      <c r="C90" s="6"/>
      <c r="E90" s="29"/>
      <c r="F90" s="47"/>
      <c r="G90" s="48"/>
      <c r="H90" s="1"/>
      <c r="I90" s="47"/>
      <c r="J90" s="48"/>
      <c r="K90" s="29"/>
      <c r="L90" s="48"/>
      <c r="M90" s="48"/>
      <c r="P90" s="49"/>
      <c r="Q90" s="29"/>
      <c r="R90" s="48"/>
      <c r="S90" s="48"/>
      <c r="U90" s="48"/>
      <c r="V90" s="48"/>
      <c r="W90" s="6"/>
      <c r="Y90" s="29"/>
      <c r="Z90" s="47"/>
      <c r="AA90" s="47"/>
      <c r="AB90" s="1"/>
      <c r="AC90" s="47"/>
      <c r="AD90" s="47"/>
      <c r="AE90" s="29"/>
      <c r="AF90" s="48"/>
      <c r="AG90" s="48"/>
      <c r="AJ90" s="49"/>
      <c r="AK90" s="29"/>
      <c r="AM90" s="48"/>
      <c r="AO90" s="48"/>
      <c r="AP90" s="48"/>
      <c r="AQ90" s="6"/>
      <c r="AS90" s="29"/>
      <c r="AT90" s="47"/>
      <c r="AU90" s="47"/>
      <c r="AV90" s="1"/>
      <c r="AW90" s="47"/>
      <c r="AX90" s="47"/>
      <c r="AY90" s="29"/>
      <c r="AZ90" s="48"/>
      <c r="BA90" s="48"/>
      <c r="BD90" s="49"/>
      <c r="BE90" s="29"/>
      <c r="BF90" s="48"/>
      <c r="BG90" s="48"/>
      <c r="BI90" s="48"/>
      <c r="BJ90" s="48"/>
      <c r="BK90" s="6"/>
      <c r="BM90" s="29"/>
      <c r="BN90" s="47"/>
      <c r="BO90" s="47"/>
      <c r="BP90" s="1"/>
      <c r="BQ90" s="47"/>
      <c r="BR90" s="47"/>
      <c r="BS90" s="25"/>
      <c r="BT90" s="48"/>
      <c r="BU90" s="48"/>
      <c r="BX90" s="49"/>
      <c r="BY90" s="29"/>
      <c r="BZ90" s="48"/>
      <c r="CA90" s="48"/>
      <c r="CC90" s="48"/>
      <c r="CD90" s="48"/>
      <c r="CE90" s="29"/>
      <c r="CG90" s="29"/>
      <c r="CH90" s="47"/>
      <c r="CI90" s="47"/>
      <c r="CJ90" s="1"/>
      <c r="CK90" s="47"/>
      <c r="CL90" s="47"/>
      <c r="CM90" s="29"/>
      <c r="CN90" s="48"/>
      <c r="CO90" s="48"/>
      <c r="CR90" s="49"/>
      <c r="CS90" s="29"/>
      <c r="CT90" s="48"/>
      <c r="CU90" s="48"/>
      <c r="CW90" s="48"/>
      <c r="CX90" s="48"/>
      <c r="CY90" s="6"/>
      <c r="DA90" s="230"/>
      <c r="DB90" s="47"/>
      <c r="DC90" s="237"/>
      <c r="DD90" s="1"/>
      <c r="DE90" s="47"/>
      <c r="DF90" s="47"/>
      <c r="DG90" s="29"/>
      <c r="DH90" s="48"/>
      <c r="DI90" s="48"/>
      <c r="DL90" s="49"/>
      <c r="DM90" s="29"/>
      <c r="DN90" s="48"/>
      <c r="DO90" s="48"/>
      <c r="DQ90" s="48"/>
      <c r="DR90" s="48"/>
      <c r="DS90" s="6"/>
      <c r="DU90" s="29"/>
      <c r="DV90" s="47"/>
      <c r="DW90" s="47"/>
      <c r="DX90" s="1"/>
      <c r="DY90" s="47"/>
      <c r="DZ90" s="47"/>
      <c r="EA90" s="29"/>
      <c r="EC90" s="50"/>
      <c r="EF90" s="49"/>
      <c r="EG90" s="29"/>
      <c r="EH90" s="48"/>
      <c r="EI90" s="48"/>
      <c r="EK90" s="48"/>
      <c r="EL90" s="48"/>
      <c r="EM90" s="6"/>
      <c r="EO90" s="29"/>
      <c r="EP90" s="47"/>
      <c r="EQ90" s="47"/>
      <c r="ER90" s="1"/>
      <c r="ES90" s="47"/>
      <c r="ET90" s="47"/>
      <c r="EU90" s="29"/>
      <c r="EV90" s="48"/>
      <c r="EW90" s="48"/>
      <c r="EZ90" s="49"/>
      <c r="FA90" s="29"/>
      <c r="FB90" s="48"/>
      <c r="FC90" s="48"/>
      <c r="FE90" s="48"/>
      <c r="FF90" s="48"/>
      <c r="FG90" s="6"/>
      <c r="FI90" s="29"/>
      <c r="FJ90" s="47"/>
      <c r="FK90" s="47"/>
      <c r="FL90" s="1"/>
      <c r="FM90" s="47"/>
      <c r="FN90" s="47"/>
      <c r="FO90" s="29"/>
      <c r="FP90" s="48"/>
      <c r="FQ90" s="48"/>
      <c r="FT90" s="49"/>
      <c r="FU90" s="29"/>
      <c r="FV90" s="48"/>
      <c r="FW90" s="48"/>
      <c r="FY90" s="48"/>
      <c r="FZ90" s="48"/>
      <c r="GA90" s="6"/>
      <c r="GI90" s="51"/>
      <c r="GN90" s="49"/>
      <c r="GU90" s="6"/>
      <c r="HC90" s="51"/>
      <c r="HH90" s="49"/>
      <c r="HO90" s="6"/>
      <c r="HW90" s="51"/>
      <c r="IB90" s="49"/>
      <c r="II90" s="6"/>
      <c r="IQ90" s="51"/>
      <c r="IV90" s="49"/>
    </row>
    <row r="91" spans="1:256" s="3" customFormat="1" ht="13.5" customHeight="1">
      <c r="A91" s="46"/>
      <c r="B91" s="1"/>
      <c r="C91" s="6"/>
      <c r="E91" s="29"/>
      <c r="F91" s="47"/>
      <c r="G91" s="48"/>
      <c r="H91" s="1"/>
      <c r="I91" s="47"/>
      <c r="J91" s="48"/>
      <c r="K91" s="29"/>
      <c r="L91" s="48"/>
      <c r="M91" s="48"/>
      <c r="P91" s="49"/>
      <c r="Q91" s="29"/>
      <c r="R91" s="48"/>
      <c r="S91" s="48"/>
      <c r="U91" s="48"/>
      <c r="V91" s="48"/>
      <c r="W91" s="6"/>
      <c r="Y91" s="29"/>
      <c r="Z91" s="47"/>
      <c r="AA91" s="47"/>
      <c r="AB91" s="1"/>
      <c r="AC91" s="47"/>
      <c r="AD91" s="47"/>
      <c r="AE91" s="29"/>
      <c r="AF91" s="48"/>
      <c r="AG91" s="48"/>
      <c r="AJ91" s="49"/>
      <c r="AK91" s="29"/>
      <c r="AM91" s="48"/>
      <c r="AO91" s="48"/>
      <c r="AP91" s="48"/>
      <c r="AQ91" s="6"/>
      <c r="AS91" s="29"/>
      <c r="AT91" s="47"/>
      <c r="AU91" s="47"/>
      <c r="AV91" s="1"/>
      <c r="AW91" s="47"/>
      <c r="AX91" s="47"/>
      <c r="AY91" s="29"/>
      <c r="AZ91" s="48"/>
      <c r="BA91" s="48"/>
      <c r="BD91" s="49"/>
      <c r="BE91" s="29"/>
      <c r="BF91" s="48"/>
      <c r="BG91" s="48"/>
      <c r="BI91" s="48"/>
      <c r="BJ91" s="48"/>
      <c r="BK91" s="6"/>
      <c r="BM91" s="29"/>
      <c r="BN91" s="47"/>
      <c r="BO91" s="47"/>
      <c r="BP91" s="1"/>
      <c r="BQ91" s="47"/>
      <c r="BR91" s="47"/>
      <c r="BS91" s="25"/>
      <c r="BT91" s="48"/>
      <c r="BU91" s="48"/>
      <c r="BX91" s="49"/>
      <c r="BY91" s="29"/>
      <c r="BZ91" s="48"/>
      <c r="CA91" s="48"/>
      <c r="CC91" s="48"/>
      <c r="CD91" s="48"/>
      <c r="CE91" s="29"/>
      <c r="CG91" s="29"/>
      <c r="CH91" s="47"/>
      <c r="CI91" s="47"/>
      <c r="CJ91" s="1"/>
      <c r="CK91" s="47"/>
      <c r="CL91" s="47"/>
      <c r="CM91" s="29"/>
      <c r="CN91" s="48"/>
      <c r="CO91" s="48"/>
      <c r="CR91" s="49"/>
      <c r="CS91" s="29"/>
      <c r="CT91" s="48"/>
      <c r="CU91" s="48"/>
      <c r="CW91" s="48"/>
      <c r="CX91" s="48"/>
      <c r="CY91" s="6"/>
      <c r="DA91" s="230"/>
      <c r="DB91" s="47"/>
      <c r="DC91" s="237"/>
      <c r="DD91" s="1"/>
      <c r="DE91" s="47"/>
      <c r="DF91" s="47"/>
      <c r="DG91" s="29"/>
      <c r="DH91" s="48"/>
      <c r="DI91" s="48"/>
      <c r="DL91" s="49"/>
      <c r="DM91" s="29"/>
      <c r="DN91" s="48"/>
      <c r="DO91" s="48"/>
      <c r="DQ91" s="48"/>
      <c r="DR91" s="48"/>
      <c r="DS91" s="6"/>
      <c r="DU91" s="29"/>
      <c r="DV91" s="47"/>
      <c r="DW91" s="47"/>
      <c r="DX91" s="1"/>
      <c r="DY91" s="47"/>
      <c r="DZ91" s="47"/>
      <c r="EA91" s="29"/>
      <c r="EC91" s="50"/>
      <c r="EF91" s="49"/>
      <c r="EG91" s="29"/>
      <c r="EH91" s="48"/>
      <c r="EI91" s="48"/>
      <c r="EK91" s="48"/>
      <c r="EL91" s="48"/>
      <c r="EM91" s="6"/>
      <c r="EO91" s="29"/>
      <c r="EP91" s="47"/>
      <c r="EQ91" s="47"/>
      <c r="ER91" s="1"/>
      <c r="ES91" s="47"/>
      <c r="ET91" s="47"/>
      <c r="EU91" s="29"/>
      <c r="EV91" s="48"/>
      <c r="EW91" s="48"/>
      <c r="EZ91" s="49"/>
      <c r="FA91" s="29"/>
      <c r="FB91" s="48"/>
      <c r="FC91" s="48"/>
      <c r="FE91" s="48"/>
      <c r="FF91" s="48"/>
      <c r="FG91" s="6"/>
      <c r="FI91" s="29"/>
      <c r="FJ91" s="47"/>
      <c r="FK91" s="47"/>
      <c r="FL91" s="1"/>
      <c r="FM91" s="47"/>
      <c r="FN91" s="47"/>
      <c r="FO91" s="29"/>
      <c r="FP91" s="48"/>
      <c r="FQ91" s="48"/>
      <c r="FT91" s="49"/>
      <c r="FU91" s="29"/>
      <c r="FV91" s="48"/>
      <c r="FW91" s="48"/>
      <c r="FY91" s="48"/>
      <c r="FZ91" s="48"/>
      <c r="GA91" s="6"/>
      <c r="GI91" s="51"/>
      <c r="GN91" s="49"/>
      <c r="GU91" s="6"/>
      <c r="HC91" s="51"/>
      <c r="HH91" s="49"/>
      <c r="HO91" s="6"/>
      <c r="HW91" s="51"/>
      <c r="IB91" s="49"/>
      <c r="II91" s="6"/>
      <c r="IQ91" s="51"/>
      <c r="IV91" s="49"/>
    </row>
    <row r="92" spans="1:256" s="3" customFormat="1" ht="13.5" customHeight="1">
      <c r="A92" s="46"/>
      <c r="B92" s="1"/>
      <c r="C92" s="6"/>
      <c r="E92" s="29"/>
      <c r="F92" s="47"/>
      <c r="G92" s="48"/>
      <c r="H92" s="1"/>
      <c r="I92" s="47"/>
      <c r="J92" s="48"/>
      <c r="K92" s="29"/>
      <c r="L92" s="48"/>
      <c r="M92" s="48"/>
      <c r="P92" s="49"/>
      <c r="Q92" s="29"/>
      <c r="R92" s="48"/>
      <c r="S92" s="48"/>
      <c r="U92" s="48"/>
      <c r="V92" s="48"/>
      <c r="W92" s="6"/>
      <c r="Y92" s="29"/>
      <c r="Z92" s="47"/>
      <c r="AA92" s="47"/>
      <c r="AB92" s="1"/>
      <c r="AC92" s="47"/>
      <c r="AD92" s="47"/>
      <c r="AE92" s="29"/>
      <c r="AF92" s="48"/>
      <c r="AG92" s="48"/>
      <c r="AJ92" s="49"/>
      <c r="AK92" s="29"/>
      <c r="AM92" s="48"/>
      <c r="AO92" s="48"/>
      <c r="AP92" s="48"/>
      <c r="AQ92" s="6"/>
      <c r="AS92" s="29"/>
      <c r="AT92" s="47"/>
      <c r="AU92" s="47"/>
      <c r="AV92" s="1"/>
      <c r="AW92" s="47"/>
      <c r="AX92" s="47"/>
      <c r="AY92" s="29"/>
      <c r="AZ92" s="48"/>
      <c r="BA92" s="48"/>
      <c r="BD92" s="49"/>
      <c r="BE92" s="29"/>
      <c r="BF92" s="48"/>
      <c r="BG92" s="48"/>
      <c r="BI92" s="48"/>
      <c r="BJ92" s="48"/>
      <c r="BK92" s="6"/>
      <c r="BM92" s="29"/>
      <c r="BN92" s="47"/>
      <c r="BO92" s="47"/>
      <c r="BP92" s="1"/>
      <c r="BQ92" s="47"/>
      <c r="BR92" s="47"/>
      <c r="BS92" s="25"/>
      <c r="BT92" s="48"/>
      <c r="BU92" s="48"/>
      <c r="BX92" s="49"/>
      <c r="BY92" s="29"/>
      <c r="BZ92" s="48"/>
      <c r="CA92" s="48"/>
      <c r="CC92" s="48"/>
      <c r="CD92" s="48"/>
      <c r="CE92" s="29"/>
      <c r="CG92" s="29"/>
      <c r="CH92" s="47"/>
      <c r="CI92" s="47"/>
      <c r="CJ92" s="1"/>
      <c r="CK92" s="47"/>
      <c r="CL92" s="47"/>
      <c r="CM92" s="29"/>
      <c r="CN92" s="48"/>
      <c r="CO92" s="48"/>
      <c r="CR92" s="49"/>
      <c r="CS92" s="29"/>
      <c r="CT92" s="48"/>
      <c r="CU92" s="48"/>
      <c r="CW92" s="48"/>
      <c r="CX92" s="48"/>
      <c r="CY92" s="6"/>
      <c r="DA92" s="230"/>
      <c r="DB92" s="47"/>
      <c r="DC92" s="237"/>
      <c r="DD92" s="1"/>
      <c r="DE92" s="47"/>
      <c r="DF92" s="47"/>
      <c r="DG92" s="29"/>
      <c r="DH92" s="48"/>
      <c r="DI92" s="48"/>
      <c r="DL92" s="49"/>
      <c r="DM92" s="29"/>
      <c r="DN92" s="48"/>
      <c r="DO92" s="48"/>
      <c r="DQ92" s="48"/>
      <c r="DR92" s="48"/>
      <c r="DS92" s="6"/>
      <c r="DU92" s="29"/>
      <c r="DV92" s="47"/>
      <c r="DW92" s="47"/>
      <c r="DX92" s="1"/>
      <c r="DY92" s="47"/>
      <c r="DZ92" s="47"/>
      <c r="EA92" s="29"/>
      <c r="EC92" s="50"/>
      <c r="EF92" s="49"/>
      <c r="EG92" s="29"/>
      <c r="EH92" s="48"/>
      <c r="EI92" s="48"/>
      <c r="EK92" s="48"/>
      <c r="EL92" s="48"/>
      <c r="EM92" s="6"/>
      <c r="EO92" s="29"/>
      <c r="EP92" s="47"/>
      <c r="EQ92" s="47"/>
      <c r="ER92" s="1"/>
      <c r="ES92" s="47"/>
      <c r="ET92" s="47"/>
      <c r="EU92" s="29"/>
      <c r="EV92" s="48"/>
      <c r="EW92" s="48"/>
      <c r="EZ92" s="49"/>
      <c r="FA92" s="29"/>
      <c r="FB92" s="48"/>
      <c r="FC92" s="48"/>
      <c r="FE92" s="48"/>
      <c r="FF92" s="48"/>
      <c r="FG92" s="6"/>
      <c r="FI92" s="29"/>
      <c r="FJ92" s="47"/>
      <c r="FK92" s="47"/>
      <c r="FL92" s="1"/>
      <c r="FM92" s="47"/>
      <c r="FN92" s="47"/>
      <c r="FO92" s="29"/>
      <c r="FP92" s="48"/>
      <c r="FQ92" s="48"/>
      <c r="FT92" s="49"/>
      <c r="FU92" s="29"/>
      <c r="FV92" s="48"/>
      <c r="FW92" s="48"/>
      <c r="FY92" s="48"/>
      <c r="FZ92" s="48"/>
      <c r="GA92" s="6"/>
      <c r="GI92" s="51"/>
      <c r="GN92" s="49"/>
      <c r="GU92" s="6"/>
      <c r="HC92" s="51"/>
      <c r="HH92" s="49"/>
      <c r="HO92" s="6"/>
      <c r="HW92" s="51"/>
      <c r="IB92" s="49"/>
      <c r="II92" s="6"/>
      <c r="IQ92" s="51"/>
      <c r="IV92" s="49"/>
    </row>
    <row r="93" spans="1:256" s="3" customFormat="1" ht="13.5" customHeight="1">
      <c r="A93" s="46"/>
      <c r="B93" s="1"/>
      <c r="C93" s="6"/>
      <c r="E93" s="29"/>
      <c r="F93" s="47"/>
      <c r="G93" s="48"/>
      <c r="H93" s="1"/>
      <c r="I93" s="47"/>
      <c r="J93" s="48"/>
      <c r="K93" s="29"/>
      <c r="L93" s="48"/>
      <c r="M93" s="48"/>
      <c r="P93" s="49"/>
      <c r="Q93" s="29"/>
      <c r="R93" s="48"/>
      <c r="S93" s="48"/>
      <c r="U93" s="48"/>
      <c r="V93" s="48"/>
      <c r="W93" s="6"/>
      <c r="Y93" s="29"/>
      <c r="Z93" s="47"/>
      <c r="AA93" s="47"/>
      <c r="AB93" s="1"/>
      <c r="AC93" s="47"/>
      <c r="AD93" s="47"/>
      <c r="AE93" s="29"/>
      <c r="AF93" s="48"/>
      <c r="AG93" s="48"/>
      <c r="AJ93" s="49"/>
      <c r="AK93" s="29"/>
      <c r="AM93" s="48"/>
      <c r="AO93" s="48"/>
      <c r="AP93" s="48"/>
      <c r="AQ93" s="6"/>
      <c r="AS93" s="29"/>
      <c r="AT93" s="47"/>
      <c r="AU93" s="47"/>
      <c r="AV93" s="1"/>
      <c r="AW93" s="47"/>
      <c r="AX93" s="47"/>
      <c r="AY93" s="29"/>
      <c r="AZ93" s="48"/>
      <c r="BA93" s="48"/>
      <c r="BD93" s="49"/>
      <c r="BE93" s="29"/>
      <c r="BF93" s="48"/>
      <c r="BG93" s="48"/>
      <c r="BI93" s="48"/>
      <c r="BJ93" s="48"/>
      <c r="BK93" s="6"/>
      <c r="BM93" s="29"/>
      <c r="BN93" s="47"/>
      <c r="BO93" s="47"/>
      <c r="BP93" s="1"/>
      <c r="BQ93" s="47"/>
      <c r="BR93" s="47"/>
      <c r="BS93" s="25"/>
      <c r="BT93" s="48"/>
      <c r="BU93" s="48"/>
      <c r="BX93" s="49"/>
      <c r="BY93" s="29"/>
      <c r="BZ93" s="48"/>
      <c r="CA93" s="48"/>
      <c r="CC93" s="48"/>
      <c r="CD93" s="48"/>
      <c r="CE93" s="29"/>
      <c r="CG93" s="29"/>
      <c r="CH93" s="47"/>
      <c r="CI93" s="47"/>
      <c r="CJ93" s="1"/>
      <c r="CK93" s="47"/>
      <c r="CL93" s="47"/>
      <c r="CM93" s="29"/>
      <c r="CN93" s="48"/>
      <c r="CO93" s="48"/>
      <c r="CR93" s="49"/>
      <c r="CS93" s="29"/>
      <c r="CT93" s="48"/>
      <c r="CU93" s="48"/>
      <c r="CW93" s="48"/>
      <c r="CX93" s="48"/>
      <c r="CY93" s="6"/>
      <c r="DA93" s="230"/>
      <c r="DB93" s="47"/>
      <c r="DC93" s="237"/>
      <c r="DD93" s="1"/>
      <c r="DE93" s="47"/>
      <c r="DF93" s="47"/>
      <c r="DG93" s="29"/>
      <c r="DH93" s="48"/>
      <c r="DI93" s="48"/>
      <c r="DL93" s="49"/>
      <c r="DM93" s="29"/>
      <c r="DN93" s="48"/>
      <c r="DO93" s="48"/>
      <c r="DQ93" s="48"/>
      <c r="DR93" s="48"/>
      <c r="DS93" s="6"/>
      <c r="DU93" s="29"/>
      <c r="DV93" s="47"/>
      <c r="DW93" s="47"/>
      <c r="DX93" s="1"/>
      <c r="DY93" s="47"/>
      <c r="DZ93" s="47"/>
      <c r="EA93" s="29"/>
      <c r="EC93" s="50"/>
      <c r="EF93" s="49"/>
      <c r="EG93" s="29"/>
      <c r="EH93" s="48"/>
      <c r="EI93" s="48"/>
      <c r="EK93" s="48"/>
      <c r="EL93" s="48"/>
      <c r="EM93" s="6"/>
      <c r="EO93" s="29"/>
      <c r="EP93" s="47"/>
      <c r="EQ93" s="47"/>
      <c r="ER93" s="1"/>
      <c r="ES93" s="47"/>
      <c r="ET93" s="47"/>
      <c r="EU93" s="29"/>
      <c r="EV93" s="48"/>
      <c r="EW93" s="48"/>
      <c r="EZ93" s="49"/>
      <c r="FA93" s="29"/>
      <c r="FB93" s="48"/>
      <c r="FC93" s="48"/>
      <c r="FE93" s="48"/>
      <c r="FF93" s="48"/>
      <c r="FG93" s="6"/>
      <c r="FI93" s="29"/>
      <c r="FJ93" s="47"/>
      <c r="FK93" s="47"/>
      <c r="FL93" s="1"/>
      <c r="FM93" s="47"/>
      <c r="FN93" s="47"/>
      <c r="FO93" s="29"/>
      <c r="FP93" s="48"/>
      <c r="FQ93" s="48"/>
      <c r="FT93" s="49"/>
      <c r="FU93" s="29"/>
      <c r="FV93" s="48"/>
      <c r="FW93" s="48"/>
      <c r="FY93" s="48"/>
      <c r="FZ93" s="48"/>
      <c r="GA93" s="6"/>
      <c r="GI93" s="51"/>
      <c r="GN93" s="49"/>
      <c r="GU93" s="6"/>
      <c r="HC93" s="51"/>
      <c r="HH93" s="49"/>
      <c r="HO93" s="6"/>
      <c r="HW93" s="51"/>
      <c r="IB93" s="49"/>
      <c r="II93" s="6"/>
      <c r="IQ93" s="51"/>
      <c r="IV93" s="49"/>
    </row>
    <row r="94" spans="1:256" ht="13.5" customHeight="1">
      <c r="A94" s="46"/>
      <c r="C94" s="6"/>
      <c r="D94" s="3"/>
      <c r="E94" s="29"/>
      <c r="F94" s="47"/>
      <c r="G94" s="48"/>
      <c r="I94" s="47"/>
      <c r="J94" s="48"/>
      <c r="K94" s="29"/>
      <c r="L94" s="48"/>
      <c r="M94" s="48"/>
      <c r="N94" s="3"/>
      <c r="O94" s="3"/>
      <c r="P94" s="49"/>
      <c r="Q94" s="29"/>
      <c r="R94" s="48"/>
      <c r="S94" s="48"/>
      <c r="T94" s="3"/>
      <c r="U94" s="48"/>
      <c r="V94" s="48"/>
      <c r="W94" s="6"/>
      <c r="X94" s="3"/>
      <c r="Y94" s="29"/>
      <c r="Z94" s="47"/>
      <c r="AA94" s="47"/>
      <c r="AC94" s="47"/>
      <c r="AD94" s="47"/>
      <c r="AE94" s="29"/>
      <c r="AF94" s="48"/>
      <c r="AG94" s="48"/>
      <c r="AH94" s="3"/>
      <c r="AI94" s="3"/>
      <c r="AJ94" s="49"/>
      <c r="AK94" s="29"/>
      <c r="AL94" s="3"/>
      <c r="AM94" s="48"/>
      <c r="AN94" s="3"/>
      <c r="AO94" s="48"/>
      <c r="AP94" s="48"/>
      <c r="AQ94" s="6"/>
      <c r="AR94" s="3"/>
      <c r="AS94" s="29"/>
      <c r="AT94" s="47"/>
      <c r="AU94" s="47"/>
      <c r="AW94" s="47"/>
      <c r="AX94" s="47"/>
      <c r="AY94" s="29"/>
      <c r="AZ94" s="48"/>
      <c r="BA94" s="48"/>
      <c r="BB94" s="3"/>
      <c r="BC94" s="3"/>
      <c r="BD94" s="49"/>
      <c r="BE94" s="29"/>
      <c r="BF94" s="48"/>
      <c r="BG94" s="48"/>
      <c r="BH94" s="3"/>
      <c r="BI94" s="48"/>
      <c r="BJ94" s="48"/>
      <c r="BK94" s="6"/>
      <c r="BL94" s="3"/>
      <c r="BM94" s="29"/>
      <c r="BN94" s="47"/>
      <c r="BO94" s="47"/>
      <c r="BQ94" s="47"/>
      <c r="BR94" s="47"/>
      <c r="BS94" s="25"/>
      <c r="BT94" s="48"/>
      <c r="BU94" s="48"/>
      <c r="BV94" s="3"/>
      <c r="BW94" s="3"/>
      <c r="BX94" s="49"/>
      <c r="BY94" s="29"/>
      <c r="BZ94" s="48"/>
      <c r="CA94" s="48"/>
      <c r="CB94" s="3"/>
      <c r="CC94" s="48"/>
      <c r="CD94" s="48"/>
      <c r="CE94" s="29"/>
      <c r="CF94" s="3"/>
      <c r="CG94" s="29"/>
      <c r="CH94" s="47"/>
      <c r="CI94" s="47"/>
      <c r="CK94" s="47"/>
      <c r="CL94" s="47"/>
      <c r="CM94" s="29"/>
      <c r="CN94" s="48"/>
      <c r="CO94" s="48"/>
      <c r="CP94" s="3"/>
      <c r="CQ94" s="3"/>
      <c r="CR94" s="49"/>
      <c r="CS94" s="29"/>
      <c r="CT94" s="48"/>
      <c r="CU94" s="48"/>
      <c r="CV94" s="3"/>
      <c r="CW94" s="48"/>
      <c r="CX94" s="48"/>
      <c r="CY94" s="6"/>
      <c r="CZ94" s="3"/>
      <c r="DA94" s="230"/>
      <c r="DB94" s="47"/>
      <c r="DC94" s="237"/>
      <c r="DE94" s="47"/>
      <c r="DF94" s="47"/>
      <c r="DG94" s="29"/>
      <c r="DH94" s="48"/>
      <c r="DI94" s="48"/>
      <c r="DJ94" s="3"/>
      <c r="DK94" s="3"/>
      <c r="DL94" s="49"/>
      <c r="DM94" s="29"/>
      <c r="DN94" s="48"/>
      <c r="DO94" s="48"/>
      <c r="DP94" s="3"/>
      <c r="DQ94" s="48"/>
      <c r="DR94" s="48"/>
      <c r="DS94" s="6"/>
      <c r="DT94" s="3"/>
      <c r="DU94" s="29"/>
      <c r="DV94" s="47"/>
      <c r="DW94" s="47"/>
      <c r="DY94" s="47"/>
      <c r="DZ94" s="47"/>
      <c r="EA94" s="29"/>
      <c r="EB94" s="3"/>
      <c r="EC94" s="50"/>
      <c r="ED94" s="3"/>
      <c r="EE94" s="3"/>
      <c r="EF94" s="49"/>
      <c r="EG94" s="29"/>
      <c r="EH94" s="48"/>
      <c r="EI94" s="48"/>
      <c r="EJ94" s="3"/>
      <c r="EK94" s="48"/>
      <c r="EL94" s="48"/>
      <c r="EM94" s="6"/>
      <c r="EN94" s="3"/>
      <c r="EO94" s="29"/>
      <c r="EP94" s="47"/>
      <c r="EQ94" s="47"/>
      <c r="ES94" s="47"/>
      <c r="ET94" s="47"/>
      <c r="EU94" s="29"/>
      <c r="EV94" s="48"/>
      <c r="EW94" s="48"/>
      <c r="EX94" s="3"/>
      <c r="EY94" s="3"/>
      <c r="EZ94" s="49"/>
      <c r="FA94" s="29"/>
      <c r="FB94" s="48"/>
      <c r="FC94" s="48"/>
      <c r="FD94" s="3"/>
      <c r="FE94" s="48"/>
      <c r="FF94" s="48"/>
      <c r="FG94" s="6"/>
      <c r="FH94" s="3"/>
      <c r="FI94" s="29"/>
      <c r="FJ94" s="47"/>
      <c r="FK94" s="47"/>
      <c r="FM94" s="47"/>
      <c r="FN94" s="47"/>
      <c r="FO94" s="29"/>
      <c r="FP94" s="48"/>
      <c r="FQ94" s="48"/>
      <c r="FR94" s="3"/>
      <c r="FS94" s="3"/>
      <c r="FT94" s="49"/>
      <c r="FU94" s="29"/>
      <c r="FV94" s="48"/>
      <c r="FW94" s="48"/>
      <c r="FX94" s="3"/>
      <c r="FY94" s="48"/>
      <c r="FZ94" s="48"/>
      <c r="GA94" s="19"/>
      <c r="GI94" s="55"/>
      <c r="GN94" s="56"/>
      <c r="GU94" s="19"/>
      <c r="HC94" s="55"/>
      <c r="HH94" s="56"/>
      <c r="HO94" s="19"/>
      <c r="HW94" s="55"/>
      <c r="IB94" s="56"/>
      <c r="II94" s="19"/>
      <c r="IQ94" s="55"/>
      <c r="IV94" s="56"/>
    </row>
    <row r="95" spans="1:256" ht="13.5" customHeight="1">
      <c r="A95" s="46"/>
      <c r="C95" s="6"/>
      <c r="D95" s="3"/>
      <c r="E95" s="29"/>
      <c r="F95" s="47"/>
      <c r="G95" s="48"/>
      <c r="I95" s="47"/>
      <c r="J95" s="48"/>
      <c r="K95" s="29"/>
      <c r="L95" s="48"/>
      <c r="M95" s="48"/>
      <c r="N95" s="3"/>
      <c r="O95" s="3"/>
      <c r="P95" s="49"/>
      <c r="Q95" s="29"/>
      <c r="R95" s="48"/>
      <c r="S95" s="48"/>
      <c r="T95" s="3"/>
      <c r="U95" s="48"/>
      <c r="V95" s="48"/>
      <c r="W95" s="6"/>
      <c r="X95" s="3"/>
      <c r="Y95" s="29"/>
      <c r="Z95" s="47"/>
      <c r="AA95" s="47"/>
      <c r="AC95" s="47"/>
      <c r="AD95" s="47"/>
      <c r="AE95" s="29"/>
      <c r="AF95" s="48"/>
      <c r="AG95" s="48"/>
      <c r="AH95" s="3"/>
      <c r="AI95" s="3"/>
      <c r="AJ95" s="49"/>
      <c r="AK95" s="29"/>
      <c r="AL95" s="3"/>
      <c r="AM95" s="48"/>
      <c r="AN95" s="3"/>
      <c r="AO95" s="48"/>
      <c r="AP95" s="48"/>
      <c r="AQ95" s="6"/>
      <c r="AR95" s="3"/>
      <c r="AS95" s="29"/>
      <c r="AT95" s="47"/>
      <c r="AU95" s="47"/>
      <c r="AW95" s="47"/>
      <c r="AX95" s="47"/>
      <c r="AY95" s="29"/>
      <c r="AZ95" s="48"/>
      <c r="BA95" s="48"/>
      <c r="BB95" s="3"/>
      <c r="BC95" s="3"/>
      <c r="BD95" s="49"/>
      <c r="BE95" s="29"/>
      <c r="BF95" s="48"/>
      <c r="BG95" s="48"/>
      <c r="BH95" s="3"/>
      <c r="BI95" s="48"/>
      <c r="BJ95" s="48"/>
      <c r="BK95" s="6"/>
      <c r="BL95" s="3"/>
      <c r="BM95" s="29"/>
      <c r="BN95" s="47"/>
      <c r="BO95" s="47"/>
      <c r="BQ95" s="47"/>
      <c r="BR95" s="47"/>
      <c r="BS95" s="25"/>
      <c r="BT95" s="48"/>
      <c r="BU95" s="48"/>
      <c r="BV95" s="3"/>
      <c r="BW95" s="3"/>
      <c r="BX95" s="49"/>
      <c r="BY95" s="29"/>
      <c r="BZ95" s="48"/>
      <c r="CA95" s="48"/>
      <c r="CB95" s="3"/>
      <c r="CC95" s="48"/>
      <c r="CD95" s="48"/>
      <c r="CE95" s="29"/>
      <c r="CF95" s="3"/>
      <c r="CG95" s="29"/>
      <c r="CH95" s="47"/>
      <c r="CI95" s="47"/>
      <c r="CK95" s="47"/>
      <c r="CL95" s="47"/>
      <c r="CM95" s="29"/>
      <c r="CN95" s="48"/>
      <c r="CO95" s="48"/>
      <c r="CP95" s="3"/>
      <c r="CQ95" s="3"/>
      <c r="CR95" s="49"/>
      <c r="CS95" s="29"/>
      <c r="CT95" s="48"/>
      <c r="CU95" s="48"/>
      <c r="CV95" s="3"/>
      <c r="CW95" s="48"/>
      <c r="CX95" s="48"/>
      <c r="CY95" s="6"/>
      <c r="CZ95" s="3"/>
      <c r="DA95" s="230"/>
      <c r="DB95" s="47"/>
      <c r="DC95" s="237"/>
      <c r="DE95" s="47"/>
      <c r="DF95" s="47"/>
      <c r="DG95" s="29"/>
      <c r="DH95" s="48"/>
      <c r="DI95" s="48"/>
      <c r="DJ95" s="3"/>
      <c r="DK95" s="3"/>
      <c r="DL95" s="49"/>
      <c r="DM95" s="29"/>
      <c r="DN95" s="48"/>
      <c r="DO95" s="48"/>
      <c r="DP95" s="3"/>
      <c r="DQ95" s="48"/>
      <c r="DR95" s="48"/>
      <c r="DS95" s="6"/>
      <c r="DT95" s="3"/>
      <c r="DU95" s="29"/>
      <c r="DV95" s="47"/>
      <c r="DW95" s="47"/>
      <c r="DY95" s="47"/>
      <c r="DZ95" s="47"/>
      <c r="EA95" s="29"/>
      <c r="EB95" s="3"/>
      <c r="EC95" s="50"/>
      <c r="ED95" s="3"/>
      <c r="EE95" s="3"/>
      <c r="EF95" s="49"/>
      <c r="EG95" s="29"/>
      <c r="EH95" s="48"/>
      <c r="EI95" s="48"/>
      <c r="EJ95" s="3"/>
      <c r="EK95" s="48"/>
      <c r="EL95" s="48"/>
      <c r="EM95" s="6"/>
      <c r="EN95" s="3"/>
      <c r="EO95" s="29"/>
      <c r="EP95" s="47"/>
      <c r="EQ95" s="47"/>
      <c r="ES95" s="47"/>
      <c r="ET95" s="47"/>
      <c r="EU95" s="29"/>
      <c r="EV95" s="48"/>
      <c r="EW95" s="48"/>
      <c r="EX95" s="3"/>
      <c r="EY95" s="3"/>
      <c r="EZ95" s="49"/>
      <c r="FA95" s="29"/>
      <c r="FB95" s="48"/>
      <c r="FC95" s="48"/>
      <c r="FD95" s="3"/>
      <c r="FE95" s="48"/>
      <c r="FF95" s="48"/>
      <c r="FG95" s="6"/>
      <c r="FH95" s="3"/>
      <c r="FI95" s="29"/>
      <c r="FJ95" s="47"/>
      <c r="FK95" s="47"/>
      <c r="FM95" s="47"/>
      <c r="FN95" s="47"/>
      <c r="FO95" s="29"/>
      <c r="FP95" s="48"/>
      <c r="FQ95" s="48"/>
      <c r="FR95" s="3"/>
      <c r="FS95" s="3"/>
      <c r="FT95" s="49"/>
      <c r="FU95" s="29"/>
      <c r="FV95" s="48"/>
      <c r="FW95" s="48"/>
      <c r="FX95" s="3"/>
      <c r="FY95" s="48"/>
      <c r="FZ95" s="48"/>
      <c r="GA95" s="19"/>
      <c r="GI95" s="55"/>
      <c r="GN95" s="56"/>
      <c r="GU95" s="19"/>
      <c r="HC95" s="55"/>
      <c r="HH95" s="56"/>
      <c r="HO95" s="19"/>
      <c r="HW95" s="55"/>
      <c r="IB95" s="56"/>
      <c r="II95" s="19"/>
      <c r="IQ95" s="55"/>
      <c r="IV95" s="56"/>
    </row>
    <row r="96" spans="1:256" ht="13.5" customHeight="1">
      <c r="A96" s="46"/>
      <c r="C96" s="6"/>
      <c r="D96" s="3"/>
      <c r="E96" s="29"/>
      <c r="F96" s="47"/>
      <c r="G96" s="48"/>
      <c r="I96" s="47"/>
      <c r="J96" s="48"/>
      <c r="K96" s="29"/>
      <c r="L96" s="48"/>
      <c r="M96" s="48"/>
      <c r="N96" s="3"/>
      <c r="O96" s="3"/>
      <c r="P96" s="49"/>
      <c r="Q96" s="29"/>
      <c r="R96" s="48"/>
      <c r="S96" s="48"/>
      <c r="T96" s="3"/>
      <c r="U96" s="48"/>
      <c r="V96" s="48"/>
      <c r="W96" s="6"/>
      <c r="X96" s="3"/>
      <c r="Y96" s="29"/>
      <c r="Z96" s="47"/>
      <c r="AA96" s="47"/>
      <c r="AC96" s="47"/>
      <c r="AD96" s="47"/>
      <c r="AE96" s="29"/>
      <c r="AF96" s="48"/>
      <c r="AG96" s="48"/>
      <c r="AH96" s="3"/>
      <c r="AI96" s="3"/>
      <c r="AJ96" s="49"/>
      <c r="AK96" s="29"/>
      <c r="AL96" s="3"/>
      <c r="AM96" s="48"/>
      <c r="AN96" s="3"/>
      <c r="AO96" s="48"/>
      <c r="AP96" s="48"/>
      <c r="AQ96" s="6"/>
      <c r="AR96" s="3"/>
      <c r="AS96" s="29"/>
      <c r="AT96" s="47"/>
      <c r="AU96" s="47"/>
      <c r="AW96" s="47"/>
      <c r="AX96" s="47"/>
      <c r="AY96" s="29"/>
      <c r="AZ96" s="48"/>
      <c r="BA96" s="48"/>
      <c r="BB96" s="3"/>
      <c r="BC96" s="3"/>
      <c r="BD96" s="49"/>
      <c r="BE96" s="29"/>
      <c r="BF96" s="48"/>
      <c r="BG96" s="48"/>
      <c r="BH96" s="3"/>
      <c r="BI96" s="48"/>
      <c r="BJ96" s="48"/>
      <c r="BK96" s="6"/>
      <c r="BL96" s="3"/>
      <c r="BM96" s="29"/>
      <c r="BN96" s="47"/>
      <c r="BO96" s="47"/>
      <c r="BQ96" s="47"/>
      <c r="BR96" s="47"/>
      <c r="BS96" s="25"/>
      <c r="BT96" s="48"/>
      <c r="BU96" s="48"/>
      <c r="BV96" s="3"/>
      <c r="BW96" s="3"/>
      <c r="BX96" s="49"/>
      <c r="BY96" s="29"/>
      <c r="BZ96" s="48"/>
      <c r="CA96" s="48"/>
      <c r="CB96" s="3"/>
      <c r="CC96" s="48"/>
      <c r="CD96" s="48"/>
      <c r="CE96" s="29"/>
      <c r="CF96" s="3"/>
      <c r="CG96" s="29"/>
      <c r="CH96" s="47"/>
      <c r="CI96" s="47"/>
      <c r="CK96" s="47"/>
      <c r="CL96" s="47"/>
      <c r="CM96" s="29"/>
      <c r="CN96" s="48"/>
      <c r="CO96" s="48"/>
      <c r="CP96" s="3"/>
      <c r="CQ96" s="3"/>
      <c r="CR96" s="49"/>
      <c r="CS96" s="29"/>
      <c r="CT96" s="48"/>
      <c r="CU96" s="48"/>
      <c r="CV96" s="3"/>
      <c r="CW96" s="48"/>
      <c r="CX96" s="48"/>
      <c r="CY96" s="6"/>
      <c r="CZ96" s="3"/>
      <c r="DA96" s="230"/>
      <c r="DB96" s="47"/>
      <c r="DC96" s="237"/>
      <c r="DE96" s="47"/>
      <c r="DF96" s="47"/>
      <c r="DG96" s="29"/>
      <c r="DH96" s="48"/>
      <c r="DI96" s="48"/>
      <c r="DJ96" s="3"/>
      <c r="DK96" s="3"/>
      <c r="DL96" s="49"/>
      <c r="DM96" s="29"/>
      <c r="DN96" s="48"/>
      <c r="DO96" s="48"/>
      <c r="DP96" s="3"/>
      <c r="DQ96" s="48"/>
      <c r="DR96" s="48"/>
      <c r="DS96" s="6"/>
      <c r="DT96" s="3"/>
      <c r="DU96" s="29"/>
      <c r="DV96" s="47"/>
      <c r="DW96" s="47"/>
      <c r="DY96" s="47"/>
      <c r="DZ96" s="47"/>
      <c r="EA96" s="29"/>
      <c r="EB96" s="3"/>
      <c r="EC96" s="50"/>
      <c r="ED96" s="3"/>
      <c r="EE96" s="3"/>
      <c r="EF96" s="49"/>
      <c r="EG96" s="29"/>
      <c r="EH96" s="48"/>
      <c r="EI96" s="48"/>
      <c r="EJ96" s="3"/>
      <c r="EK96" s="48"/>
      <c r="EL96" s="48"/>
      <c r="EM96" s="6"/>
      <c r="EN96" s="3"/>
      <c r="EO96" s="29"/>
      <c r="EP96" s="47"/>
      <c r="EQ96" s="47"/>
      <c r="ES96" s="47"/>
      <c r="ET96" s="47"/>
      <c r="EU96" s="29"/>
      <c r="EV96" s="48"/>
      <c r="EW96" s="48"/>
      <c r="EX96" s="3"/>
      <c r="EY96" s="3"/>
      <c r="EZ96" s="49"/>
      <c r="FA96" s="29"/>
      <c r="FB96" s="48"/>
      <c r="FC96" s="48"/>
      <c r="FD96" s="3"/>
      <c r="FE96" s="48"/>
      <c r="FF96" s="48"/>
      <c r="FG96" s="6"/>
      <c r="FH96" s="3"/>
      <c r="FI96" s="29"/>
      <c r="FJ96" s="47"/>
      <c r="FK96" s="47"/>
      <c r="FM96" s="47"/>
      <c r="FN96" s="47"/>
      <c r="FO96" s="29"/>
      <c r="FP96" s="48"/>
      <c r="FQ96" s="48"/>
      <c r="FR96" s="3"/>
      <c r="FS96" s="3"/>
      <c r="FT96" s="49"/>
      <c r="FU96" s="29"/>
      <c r="FV96" s="48"/>
      <c r="FW96" s="48"/>
      <c r="FX96" s="3"/>
      <c r="FY96" s="48"/>
      <c r="FZ96" s="48"/>
      <c r="GA96" s="19"/>
      <c r="GI96" s="55"/>
      <c r="GN96" s="56"/>
      <c r="GU96" s="19"/>
      <c r="HC96" s="55"/>
      <c r="HH96" s="56"/>
      <c r="HO96" s="19"/>
      <c r="HW96" s="55"/>
      <c r="IB96" s="56"/>
      <c r="II96" s="19"/>
      <c r="IQ96" s="55"/>
      <c r="IV96" s="56"/>
    </row>
    <row r="97" spans="1:256" ht="13.5" customHeight="1">
      <c r="A97" s="46"/>
      <c r="C97" s="6"/>
      <c r="D97" s="3"/>
      <c r="E97" s="29"/>
      <c r="F97" s="47"/>
      <c r="G97" s="48"/>
      <c r="I97" s="47"/>
      <c r="J97" s="48"/>
      <c r="K97" s="29"/>
      <c r="L97" s="48"/>
      <c r="M97" s="48"/>
      <c r="N97" s="3"/>
      <c r="O97" s="3"/>
      <c r="P97" s="49"/>
      <c r="Q97" s="29"/>
      <c r="R97" s="48"/>
      <c r="S97" s="48"/>
      <c r="T97" s="3"/>
      <c r="U97" s="48"/>
      <c r="V97" s="48"/>
      <c r="W97" s="6"/>
      <c r="X97" s="3"/>
      <c r="Y97" s="29"/>
      <c r="Z97" s="47"/>
      <c r="AA97" s="47"/>
      <c r="AC97" s="47"/>
      <c r="AD97" s="47"/>
      <c r="AE97" s="29"/>
      <c r="AF97" s="48"/>
      <c r="AG97" s="48"/>
      <c r="AH97" s="3"/>
      <c r="AI97" s="3"/>
      <c r="AJ97" s="49"/>
      <c r="AK97" s="29"/>
      <c r="AL97" s="3"/>
      <c r="AM97" s="48"/>
      <c r="AN97" s="3"/>
      <c r="AO97" s="48"/>
      <c r="AP97" s="48"/>
      <c r="AQ97" s="6"/>
      <c r="AR97" s="3"/>
      <c r="AS97" s="29"/>
      <c r="AT97" s="47"/>
      <c r="AU97" s="47"/>
      <c r="AW97" s="47"/>
      <c r="AX97" s="47"/>
      <c r="AY97" s="29"/>
      <c r="AZ97" s="48"/>
      <c r="BA97" s="48"/>
      <c r="BB97" s="3"/>
      <c r="BC97" s="3"/>
      <c r="BD97" s="49"/>
      <c r="BE97" s="29"/>
      <c r="BF97" s="48"/>
      <c r="BG97" s="48"/>
      <c r="BH97" s="3"/>
      <c r="BI97" s="48"/>
      <c r="BJ97" s="48"/>
      <c r="BK97" s="6"/>
      <c r="BL97" s="3"/>
      <c r="BM97" s="29"/>
      <c r="BN97" s="47"/>
      <c r="BO97" s="47"/>
      <c r="BQ97" s="47"/>
      <c r="BR97" s="47"/>
      <c r="BS97" s="25"/>
      <c r="BT97" s="48"/>
      <c r="BU97" s="48"/>
      <c r="BV97" s="3"/>
      <c r="BW97" s="3"/>
      <c r="BX97" s="49"/>
      <c r="BY97" s="29"/>
      <c r="BZ97" s="48"/>
      <c r="CA97" s="48"/>
      <c r="CB97" s="3"/>
      <c r="CC97" s="48"/>
      <c r="CD97" s="48"/>
      <c r="CE97" s="29"/>
      <c r="CF97" s="3"/>
      <c r="CG97" s="29"/>
      <c r="CH97" s="47"/>
      <c r="CI97" s="47"/>
      <c r="CK97" s="47"/>
      <c r="CL97" s="47"/>
      <c r="CM97" s="29"/>
      <c r="CN97" s="48"/>
      <c r="CO97" s="48"/>
      <c r="CP97" s="3"/>
      <c r="CQ97" s="3"/>
      <c r="CR97" s="49"/>
      <c r="CS97" s="29"/>
      <c r="CT97" s="48"/>
      <c r="CU97" s="48"/>
      <c r="CV97" s="3"/>
      <c r="CW97" s="48"/>
      <c r="CX97" s="48"/>
      <c r="CY97" s="6"/>
      <c r="CZ97" s="3"/>
      <c r="DA97" s="230"/>
      <c r="DB97" s="47"/>
      <c r="DC97" s="237"/>
      <c r="DE97" s="47"/>
      <c r="DF97" s="47"/>
      <c r="DG97" s="29"/>
      <c r="DH97" s="48"/>
      <c r="DI97" s="48"/>
      <c r="DJ97" s="3"/>
      <c r="DK97" s="3"/>
      <c r="DL97" s="49"/>
      <c r="DM97" s="29"/>
      <c r="DN97" s="48"/>
      <c r="DO97" s="48"/>
      <c r="DP97" s="3"/>
      <c r="DQ97" s="48"/>
      <c r="DR97" s="48"/>
      <c r="DS97" s="6"/>
      <c r="DT97" s="3"/>
      <c r="DU97" s="29"/>
      <c r="DV97" s="47"/>
      <c r="DW97" s="47"/>
      <c r="DY97" s="47"/>
      <c r="DZ97" s="47"/>
      <c r="EA97" s="29"/>
      <c r="EB97" s="3"/>
      <c r="EC97" s="50"/>
      <c r="ED97" s="3"/>
      <c r="EE97" s="3"/>
      <c r="EF97" s="49"/>
      <c r="EG97" s="29"/>
      <c r="EH97" s="48"/>
      <c r="EI97" s="48"/>
      <c r="EJ97" s="3"/>
      <c r="EK97" s="48"/>
      <c r="EL97" s="48"/>
      <c r="EM97" s="6"/>
      <c r="EN97" s="3"/>
      <c r="EO97" s="29"/>
      <c r="EP97" s="47"/>
      <c r="EQ97" s="47"/>
      <c r="ES97" s="47"/>
      <c r="ET97" s="47"/>
      <c r="EU97" s="29"/>
      <c r="EV97" s="48"/>
      <c r="EW97" s="48"/>
      <c r="EX97" s="3"/>
      <c r="EY97" s="3"/>
      <c r="EZ97" s="49"/>
      <c r="FA97" s="29"/>
      <c r="FB97" s="48"/>
      <c r="FC97" s="48"/>
      <c r="FD97" s="3"/>
      <c r="FE97" s="48"/>
      <c r="FF97" s="48"/>
      <c r="FG97" s="6"/>
      <c r="FH97" s="3"/>
      <c r="FI97" s="29"/>
      <c r="FJ97" s="47"/>
      <c r="FK97" s="47"/>
      <c r="FM97" s="47"/>
      <c r="FN97" s="47"/>
      <c r="FO97" s="29"/>
      <c r="FP97" s="48"/>
      <c r="FQ97" s="48"/>
      <c r="FR97" s="3"/>
      <c r="FS97" s="3"/>
      <c r="FT97" s="49"/>
      <c r="FU97" s="29"/>
      <c r="FV97" s="48"/>
      <c r="FW97" s="48"/>
      <c r="FX97" s="3"/>
      <c r="FY97" s="48"/>
      <c r="FZ97" s="48"/>
      <c r="GA97" s="19"/>
      <c r="GI97" s="55"/>
      <c r="GN97" s="56"/>
      <c r="GU97" s="19"/>
      <c r="HC97" s="55"/>
      <c r="HH97" s="56"/>
      <c r="HO97" s="19"/>
      <c r="HW97" s="55"/>
      <c r="IB97" s="56"/>
      <c r="II97" s="19"/>
      <c r="IQ97" s="55"/>
      <c r="IV97" s="56"/>
    </row>
    <row r="98" spans="1:256" ht="13.5" customHeight="1">
      <c r="A98" s="46"/>
      <c r="C98" s="6"/>
      <c r="D98" s="3"/>
      <c r="E98" s="29"/>
      <c r="F98" s="47"/>
      <c r="G98" s="48"/>
      <c r="I98" s="47"/>
      <c r="J98" s="48"/>
      <c r="K98" s="29"/>
      <c r="L98" s="48"/>
      <c r="M98" s="48"/>
      <c r="N98" s="3"/>
      <c r="O98" s="3"/>
      <c r="P98" s="49"/>
      <c r="Q98" s="29"/>
      <c r="R98" s="48"/>
      <c r="S98" s="48"/>
      <c r="T98" s="3"/>
      <c r="U98" s="48"/>
      <c r="V98" s="48"/>
      <c r="W98" s="6"/>
      <c r="X98" s="3"/>
      <c r="Y98" s="29"/>
      <c r="Z98" s="47"/>
      <c r="AA98" s="47"/>
      <c r="AC98" s="47"/>
      <c r="AD98" s="47"/>
      <c r="AE98" s="29"/>
      <c r="AF98" s="48"/>
      <c r="AG98" s="48"/>
      <c r="AH98" s="3"/>
      <c r="AI98" s="3"/>
      <c r="AJ98" s="49"/>
      <c r="AK98" s="29"/>
      <c r="AL98" s="3"/>
      <c r="AM98" s="48"/>
      <c r="AN98" s="3"/>
      <c r="AO98" s="48"/>
      <c r="AP98" s="48"/>
      <c r="AQ98" s="6"/>
      <c r="AR98" s="3"/>
      <c r="AS98" s="29"/>
      <c r="AT98" s="47"/>
      <c r="AU98" s="47"/>
      <c r="AW98" s="47"/>
      <c r="AX98" s="47"/>
      <c r="AY98" s="29"/>
      <c r="AZ98" s="48"/>
      <c r="BA98" s="48"/>
      <c r="BB98" s="3"/>
      <c r="BC98" s="3"/>
      <c r="BD98" s="49"/>
      <c r="BE98" s="29"/>
      <c r="BF98" s="48"/>
      <c r="BG98" s="48"/>
      <c r="BH98" s="3"/>
      <c r="BI98" s="48"/>
      <c r="BJ98" s="48"/>
      <c r="BK98" s="6"/>
      <c r="BL98" s="3"/>
      <c r="BM98" s="29"/>
      <c r="BN98" s="47"/>
      <c r="BO98" s="47"/>
      <c r="BQ98" s="47"/>
      <c r="BR98" s="47"/>
      <c r="BS98" s="25"/>
      <c r="BT98" s="48"/>
      <c r="BU98" s="48"/>
      <c r="BV98" s="3"/>
      <c r="BW98" s="3"/>
      <c r="BX98" s="49"/>
      <c r="BY98" s="29"/>
      <c r="BZ98" s="48"/>
      <c r="CA98" s="48"/>
      <c r="CB98" s="3"/>
      <c r="CC98" s="48"/>
      <c r="CD98" s="48"/>
      <c r="CE98" s="29"/>
      <c r="CF98" s="3"/>
      <c r="CG98" s="29"/>
      <c r="CH98" s="47"/>
      <c r="CI98" s="47"/>
      <c r="CK98" s="47"/>
      <c r="CL98" s="47"/>
      <c r="CM98" s="29"/>
      <c r="CN98" s="48"/>
      <c r="CO98" s="48"/>
      <c r="CP98" s="3"/>
      <c r="CQ98" s="3"/>
      <c r="CR98" s="49"/>
      <c r="CS98" s="29"/>
      <c r="CT98" s="48"/>
      <c r="CU98" s="48"/>
      <c r="CV98" s="3"/>
      <c r="CW98" s="48"/>
      <c r="CX98" s="48"/>
      <c r="CY98" s="6"/>
      <c r="CZ98" s="3"/>
      <c r="DA98" s="230"/>
      <c r="DB98" s="47"/>
      <c r="DC98" s="237"/>
      <c r="DE98" s="47"/>
      <c r="DF98" s="47"/>
      <c r="DG98" s="29"/>
      <c r="DH98" s="48"/>
      <c r="DI98" s="48"/>
      <c r="DJ98" s="3"/>
      <c r="DK98" s="3"/>
      <c r="DL98" s="49"/>
      <c r="DM98" s="29"/>
      <c r="DN98" s="48"/>
      <c r="DO98" s="48"/>
      <c r="DP98" s="3"/>
      <c r="DQ98" s="48"/>
      <c r="DR98" s="48"/>
      <c r="DS98" s="6"/>
      <c r="DT98" s="3"/>
      <c r="DU98" s="29"/>
      <c r="DV98" s="47"/>
      <c r="DW98" s="47"/>
      <c r="DY98" s="47"/>
      <c r="DZ98" s="47"/>
      <c r="EA98" s="29"/>
      <c r="EB98" s="3"/>
      <c r="EC98" s="50"/>
      <c r="ED98" s="3"/>
      <c r="EE98" s="3"/>
      <c r="EF98" s="49"/>
      <c r="EG98" s="29"/>
      <c r="EH98" s="48"/>
      <c r="EI98" s="48"/>
      <c r="EJ98" s="3"/>
      <c r="EK98" s="48"/>
      <c r="EL98" s="48"/>
      <c r="EM98" s="6"/>
      <c r="EN98" s="3"/>
      <c r="EO98" s="29"/>
      <c r="EP98" s="47"/>
      <c r="EQ98" s="47"/>
      <c r="ES98" s="47"/>
      <c r="ET98" s="47"/>
      <c r="EU98" s="29"/>
      <c r="EV98" s="48"/>
      <c r="EW98" s="48"/>
      <c r="EX98" s="3"/>
      <c r="EY98" s="3"/>
      <c r="EZ98" s="49"/>
      <c r="FA98" s="29"/>
      <c r="FB98" s="48"/>
      <c r="FC98" s="48"/>
      <c r="FD98" s="3"/>
      <c r="FE98" s="48"/>
      <c r="FF98" s="48"/>
      <c r="FG98" s="6"/>
      <c r="FH98" s="3"/>
      <c r="FI98" s="29"/>
      <c r="FJ98" s="47"/>
      <c r="FK98" s="47"/>
      <c r="FM98" s="47"/>
      <c r="FN98" s="47"/>
      <c r="FO98" s="29"/>
      <c r="FP98" s="48"/>
      <c r="FQ98" s="48"/>
      <c r="FR98" s="3"/>
      <c r="FS98" s="3"/>
      <c r="FT98" s="49"/>
      <c r="FU98" s="29"/>
      <c r="FV98" s="48"/>
      <c r="FW98" s="48"/>
      <c r="FX98" s="3"/>
      <c r="FY98" s="48"/>
      <c r="FZ98" s="48"/>
      <c r="GA98" s="19"/>
      <c r="GI98" s="55"/>
      <c r="GN98" s="56"/>
      <c r="GU98" s="19"/>
      <c r="HC98" s="55"/>
      <c r="HH98" s="56"/>
      <c r="HO98" s="19"/>
      <c r="HW98" s="55"/>
      <c r="IB98" s="56"/>
      <c r="II98" s="19"/>
      <c r="IQ98" s="55"/>
      <c r="IV98" s="56"/>
    </row>
    <row r="99" spans="1:256" ht="13.5" customHeight="1">
      <c r="A99" s="46"/>
      <c r="C99" s="6"/>
      <c r="D99" s="3"/>
      <c r="E99" s="29"/>
      <c r="F99" s="47"/>
      <c r="G99" s="48"/>
      <c r="I99" s="47"/>
      <c r="J99" s="48"/>
      <c r="K99" s="29"/>
      <c r="L99" s="48"/>
      <c r="M99" s="48"/>
      <c r="N99" s="3"/>
      <c r="O99" s="3"/>
      <c r="P99" s="49"/>
      <c r="Q99" s="29"/>
      <c r="R99" s="48"/>
      <c r="S99" s="48"/>
      <c r="T99" s="3"/>
      <c r="U99" s="48"/>
      <c r="V99" s="48"/>
      <c r="W99" s="6"/>
      <c r="X99" s="3"/>
      <c r="Y99" s="29"/>
      <c r="Z99" s="47"/>
      <c r="AA99" s="47"/>
      <c r="AC99" s="47"/>
      <c r="AD99" s="47"/>
      <c r="AE99" s="29"/>
      <c r="AF99" s="48"/>
      <c r="AG99" s="48"/>
      <c r="AH99" s="3"/>
      <c r="AI99" s="3"/>
      <c r="AJ99" s="49"/>
      <c r="AK99" s="29"/>
      <c r="AL99" s="3"/>
      <c r="AM99" s="48"/>
      <c r="AN99" s="3"/>
      <c r="AO99" s="48"/>
      <c r="AP99" s="48"/>
      <c r="AQ99" s="6"/>
      <c r="AR99" s="3"/>
      <c r="AS99" s="29"/>
      <c r="AT99" s="47"/>
      <c r="AU99" s="47"/>
      <c r="AW99" s="47"/>
      <c r="AX99" s="47"/>
      <c r="AY99" s="29"/>
      <c r="AZ99" s="48"/>
      <c r="BA99" s="48"/>
      <c r="BB99" s="3"/>
      <c r="BC99" s="3"/>
      <c r="BD99" s="49"/>
      <c r="BE99" s="29"/>
      <c r="BF99" s="48"/>
      <c r="BG99" s="48"/>
      <c r="BH99" s="3"/>
      <c r="BI99" s="48"/>
      <c r="BJ99" s="48"/>
      <c r="BK99" s="6"/>
      <c r="BL99" s="3"/>
      <c r="BM99" s="29"/>
      <c r="BN99" s="47"/>
      <c r="BO99" s="47"/>
      <c r="BQ99" s="47"/>
      <c r="BR99" s="47"/>
      <c r="BS99" s="25"/>
      <c r="BT99" s="48"/>
      <c r="BU99" s="48"/>
      <c r="BV99" s="3"/>
      <c r="BW99" s="3"/>
      <c r="BX99" s="49"/>
      <c r="BY99" s="29"/>
      <c r="BZ99" s="48"/>
      <c r="CA99" s="48"/>
      <c r="CB99" s="3"/>
      <c r="CC99" s="48"/>
      <c r="CD99" s="48"/>
      <c r="CE99" s="29"/>
      <c r="CF99" s="3"/>
      <c r="CG99" s="29"/>
      <c r="CH99" s="47"/>
      <c r="CI99" s="47"/>
      <c r="CK99" s="47"/>
      <c r="CL99" s="47"/>
      <c r="CM99" s="29"/>
      <c r="CN99" s="48"/>
      <c r="CO99" s="48"/>
      <c r="CP99" s="3"/>
      <c r="CQ99" s="3"/>
      <c r="CR99" s="49"/>
      <c r="CS99" s="29"/>
      <c r="CT99" s="48"/>
      <c r="CU99" s="48"/>
      <c r="CV99" s="3"/>
      <c r="CW99" s="48"/>
      <c r="CX99" s="48"/>
      <c r="CY99" s="6"/>
      <c r="CZ99" s="3"/>
      <c r="DA99" s="230"/>
      <c r="DB99" s="47"/>
      <c r="DC99" s="237"/>
      <c r="DE99" s="47"/>
      <c r="DF99" s="47"/>
      <c r="DG99" s="29"/>
      <c r="DH99" s="48"/>
      <c r="DI99" s="48"/>
      <c r="DJ99" s="3"/>
      <c r="DK99" s="3"/>
      <c r="DL99" s="49"/>
      <c r="DM99" s="29"/>
      <c r="DN99" s="48"/>
      <c r="DO99" s="48"/>
      <c r="DP99" s="3"/>
      <c r="DQ99" s="48"/>
      <c r="DR99" s="48"/>
      <c r="DS99" s="6"/>
      <c r="DT99" s="3"/>
      <c r="DU99" s="29"/>
      <c r="DV99" s="47"/>
      <c r="DW99" s="47"/>
      <c r="DY99" s="47"/>
      <c r="DZ99" s="47"/>
      <c r="EA99" s="29"/>
      <c r="EB99" s="3"/>
      <c r="EC99" s="50"/>
      <c r="ED99" s="3"/>
      <c r="EE99" s="3"/>
      <c r="EF99" s="49"/>
      <c r="EG99" s="29"/>
      <c r="EH99" s="48"/>
      <c r="EI99" s="48"/>
      <c r="EJ99" s="3"/>
      <c r="EK99" s="48"/>
      <c r="EL99" s="48"/>
      <c r="EM99" s="6"/>
      <c r="EN99" s="3"/>
      <c r="EO99" s="29"/>
      <c r="EP99" s="47"/>
      <c r="EQ99" s="47"/>
      <c r="ES99" s="47"/>
      <c r="ET99" s="47"/>
      <c r="EU99" s="29"/>
      <c r="EV99" s="48"/>
      <c r="EW99" s="48"/>
      <c r="EX99" s="3"/>
      <c r="EY99" s="3"/>
      <c r="EZ99" s="49"/>
      <c r="FA99" s="29"/>
      <c r="FB99" s="48"/>
      <c r="FC99" s="48"/>
      <c r="FD99" s="3"/>
      <c r="FE99" s="48"/>
      <c r="FF99" s="48"/>
      <c r="FG99" s="6"/>
      <c r="FH99" s="3"/>
      <c r="FI99" s="29"/>
      <c r="FJ99" s="47"/>
      <c r="FK99" s="47"/>
      <c r="FM99" s="47"/>
      <c r="FN99" s="47"/>
      <c r="FO99" s="29"/>
      <c r="FP99" s="48"/>
      <c r="FQ99" s="48"/>
      <c r="FR99" s="3"/>
      <c r="FS99" s="3"/>
      <c r="FT99" s="49"/>
      <c r="FU99" s="29"/>
      <c r="FV99" s="48"/>
      <c r="FW99" s="48"/>
      <c r="FX99" s="3"/>
      <c r="FY99" s="48"/>
      <c r="FZ99" s="48"/>
      <c r="GA99" s="19"/>
      <c r="GI99" s="55"/>
      <c r="GN99" s="56"/>
      <c r="GU99" s="19"/>
      <c r="HC99" s="55"/>
      <c r="HH99" s="56"/>
      <c r="HO99" s="19"/>
      <c r="HW99" s="55"/>
      <c r="IB99" s="56"/>
      <c r="II99" s="19"/>
      <c r="IQ99" s="55"/>
      <c r="IV99" s="56"/>
    </row>
    <row r="100" spans="1:256" ht="13.5" customHeight="1">
      <c r="A100" s="46"/>
      <c r="C100" s="6"/>
      <c r="D100" s="3"/>
      <c r="E100" s="29"/>
      <c r="F100" s="47"/>
      <c r="G100" s="48"/>
      <c r="I100" s="47"/>
      <c r="J100" s="48"/>
      <c r="K100" s="29"/>
      <c r="L100" s="48"/>
      <c r="M100" s="48"/>
      <c r="N100" s="3"/>
      <c r="O100" s="3"/>
      <c r="P100" s="49"/>
      <c r="Q100" s="29"/>
      <c r="R100" s="48"/>
      <c r="S100" s="48"/>
      <c r="T100" s="3"/>
      <c r="U100" s="48"/>
      <c r="V100" s="48"/>
      <c r="W100" s="6"/>
      <c r="X100" s="3"/>
      <c r="Y100" s="29"/>
      <c r="Z100" s="47"/>
      <c r="AA100" s="47"/>
      <c r="AC100" s="47"/>
      <c r="AD100" s="47"/>
      <c r="AE100" s="29"/>
      <c r="AF100" s="48"/>
      <c r="AG100" s="48"/>
      <c r="AH100" s="3"/>
      <c r="AI100" s="3"/>
      <c r="AJ100" s="49"/>
      <c r="AK100" s="29"/>
      <c r="AL100" s="3"/>
      <c r="AM100" s="48"/>
      <c r="AN100" s="3"/>
      <c r="AO100" s="48"/>
      <c r="AP100" s="48"/>
      <c r="AQ100" s="6"/>
      <c r="AR100" s="3"/>
      <c r="AS100" s="29"/>
      <c r="AT100" s="47"/>
      <c r="AU100" s="47"/>
      <c r="AW100" s="47"/>
      <c r="AX100" s="47"/>
      <c r="AY100" s="29"/>
      <c r="AZ100" s="48"/>
      <c r="BA100" s="48"/>
      <c r="BB100" s="3"/>
      <c r="BC100" s="3"/>
      <c r="BD100" s="49"/>
      <c r="BE100" s="29"/>
      <c r="BF100" s="48"/>
      <c r="BG100" s="48"/>
      <c r="BH100" s="3"/>
      <c r="BI100" s="48"/>
      <c r="BJ100" s="48"/>
      <c r="BK100" s="6"/>
      <c r="BL100" s="3"/>
      <c r="BM100" s="29"/>
      <c r="BN100" s="47"/>
      <c r="BO100" s="47"/>
      <c r="BQ100" s="47"/>
      <c r="BR100" s="47"/>
      <c r="BS100" s="25"/>
      <c r="BT100" s="48"/>
      <c r="BU100" s="48"/>
      <c r="BV100" s="3"/>
      <c r="BW100" s="3"/>
      <c r="BX100" s="49"/>
      <c r="BY100" s="29"/>
      <c r="BZ100" s="48"/>
      <c r="CA100" s="48"/>
      <c r="CB100" s="3"/>
      <c r="CC100" s="48"/>
      <c r="CD100" s="48"/>
      <c r="CE100" s="29"/>
      <c r="CF100" s="3"/>
      <c r="CG100" s="29"/>
      <c r="CH100" s="47"/>
      <c r="CI100" s="47"/>
      <c r="CK100" s="47"/>
      <c r="CL100" s="47"/>
      <c r="CM100" s="29"/>
      <c r="CN100" s="48"/>
      <c r="CO100" s="48"/>
      <c r="CP100" s="3"/>
      <c r="CQ100" s="3"/>
      <c r="CR100" s="49"/>
      <c r="CS100" s="29"/>
      <c r="CT100" s="48"/>
      <c r="CU100" s="48"/>
      <c r="CV100" s="3"/>
      <c r="CW100" s="48"/>
      <c r="CX100" s="48"/>
      <c r="CY100" s="6"/>
      <c r="CZ100" s="3"/>
      <c r="DA100" s="230"/>
      <c r="DB100" s="47"/>
      <c r="DC100" s="237"/>
      <c r="DE100" s="47"/>
      <c r="DF100" s="47"/>
      <c r="DG100" s="29"/>
      <c r="DH100" s="48"/>
      <c r="DI100" s="48"/>
      <c r="DJ100" s="3"/>
      <c r="DK100" s="3"/>
      <c r="DL100" s="49"/>
      <c r="DM100" s="29"/>
      <c r="DN100" s="48"/>
      <c r="DO100" s="48"/>
      <c r="DP100" s="3"/>
      <c r="DQ100" s="48"/>
      <c r="DR100" s="48"/>
      <c r="DS100" s="6"/>
      <c r="DT100" s="3"/>
      <c r="DU100" s="29"/>
      <c r="DV100" s="47"/>
      <c r="DW100" s="47"/>
      <c r="DY100" s="47"/>
      <c r="DZ100" s="47"/>
      <c r="EA100" s="29"/>
      <c r="EB100" s="3"/>
      <c r="EC100" s="50"/>
      <c r="ED100" s="3"/>
      <c r="EE100" s="3"/>
      <c r="EF100" s="49"/>
      <c r="EG100" s="29"/>
      <c r="EH100" s="48"/>
      <c r="EI100" s="48"/>
      <c r="EJ100" s="3"/>
      <c r="EK100" s="48"/>
      <c r="EL100" s="48"/>
      <c r="EM100" s="6"/>
      <c r="EN100" s="3"/>
      <c r="EO100" s="29"/>
      <c r="EP100" s="47"/>
      <c r="EQ100" s="47"/>
      <c r="ES100" s="47"/>
      <c r="ET100" s="47"/>
      <c r="EU100" s="29"/>
      <c r="EV100" s="48"/>
      <c r="EW100" s="48"/>
      <c r="EX100" s="3"/>
      <c r="EY100" s="3"/>
      <c r="EZ100" s="49"/>
      <c r="FA100" s="29"/>
      <c r="FB100" s="48"/>
      <c r="FC100" s="48"/>
      <c r="FD100" s="3"/>
      <c r="FE100" s="48"/>
      <c r="FF100" s="48"/>
      <c r="FG100" s="6"/>
      <c r="FH100" s="3"/>
      <c r="FI100" s="29"/>
      <c r="FJ100" s="47"/>
      <c r="FK100" s="47"/>
      <c r="FM100" s="47"/>
      <c r="FN100" s="47"/>
      <c r="FO100" s="29"/>
      <c r="FP100" s="48"/>
      <c r="FQ100" s="48"/>
      <c r="FR100" s="3"/>
      <c r="FS100" s="3"/>
      <c r="FT100" s="49"/>
      <c r="FU100" s="29"/>
      <c r="FV100" s="48"/>
      <c r="FW100" s="48"/>
      <c r="FX100" s="3"/>
      <c r="FY100" s="48"/>
      <c r="FZ100" s="48"/>
      <c r="GA100" s="19"/>
      <c r="GI100" s="55"/>
      <c r="GN100" s="56"/>
      <c r="GU100" s="19"/>
      <c r="HC100" s="55"/>
      <c r="HH100" s="56"/>
      <c r="HO100" s="19"/>
      <c r="HW100" s="55"/>
      <c r="IB100" s="56"/>
      <c r="II100" s="19"/>
      <c r="IQ100" s="55"/>
      <c r="IV100" s="56"/>
    </row>
    <row r="101" spans="1:256" ht="13.5" customHeight="1">
      <c r="A101" s="46"/>
      <c r="C101" s="6"/>
      <c r="D101" s="3"/>
      <c r="E101" s="29"/>
      <c r="F101" s="47"/>
      <c r="G101" s="48"/>
      <c r="I101" s="47"/>
      <c r="J101" s="48"/>
      <c r="K101" s="29"/>
      <c r="L101" s="48"/>
      <c r="M101" s="48"/>
      <c r="N101" s="3"/>
      <c r="O101" s="3"/>
      <c r="P101" s="49"/>
      <c r="Q101" s="29"/>
      <c r="R101" s="48"/>
      <c r="S101" s="48"/>
      <c r="T101" s="3"/>
      <c r="U101" s="48"/>
      <c r="V101" s="48"/>
      <c r="W101" s="6"/>
      <c r="X101" s="3"/>
      <c r="Y101" s="29"/>
      <c r="Z101" s="47"/>
      <c r="AA101" s="47"/>
      <c r="AC101" s="47"/>
      <c r="AD101" s="47"/>
      <c r="AE101" s="29"/>
      <c r="AF101" s="48"/>
      <c r="AG101" s="48"/>
      <c r="AH101" s="3"/>
      <c r="AI101" s="3"/>
      <c r="AJ101" s="49"/>
      <c r="AK101" s="29"/>
      <c r="AL101" s="3"/>
      <c r="AM101" s="48"/>
      <c r="AN101" s="3"/>
      <c r="AO101" s="48"/>
      <c r="AP101" s="48"/>
      <c r="AQ101" s="6"/>
      <c r="AR101" s="3"/>
      <c r="AS101" s="29"/>
      <c r="AT101" s="47"/>
      <c r="AU101" s="47"/>
      <c r="AW101" s="47"/>
      <c r="AX101" s="47"/>
      <c r="AY101" s="29"/>
      <c r="AZ101" s="48"/>
      <c r="BA101" s="48"/>
      <c r="BB101" s="3"/>
      <c r="BC101" s="3"/>
      <c r="BD101" s="49"/>
      <c r="BE101" s="29"/>
      <c r="BF101" s="48"/>
      <c r="BG101" s="48"/>
      <c r="BH101" s="3"/>
      <c r="BI101" s="48"/>
      <c r="BJ101" s="48"/>
      <c r="BK101" s="6"/>
      <c r="BL101" s="3"/>
      <c r="BM101" s="29"/>
      <c r="BN101" s="47"/>
      <c r="BO101" s="47"/>
      <c r="BQ101" s="47"/>
      <c r="BR101" s="47"/>
      <c r="BS101" s="25"/>
      <c r="BT101" s="48"/>
      <c r="BU101" s="48"/>
      <c r="BV101" s="3"/>
      <c r="BW101" s="3"/>
      <c r="BX101" s="49"/>
      <c r="BY101" s="29"/>
      <c r="BZ101" s="48"/>
      <c r="CA101" s="48"/>
      <c r="CB101" s="3"/>
      <c r="CC101" s="48"/>
      <c r="CD101" s="48"/>
      <c r="CE101" s="29"/>
      <c r="CF101" s="3"/>
      <c r="CG101" s="29"/>
      <c r="CH101" s="47"/>
      <c r="CI101" s="47"/>
      <c r="CK101" s="47"/>
      <c r="CL101" s="47"/>
      <c r="CM101" s="29"/>
      <c r="CN101" s="48"/>
      <c r="CO101" s="48"/>
      <c r="CP101" s="3"/>
      <c r="CQ101" s="3"/>
      <c r="CR101" s="49"/>
      <c r="CS101" s="29"/>
      <c r="CT101" s="48"/>
      <c r="CU101" s="48"/>
      <c r="CV101" s="3"/>
      <c r="CW101" s="48"/>
      <c r="CX101" s="48"/>
      <c r="CY101" s="6"/>
      <c r="CZ101" s="3"/>
      <c r="DA101" s="230"/>
      <c r="DB101" s="47"/>
      <c r="DC101" s="237"/>
      <c r="DE101" s="47"/>
      <c r="DF101" s="47"/>
      <c r="DG101" s="29"/>
      <c r="DH101" s="48"/>
      <c r="DI101" s="48"/>
      <c r="DJ101" s="3"/>
      <c r="DK101" s="3"/>
      <c r="DL101" s="49"/>
      <c r="DM101" s="29"/>
      <c r="DN101" s="48"/>
      <c r="DO101" s="48"/>
      <c r="DP101" s="3"/>
      <c r="DQ101" s="48"/>
      <c r="DR101" s="48"/>
      <c r="DS101" s="6"/>
      <c r="DT101" s="3"/>
      <c r="DU101" s="29"/>
      <c r="DV101" s="47"/>
      <c r="DW101" s="47"/>
      <c r="DY101" s="47"/>
      <c r="DZ101" s="47"/>
      <c r="EA101" s="29"/>
      <c r="EB101" s="3"/>
      <c r="EC101" s="50"/>
      <c r="ED101" s="3"/>
      <c r="EE101" s="3"/>
      <c r="EF101" s="49"/>
      <c r="EG101" s="29"/>
      <c r="EH101" s="48"/>
      <c r="EI101" s="48"/>
      <c r="EJ101" s="3"/>
      <c r="EK101" s="48"/>
      <c r="EL101" s="48"/>
      <c r="EM101" s="6"/>
      <c r="EN101" s="3"/>
      <c r="EO101" s="29"/>
      <c r="EP101" s="47"/>
      <c r="EQ101" s="47"/>
      <c r="ES101" s="47"/>
      <c r="ET101" s="47"/>
      <c r="EU101" s="29"/>
      <c r="EV101" s="48"/>
      <c r="EW101" s="48"/>
      <c r="EX101" s="3"/>
      <c r="EY101" s="3"/>
      <c r="EZ101" s="49"/>
      <c r="FA101" s="29"/>
      <c r="FB101" s="48"/>
      <c r="FC101" s="48"/>
      <c r="FD101" s="3"/>
      <c r="FE101" s="48"/>
      <c r="FF101" s="48"/>
      <c r="FG101" s="6"/>
      <c r="FH101" s="3"/>
      <c r="FI101" s="29"/>
      <c r="FJ101" s="47"/>
      <c r="FK101" s="47"/>
      <c r="FM101" s="47"/>
      <c r="FN101" s="47"/>
      <c r="FO101" s="29"/>
      <c r="FP101" s="48"/>
      <c r="FQ101" s="48"/>
      <c r="FR101" s="3"/>
      <c r="FS101" s="3"/>
      <c r="FT101" s="49"/>
      <c r="FU101" s="29"/>
      <c r="FV101" s="48"/>
      <c r="FW101" s="48"/>
      <c r="FX101" s="3"/>
      <c r="FY101" s="48"/>
      <c r="FZ101" s="48"/>
      <c r="GA101" s="19"/>
      <c r="GI101" s="55"/>
      <c r="GN101" s="56"/>
      <c r="GU101" s="19"/>
      <c r="HC101" s="55"/>
      <c r="HH101" s="56"/>
      <c r="HO101" s="19"/>
      <c r="HW101" s="55"/>
      <c r="IB101" s="56"/>
      <c r="II101" s="19"/>
      <c r="IQ101" s="55"/>
      <c r="IV101" s="56"/>
    </row>
    <row r="102" spans="1:256" ht="13.5" customHeight="1">
      <c r="A102" s="46"/>
      <c r="C102" s="6"/>
      <c r="D102" s="3"/>
      <c r="E102" s="29"/>
      <c r="F102" s="47"/>
      <c r="G102" s="48"/>
      <c r="I102" s="47"/>
      <c r="J102" s="48"/>
      <c r="K102" s="29"/>
      <c r="L102" s="48"/>
      <c r="M102" s="48"/>
      <c r="N102" s="3"/>
      <c r="O102" s="3"/>
      <c r="P102" s="49"/>
      <c r="Q102" s="29"/>
      <c r="R102" s="48"/>
      <c r="S102" s="48"/>
      <c r="T102" s="3"/>
      <c r="U102" s="48"/>
      <c r="V102" s="48"/>
      <c r="W102" s="6"/>
      <c r="X102" s="3"/>
      <c r="Y102" s="29"/>
      <c r="Z102" s="47"/>
      <c r="AA102" s="47"/>
      <c r="AC102" s="47"/>
      <c r="AD102" s="47"/>
      <c r="AE102" s="29"/>
      <c r="AF102" s="48"/>
      <c r="AG102" s="48"/>
      <c r="AH102" s="3"/>
      <c r="AI102" s="3"/>
      <c r="AJ102" s="49"/>
      <c r="AK102" s="29"/>
      <c r="AL102" s="3"/>
      <c r="AM102" s="48"/>
      <c r="AN102" s="3"/>
      <c r="AO102" s="48"/>
      <c r="AP102" s="48"/>
      <c r="AQ102" s="6"/>
      <c r="AR102" s="3"/>
      <c r="AS102" s="29"/>
      <c r="AT102" s="47"/>
      <c r="AU102" s="47"/>
      <c r="AW102" s="47"/>
      <c r="AX102" s="47"/>
      <c r="AY102" s="29"/>
      <c r="AZ102" s="48"/>
      <c r="BA102" s="48"/>
      <c r="BB102" s="3"/>
      <c r="BC102" s="3"/>
      <c r="BD102" s="49"/>
      <c r="BE102" s="29"/>
      <c r="BF102" s="48"/>
      <c r="BG102" s="48"/>
      <c r="BH102" s="3"/>
      <c r="BI102" s="48"/>
      <c r="BJ102" s="48"/>
      <c r="BK102" s="6"/>
      <c r="BL102" s="3"/>
      <c r="BM102" s="29"/>
      <c r="BN102" s="47"/>
      <c r="BO102" s="47"/>
      <c r="BQ102" s="47"/>
      <c r="BR102" s="47"/>
      <c r="BS102" s="25"/>
      <c r="BT102" s="48"/>
      <c r="BU102" s="48"/>
      <c r="BV102" s="3"/>
      <c r="BW102" s="3"/>
      <c r="BX102" s="49"/>
      <c r="BY102" s="29"/>
      <c r="BZ102" s="48"/>
      <c r="CA102" s="48"/>
      <c r="CB102" s="3"/>
      <c r="CC102" s="48"/>
      <c r="CD102" s="48"/>
      <c r="CE102" s="29"/>
      <c r="CF102" s="3"/>
      <c r="CG102" s="29"/>
      <c r="CH102" s="47"/>
      <c r="CI102" s="47"/>
      <c r="CK102" s="47"/>
      <c r="CL102" s="47"/>
      <c r="CM102" s="29"/>
      <c r="CN102" s="48"/>
      <c r="CO102" s="48"/>
      <c r="CP102" s="3"/>
      <c r="CQ102" s="3"/>
      <c r="CR102" s="49"/>
      <c r="CS102" s="29"/>
      <c r="CT102" s="48"/>
      <c r="CU102" s="48"/>
      <c r="CV102" s="3"/>
      <c r="CW102" s="48"/>
      <c r="CX102" s="48"/>
      <c r="CY102" s="6"/>
      <c r="CZ102" s="3"/>
      <c r="DA102" s="230"/>
      <c r="DB102" s="47"/>
      <c r="DC102" s="237"/>
      <c r="DE102" s="47"/>
      <c r="DF102" s="47"/>
      <c r="DG102" s="29"/>
      <c r="DH102" s="48"/>
      <c r="DI102" s="48"/>
      <c r="DJ102" s="3"/>
      <c r="DK102" s="3"/>
      <c r="DL102" s="49"/>
      <c r="DM102" s="29"/>
      <c r="DN102" s="48"/>
      <c r="DO102" s="48"/>
      <c r="DP102" s="3"/>
      <c r="DQ102" s="48"/>
      <c r="DR102" s="48"/>
      <c r="DS102" s="6"/>
      <c r="DT102" s="3"/>
      <c r="DU102" s="29"/>
      <c r="DV102" s="47"/>
      <c r="DW102" s="47"/>
      <c r="DY102" s="47"/>
      <c r="DZ102" s="47"/>
      <c r="EA102" s="29"/>
      <c r="EB102" s="3"/>
      <c r="EC102" s="50"/>
      <c r="ED102" s="3"/>
      <c r="EE102" s="3"/>
      <c r="EF102" s="49"/>
      <c r="EG102" s="29"/>
      <c r="EH102" s="48"/>
      <c r="EI102" s="48"/>
      <c r="EJ102" s="3"/>
      <c r="EK102" s="48"/>
      <c r="EL102" s="48"/>
      <c r="EM102" s="6"/>
      <c r="EN102" s="3"/>
      <c r="EO102" s="29"/>
      <c r="EP102" s="47"/>
      <c r="EQ102" s="47"/>
      <c r="ES102" s="47"/>
      <c r="ET102" s="47"/>
      <c r="EU102" s="29"/>
      <c r="EV102" s="48"/>
      <c r="EW102" s="48"/>
      <c r="EX102" s="3"/>
      <c r="EY102" s="3"/>
      <c r="EZ102" s="49"/>
      <c r="FA102" s="29"/>
      <c r="FB102" s="48"/>
      <c r="FC102" s="48"/>
      <c r="FD102" s="3"/>
      <c r="FE102" s="48"/>
      <c r="FF102" s="48"/>
      <c r="FG102" s="6"/>
      <c r="FH102" s="3"/>
      <c r="FI102" s="29"/>
      <c r="FJ102" s="47"/>
      <c r="FK102" s="47"/>
      <c r="FM102" s="47"/>
      <c r="FN102" s="47"/>
      <c r="FO102" s="29"/>
      <c r="FP102" s="48"/>
      <c r="FQ102" s="48"/>
      <c r="FR102" s="3"/>
      <c r="FS102" s="3"/>
      <c r="FT102" s="49"/>
      <c r="FU102" s="29"/>
      <c r="FV102" s="48"/>
      <c r="FW102" s="48"/>
      <c r="FX102" s="3"/>
      <c r="FY102" s="48"/>
      <c r="FZ102" s="48"/>
      <c r="GA102" s="19"/>
      <c r="GI102" s="55"/>
      <c r="GN102" s="56"/>
      <c r="GU102" s="19"/>
      <c r="HC102" s="55"/>
      <c r="HH102" s="56"/>
      <c r="HO102" s="19"/>
      <c r="HW102" s="55"/>
      <c r="IB102" s="56"/>
      <c r="II102" s="19"/>
      <c r="IQ102" s="55"/>
      <c r="IV102" s="56"/>
    </row>
    <row r="103" spans="1:256" ht="13.5" customHeight="1">
      <c r="A103" s="46"/>
      <c r="C103" s="6"/>
      <c r="D103" s="3"/>
      <c r="E103" s="29"/>
      <c r="F103" s="47"/>
      <c r="G103" s="48"/>
      <c r="I103" s="47"/>
      <c r="J103" s="48"/>
      <c r="K103" s="29"/>
      <c r="L103" s="48"/>
      <c r="M103" s="48"/>
      <c r="N103" s="3"/>
      <c r="O103" s="3"/>
      <c r="P103" s="49"/>
      <c r="Q103" s="29"/>
      <c r="R103" s="48"/>
      <c r="S103" s="48"/>
      <c r="T103" s="3"/>
      <c r="U103" s="48"/>
      <c r="V103" s="48"/>
      <c r="W103" s="6"/>
      <c r="X103" s="3"/>
      <c r="Y103" s="29"/>
      <c r="Z103" s="47"/>
      <c r="AA103" s="47"/>
      <c r="AC103" s="47"/>
      <c r="AD103" s="47"/>
      <c r="AE103" s="29"/>
      <c r="AF103" s="48"/>
      <c r="AG103" s="48"/>
      <c r="AH103" s="3"/>
      <c r="AI103" s="3"/>
      <c r="AJ103" s="49"/>
      <c r="AK103" s="29"/>
      <c r="AL103" s="3"/>
      <c r="AM103" s="48"/>
      <c r="AN103" s="3"/>
      <c r="AO103" s="48"/>
      <c r="AP103" s="48"/>
      <c r="AQ103" s="6"/>
      <c r="AR103" s="3"/>
      <c r="AS103" s="29"/>
      <c r="AT103" s="47"/>
      <c r="AU103" s="47"/>
      <c r="AW103" s="47"/>
      <c r="AX103" s="47"/>
      <c r="AY103" s="29"/>
      <c r="AZ103" s="48"/>
      <c r="BA103" s="48"/>
      <c r="BB103" s="3"/>
      <c r="BC103" s="3"/>
      <c r="BD103" s="49"/>
      <c r="BE103" s="29"/>
      <c r="BF103" s="48"/>
      <c r="BG103" s="48"/>
      <c r="BH103" s="3"/>
      <c r="BI103" s="48"/>
      <c r="BJ103" s="48"/>
      <c r="BK103" s="6"/>
      <c r="BL103" s="3"/>
      <c r="BM103" s="29"/>
      <c r="BN103" s="47"/>
      <c r="BO103" s="47"/>
      <c r="BQ103" s="47"/>
      <c r="BR103" s="47"/>
      <c r="BS103" s="25"/>
      <c r="BT103" s="48"/>
      <c r="BU103" s="48"/>
      <c r="BV103" s="3"/>
      <c r="BW103" s="3"/>
      <c r="BX103" s="49"/>
      <c r="BY103" s="29"/>
      <c r="BZ103" s="48"/>
      <c r="CA103" s="48"/>
      <c r="CB103" s="3"/>
      <c r="CC103" s="48"/>
      <c r="CD103" s="48"/>
      <c r="CE103" s="29"/>
      <c r="CF103" s="3"/>
      <c r="CG103" s="29"/>
      <c r="CH103" s="47"/>
      <c r="CI103" s="47"/>
      <c r="CK103" s="47"/>
      <c r="CL103" s="47"/>
      <c r="CM103" s="29"/>
      <c r="CN103" s="48"/>
      <c r="CO103" s="48"/>
      <c r="CP103" s="3"/>
      <c r="CQ103" s="3"/>
      <c r="CR103" s="49"/>
      <c r="CS103" s="29"/>
      <c r="CT103" s="48"/>
      <c r="CU103" s="48"/>
      <c r="CV103" s="3"/>
      <c r="CW103" s="48"/>
      <c r="CX103" s="48"/>
      <c r="CY103" s="6"/>
      <c r="CZ103" s="3"/>
      <c r="DA103" s="230"/>
      <c r="DB103" s="47"/>
      <c r="DC103" s="237"/>
      <c r="DE103" s="47"/>
      <c r="DF103" s="47"/>
      <c r="DG103" s="29"/>
      <c r="DH103" s="48"/>
      <c r="DI103" s="48"/>
      <c r="DJ103" s="3"/>
      <c r="DK103" s="3"/>
      <c r="DL103" s="49"/>
      <c r="DM103" s="29"/>
      <c r="DN103" s="48"/>
      <c r="DO103" s="48"/>
      <c r="DP103" s="3"/>
      <c r="DQ103" s="48"/>
      <c r="DR103" s="48"/>
      <c r="DS103" s="6"/>
      <c r="DT103" s="3"/>
      <c r="DU103" s="29"/>
      <c r="DV103" s="47"/>
      <c r="DW103" s="47"/>
      <c r="DY103" s="47"/>
      <c r="DZ103" s="47"/>
      <c r="EA103" s="29"/>
      <c r="EB103" s="3"/>
      <c r="EC103" s="50"/>
      <c r="ED103" s="3"/>
      <c r="EE103" s="3"/>
      <c r="EF103" s="49"/>
      <c r="EG103" s="29"/>
      <c r="EH103" s="48"/>
      <c r="EI103" s="48"/>
      <c r="EJ103" s="3"/>
      <c r="EK103" s="48"/>
      <c r="EL103" s="48"/>
      <c r="EM103" s="6"/>
      <c r="EN103" s="3"/>
      <c r="EO103" s="29"/>
      <c r="EP103" s="47"/>
      <c r="EQ103" s="47"/>
      <c r="ES103" s="47"/>
      <c r="ET103" s="47"/>
      <c r="EU103" s="29"/>
      <c r="EV103" s="48"/>
      <c r="EW103" s="48"/>
      <c r="EX103" s="3"/>
      <c r="EY103" s="3"/>
      <c r="EZ103" s="49"/>
      <c r="FA103" s="29"/>
      <c r="FB103" s="48"/>
      <c r="FC103" s="48"/>
      <c r="FD103" s="3"/>
      <c r="FE103" s="48"/>
      <c r="FF103" s="48"/>
      <c r="FG103" s="6"/>
      <c r="FH103" s="3"/>
      <c r="FI103" s="29"/>
      <c r="FJ103" s="47"/>
      <c r="FK103" s="47"/>
      <c r="FM103" s="47"/>
      <c r="FN103" s="47"/>
      <c r="FO103" s="29"/>
      <c r="FP103" s="48"/>
      <c r="FQ103" s="48"/>
      <c r="FR103" s="3"/>
      <c r="FS103" s="3"/>
      <c r="FT103" s="49"/>
      <c r="FU103" s="29"/>
      <c r="FV103" s="48"/>
      <c r="FW103" s="48"/>
      <c r="FX103" s="3"/>
      <c r="FY103" s="48"/>
      <c r="FZ103" s="48"/>
      <c r="GA103" s="19"/>
      <c r="GI103" s="55"/>
      <c r="GN103" s="56"/>
      <c r="GU103" s="19"/>
      <c r="HC103" s="55"/>
      <c r="HH103" s="56"/>
      <c r="HO103" s="19"/>
      <c r="HW103" s="55"/>
      <c r="IB103" s="56"/>
      <c r="II103" s="19"/>
      <c r="IQ103" s="55"/>
      <c r="IV103" s="56"/>
    </row>
    <row r="104" spans="1:256" ht="13.5" customHeight="1">
      <c r="A104" s="46"/>
      <c r="C104" s="6"/>
      <c r="D104" s="3"/>
      <c r="E104" s="29"/>
      <c r="F104" s="47"/>
      <c r="G104" s="48"/>
      <c r="I104" s="47"/>
      <c r="J104" s="48"/>
      <c r="K104" s="29"/>
      <c r="L104" s="48"/>
      <c r="M104" s="48"/>
      <c r="N104" s="3"/>
      <c r="O104" s="3"/>
      <c r="P104" s="49"/>
      <c r="Q104" s="29"/>
      <c r="R104" s="48"/>
      <c r="S104" s="48"/>
      <c r="T104" s="3"/>
      <c r="U104" s="48"/>
      <c r="V104" s="48"/>
      <c r="W104" s="6"/>
      <c r="X104" s="3"/>
      <c r="Y104" s="29"/>
      <c r="Z104" s="47"/>
      <c r="AA104" s="47"/>
      <c r="AC104" s="47"/>
      <c r="AD104" s="47"/>
      <c r="AE104" s="29"/>
      <c r="AF104" s="48"/>
      <c r="AG104" s="48"/>
      <c r="AH104" s="3"/>
      <c r="AI104" s="3"/>
      <c r="AJ104" s="49"/>
      <c r="AK104" s="29"/>
      <c r="AL104" s="3"/>
      <c r="AM104" s="48"/>
      <c r="AN104" s="3"/>
      <c r="AO104" s="48"/>
      <c r="AP104" s="48"/>
      <c r="AQ104" s="6"/>
      <c r="AR104" s="3"/>
      <c r="AS104" s="29"/>
      <c r="AT104" s="47"/>
      <c r="AU104" s="47"/>
      <c r="AW104" s="47"/>
      <c r="AX104" s="47"/>
      <c r="AY104" s="29"/>
      <c r="AZ104" s="48"/>
      <c r="BA104" s="48"/>
      <c r="BB104" s="3"/>
      <c r="BC104" s="3"/>
      <c r="BD104" s="49"/>
      <c r="BE104" s="29"/>
      <c r="BF104" s="48"/>
      <c r="BG104" s="48"/>
      <c r="BH104" s="3"/>
      <c r="BI104" s="48"/>
      <c r="BJ104" s="48"/>
      <c r="BK104" s="6"/>
      <c r="BL104" s="3"/>
      <c r="BM104" s="29"/>
      <c r="BN104" s="47"/>
      <c r="BO104" s="47"/>
      <c r="BQ104" s="47"/>
      <c r="BR104" s="47"/>
      <c r="BS104" s="25"/>
      <c r="BT104" s="48"/>
      <c r="BU104" s="48"/>
      <c r="BV104" s="3"/>
      <c r="BW104" s="3"/>
      <c r="BX104" s="49"/>
      <c r="BY104" s="29"/>
      <c r="BZ104" s="48"/>
      <c r="CA104" s="48"/>
      <c r="CB104" s="3"/>
      <c r="CC104" s="48"/>
      <c r="CD104" s="48"/>
      <c r="CE104" s="29"/>
      <c r="CF104" s="3"/>
      <c r="CG104" s="29"/>
      <c r="CH104" s="47"/>
      <c r="CI104" s="47"/>
      <c r="CK104" s="47"/>
      <c r="CL104" s="47"/>
      <c r="CM104" s="29"/>
      <c r="CN104" s="48"/>
      <c r="CO104" s="48"/>
      <c r="CP104" s="3"/>
      <c r="CQ104" s="3"/>
      <c r="CR104" s="49"/>
      <c r="CS104" s="29"/>
      <c r="CT104" s="48"/>
      <c r="CU104" s="48"/>
      <c r="CV104" s="3"/>
      <c r="CW104" s="48"/>
      <c r="CX104" s="48"/>
      <c r="CY104" s="6"/>
      <c r="CZ104" s="3"/>
      <c r="DA104" s="230"/>
      <c r="DB104" s="47"/>
      <c r="DC104" s="237"/>
      <c r="DE104" s="47"/>
      <c r="DF104" s="47"/>
      <c r="DG104" s="29"/>
      <c r="DH104" s="48"/>
      <c r="DI104" s="48"/>
      <c r="DJ104" s="3"/>
      <c r="DK104" s="3"/>
      <c r="DL104" s="49"/>
      <c r="DM104" s="29"/>
      <c r="DN104" s="48"/>
      <c r="DO104" s="48"/>
      <c r="DP104" s="3"/>
      <c r="DQ104" s="48"/>
      <c r="DR104" s="48"/>
      <c r="DS104" s="6"/>
      <c r="DT104" s="3"/>
      <c r="DU104" s="29"/>
      <c r="DV104" s="47"/>
      <c r="DW104" s="47"/>
      <c r="DY104" s="47"/>
      <c r="DZ104" s="47"/>
      <c r="EA104" s="29"/>
      <c r="EB104" s="3"/>
      <c r="EC104" s="50"/>
      <c r="ED104" s="3"/>
      <c r="EE104" s="3"/>
      <c r="EF104" s="49"/>
      <c r="EG104" s="29"/>
      <c r="EH104" s="48"/>
      <c r="EI104" s="48"/>
      <c r="EJ104" s="3"/>
      <c r="EK104" s="48"/>
      <c r="EL104" s="48"/>
      <c r="EM104" s="6"/>
      <c r="EN104" s="3"/>
      <c r="EO104" s="29"/>
      <c r="EP104" s="47"/>
      <c r="EQ104" s="47"/>
      <c r="ES104" s="47"/>
      <c r="ET104" s="47"/>
      <c r="EU104" s="29"/>
      <c r="EV104" s="48"/>
      <c r="EW104" s="48"/>
      <c r="EX104" s="3"/>
      <c r="EY104" s="3"/>
      <c r="EZ104" s="49"/>
      <c r="FA104" s="29"/>
      <c r="FB104" s="48"/>
      <c r="FC104" s="48"/>
      <c r="FD104" s="3"/>
      <c r="FE104" s="48"/>
      <c r="FF104" s="48"/>
      <c r="FG104" s="6"/>
      <c r="FH104" s="3"/>
      <c r="FI104" s="29"/>
      <c r="FJ104" s="47"/>
      <c r="FK104" s="47"/>
      <c r="FM104" s="47"/>
      <c r="FN104" s="47"/>
      <c r="FO104" s="29"/>
      <c r="FP104" s="48"/>
      <c r="FQ104" s="48"/>
      <c r="FR104" s="3"/>
      <c r="FS104" s="3"/>
      <c r="FT104" s="49"/>
      <c r="FU104" s="29"/>
      <c r="FV104" s="48"/>
      <c r="FW104" s="48"/>
      <c r="FX104" s="3"/>
      <c r="FY104" s="48"/>
      <c r="FZ104" s="48"/>
      <c r="GA104" s="19"/>
      <c r="GI104" s="55"/>
      <c r="GN104" s="56"/>
      <c r="GU104" s="19"/>
      <c r="HC104" s="55"/>
      <c r="HH104" s="56"/>
      <c r="HO104" s="19"/>
      <c r="HW104" s="55"/>
      <c r="IB104" s="56"/>
      <c r="II104" s="19"/>
      <c r="IQ104" s="55"/>
      <c r="IV104" s="56"/>
    </row>
    <row r="105" spans="1:256" ht="13.5" customHeight="1">
      <c r="A105" s="46"/>
      <c r="C105" s="6"/>
      <c r="D105" s="3"/>
      <c r="E105" s="29"/>
      <c r="F105" s="47"/>
      <c r="G105" s="48"/>
      <c r="I105" s="47"/>
      <c r="J105" s="48"/>
      <c r="K105" s="29"/>
      <c r="L105" s="48"/>
      <c r="M105" s="48"/>
      <c r="N105" s="3"/>
      <c r="O105" s="3"/>
      <c r="P105" s="49"/>
      <c r="Q105" s="29"/>
      <c r="R105" s="48"/>
      <c r="S105" s="48"/>
      <c r="T105" s="3"/>
      <c r="U105" s="48"/>
      <c r="V105" s="48"/>
      <c r="W105" s="6"/>
      <c r="X105" s="3"/>
      <c r="Y105" s="29"/>
      <c r="Z105" s="47"/>
      <c r="AA105" s="47"/>
      <c r="AC105" s="47"/>
      <c r="AD105" s="47"/>
      <c r="AE105" s="29"/>
      <c r="AF105" s="48"/>
      <c r="AG105" s="48"/>
      <c r="AH105" s="3"/>
      <c r="AI105" s="3"/>
      <c r="AJ105" s="49"/>
      <c r="AK105" s="29"/>
      <c r="AL105" s="3"/>
      <c r="AM105" s="48"/>
      <c r="AN105" s="3"/>
      <c r="AO105" s="48"/>
      <c r="AP105" s="48"/>
      <c r="AQ105" s="6"/>
      <c r="AR105" s="3"/>
      <c r="AS105" s="29"/>
      <c r="AT105" s="47"/>
      <c r="AU105" s="47"/>
      <c r="AW105" s="47"/>
      <c r="AX105" s="47"/>
      <c r="AY105" s="29"/>
      <c r="AZ105" s="48"/>
      <c r="BA105" s="48"/>
      <c r="BB105" s="3"/>
      <c r="BC105" s="3"/>
      <c r="BD105" s="49"/>
      <c r="BE105" s="29"/>
      <c r="BF105" s="48"/>
      <c r="BG105" s="48"/>
      <c r="BH105" s="3"/>
      <c r="BI105" s="48"/>
      <c r="BJ105" s="48"/>
      <c r="BK105" s="6"/>
      <c r="BL105" s="3"/>
      <c r="BM105" s="29"/>
      <c r="BN105" s="47"/>
      <c r="BO105" s="47"/>
      <c r="BQ105" s="47"/>
      <c r="BR105" s="47"/>
      <c r="BS105" s="25"/>
      <c r="BT105" s="48"/>
      <c r="BU105" s="48"/>
      <c r="BV105" s="3"/>
      <c r="BW105" s="3"/>
      <c r="BX105" s="49"/>
      <c r="BY105" s="29"/>
      <c r="BZ105" s="48"/>
      <c r="CA105" s="48"/>
      <c r="CB105" s="3"/>
      <c r="CC105" s="48"/>
      <c r="CD105" s="48"/>
      <c r="CE105" s="29"/>
      <c r="CF105" s="3"/>
      <c r="CG105" s="29"/>
      <c r="CH105" s="47"/>
      <c r="CI105" s="47"/>
      <c r="CK105" s="47"/>
      <c r="CL105" s="47"/>
      <c r="CM105" s="29"/>
      <c r="CN105" s="48"/>
      <c r="CO105" s="48"/>
      <c r="CP105" s="3"/>
      <c r="CQ105" s="3"/>
      <c r="CR105" s="49"/>
      <c r="CS105" s="29"/>
      <c r="CT105" s="48"/>
      <c r="CU105" s="48"/>
      <c r="CV105" s="3"/>
      <c r="CW105" s="48"/>
      <c r="CX105" s="48"/>
      <c r="CY105" s="6"/>
      <c r="CZ105" s="3"/>
      <c r="DA105" s="230"/>
      <c r="DB105" s="47"/>
      <c r="DC105" s="237"/>
      <c r="DE105" s="47"/>
      <c r="DF105" s="47"/>
      <c r="DG105" s="29"/>
      <c r="DH105" s="48"/>
      <c r="DI105" s="48"/>
      <c r="DJ105" s="3"/>
      <c r="DK105" s="3"/>
      <c r="DL105" s="49"/>
      <c r="DM105" s="29"/>
      <c r="DN105" s="48"/>
      <c r="DO105" s="48"/>
      <c r="DP105" s="3"/>
      <c r="DQ105" s="48"/>
      <c r="DR105" s="48"/>
      <c r="DS105" s="6"/>
      <c r="DT105" s="3"/>
      <c r="DU105" s="29"/>
      <c r="DV105" s="47"/>
      <c r="DW105" s="47"/>
      <c r="DY105" s="47"/>
      <c r="DZ105" s="47"/>
      <c r="EA105" s="29"/>
      <c r="EB105" s="3"/>
      <c r="EC105" s="50"/>
      <c r="ED105" s="3"/>
      <c r="EE105" s="3"/>
      <c r="EF105" s="49"/>
      <c r="EG105" s="29"/>
      <c r="EH105" s="48"/>
      <c r="EI105" s="48"/>
      <c r="EJ105" s="3"/>
      <c r="EK105" s="48"/>
      <c r="EL105" s="48"/>
      <c r="EM105" s="6"/>
      <c r="EN105" s="3"/>
      <c r="EO105" s="29"/>
      <c r="EP105" s="47"/>
      <c r="EQ105" s="47"/>
      <c r="ES105" s="47"/>
      <c r="ET105" s="47"/>
      <c r="EU105" s="29"/>
      <c r="EV105" s="48"/>
      <c r="EW105" s="48"/>
      <c r="EX105" s="3"/>
      <c r="EY105" s="3"/>
      <c r="EZ105" s="49"/>
      <c r="FA105" s="29"/>
      <c r="FB105" s="48"/>
      <c r="FC105" s="48"/>
      <c r="FD105" s="3"/>
      <c r="FE105" s="48"/>
      <c r="FF105" s="48"/>
      <c r="FG105" s="6"/>
      <c r="FH105" s="3"/>
      <c r="FI105" s="29"/>
      <c r="FJ105" s="47"/>
      <c r="FK105" s="47"/>
      <c r="FM105" s="47"/>
      <c r="FN105" s="47"/>
      <c r="FO105" s="29"/>
      <c r="FP105" s="48"/>
      <c r="FQ105" s="48"/>
      <c r="FR105" s="3"/>
      <c r="FS105" s="3"/>
      <c r="FT105" s="49"/>
      <c r="FU105" s="29"/>
      <c r="FV105" s="48"/>
      <c r="FW105" s="48"/>
      <c r="FX105" s="3"/>
      <c r="FY105" s="48"/>
      <c r="FZ105" s="48"/>
      <c r="GA105" s="19"/>
      <c r="GI105" s="55"/>
      <c r="GN105" s="56"/>
      <c r="GU105" s="19"/>
      <c r="HC105" s="55"/>
      <c r="HH105" s="56"/>
      <c r="HO105" s="19"/>
      <c r="HW105" s="55"/>
      <c r="IB105" s="56"/>
      <c r="II105" s="19"/>
      <c r="IQ105" s="55"/>
      <c r="IV105" s="56"/>
    </row>
    <row r="106" spans="1:256" ht="13.5" customHeight="1">
      <c r="A106" s="46"/>
      <c r="C106" s="6"/>
      <c r="D106" s="3"/>
      <c r="E106" s="29"/>
      <c r="F106" s="47"/>
      <c r="G106" s="48"/>
      <c r="I106" s="47"/>
      <c r="J106" s="48"/>
      <c r="K106" s="29"/>
      <c r="L106" s="48"/>
      <c r="M106" s="48"/>
      <c r="N106" s="3"/>
      <c r="O106" s="3"/>
      <c r="P106" s="49"/>
      <c r="Q106" s="29"/>
      <c r="R106" s="48"/>
      <c r="S106" s="48"/>
      <c r="T106" s="3"/>
      <c r="U106" s="48"/>
      <c r="V106" s="48"/>
      <c r="W106" s="6"/>
      <c r="X106" s="3"/>
      <c r="Y106" s="29"/>
      <c r="Z106" s="47"/>
      <c r="AA106" s="47"/>
      <c r="AC106" s="47"/>
      <c r="AD106" s="47"/>
      <c r="AE106" s="29"/>
      <c r="AF106" s="48"/>
      <c r="AG106" s="48"/>
      <c r="AH106" s="3"/>
      <c r="AI106" s="3"/>
      <c r="AJ106" s="49"/>
      <c r="AK106" s="29"/>
      <c r="AL106" s="3"/>
      <c r="AM106" s="48"/>
      <c r="AN106" s="3"/>
      <c r="AO106" s="48"/>
      <c r="AP106" s="48"/>
      <c r="AQ106" s="6"/>
      <c r="AR106" s="3"/>
      <c r="AS106" s="29"/>
      <c r="AT106" s="47"/>
      <c r="AU106" s="47"/>
      <c r="AW106" s="47"/>
      <c r="AX106" s="47"/>
      <c r="AY106" s="29"/>
      <c r="AZ106" s="48"/>
      <c r="BA106" s="48"/>
      <c r="BB106" s="3"/>
      <c r="BC106" s="3"/>
      <c r="BD106" s="49"/>
      <c r="BE106" s="29"/>
      <c r="BF106" s="48"/>
      <c r="BG106" s="48"/>
      <c r="BH106" s="3"/>
      <c r="BI106" s="48"/>
      <c r="BJ106" s="48"/>
      <c r="BK106" s="6"/>
      <c r="BL106" s="3"/>
      <c r="BM106" s="29"/>
      <c r="BN106" s="47"/>
      <c r="BO106" s="47"/>
      <c r="BQ106" s="47"/>
      <c r="BR106" s="47"/>
      <c r="BS106" s="25"/>
      <c r="BT106" s="48"/>
      <c r="BU106" s="48"/>
      <c r="BV106" s="3"/>
      <c r="BW106" s="3"/>
      <c r="BX106" s="49"/>
      <c r="BY106" s="29"/>
      <c r="BZ106" s="48"/>
      <c r="CA106" s="48"/>
      <c r="CB106" s="3"/>
      <c r="CC106" s="48"/>
      <c r="CD106" s="48"/>
      <c r="CE106" s="29"/>
      <c r="CF106" s="3"/>
      <c r="CG106" s="29"/>
      <c r="CH106" s="47"/>
      <c r="CI106" s="47"/>
      <c r="CK106" s="47"/>
      <c r="CL106" s="47"/>
      <c r="CM106" s="29"/>
      <c r="CN106" s="48"/>
      <c r="CO106" s="48"/>
      <c r="CP106" s="3"/>
      <c r="CQ106" s="3"/>
      <c r="CR106" s="49"/>
      <c r="CS106" s="29"/>
      <c r="CT106" s="48"/>
      <c r="CU106" s="48"/>
      <c r="CV106" s="3"/>
      <c r="CW106" s="48"/>
      <c r="CX106" s="48"/>
      <c r="CY106" s="6"/>
      <c r="CZ106" s="3"/>
      <c r="DA106" s="230"/>
      <c r="DB106" s="47"/>
      <c r="DC106" s="237"/>
      <c r="DE106" s="47"/>
      <c r="DF106" s="47"/>
      <c r="DG106" s="29"/>
      <c r="DH106" s="48"/>
      <c r="DI106" s="48"/>
      <c r="DJ106" s="3"/>
      <c r="DK106" s="3"/>
      <c r="DL106" s="49"/>
      <c r="DM106" s="29"/>
      <c r="DN106" s="48"/>
      <c r="DO106" s="48"/>
      <c r="DP106" s="3"/>
      <c r="DQ106" s="48"/>
      <c r="DR106" s="48"/>
      <c r="DS106" s="6"/>
      <c r="DT106" s="3"/>
      <c r="DU106" s="29"/>
      <c r="DV106" s="47"/>
      <c r="DW106" s="47"/>
      <c r="DY106" s="47"/>
      <c r="DZ106" s="47"/>
      <c r="EA106" s="29"/>
      <c r="EB106" s="3"/>
      <c r="EC106" s="50"/>
      <c r="ED106" s="3"/>
      <c r="EE106" s="3"/>
      <c r="EF106" s="49"/>
      <c r="EG106" s="29"/>
      <c r="EH106" s="48"/>
      <c r="EI106" s="48"/>
      <c r="EJ106" s="3"/>
      <c r="EK106" s="48"/>
      <c r="EL106" s="48"/>
      <c r="EM106" s="6"/>
      <c r="EN106" s="3"/>
      <c r="EO106" s="29"/>
      <c r="EP106" s="47"/>
      <c r="EQ106" s="47"/>
      <c r="ES106" s="47"/>
      <c r="ET106" s="47"/>
      <c r="EU106" s="29"/>
      <c r="EV106" s="48"/>
      <c r="EW106" s="48"/>
      <c r="EX106" s="3"/>
      <c r="EY106" s="3"/>
      <c r="EZ106" s="49"/>
      <c r="FA106" s="29"/>
      <c r="FB106" s="48"/>
      <c r="FC106" s="48"/>
      <c r="FD106" s="3"/>
      <c r="FE106" s="48"/>
      <c r="FF106" s="48"/>
      <c r="FG106" s="6"/>
      <c r="FH106" s="3"/>
      <c r="FI106" s="29"/>
      <c r="FJ106" s="47"/>
      <c r="FK106" s="47"/>
      <c r="FM106" s="47"/>
      <c r="FN106" s="47"/>
      <c r="FO106" s="29"/>
      <c r="FP106" s="48"/>
      <c r="FQ106" s="48"/>
      <c r="FR106" s="3"/>
      <c r="FS106" s="3"/>
      <c r="FT106" s="49"/>
      <c r="FU106" s="29"/>
      <c r="FV106" s="48"/>
      <c r="FW106" s="48"/>
      <c r="FX106" s="3"/>
      <c r="FY106" s="48"/>
      <c r="FZ106" s="48"/>
      <c r="GA106" s="19"/>
      <c r="GI106" s="55"/>
      <c r="GN106" s="56"/>
      <c r="GU106" s="19"/>
      <c r="HC106" s="55"/>
      <c r="HH106" s="56"/>
      <c r="HO106" s="19"/>
      <c r="HW106" s="55"/>
      <c r="IB106" s="56"/>
      <c r="II106" s="19"/>
      <c r="IQ106" s="55"/>
      <c r="IV106" s="56"/>
    </row>
    <row r="107" spans="1:256" ht="13.5" customHeight="1">
      <c r="S107" s="47"/>
    </row>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hyperlinks>
    <hyperlink ref="EM9" r:id="rId2" xr:uid="{00000000-0004-0000-0500-000000000000}"/>
  </hyperlinks>
  <pageMargins left="0.75" right="0.75" top="1" bottom="1" header="0.5" footer="0.5"/>
  <pageSetup orientation="portrait" horizontalDpi="4294967292" verticalDpi="4294967292" r:id="rId3"/>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info_parties!$A$1:$A$114</xm:f>
          </x14:formula1>
          <xm:sqref>A11:A106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CDCDC"/>
  </sheetPr>
  <dimension ref="A1:BY102"/>
  <sheetViews>
    <sheetView zoomScaleNormal="100" workbookViewId="0">
      <pane xSplit="2" ySplit="10" topLeftCell="AV11" activePane="bottomRight" state="frozen"/>
      <selection activeCell="I23" sqref="I23:I24"/>
      <selection pane="topRight" activeCell="I23" sqref="I23:I24"/>
      <selection pane="bottomLeft" activeCell="I23" sqref="I23:I24"/>
      <selection pane="bottomRight" sqref="A1:XFD1048576"/>
    </sheetView>
  </sheetViews>
  <sheetFormatPr defaultColWidth="9.08984375" defaultRowHeight="13.5" customHeight="1"/>
  <cols>
    <col min="1" max="1" width="9.08984375" style="181"/>
    <col min="2" max="2" width="27.6328125" style="181" customWidth="1"/>
    <col min="3" max="4" width="10.1796875" style="181" customWidth="1"/>
    <col min="5" max="5" width="9.08984375" style="181"/>
    <col min="6" max="6" width="9.08984375" style="197" customWidth="1"/>
    <col min="7" max="8" width="9.08984375" style="181" customWidth="1"/>
    <col min="9" max="9" width="9.08984375" style="181"/>
    <col min="10" max="11" width="12" style="181" customWidth="1"/>
    <col min="12" max="16384" width="9.08984375" style="181"/>
  </cols>
  <sheetData>
    <row r="1" spans="1:77" ht="13.5" customHeight="1">
      <c r="A1" s="181" t="s">
        <v>5</v>
      </c>
      <c r="C1" s="182"/>
      <c r="D1" s="183"/>
      <c r="E1" s="183"/>
      <c r="F1" s="184"/>
      <c r="G1" s="183"/>
      <c r="H1" s="185"/>
      <c r="I1" s="182"/>
      <c r="J1" s="183"/>
      <c r="K1" s="183"/>
      <c r="L1" s="184"/>
      <c r="M1" s="183"/>
      <c r="N1" s="185"/>
      <c r="O1" s="184"/>
      <c r="P1" s="183"/>
      <c r="Q1" s="185"/>
      <c r="R1" s="186"/>
      <c r="S1" s="183"/>
      <c r="T1" s="185"/>
      <c r="U1" s="184"/>
      <c r="V1" s="183"/>
      <c r="W1" s="185"/>
      <c r="X1" s="184"/>
      <c r="Y1" s="183"/>
      <c r="Z1" s="185"/>
      <c r="AA1" s="184"/>
      <c r="AB1" s="183"/>
      <c r="AC1" s="185"/>
      <c r="AD1" s="184"/>
      <c r="AE1" s="183"/>
      <c r="AF1" s="185"/>
      <c r="AG1" s="184"/>
      <c r="AH1" s="183"/>
      <c r="AI1" s="185"/>
      <c r="AJ1" s="184"/>
      <c r="AK1" s="183"/>
      <c r="AL1" s="185"/>
      <c r="AM1" s="184"/>
      <c r="AN1" s="183"/>
      <c r="AO1" s="185"/>
      <c r="AP1" s="184"/>
      <c r="AQ1" s="183"/>
      <c r="AR1" s="185"/>
      <c r="AS1" s="184"/>
      <c r="AT1" s="183"/>
      <c r="AU1" s="185"/>
      <c r="AV1" s="184"/>
      <c r="AW1" s="183"/>
      <c r="AX1" s="185"/>
      <c r="AY1" s="184"/>
      <c r="AZ1" s="183"/>
      <c r="BA1" s="185"/>
      <c r="BB1" s="184"/>
      <c r="BC1" s="183"/>
      <c r="BD1" s="185"/>
      <c r="BE1" s="184"/>
      <c r="BF1" s="183"/>
      <c r="BG1" s="185"/>
      <c r="BH1" s="184"/>
      <c r="BI1" s="183"/>
      <c r="BJ1" s="185"/>
      <c r="BK1" s="184"/>
      <c r="BL1" s="183"/>
      <c r="BM1" s="185"/>
      <c r="BN1" s="184"/>
      <c r="BO1" s="183"/>
      <c r="BP1" s="185"/>
      <c r="BQ1" s="184"/>
      <c r="BR1" s="183"/>
      <c r="BS1" s="185"/>
      <c r="BT1" s="184"/>
      <c r="BU1" s="183"/>
      <c r="BV1" s="185"/>
      <c r="BW1" s="184"/>
      <c r="BX1" s="183"/>
      <c r="BY1" s="185"/>
    </row>
    <row r="2" spans="1:77" ht="3.75" customHeight="1">
      <c r="C2" s="184"/>
      <c r="D2" s="183"/>
      <c r="E2" s="183"/>
      <c r="F2" s="184"/>
      <c r="G2" s="183"/>
      <c r="H2" s="185"/>
      <c r="I2" s="182"/>
      <c r="J2" s="183"/>
      <c r="K2" s="183"/>
      <c r="L2" s="184"/>
      <c r="M2" s="183"/>
      <c r="N2" s="185"/>
      <c r="O2" s="184"/>
      <c r="P2" s="183"/>
      <c r="Q2" s="185"/>
      <c r="R2" s="184"/>
      <c r="S2" s="183"/>
      <c r="T2" s="185"/>
      <c r="U2" s="184"/>
      <c r="V2" s="183"/>
      <c r="W2" s="185"/>
      <c r="X2" s="184"/>
      <c r="Y2" s="183"/>
      <c r="Z2" s="185"/>
      <c r="AA2" s="184"/>
      <c r="AB2" s="183"/>
      <c r="AC2" s="185"/>
      <c r="AD2" s="184"/>
      <c r="AE2" s="183"/>
      <c r="AF2" s="185"/>
      <c r="AG2" s="184"/>
      <c r="AH2" s="183"/>
      <c r="AI2" s="185"/>
      <c r="AJ2" s="184"/>
      <c r="AK2" s="183"/>
      <c r="AL2" s="185"/>
      <c r="AM2" s="184"/>
      <c r="AN2" s="183"/>
      <c r="AO2" s="185"/>
      <c r="AP2" s="184"/>
      <c r="AQ2" s="183"/>
      <c r="AR2" s="185"/>
      <c r="AS2" s="184"/>
      <c r="AT2" s="183"/>
      <c r="AU2" s="185"/>
      <c r="AV2" s="184"/>
      <c r="AW2" s="183"/>
      <c r="AX2" s="185"/>
      <c r="AY2" s="184"/>
      <c r="AZ2" s="183"/>
      <c r="BA2" s="185"/>
      <c r="BB2" s="184"/>
      <c r="BC2" s="183"/>
      <c r="BD2" s="185"/>
      <c r="BE2" s="184"/>
      <c r="BF2" s="183"/>
      <c r="BG2" s="185"/>
      <c r="BH2" s="184"/>
      <c r="BI2" s="183"/>
      <c r="BJ2" s="185"/>
      <c r="BK2" s="184"/>
      <c r="BL2" s="183"/>
      <c r="BM2" s="185"/>
      <c r="BN2" s="184"/>
      <c r="BO2" s="183"/>
      <c r="BP2" s="185"/>
      <c r="BQ2" s="184"/>
      <c r="BR2" s="183"/>
      <c r="BS2" s="185"/>
      <c r="BT2" s="184"/>
      <c r="BU2" s="183"/>
      <c r="BV2" s="185"/>
      <c r="BW2" s="184"/>
      <c r="BX2" s="183"/>
      <c r="BY2" s="185"/>
    </row>
    <row r="3" spans="1:77" ht="3.75" customHeight="1">
      <c r="C3" s="184"/>
      <c r="D3" s="183"/>
      <c r="E3" s="183"/>
      <c r="F3" s="184"/>
      <c r="G3" s="183"/>
      <c r="H3" s="185"/>
      <c r="I3" s="182"/>
      <c r="J3" s="183"/>
      <c r="K3" s="183"/>
      <c r="L3" s="184"/>
      <c r="M3" s="183"/>
      <c r="N3" s="185"/>
      <c r="O3" s="184"/>
      <c r="P3" s="183"/>
      <c r="Q3" s="185"/>
      <c r="R3" s="184"/>
      <c r="S3" s="183"/>
      <c r="T3" s="185"/>
      <c r="U3" s="184"/>
      <c r="V3" s="183"/>
      <c r="W3" s="185"/>
      <c r="X3" s="184"/>
      <c r="Y3" s="183"/>
      <c r="Z3" s="185"/>
      <c r="AA3" s="184"/>
      <c r="AB3" s="183"/>
      <c r="AC3" s="185"/>
      <c r="AD3" s="184"/>
      <c r="AE3" s="183"/>
      <c r="AF3" s="185"/>
      <c r="AG3" s="184"/>
      <c r="AH3" s="183"/>
      <c r="AI3" s="185"/>
      <c r="AJ3" s="184"/>
      <c r="AK3" s="183"/>
      <c r="AL3" s="185"/>
      <c r="AM3" s="184"/>
      <c r="AN3" s="183"/>
      <c r="AO3" s="185"/>
      <c r="AP3" s="184"/>
      <c r="AQ3" s="183"/>
      <c r="AR3" s="185"/>
      <c r="AS3" s="184"/>
      <c r="AT3" s="183"/>
      <c r="AU3" s="185"/>
      <c r="AV3" s="184"/>
      <c r="AW3" s="183"/>
      <c r="AX3" s="185"/>
      <c r="AY3" s="184"/>
      <c r="AZ3" s="183"/>
      <c r="BA3" s="185"/>
      <c r="BB3" s="184"/>
      <c r="BC3" s="183"/>
      <c r="BD3" s="185"/>
      <c r="BE3" s="184"/>
      <c r="BF3" s="183"/>
      <c r="BG3" s="185"/>
      <c r="BH3" s="184"/>
      <c r="BI3" s="183"/>
      <c r="BJ3" s="185"/>
      <c r="BK3" s="184"/>
      <c r="BL3" s="183"/>
      <c r="BM3" s="185"/>
      <c r="BN3" s="184"/>
      <c r="BO3" s="183"/>
      <c r="BP3" s="185"/>
      <c r="BQ3" s="184"/>
      <c r="BR3" s="183"/>
      <c r="BS3" s="185"/>
      <c r="BT3" s="184"/>
      <c r="BU3" s="183"/>
      <c r="BV3" s="185"/>
      <c r="BW3" s="184"/>
      <c r="BX3" s="183"/>
      <c r="BY3" s="185"/>
    </row>
    <row r="4" spans="1:77" ht="3.75" customHeight="1">
      <c r="C4" s="184"/>
      <c r="D4" s="183"/>
      <c r="E4" s="183"/>
      <c r="F4" s="184"/>
      <c r="G4" s="183"/>
      <c r="H4" s="185"/>
      <c r="I4" s="182"/>
      <c r="J4" s="183"/>
      <c r="K4" s="183"/>
      <c r="L4" s="184"/>
      <c r="M4" s="183"/>
      <c r="N4" s="185"/>
      <c r="O4" s="184"/>
      <c r="P4" s="183"/>
      <c r="Q4" s="185"/>
      <c r="R4" s="184"/>
      <c r="S4" s="183"/>
      <c r="T4" s="185"/>
      <c r="U4" s="184"/>
      <c r="V4" s="183"/>
      <c r="W4" s="185"/>
      <c r="X4" s="184"/>
      <c r="Y4" s="183"/>
      <c r="Z4" s="185"/>
      <c r="AA4" s="184"/>
      <c r="AB4" s="183"/>
      <c r="AC4" s="185"/>
      <c r="AD4" s="184"/>
      <c r="AE4" s="183"/>
      <c r="AF4" s="185"/>
      <c r="AG4" s="184"/>
      <c r="AH4" s="183"/>
      <c r="AI4" s="185"/>
      <c r="AJ4" s="184"/>
      <c r="AK4" s="183"/>
      <c r="AL4" s="185"/>
      <c r="AM4" s="184"/>
      <c r="AN4" s="183"/>
      <c r="AO4" s="185"/>
      <c r="AP4" s="184"/>
      <c r="AQ4" s="183"/>
      <c r="AR4" s="185"/>
      <c r="AS4" s="184"/>
      <c r="AT4" s="183"/>
      <c r="AU4" s="185"/>
      <c r="AV4" s="184"/>
      <c r="AW4" s="183"/>
      <c r="AX4" s="185"/>
      <c r="AY4" s="184"/>
      <c r="AZ4" s="183"/>
      <c r="BA4" s="185"/>
      <c r="BB4" s="184"/>
      <c r="BC4" s="183"/>
      <c r="BD4" s="185"/>
      <c r="BE4" s="184"/>
      <c r="BF4" s="183"/>
      <c r="BG4" s="185"/>
      <c r="BH4" s="184"/>
      <c r="BI4" s="183"/>
      <c r="BJ4" s="185"/>
      <c r="BK4" s="184"/>
      <c r="BL4" s="183"/>
      <c r="BM4" s="185"/>
      <c r="BN4" s="184"/>
      <c r="BO4" s="183"/>
      <c r="BP4" s="185"/>
      <c r="BQ4" s="184"/>
      <c r="BR4" s="183"/>
      <c r="BS4" s="185"/>
      <c r="BT4" s="184"/>
      <c r="BU4" s="183"/>
      <c r="BV4" s="185"/>
      <c r="BW4" s="184"/>
      <c r="BX4" s="183"/>
      <c r="BY4" s="185"/>
    </row>
    <row r="5" spans="1:77" ht="3.75" customHeight="1">
      <c r="C5" s="184"/>
      <c r="D5" s="183"/>
      <c r="E5" s="183"/>
      <c r="F5" s="184"/>
      <c r="G5" s="183"/>
      <c r="H5" s="185"/>
      <c r="I5" s="182"/>
      <c r="J5" s="183"/>
      <c r="K5" s="183"/>
      <c r="L5" s="184"/>
      <c r="M5" s="183"/>
      <c r="N5" s="185"/>
      <c r="O5" s="184"/>
      <c r="P5" s="183"/>
      <c r="Q5" s="185"/>
      <c r="R5" s="184"/>
      <c r="S5" s="183"/>
      <c r="T5" s="185"/>
      <c r="U5" s="184"/>
      <c r="V5" s="183"/>
      <c r="W5" s="185"/>
      <c r="X5" s="184"/>
      <c r="Y5" s="183"/>
      <c r="Z5" s="185"/>
      <c r="AA5" s="184"/>
      <c r="AB5" s="183"/>
      <c r="AC5" s="185"/>
      <c r="AD5" s="184"/>
      <c r="AE5" s="183"/>
      <c r="AF5" s="185"/>
      <c r="AG5" s="184"/>
      <c r="AH5" s="183"/>
      <c r="AI5" s="185"/>
      <c r="AJ5" s="184"/>
      <c r="AK5" s="183"/>
      <c r="AL5" s="185"/>
      <c r="AM5" s="184"/>
      <c r="AN5" s="183"/>
      <c r="AO5" s="185"/>
      <c r="AP5" s="184"/>
      <c r="AQ5" s="183"/>
      <c r="AR5" s="185"/>
      <c r="AS5" s="184"/>
      <c r="AT5" s="183"/>
      <c r="AU5" s="185"/>
      <c r="AV5" s="184"/>
      <c r="AW5" s="183"/>
      <c r="AX5" s="185"/>
      <c r="AY5" s="184"/>
      <c r="AZ5" s="183"/>
      <c r="BA5" s="185"/>
      <c r="BB5" s="184"/>
      <c r="BC5" s="183"/>
      <c r="BD5" s="185"/>
      <c r="BE5" s="184"/>
      <c r="BF5" s="183"/>
      <c r="BG5" s="185"/>
      <c r="BH5" s="184"/>
      <c r="BI5" s="183"/>
      <c r="BJ5" s="185"/>
      <c r="BK5" s="184"/>
      <c r="BL5" s="183"/>
      <c r="BM5" s="185"/>
      <c r="BN5" s="184"/>
      <c r="BO5" s="183"/>
      <c r="BP5" s="185"/>
      <c r="BQ5" s="184"/>
      <c r="BR5" s="183"/>
      <c r="BS5" s="185"/>
      <c r="BT5" s="184"/>
      <c r="BU5" s="183"/>
      <c r="BV5" s="185"/>
      <c r="BW5" s="184"/>
      <c r="BX5" s="183"/>
      <c r="BY5" s="185"/>
    </row>
    <row r="6" spans="1:77" ht="3.75" customHeight="1">
      <c r="C6" s="184"/>
      <c r="D6" s="183"/>
      <c r="E6" s="183"/>
      <c r="F6" s="184"/>
      <c r="G6" s="183"/>
      <c r="H6" s="185"/>
      <c r="I6" s="182"/>
      <c r="J6" s="183"/>
      <c r="K6" s="183"/>
      <c r="L6" s="184"/>
      <c r="M6" s="183"/>
      <c r="N6" s="185"/>
      <c r="O6" s="184"/>
      <c r="P6" s="183"/>
      <c r="Q6" s="185"/>
      <c r="R6" s="184"/>
      <c r="S6" s="183"/>
      <c r="T6" s="185"/>
      <c r="U6" s="184"/>
      <c r="V6" s="183"/>
      <c r="W6" s="185"/>
      <c r="X6" s="184"/>
      <c r="Y6" s="183"/>
      <c r="Z6" s="185"/>
      <c r="AA6" s="184"/>
      <c r="AB6" s="183"/>
      <c r="AC6" s="185"/>
      <c r="AD6" s="184"/>
      <c r="AE6" s="183"/>
      <c r="AF6" s="185"/>
      <c r="AG6" s="184"/>
      <c r="AH6" s="183"/>
      <c r="AI6" s="185"/>
      <c r="AJ6" s="184"/>
      <c r="AK6" s="183"/>
      <c r="AL6" s="185"/>
      <c r="AM6" s="184"/>
      <c r="AN6" s="183"/>
      <c r="AO6" s="185"/>
      <c r="AP6" s="184"/>
      <c r="AQ6" s="183"/>
      <c r="AR6" s="185"/>
      <c r="AS6" s="184"/>
      <c r="AT6" s="183"/>
      <c r="AU6" s="185"/>
      <c r="AV6" s="184"/>
      <c r="AW6" s="183"/>
      <c r="AX6" s="185"/>
      <c r="AY6" s="184"/>
      <c r="AZ6" s="183"/>
      <c r="BA6" s="185"/>
      <c r="BB6" s="184"/>
      <c r="BC6" s="183"/>
      <c r="BD6" s="185"/>
      <c r="BE6" s="184"/>
      <c r="BF6" s="183"/>
      <c r="BG6" s="185"/>
      <c r="BH6" s="184"/>
      <c r="BI6" s="183"/>
      <c r="BJ6" s="185"/>
      <c r="BK6" s="184"/>
      <c r="BL6" s="183"/>
      <c r="BM6" s="185"/>
      <c r="BN6" s="184"/>
      <c r="BO6" s="183"/>
      <c r="BP6" s="185"/>
      <c r="BQ6" s="184"/>
      <c r="BR6" s="183"/>
      <c r="BS6" s="185"/>
      <c r="BT6" s="184"/>
      <c r="BU6" s="183"/>
      <c r="BV6" s="185"/>
      <c r="BW6" s="184"/>
      <c r="BX6" s="183"/>
      <c r="BY6" s="185"/>
    </row>
    <row r="7" spans="1:77" ht="3.75" customHeight="1">
      <c r="C7" s="184"/>
      <c r="D7" s="183"/>
      <c r="E7" s="183"/>
      <c r="F7" s="184"/>
      <c r="G7" s="183"/>
      <c r="H7" s="185"/>
      <c r="I7" s="182"/>
      <c r="J7" s="183"/>
      <c r="K7" s="183"/>
      <c r="L7" s="184"/>
      <c r="M7" s="183"/>
      <c r="N7" s="185"/>
      <c r="O7" s="184"/>
      <c r="P7" s="183"/>
      <c r="Q7" s="185"/>
      <c r="R7" s="184"/>
      <c r="S7" s="183"/>
      <c r="T7" s="185"/>
      <c r="U7" s="184"/>
      <c r="V7" s="183"/>
      <c r="W7" s="185"/>
      <c r="X7" s="184"/>
      <c r="Y7" s="183"/>
      <c r="Z7" s="185"/>
      <c r="AA7" s="184"/>
      <c r="AB7" s="183"/>
      <c r="AC7" s="185"/>
      <c r="AD7" s="184"/>
      <c r="AE7" s="183"/>
      <c r="AF7" s="185"/>
      <c r="AG7" s="184"/>
      <c r="AH7" s="183"/>
      <c r="AI7" s="185"/>
      <c r="AJ7" s="184"/>
      <c r="AK7" s="183"/>
      <c r="AL7" s="185"/>
      <c r="AM7" s="184"/>
      <c r="AN7" s="183"/>
      <c r="AO7" s="185"/>
      <c r="AP7" s="184"/>
      <c r="AQ7" s="183"/>
      <c r="AR7" s="185"/>
      <c r="AS7" s="184"/>
      <c r="AT7" s="183"/>
      <c r="AU7" s="185"/>
      <c r="AV7" s="184"/>
      <c r="AW7" s="183"/>
      <c r="AX7" s="185"/>
      <c r="AY7" s="184"/>
      <c r="AZ7" s="183"/>
      <c r="BA7" s="185"/>
      <c r="BB7" s="184"/>
      <c r="BC7" s="183"/>
      <c r="BD7" s="185"/>
      <c r="BE7" s="184"/>
      <c r="BF7" s="183"/>
      <c r="BG7" s="185"/>
      <c r="BH7" s="184"/>
      <c r="BI7" s="183"/>
      <c r="BJ7" s="185"/>
      <c r="BK7" s="184"/>
      <c r="BL7" s="183"/>
      <c r="BM7" s="185"/>
      <c r="BN7" s="184"/>
      <c r="BO7" s="183"/>
      <c r="BP7" s="185"/>
      <c r="BQ7" s="184"/>
      <c r="BR7" s="183"/>
      <c r="BS7" s="185"/>
      <c r="BT7" s="184"/>
      <c r="BU7" s="183"/>
      <c r="BV7" s="185"/>
      <c r="BW7" s="184"/>
      <c r="BX7" s="183"/>
      <c r="BY7" s="185"/>
    </row>
    <row r="8" spans="1:77" ht="3.75" customHeight="1">
      <c r="C8" s="184"/>
      <c r="D8" s="183"/>
      <c r="E8" s="183"/>
      <c r="F8" s="184"/>
      <c r="G8" s="183"/>
      <c r="H8" s="185"/>
      <c r="I8" s="182"/>
      <c r="J8" s="183"/>
      <c r="K8" s="183"/>
      <c r="L8" s="184"/>
      <c r="M8" s="183"/>
      <c r="N8" s="185"/>
      <c r="O8" s="184"/>
      <c r="P8" s="183"/>
      <c r="Q8" s="185"/>
      <c r="R8" s="184"/>
      <c r="S8" s="183"/>
      <c r="T8" s="185"/>
      <c r="U8" s="184"/>
      <c r="V8" s="183"/>
      <c r="W8" s="185"/>
      <c r="X8" s="184"/>
      <c r="Y8" s="183"/>
      <c r="Z8" s="185"/>
      <c r="AA8" s="184"/>
      <c r="AB8" s="183"/>
      <c r="AC8" s="185"/>
      <c r="AD8" s="184"/>
      <c r="AE8" s="183"/>
      <c r="AF8" s="185"/>
      <c r="AG8" s="184"/>
      <c r="AH8" s="183"/>
      <c r="AI8" s="185"/>
      <c r="AJ8" s="184"/>
      <c r="AK8" s="183"/>
      <c r="AL8" s="185"/>
      <c r="AM8" s="184"/>
      <c r="AN8" s="183"/>
      <c r="AO8" s="185"/>
      <c r="AP8" s="184"/>
      <c r="AQ8" s="183"/>
      <c r="AR8" s="185"/>
      <c r="AS8" s="184"/>
      <c r="AT8" s="183"/>
      <c r="AU8" s="185"/>
      <c r="AV8" s="184"/>
      <c r="AW8" s="183"/>
      <c r="AX8" s="185"/>
      <c r="AY8" s="184"/>
      <c r="AZ8" s="183"/>
      <c r="BA8" s="185"/>
      <c r="BB8" s="184"/>
      <c r="BC8" s="183"/>
      <c r="BD8" s="185"/>
      <c r="BE8" s="184"/>
      <c r="BF8" s="183"/>
      <c r="BG8" s="185"/>
      <c r="BH8" s="184"/>
      <c r="BI8" s="183"/>
      <c r="BJ8" s="185"/>
      <c r="BK8" s="184"/>
      <c r="BL8" s="183"/>
      <c r="BM8" s="185"/>
      <c r="BN8" s="184"/>
      <c r="BO8" s="183"/>
      <c r="BP8" s="185"/>
      <c r="BQ8" s="184"/>
      <c r="BR8" s="183"/>
      <c r="BS8" s="185"/>
      <c r="BT8" s="184"/>
      <c r="BU8" s="183"/>
      <c r="BV8" s="185"/>
      <c r="BW8" s="184"/>
      <c r="BX8" s="183"/>
      <c r="BY8" s="185"/>
    </row>
    <row r="9" spans="1:77" ht="13.5" customHeight="1">
      <c r="A9" s="181" t="s">
        <v>6</v>
      </c>
      <c r="C9" s="182"/>
      <c r="D9" s="183"/>
      <c r="E9" s="183"/>
      <c r="F9" s="184"/>
      <c r="G9" s="183"/>
      <c r="H9" s="185"/>
      <c r="I9" s="182"/>
      <c r="J9" s="183"/>
      <c r="K9" s="183"/>
      <c r="L9" s="184"/>
      <c r="M9" s="183"/>
      <c r="N9" s="185"/>
      <c r="O9" s="184"/>
      <c r="P9" s="183"/>
      <c r="Q9" s="185"/>
      <c r="R9" s="184"/>
      <c r="S9" s="183"/>
      <c r="T9" s="185"/>
      <c r="U9" s="184"/>
      <c r="V9" s="183"/>
      <c r="W9" s="185"/>
      <c r="X9" s="184"/>
      <c r="Y9" s="183"/>
      <c r="Z9" s="185"/>
      <c r="AA9" s="184"/>
      <c r="AB9" s="183"/>
      <c r="AC9" s="185"/>
      <c r="AD9" s="184"/>
      <c r="AE9" s="183"/>
      <c r="AF9" s="185"/>
      <c r="AG9" s="184"/>
      <c r="AH9" s="183"/>
      <c r="AI9" s="185"/>
      <c r="AJ9" s="184"/>
      <c r="AK9" s="183"/>
      <c r="AL9" s="185"/>
      <c r="AM9" s="184"/>
      <c r="AN9" s="183"/>
      <c r="AO9" s="185"/>
      <c r="AP9" s="184"/>
      <c r="AQ9" s="183"/>
      <c r="AR9" s="185"/>
      <c r="AS9" s="184"/>
      <c r="AT9" s="183"/>
      <c r="AU9" s="185"/>
      <c r="AV9" s="184"/>
      <c r="AW9" s="183"/>
      <c r="AX9" s="185"/>
      <c r="AY9" s="184"/>
      <c r="AZ9" s="183"/>
      <c r="BA9" s="185"/>
      <c r="BB9" s="184"/>
      <c r="BC9" s="183"/>
      <c r="BD9" s="185"/>
      <c r="BE9" s="184"/>
      <c r="BF9" s="183"/>
      <c r="BG9" s="185"/>
      <c r="BH9" s="184"/>
      <c r="BI9" s="183"/>
      <c r="BJ9" s="185"/>
      <c r="BK9" s="184"/>
      <c r="BL9" s="183"/>
      <c r="BM9" s="185"/>
      <c r="BN9" s="184"/>
      <c r="BO9" s="183"/>
      <c r="BP9" s="185"/>
      <c r="BQ9" s="184"/>
      <c r="BR9" s="183"/>
      <c r="BS9" s="185"/>
      <c r="BT9" s="184"/>
      <c r="BU9" s="183"/>
      <c r="BV9" s="185"/>
      <c r="BW9" s="184"/>
      <c r="BX9" s="183"/>
      <c r="BY9" s="185"/>
    </row>
    <row r="10" spans="1:77" ht="31.5" customHeight="1">
      <c r="A10" s="187" t="s">
        <v>131</v>
      </c>
      <c r="B10" s="187" t="s">
        <v>33</v>
      </c>
      <c r="C10" s="188" t="s">
        <v>125</v>
      </c>
      <c r="D10" s="187" t="s">
        <v>34</v>
      </c>
      <c r="E10" s="187" t="s">
        <v>35</v>
      </c>
      <c r="F10" s="188" t="s">
        <v>125</v>
      </c>
      <c r="G10" s="187" t="s">
        <v>34</v>
      </c>
      <c r="H10" s="189" t="s">
        <v>35</v>
      </c>
      <c r="I10" s="187" t="s">
        <v>125</v>
      </c>
      <c r="J10" s="187" t="s">
        <v>34</v>
      </c>
      <c r="K10" s="187" t="s">
        <v>35</v>
      </c>
      <c r="L10" s="188" t="s">
        <v>125</v>
      </c>
      <c r="M10" s="187" t="s">
        <v>34</v>
      </c>
      <c r="N10" s="189" t="s">
        <v>35</v>
      </c>
      <c r="O10" s="188" t="s">
        <v>125</v>
      </c>
      <c r="P10" s="187" t="s">
        <v>34</v>
      </c>
      <c r="Q10" s="189" t="s">
        <v>35</v>
      </c>
      <c r="R10" s="188" t="s">
        <v>125</v>
      </c>
      <c r="S10" s="187" t="s">
        <v>34</v>
      </c>
      <c r="T10" s="189" t="s">
        <v>35</v>
      </c>
      <c r="U10" s="188" t="s">
        <v>125</v>
      </c>
      <c r="V10" s="187" t="s">
        <v>34</v>
      </c>
      <c r="W10" s="189" t="s">
        <v>35</v>
      </c>
      <c r="X10" s="188" t="s">
        <v>125</v>
      </c>
      <c r="Y10" s="187" t="s">
        <v>34</v>
      </c>
      <c r="Z10" s="189" t="s">
        <v>35</v>
      </c>
      <c r="AA10" s="188" t="s">
        <v>125</v>
      </c>
      <c r="AB10" s="187" t="s">
        <v>34</v>
      </c>
      <c r="AC10" s="189" t="s">
        <v>35</v>
      </c>
      <c r="AD10" s="188" t="s">
        <v>125</v>
      </c>
      <c r="AE10" s="187" t="s">
        <v>34</v>
      </c>
      <c r="AF10" s="189" t="s">
        <v>35</v>
      </c>
      <c r="AG10" s="188" t="s">
        <v>125</v>
      </c>
      <c r="AH10" s="187" t="s">
        <v>34</v>
      </c>
      <c r="AI10" s="189" t="s">
        <v>35</v>
      </c>
      <c r="AJ10" s="188" t="s">
        <v>125</v>
      </c>
      <c r="AK10" s="187" t="s">
        <v>34</v>
      </c>
      <c r="AL10" s="189" t="s">
        <v>35</v>
      </c>
      <c r="AM10" s="188" t="s">
        <v>125</v>
      </c>
      <c r="AN10" s="187" t="s">
        <v>34</v>
      </c>
      <c r="AO10" s="189" t="s">
        <v>35</v>
      </c>
      <c r="AP10" s="188" t="s">
        <v>125</v>
      </c>
      <c r="AQ10" s="187" t="s">
        <v>34</v>
      </c>
      <c r="AR10" s="189" t="s">
        <v>35</v>
      </c>
      <c r="AS10" s="188" t="s">
        <v>125</v>
      </c>
      <c r="AT10" s="187" t="s">
        <v>34</v>
      </c>
      <c r="AU10" s="189" t="s">
        <v>35</v>
      </c>
      <c r="AV10" s="188" t="s">
        <v>125</v>
      </c>
      <c r="AW10" s="187" t="s">
        <v>34</v>
      </c>
      <c r="AX10" s="189" t="s">
        <v>35</v>
      </c>
      <c r="AY10" s="188" t="s">
        <v>125</v>
      </c>
      <c r="AZ10" s="187" t="s">
        <v>34</v>
      </c>
      <c r="BA10" s="189" t="s">
        <v>35</v>
      </c>
      <c r="BB10" s="188" t="s">
        <v>125</v>
      </c>
      <c r="BC10" s="187" t="s">
        <v>34</v>
      </c>
      <c r="BD10" s="189" t="s">
        <v>35</v>
      </c>
      <c r="BE10" s="188" t="s">
        <v>125</v>
      </c>
      <c r="BF10" s="187" t="s">
        <v>34</v>
      </c>
      <c r="BG10" s="189" t="s">
        <v>35</v>
      </c>
      <c r="BH10" s="188" t="s">
        <v>125</v>
      </c>
      <c r="BI10" s="187" t="s">
        <v>34</v>
      </c>
      <c r="BJ10" s="189" t="s">
        <v>35</v>
      </c>
      <c r="BK10" s="188" t="s">
        <v>125</v>
      </c>
      <c r="BL10" s="187" t="s">
        <v>34</v>
      </c>
      <c r="BM10" s="189" t="s">
        <v>35</v>
      </c>
      <c r="BN10" s="188"/>
      <c r="BO10" s="187"/>
      <c r="BP10" s="189"/>
      <c r="BQ10" s="188"/>
      <c r="BR10" s="187"/>
      <c r="BS10" s="189"/>
      <c r="BT10" s="188"/>
      <c r="BU10" s="187"/>
      <c r="BV10" s="189"/>
      <c r="BW10" s="188"/>
      <c r="BX10" s="187"/>
      <c r="BY10" s="189"/>
    </row>
    <row r="11" spans="1:77" ht="13.5" customHeight="1">
      <c r="F11" s="190"/>
      <c r="H11" s="191"/>
      <c r="L11" s="190"/>
      <c r="N11" s="191"/>
      <c r="O11" s="190"/>
      <c r="Q11" s="191"/>
      <c r="R11" s="190"/>
      <c r="T11" s="191"/>
      <c r="U11" s="190"/>
      <c r="W11" s="191"/>
      <c r="X11" s="190"/>
      <c r="Z11" s="191"/>
      <c r="AA11" s="190"/>
      <c r="AC11" s="191"/>
      <c r="AD11" s="190"/>
      <c r="AF11" s="191"/>
      <c r="AG11" s="190"/>
      <c r="AI11" s="191"/>
      <c r="AJ11" s="190"/>
      <c r="AL11" s="191"/>
      <c r="AM11" s="190"/>
      <c r="AO11" s="191"/>
      <c r="AP11" s="190"/>
      <c r="AR11" s="191"/>
      <c r="AS11" s="190"/>
      <c r="AU11" s="191"/>
      <c r="AV11" s="190"/>
      <c r="AX11" s="191"/>
      <c r="AY11" s="190"/>
      <c r="BA11" s="191"/>
      <c r="BB11" s="190"/>
      <c r="BD11" s="191"/>
      <c r="BE11" s="190"/>
      <c r="BG11" s="191"/>
      <c r="BH11" s="190"/>
      <c r="BJ11" s="191"/>
      <c r="BK11" s="190"/>
      <c r="BM11" s="191"/>
      <c r="BN11" s="190"/>
      <c r="BP11" s="191"/>
      <c r="BQ11" s="190"/>
      <c r="BS11" s="191"/>
      <c r="BT11" s="190"/>
      <c r="BV11" s="191"/>
      <c r="BW11" s="190"/>
      <c r="BY11" s="191"/>
    </row>
    <row r="12" spans="1:77" ht="13.5" customHeight="1">
      <c r="F12" s="190"/>
      <c r="H12" s="191"/>
      <c r="L12" s="190"/>
      <c r="N12" s="191"/>
      <c r="O12" s="190"/>
      <c r="Q12" s="191"/>
      <c r="R12" s="190"/>
      <c r="T12" s="191"/>
      <c r="U12" s="190"/>
      <c r="W12" s="191"/>
      <c r="X12" s="190"/>
      <c r="Z12" s="191"/>
      <c r="AA12" s="190"/>
      <c r="AC12" s="191"/>
      <c r="AD12" s="190"/>
      <c r="AF12" s="191"/>
      <c r="AG12" s="190"/>
      <c r="AI12" s="191"/>
      <c r="AJ12" s="190"/>
      <c r="AL12" s="191"/>
      <c r="AM12" s="190"/>
      <c r="AO12" s="191"/>
      <c r="AP12" s="190"/>
      <c r="AR12" s="191"/>
      <c r="AS12" s="190"/>
      <c r="AU12" s="191"/>
      <c r="AV12" s="190"/>
      <c r="AX12" s="191"/>
      <c r="AY12" s="190"/>
      <c r="BA12" s="191"/>
      <c r="BB12" s="190"/>
      <c r="BD12" s="191"/>
      <c r="BE12" s="190"/>
      <c r="BG12" s="191"/>
      <c r="BH12" s="190"/>
      <c r="BJ12" s="191"/>
      <c r="BK12" s="190"/>
      <c r="BM12" s="191"/>
      <c r="BN12" s="190"/>
      <c r="BP12" s="191"/>
      <c r="BQ12" s="190"/>
      <c r="BS12" s="191"/>
      <c r="BT12" s="190"/>
      <c r="BV12" s="191"/>
      <c r="BW12" s="190"/>
      <c r="BY12" s="191"/>
    </row>
    <row r="13" spans="1:77" ht="13.5" customHeight="1">
      <c r="A13" s="192"/>
      <c r="F13" s="190"/>
      <c r="H13" s="191"/>
      <c r="L13" s="190"/>
      <c r="N13" s="191"/>
      <c r="O13" s="190"/>
      <c r="Q13" s="191"/>
      <c r="R13" s="190"/>
      <c r="T13" s="191"/>
      <c r="U13" s="190"/>
      <c r="W13" s="191"/>
      <c r="X13" s="190"/>
      <c r="Z13" s="191"/>
      <c r="AA13" s="190"/>
      <c r="AC13" s="191"/>
      <c r="AD13" s="190"/>
      <c r="AF13" s="191"/>
      <c r="AG13" s="190"/>
      <c r="AI13" s="191"/>
      <c r="AJ13" s="190"/>
      <c r="AL13" s="191"/>
      <c r="AM13" s="190"/>
      <c r="AO13" s="191"/>
      <c r="AP13" s="190"/>
      <c r="AR13" s="191"/>
      <c r="AS13" s="190"/>
      <c r="AU13" s="191"/>
      <c r="AV13" s="190"/>
      <c r="AX13" s="191"/>
      <c r="AY13" s="190"/>
      <c r="BA13" s="191"/>
      <c r="BB13" s="190"/>
      <c r="BD13" s="191"/>
      <c r="BE13" s="190"/>
      <c r="BG13" s="191"/>
      <c r="BH13" s="190"/>
      <c r="BJ13" s="191"/>
      <c r="BK13" s="190"/>
      <c r="BM13" s="191"/>
      <c r="BN13" s="190"/>
      <c r="BP13" s="191"/>
      <c r="BQ13" s="190"/>
      <c r="BS13" s="191"/>
      <c r="BT13" s="190"/>
      <c r="BV13" s="191"/>
      <c r="BW13" s="190"/>
      <c r="BY13" s="191"/>
    </row>
    <row r="14" spans="1:77" ht="13.5" customHeight="1">
      <c r="F14" s="190"/>
      <c r="H14" s="191"/>
      <c r="L14" s="190"/>
      <c r="N14" s="191"/>
      <c r="O14" s="190"/>
      <c r="Q14" s="191"/>
      <c r="R14" s="190"/>
      <c r="T14" s="191"/>
      <c r="U14" s="190"/>
      <c r="W14" s="191"/>
      <c r="X14" s="190"/>
      <c r="Z14" s="191"/>
      <c r="AA14" s="190"/>
      <c r="AC14" s="191"/>
      <c r="AD14" s="190"/>
      <c r="AF14" s="191"/>
      <c r="AG14" s="190"/>
      <c r="AI14" s="191"/>
      <c r="AJ14" s="190"/>
      <c r="AL14" s="191"/>
      <c r="AM14" s="190"/>
      <c r="AO14" s="191"/>
      <c r="AP14" s="190"/>
      <c r="AR14" s="191"/>
      <c r="AS14" s="190"/>
      <c r="AU14" s="191"/>
      <c r="AV14" s="190"/>
      <c r="AX14" s="191"/>
      <c r="AY14" s="190"/>
      <c r="BA14" s="191"/>
      <c r="BB14" s="190"/>
      <c r="BD14" s="191"/>
      <c r="BE14" s="190"/>
      <c r="BG14" s="191"/>
      <c r="BH14" s="190"/>
      <c r="BJ14" s="191"/>
      <c r="BK14" s="190"/>
      <c r="BM14" s="191"/>
      <c r="BN14" s="190"/>
      <c r="BP14" s="191"/>
      <c r="BQ14" s="190"/>
      <c r="BS14" s="191"/>
      <c r="BT14" s="190"/>
      <c r="BV14" s="191"/>
      <c r="BW14" s="190"/>
      <c r="BY14" s="191"/>
    </row>
    <row r="15" spans="1:77" ht="13.5" customHeight="1">
      <c r="F15" s="190"/>
      <c r="H15" s="191"/>
      <c r="L15" s="190"/>
      <c r="N15" s="191"/>
      <c r="O15" s="190"/>
      <c r="Q15" s="191"/>
      <c r="R15" s="190"/>
      <c r="T15" s="191"/>
      <c r="U15" s="190"/>
      <c r="W15" s="191"/>
      <c r="X15" s="190"/>
      <c r="Z15" s="191"/>
      <c r="AA15" s="190"/>
      <c r="AC15" s="191"/>
      <c r="AD15" s="190"/>
      <c r="AF15" s="191"/>
      <c r="AG15" s="190"/>
      <c r="AI15" s="191"/>
      <c r="AJ15" s="190"/>
      <c r="AL15" s="191"/>
      <c r="AM15" s="190"/>
      <c r="AO15" s="191"/>
      <c r="AP15" s="190"/>
      <c r="AR15" s="191"/>
      <c r="AS15" s="190"/>
      <c r="AU15" s="191"/>
      <c r="AV15" s="190"/>
      <c r="AX15" s="191"/>
      <c r="AY15" s="190"/>
      <c r="BA15" s="191"/>
      <c r="BB15" s="190"/>
      <c r="BD15" s="191"/>
      <c r="BE15" s="190"/>
      <c r="BG15" s="191"/>
      <c r="BH15" s="190"/>
      <c r="BJ15" s="191"/>
      <c r="BK15" s="190"/>
      <c r="BM15" s="191"/>
      <c r="BN15" s="190"/>
      <c r="BP15" s="191"/>
      <c r="BQ15" s="190"/>
      <c r="BS15" s="191"/>
      <c r="BT15" s="190"/>
      <c r="BV15" s="191"/>
      <c r="BW15" s="190"/>
      <c r="BY15" s="191"/>
    </row>
    <row r="16" spans="1:77" ht="13.5" customHeight="1">
      <c r="F16" s="190"/>
      <c r="H16" s="191"/>
      <c r="L16" s="190"/>
      <c r="N16" s="191"/>
      <c r="O16" s="190"/>
      <c r="Q16" s="191"/>
      <c r="R16" s="190"/>
      <c r="T16" s="191"/>
      <c r="U16" s="190"/>
      <c r="W16" s="191"/>
      <c r="X16" s="190"/>
      <c r="Z16" s="191"/>
      <c r="AA16" s="190"/>
      <c r="AC16" s="191"/>
      <c r="AD16" s="190"/>
      <c r="AF16" s="191"/>
      <c r="AG16" s="190"/>
      <c r="AI16" s="191"/>
      <c r="AJ16" s="190"/>
      <c r="AL16" s="191"/>
      <c r="AM16" s="190"/>
      <c r="AO16" s="191"/>
      <c r="AP16" s="190"/>
      <c r="AR16" s="191"/>
      <c r="AS16" s="190"/>
      <c r="AU16" s="191"/>
      <c r="AV16" s="190"/>
      <c r="AX16" s="191"/>
      <c r="AY16" s="190"/>
      <c r="BA16" s="191"/>
      <c r="BB16" s="190"/>
      <c r="BD16" s="191"/>
      <c r="BE16" s="190"/>
      <c r="BG16" s="191"/>
      <c r="BH16" s="190"/>
      <c r="BJ16" s="191"/>
      <c r="BK16" s="190"/>
      <c r="BM16" s="191"/>
      <c r="BN16" s="190"/>
      <c r="BP16" s="191"/>
      <c r="BQ16" s="190"/>
      <c r="BS16" s="191"/>
      <c r="BT16" s="190"/>
      <c r="BV16" s="191"/>
      <c r="BW16" s="190"/>
      <c r="BY16" s="191"/>
    </row>
    <row r="17" spans="1:77" ht="13.5" customHeight="1">
      <c r="F17" s="190"/>
      <c r="H17" s="191"/>
      <c r="L17" s="190"/>
      <c r="N17" s="191"/>
      <c r="O17" s="190"/>
      <c r="Q17" s="191"/>
      <c r="R17" s="190"/>
      <c r="T17" s="191"/>
      <c r="U17" s="190"/>
      <c r="W17" s="191"/>
      <c r="X17" s="190"/>
      <c r="Z17" s="191"/>
      <c r="AA17" s="190"/>
      <c r="AC17" s="191"/>
      <c r="AD17" s="190"/>
      <c r="AF17" s="191"/>
      <c r="AG17" s="190"/>
      <c r="AI17" s="191"/>
      <c r="AJ17" s="190"/>
      <c r="AL17" s="191"/>
      <c r="AM17" s="190"/>
      <c r="AO17" s="191"/>
      <c r="AP17" s="190"/>
      <c r="AR17" s="191"/>
      <c r="AS17" s="190"/>
      <c r="AU17" s="191"/>
      <c r="AV17" s="190"/>
      <c r="AX17" s="191"/>
      <c r="AY17" s="190"/>
      <c r="BA17" s="191"/>
      <c r="BB17" s="190"/>
      <c r="BD17" s="191"/>
      <c r="BE17" s="190"/>
      <c r="BG17" s="191"/>
      <c r="BH17" s="190"/>
      <c r="BJ17" s="191"/>
      <c r="BK17" s="190"/>
      <c r="BM17" s="191"/>
      <c r="BN17" s="190"/>
      <c r="BP17" s="191"/>
      <c r="BQ17" s="190"/>
      <c r="BS17" s="191"/>
      <c r="BT17" s="190"/>
      <c r="BV17" s="191"/>
      <c r="BW17" s="190"/>
      <c r="BY17" s="191"/>
    </row>
    <row r="18" spans="1:77" ht="13.5" customHeight="1">
      <c r="F18" s="190"/>
      <c r="H18" s="191"/>
      <c r="L18" s="190"/>
      <c r="N18" s="191"/>
      <c r="O18" s="190"/>
      <c r="Q18" s="191"/>
      <c r="R18" s="190"/>
      <c r="T18" s="191"/>
      <c r="U18" s="190"/>
      <c r="W18" s="191"/>
      <c r="X18" s="190"/>
      <c r="Z18" s="191"/>
      <c r="AA18" s="190"/>
      <c r="AC18" s="191"/>
      <c r="AD18" s="190"/>
      <c r="AF18" s="191"/>
      <c r="AG18" s="190"/>
      <c r="AI18" s="191"/>
      <c r="AJ18" s="190"/>
      <c r="AL18" s="191"/>
      <c r="AM18" s="190"/>
      <c r="AO18" s="191"/>
      <c r="AP18" s="190"/>
      <c r="AR18" s="191"/>
      <c r="AS18" s="190"/>
      <c r="AU18" s="191"/>
      <c r="AV18" s="190"/>
      <c r="AX18" s="191"/>
      <c r="AY18" s="190"/>
      <c r="BA18" s="191"/>
      <c r="BB18" s="190"/>
      <c r="BD18" s="191"/>
      <c r="BE18" s="190"/>
      <c r="BG18" s="191"/>
      <c r="BH18" s="190"/>
      <c r="BJ18" s="191"/>
      <c r="BK18" s="190"/>
      <c r="BM18" s="191"/>
      <c r="BN18" s="190"/>
      <c r="BP18" s="191"/>
      <c r="BQ18" s="190"/>
      <c r="BS18" s="191"/>
      <c r="BT18" s="190"/>
      <c r="BV18" s="191"/>
      <c r="BW18" s="190"/>
      <c r="BY18" s="191"/>
    </row>
    <row r="19" spans="1:77" ht="13.5" customHeight="1">
      <c r="F19" s="190"/>
      <c r="H19" s="191"/>
      <c r="L19" s="190"/>
      <c r="N19" s="191"/>
      <c r="O19" s="190"/>
      <c r="Q19" s="191"/>
      <c r="R19" s="190"/>
      <c r="T19" s="191"/>
      <c r="U19" s="190"/>
      <c r="W19" s="191"/>
      <c r="X19" s="190"/>
      <c r="Z19" s="191"/>
      <c r="AA19" s="190"/>
      <c r="AC19" s="191"/>
      <c r="AD19" s="190"/>
      <c r="AF19" s="191"/>
      <c r="AG19" s="190"/>
      <c r="AI19" s="191"/>
      <c r="AJ19" s="190"/>
      <c r="AL19" s="191"/>
      <c r="AM19" s="190"/>
      <c r="AO19" s="191"/>
      <c r="AP19" s="190"/>
      <c r="AR19" s="191"/>
      <c r="AS19" s="190"/>
      <c r="AU19" s="191"/>
      <c r="AV19" s="190"/>
      <c r="AX19" s="191"/>
      <c r="AY19" s="190"/>
      <c r="BA19" s="191"/>
      <c r="BB19" s="190"/>
      <c r="BD19" s="191"/>
      <c r="BE19" s="190"/>
      <c r="BG19" s="191"/>
      <c r="BH19" s="190"/>
      <c r="BJ19" s="191"/>
      <c r="BK19" s="190"/>
      <c r="BM19" s="191"/>
      <c r="BN19" s="190"/>
      <c r="BP19" s="191"/>
      <c r="BQ19" s="190"/>
      <c r="BS19" s="191"/>
      <c r="BT19" s="190"/>
      <c r="BV19" s="191"/>
      <c r="BW19" s="190"/>
      <c r="BY19" s="191"/>
    </row>
    <row r="20" spans="1:77" ht="13.5" customHeight="1">
      <c r="F20" s="190"/>
      <c r="H20" s="191"/>
      <c r="L20" s="190"/>
      <c r="N20" s="191"/>
      <c r="O20" s="190"/>
      <c r="Q20" s="191"/>
      <c r="R20" s="190"/>
      <c r="T20" s="191"/>
      <c r="U20" s="190"/>
      <c r="W20" s="191"/>
      <c r="X20" s="190"/>
      <c r="Z20" s="191"/>
      <c r="AA20" s="190"/>
      <c r="AC20" s="191"/>
      <c r="AD20" s="190"/>
      <c r="AF20" s="191"/>
      <c r="AG20" s="190"/>
      <c r="AI20" s="191"/>
      <c r="AJ20" s="190"/>
      <c r="AL20" s="191"/>
      <c r="AM20" s="190"/>
      <c r="AO20" s="191"/>
      <c r="AP20" s="190"/>
      <c r="AR20" s="191"/>
      <c r="AS20" s="190"/>
      <c r="AU20" s="191"/>
      <c r="AV20" s="190"/>
      <c r="AX20" s="191"/>
      <c r="AY20" s="190"/>
      <c r="BA20" s="191"/>
      <c r="BB20" s="190"/>
      <c r="BD20" s="191"/>
      <c r="BE20" s="190"/>
      <c r="BG20" s="191"/>
      <c r="BH20" s="190"/>
      <c r="BJ20" s="191"/>
      <c r="BK20" s="190"/>
      <c r="BM20" s="191"/>
      <c r="BN20" s="190"/>
      <c r="BP20" s="191"/>
      <c r="BQ20" s="190"/>
      <c r="BS20" s="191"/>
      <c r="BT20" s="190"/>
      <c r="BV20" s="191"/>
      <c r="BW20" s="190"/>
      <c r="BY20" s="191"/>
    </row>
    <row r="21" spans="1:77" ht="13.5" customHeight="1">
      <c r="F21" s="190"/>
      <c r="H21" s="191"/>
      <c r="L21" s="190"/>
      <c r="N21" s="191"/>
      <c r="O21" s="190"/>
      <c r="Q21" s="191"/>
      <c r="R21" s="190"/>
      <c r="T21" s="191"/>
      <c r="U21" s="190"/>
      <c r="W21" s="191"/>
      <c r="X21" s="190"/>
      <c r="Z21" s="191"/>
      <c r="AA21" s="190"/>
      <c r="AC21" s="191"/>
      <c r="AD21" s="190"/>
      <c r="AF21" s="191"/>
      <c r="AG21" s="190"/>
      <c r="AI21" s="191"/>
      <c r="AJ21" s="190"/>
      <c r="AL21" s="191"/>
      <c r="AM21" s="190"/>
      <c r="AO21" s="191"/>
      <c r="AP21" s="190"/>
      <c r="AR21" s="191"/>
      <c r="AS21" s="190"/>
      <c r="AU21" s="191"/>
      <c r="AV21" s="190"/>
      <c r="AX21" s="191"/>
      <c r="AY21" s="190"/>
      <c r="BA21" s="191"/>
      <c r="BB21" s="190"/>
      <c r="BD21" s="191"/>
      <c r="BE21" s="190"/>
      <c r="BG21" s="191"/>
      <c r="BH21" s="190"/>
      <c r="BJ21" s="191"/>
      <c r="BK21" s="190"/>
      <c r="BM21" s="191"/>
      <c r="BN21" s="190"/>
      <c r="BP21" s="191"/>
      <c r="BQ21" s="190"/>
      <c r="BS21" s="191"/>
      <c r="BT21" s="190"/>
      <c r="BV21" s="191"/>
      <c r="BW21" s="190"/>
      <c r="BY21" s="191"/>
    </row>
    <row r="22" spans="1:77" ht="13.5" customHeight="1">
      <c r="F22" s="190"/>
      <c r="H22" s="191"/>
      <c r="L22" s="190"/>
      <c r="N22" s="191"/>
      <c r="O22" s="190"/>
      <c r="Q22" s="191"/>
      <c r="R22" s="190"/>
      <c r="T22" s="191"/>
      <c r="U22" s="190"/>
      <c r="W22" s="191"/>
      <c r="X22" s="190"/>
      <c r="Z22" s="191"/>
      <c r="AA22" s="190"/>
      <c r="AC22" s="191"/>
      <c r="AD22" s="190"/>
      <c r="AF22" s="191"/>
      <c r="AG22" s="190"/>
      <c r="AI22" s="191"/>
      <c r="AJ22" s="190"/>
      <c r="AL22" s="191"/>
      <c r="AM22" s="190"/>
      <c r="AO22" s="191"/>
      <c r="AP22" s="190"/>
      <c r="AR22" s="191"/>
      <c r="AS22" s="190"/>
      <c r="AU22" s="191"/>
      <c r="AV22" s="190"/>
      <c r="AX22" s="191"/>
      <c r="AY22" s="190"/>
      <c r="BA22" s="191"/>
      <c r="BB22" s="190"/>
      <c r="BD22" s="191"/>
      <c r="BE22" s="190"/>
      <c r="BG22" s="191"/>
      <c r="BH22" s="190"/>
      <c r="BJ22" s="191"/>
      <c r="BK22" s="190"/>
      <c r="BM22" s="191"/>
      <c r="BN22" s="190"/>
      <c r="BP22" s="191"/>
      <c r="BQ22" s="190"/>
      <c r="BS22" s="191"/>
      <c r="BT22" s="190"/>
      <c r="BV22" s="191"/>
      <c r="BW22" s="190"/>
      <c r="BY22" s="191"/>
    </row>
    <row r="23" spans="1:77" ht="13.5" customHeight="1">
      <c r="F23" s="190"/>
      <c r="H23" s="191"/>
      <c r="L23" s="190"/>
      <c r="N23" s="191"/>
      <c r="O23" s="190"/>
      <c r="Q23" s="191"/>
      <c r="R23" s="190"/>
      <c r="T23" s="191"/>
      <c r="U23" s="190"/>
      <c r="W23" s="191"/>
      <c r="X23" s="190"/>
      <c r="Z23" s="191"/>
      <c r="AA23" s="190"/>
      <c r="AC23" s="191"/>
      <c r="AD23" s="190"/>
      <c r="AF23" s="191"/>
      <c r="AG23" s="190"/>
      <c r="AI23" s="191"/>
      <c r="AJ23" s="190"/>
      <c r="AL23" s="191"/>
      <c r="AM23" s="190"/>
      <c r="AO23" s="191"/>
      <c r="AP23" s="190"/>
      <c r="AR23" s="191"/>
      <c r="AS23" s="190"/>
      <c r="AU23" s="191"/>
      <c r="AV23" s="190"/>
      <c r="AX23" s="191"/>
      <c r="AY23" s="190"/>
      <c r="BA23" s="191"/>
      <c r="BB23" s="190"/>
      <c r="BD23" s="191"/>
      <c r="BE23" s="190"/>
      <c r="BG23" s="191"/>
      <c r="BH23" s="190"/>
      <c r="BJ23" s="191"/>
      <c r="BK23" s="190"/>
      <c r="BM23" s="191"/>
      <c r="BN23" s="190"/>
      <c r="BP23" s="191"/>
      <c r="BQ23" s="190"/>
      <c r="BS23" s="191"/>
      <c r="BT23" s="190"/>
      <c r="BV23" s="191"/>
      <c r="BW23" s="190"/>
      <c r="BY23" s="191"/>
    </row>
    <row r="24" spans="1:77" ht="13.5" customHeight="1">
      <c r="A24" s="193"/>
      <c r="F24" s="190"/>
      <c r="H24" s="191"/>
      <c r="L24" s="190"/>
      <c r="N24" s="191"/>
      <c r="O24" s="190"/>
      <c r="Q24" s="191"/>
      <c r="R24" s="190"/>
      <c r="T24" s="191"/>
      <c r="U24" s="190"/>
      <c r="W24" s="191"/>
      <c r="X24" s="190"/>
      <c r="Z24" s="191"/>
      <c r="AA24" s="190"/>
      <c r="AC24" s="191"/>
      <c r="AD24" s="190"/>
      <c r="AF24" s="191"/>
      <c r="AG24" s="190"/>
      <c r="AI24" s="191"/>
      <c r="AJ24" s="190"/>
      <c r="AL24" s="191"/>
      <c r="AM24" s="190"/>
      <c r="AO24" s="191"/>
      <c r="AP24" s="190"/>
      <c r="AR24" s="191"/>
      <c r="AS24" s="190"/>
      <c r="AU24" s="191"/>
      <c r="AV24" s="190"/>
      <c r="AX24" s="191"/>
      <c r="AY24" s="190"/>
      <c r="BA24" s="191"/>
      <c r="BB24" s="190"/>
      <c r="BD24" s="191"/>
      <c r="BE24" s="190"/>
      <c r="BG24" s="191"/>
      <c r="BH24" s="190"/>
      <c r="BJ24" s="191"/>
      <c r="BK24" s="190"/>
      <c r="BM24" s="191"/>
      <c r="BN24" s="190"/>
      <c r="BP24" s="191"/>
      <c r="BQ24" s="190"/>
      <c r="BS24" s="191"/>
      <c r="BT24" s="190"/>
      <c r="BV24" s="191"/>
      <c r="BW24" s="190"/>
      <c r="BY24" s="191"/>
    </row>
    <row r="25" spans="1:77" ht="13.5" customHeight="1">
      <c r="F25" s="190"/>
      <c r="H25" s="191"/>
      <c r="L25" s="190"/>
      <c r="N25" s="191"/>
      <c r="O25" s="190"/>
      <c r="Q25" s="191"/>
      <c r="R25" s="190"/>
      <c r="T25" s="191"/>
      <c r="U25" s="190"/>
      <c r="W25" s="191"/>
      <c r="X25" s="190"/>
      <c r="Z25" s="191"/>
      <c r="AA25" s="190"/>
      <c r="AC25" s="191"/>
      <c r="AD25" s="190"/>
      <c r="AF25" s="191"/>
      <c r="AG25" s="190"/>
      <c r="AI25" s="191"/>
      <c r="AJ25" s="190"/>
      <c r="AL25" s="191"/>
      <c r="AM25" s="190"/>
      <c r="AO25" s="191"/>
      <c r="AP25" s="190"/>
      <c r="AR25" s="191"/>
      <c r="AS25" s="190"/>
      <c r="AU25" s="191"/>
      <c r="AV25" s="190"/>
      <c r="AX25" s="191"/>
      <c r="AY25" s="190"/>
      <c r="BA25" s="191"/>
      <c r="BB25" s="190"/>
      <c r="BD25" s="191"/>
      <c r="BE25" s="190"/>
      <c r="BG25" s="191"/>
      <c r="BH25" s="190"/>
      <c r="BJ25" s="191"/>
      <c r="BK25" s="190"/>
      <c r="BM25" s="191"/>
      <c r="BN25" s="190"/>
      <c r="BP25" s="191"/>
      <c r="BQ25" s="190"/>
      <c r="BS25" s="191"/>
      <c r="BT25" s="190"/>
      <c r="BV25" s="191"/>
      <c r="BW25" s="190"/>
      <c r="BY25" s="191"/>
    </row>
    <row r="26" spans="1:77" ht="13.5" customHeight="1">
      <c r="F26" s="190"/>
      <c r="H26" s="191"/>
      <c r="L26" s="190"/>
      <c r="N26" s="191"/>
      <c r="O26" s="190"/>
      <c r="Q26" s="191"/>
      <c r="R26" s="190"/>
      <c r="T26" s="191"/>
      <c r="U26" s="190"/>
      <c r="W26" s="191"/>
      <c r="X26" s="190"/>
      <c r="Z26" s="191"/>
      <c r="AA26" s="190"/>
      <c r="AC26" s="191"/>
      <c r="AD26" s="190"/>
      <c r="AF26" s="191"/>
      <c r="AG26" s="190"/>
      <c r="AI26" s="191"/>
      <c r="AJ26" s="190"/>
      <c r="AL26" s="191"/>
      <c r="AM26" s="190"/>
      <c r="AO26" s="191"/>
      <c r="AP26" s="190"/>
      <c r="AR26" s="191"/>
      <c r="AS26" s="190"/>
      <c r="AU26" s="191"/>
      <c r="AV26" s="190"/>
      <c r="AX26" s="191"/>
      <c r="AY26" s="190"/>
      <c r="BA26" s="191"/>
      <c r="BB26" s="190"/>
      <c r="BD26" s="191"/>
      <c r="BE26" s="190"/>
      <c r="BG26" s="191"/>
      <c r="BH26" s="190"/>
      <c r="BJ26" s="191"/>
      <c r="BK26" s="190"/>
      <c r="BM26" s="191"/>
      <c r="BN26" s="190"/>
      <c r="BP26" s="191"/>
      <c r="BQ26" s="190"/>
      <c r="BS26" s="191"/>
      <c r="BT26" s="190"/>
      <c r="BV26" s="191"/>
      <c r="BW26" s="190"/>
      <c r="BY26" s="191"/>
    </row>
    <row r="27" spans="1:77" ht="13.5" customHeight="1">
      <c r="F27" s="190"/>
      <c r="H27" s="191"/>
      <c r="J27" s="194"/>
      <c r="L27" s="190"/>
      <c r="N27" s="191"/>
      <c r="O27" s="190"/>
      <c r="Q27" s="191"/>
      <c r="R27" s="190"/>
      <c r="T27" s="191"/>
      <c r="U27" s="190"/>
      <c r="W27" s="191"/>
      <c r="X27" s="190"/>
      <c r="Z27" s="191"/>
      <c r="AA27" s="190"/>
      <c r="AC27" s="191"/>
      <c r="AD27" s="190"/>
      <c r="AF27" s="191"/>
      <c r="AG27" s="190"/>
      <c r="AI27" s="191"/>
      <c r="AJ27" s="190"/>
      <c r="AL27" s="191"/>
      <c r="AM27" s="190"/>
      <c r="AO27" s="191"/>
      <c r="AP27" s="190"/>
      <c r="AR27" s="191"/>
      <c r="AS27" s="190"/>
      <c r="AU27" s="191"/>
      <c r="AV27" s="190"/>
      <c r="AX27" s="191"/>
      <c r="AY27" s="190"/>
      <c r="BA27" s="191"/>
      <c r="BB27" s="190"/>
      <c r="BD27" s="191"/>
      <c r="BE27" s="190"/>
      <c r="BG27" s="191"/>
      <c r="BH27" s="190"/>
      <c r="BJ27" s="191"/>
      <c r="BK27" s="190"/>
      <c r="BM27" s="191"/>
      <c r="BN27" s="190"/>
      <c r="BP27" s="191"/>
      <c r="BQ27" s="190"/>
      <c r="BS27" s="191"/>
      <c r="BT27" s="190"/>
      <c r="BV27" s="191"/>
      <c r="BW27" s="190"/>
      <c r="BY27" s="191"/>
    </row>
    <row r="28" spans="1:77" ht="13.5" customHeight="1">
      <c r="F28" s="190"/>
      <c r="H28" s="191"/>
      <c r="L28" s="190"/>
      <c r="N28" s="191"/>
      <c r="O28" s="190"/>
      <c r="Q28" s="191"/>
      <c r="R28" s="190"/>
      <c r="T28" s="191"/>
      <c r="U28" s="190"/>
      <c r="W28" s="191"/>
      <c r="X28" s="190"/>
      <c r="Z28" s="191"/>
      <c r="AA28" s="190"/>
      <c r="AC28" s="191"/>
      <c r="AD28" s="190"/>
      <c r="AF28" s="191"/>
      <c r="AG28" s="190"/>
      <c r="AI28" s="191"/>
      <c r="AJ28" s="190"/>
      <c r="AL28" s="191"/>
      <c r="AM28" s="190"/>
      <c r="AO28" s="191"/>
      <c r="AP28" s="190"/>
      <c r="AR28" s="191"/>
      <c r="AS28" s="190"/>
      <c r="AU28" s="191"/>
      <c r="AV28" s="190"/>
      <c r="AX28" s="191"/>
      <c r="AY28" s="190"/>
      <c r="BA28" s="191"/>
      <c r="BB28" s="190"/>
      <c r="BD28" s="191"/>
      <c r="BE28" s="190"/>
      <c r="BG28" s="191"/>
      <c r="BH28" s="190"/>
      <c r="BJ28" s="191"/>
      <c r="BK28" s="190"/>
      <c r="BM28" s="191"/>
      <c r="BN28" s="190"/>
      <c r="BP28" s="191"/>
      <c r="BQ28" s="190"/>
      <c r="BS28" s="191"/>
      <c r="BT28" s="190"/>
      <c r="BV28" s="191"/>
      <c r="BW28" s="190"/>
      <c r="BY28" s="191"/>
    </row>
    <row r="29" spans="1:77" ht="13.5" customHeight="1">
      <c r="F29" s="190"/>
      <c r="H29" s="191"/>
      <c r="L29" s="190"/>
      <c r="N29" s="191"/>
      <c r="O29" s="190"/>
      <c r="Q29" s="191"/>
      <c r="R29" s="190"/>
      <c r="T29" s="191"/>
      <c r="U29" s="190"/>
      <c r="W29" s="191"/>
      <c r="X29" s="190"/>
      <c r="Z29" s="191"/>
      <c r="AA29" s="190"/>
      <c r="AC29" s="191"/>
      <c r="AD29" s="190"/>
      <c r="AF29" s="191"/>
      <c r="AG29" s="190"/>
      <c r="AI29" s="191"/>
      <c r="AJ29" s="190"/>
      <c r="AL29" s="191"/>
      <c r="AM29" s="190"/>
      <c r="AO29" s="191"/>
      <c r="AP29" s="190"/>
      <c r="AR29" s="191"/>
      <c r="AS29" s="190"/>
      <c r="AU29" s="191"/>
      <c r="AV29" s="190"/>
      <c r="AX29" s="191"/>
      <c r="AY29" s="190"/>
      <c r="BA29" s="191"/>
      <c r="BB29" s="190"/>
      <c r="BD29" s="191"/>
      <c r="BE29" s="190"/>
      <c r="BG29" s="191"/>
      <c r="BH29" s="190"/>
      <c r="BJ29" s="191"/>
      <c r="BK29" s="190"/>
      <c r="BM29" s="191"/>
      <c r="BN29" s="190"/>
      <c r="BP29" s="191"/>
      <c r="BQ29" s="190"/>
      <c r="BS29" s="191"/>
      <c r="BT29" s="190"/>
      <c r="BV29" s="191"/>
      <c r="BW29" s="190"/>
      <c r="BY29" s="191"/>
    </row>
    <row r="30" spans="1:77" ht="13.5" customHeight="1">
      <c r="F30" s="190"/>
      <c r="H30" s="191"/>
      <c r="L30" s="190"/>
      <c r="N30" s="191"/>
      <c r="O30" s="190"/>
      <c r="Q30" s="191"/>
      <c r="R30" s="190"/>
      <c r="T30" s="191"/>
      <c r="U30" s="190"/>
      <c r="W30" s="191"/>
      <c r="X30" s="190"/>
      <c r="Z30" s="191"/>
      <c r="AA30" s="190"/>
      <c r="AC30" s="191"/>
      <c r="AD30" s="190"/>
      <c r="AF30" s="191"/>
      <c r="AG30" s="190"/>
      <c r="AI30" s="191"/>
      <c r="AJ30" s="190"/>
      <c r="AL30" s="191"/>
      <c r="AM30" s="190"/>
      <c r="AO30" s="191"/>
      <c r="AP30" s="190"/>
      <c r="AR30" s="191"/>
      <c r="AS30" s="190"/>
      <c r="AU30" s="191"/>
      <c r="AV30" s="190"/>
      <c r="AX30" s="191"/>
      <c r="AY30" s="190"/>
      <c r="BA30" s="191"/>
      <c r="BB30" s="190"/>
      <c r="BD30" s="191"/>
      <c r="BE30" s="190"/>
      <c r="BG30" s="191"/>
      <c r="BH30" s="190"/>
      <c r="BJ30" s="191"/>
      <c r="BK30" s="190"/>
      <c r="BM30" s="191"/>
      <c r="BN30" s="190"/>
      <c r="BP30" s="191"/>
      <c r="BQ30" s="190"/>
      <c r="BS30" s="191"/>
      <c r="BT30" s="190"/>
      <c r="BV30" s="191"/>
      <c r="BW30" s="190"/>
      <c r="BY30" s="191"/>
    </row>
    <row r="31" spans="1:77" ht="13.5" customHeight="1">
      <c r="F31" s="190"/>
      <c r="H31" s="191"/>
      <c r="L31" s="190"/>
      <c r="N31" s="191"/>
      <c r="O31" s="190"/>
      <c r="Q31" s="191"/>
      <c r="R31" s="190"/>
      <c r="T31" s="191"/>
      <c r="U31" s="190"/>
      <c r="W31" s="191"/>
      <c r="X31" s="190"/>
      <c r="Z31" s="191"/>
      <c r="AA31" s="190"/>
      <c r="AC31" s="191"/>
      <c r="AD31" s="190"/>
      <c r="AF31" s="191"/>
      <c r="AG31" s="190"/>
      <c r="AI31" s="191"/>
      <c r="AJ31" s="190"/>
      <c r="AL31" s="191"/>
      <c r="AM31" s="190"/>
      <c r="AO31" s="191"/>
      <c r="AP31" s="190"/>
      <c r="AR31" s="191"/>
      <c r="AS31" s="190"/>
      <c r="AU31" s="191"/>
      <c r="AV31" s="190"/>
      <c r="AX31" s="191"/>
      <c r="AY31" s="190"/>
      <c r="BA31" s="191"/>
      <c r="BB31" s="190"/>
      <c r="BD31" s="191"/>
      <c r="BE31" s="190"/>
      <c r="BG31" s="191"/>
      <c r="BH31" s="190"/>
      <c r="BJ31" s="191"/>
      <c r="BK31" s="190"/>
      <c r="BM31" s="191"/>
      <c r="BN31" s="190"/>
      <c r="BP31" s="191"/>
      <c r="BQ31" s="190"/>
      <c r="BS31" s="191"/>
      <c r="BT31" s="190"/>
      <c r="BV31" s="191"/>
      <c r="BW31" s="190"/>
      <c r="BY31" s="191"/>
    </row>
    <row r="32" spans="1:77" ht="13.5" customHeight="1">
      <c r="F32" s="190"/>
      <c r="H32" s="191"/>
      <c r="L32" s="190"/>
      <c r="N32" s="191"/>
      <c r="O32" s="190"/>
      <c r="Q32" s="191"/>
      <c r="R32" s="190"/>
      <c r="T32" s="191"/>
      <c r="U32" s="190"/>
      <c r="W32" s="191"/>
      <c r="X32" s="190"/>
      <c r="Z32" s="191"/>
      <c r="AA32" s="190"/>
      <c r="AC32" s="191"/>
      <c r="AD32" s="190"/>
      <c r="AF32" s="191"/>
      <c r="AG32" s="190"/>
      <c r="AI32" s="191"/>
      <c r="AJ32" s="190"/>
      <c r="AL32" s="191"/>
      <c r="AM32" s="190"/>
      <c r="AO32" s="191"/>
      <c r="AP32" s="190"/>
      <c r="AR32" s="191"/>
      <c r="AS32" s="190"/>
      <c r="AU32" s="191"/>
      <c r="AV32" s="190"/>
      <c r="AX32" s="191"/>
      <c r="AY32" s="190"/>
      <c r="BA32" s="191"/>
      <c r="BB32" s="190"/>
      <c r="BD32" s="191"/>
      <c r="BE32" s="190"/>
      <c r="BG32" s="191"/>
      <c r="BH32" s="190"/>
      <c r="BJ32" s="191"/>
      <c r="BK32" s="190"/>
      <c r="BM32" s="191"/>
      <c r="BN32" s="190"/>
      <c r="BP32" s="191"/>
      <c r="BQ32" s="190"/>
      <c r="BS32" s="191"/>
      <c r="BT32" s="190"/>
      <c r="BV32" s="191"/>
      <c r="BW32" s="190"/>
      <c r="BY32" s="191"/>
    </row>
    <row r="33" spans="1:77" ht="13.5" customHeight="1">
      <c r="F33" s="190"/>
      <c r="H33" s="191"/>
      <c r="L33" s="190"/>
      <c r="N33" s="191"/>
      <c r="O33" s="190"/>
      <c r="Q33" s="191"/>
      <c r="R33" s="190"/>
      <c r="T33" s="191"/>
      <c r="U33" s="190"/>
      <c r="W33" s="191"/>
      <c r="X33" s="190"/>
      <c r="Z33" s="191"/>
      <c r="AA33" s="190"/>
      <c r="AC33" s="191"/>
      <c r="AD33" s="190"/>
      <c r="AF33" s="191"/>
      <c r="AG33" s="190"/>
      <c r="AI33" s="191"/>
      <c r="AJ33" s="190"/>
      <c r="AL33" s="191"/>
      <c r="AM33" s="190"/>
      <c r="AO33" s="191"/>
      <c r="AP33" s="190"/>
      <c r="AR33" s="191"/>
      <c r="AS33" s="190"/>
      <c r="AU33" s="191"/>
      <c r="AV33" s="190"/>
      <c r="AX33" s="191"/>
      <c r="AY33" s="190"/>
      <c r="BA33" s="191"/>
      <c r="BB33" s="190"/>
      <c r="BD33" s="191"/>
      <c r="BE33" s="190"/>
      <c r="BG33" s="191"/>
      <c r="BH33" s="190"/>
      <c r="BJ33" s="191"/>
      <c r="BK33" s="190"/>
      <c r="BM33" s="191"/>
      <c r="BN33" s="190"/>
      <c r="BP33" s="191"/>
      <c r="BQ33" s="190"/>
      <c r="BS33" s="191"/>
      <c r="BT33" s="190"/>
      <c r="BV33" s="191"/>
      <c r="BW33" s="190"/>
      <c r="BY33" s="191"/>
    </row>
    <row r="34" spans="1:77" ht="13.5" customHeight="1">
      <c r="A34" s="193"/>
      <c r="F34" s="190"/>
      <c r="H34" s="191"/>
      <c r="L34" s="190"/>
      <c r="N34" s="191"/>
      <c r="O34" s="190"/>
      <c r="Q34" s="191"/>
      <c r="R34" s="190"/>
      <c r="T34" s="191"/>
      <c r="U34" s="190"/>
      <c r="W34" s="191"/>
      <c r="X34" s="190"/>
      <c r="Z34" s="191"/>
      <c r="AA34" s="190"/>
      <c r="AC34" s="191"/>
      <c r="AD34" s="190"/>
      <c r="AF34" s="191"/>
      <c r="AG34" s="190"/>
      <c r="AI34" s="191"/>
      <c r="AJ34" s="190"/>
      <c r="AL34" s="191"/>
      <c r="AM34" s="190"/>
      <c r="AO34" s="191"/>
      <c r="AP34" s="190"/>
      <c r="AR34" s="191"/>
      <c r="AS34" s="190"/>
      <c r="AU34" s="191"/>
      <c r="AV34" s="190"/>
      <c r="AX34" s="191"/>
      <c r="AY34" s="190"/>
      <c r="BA34" s="191"/>
      <c r="BB34" s="190"/>
      <c r="BD34" s="191"/>
      <c r="BE34" s="190"/>
      <c r="BG34" s="191"/>
      <c r="BH34" s="190"/>
      <c r="BJ34" s="191"/>
      <c r="BK34" s="190"/>
      <c r="BM34" s="191"/>
      <c r="BN34" s="190"/>
      <c r="BP34" s="191"/>
      <c r="BQ34" s="190"/>
      <c r="BS34" s="191"/>
      <c r="BT34" s="190"/>
      <c r="BV34" s="191"/>
      <c r="BW34" s="190"/>
      <c r="BY34" s="191"/>
    </row>
    <row r="35" spans="1:77" ht="13.5" customHeight="1">
      <c r="A35" s="193"/>
      <c r="F35" s="190"/>
      <c r="H35" s="191"/>
      <c r="L35" s="190"/>
      <c r="N35" s="191"/>
      <c r="O35" s="190"/>
      <c r="Q35" s="191"/>
      <c r="R35" s="190"/>
      <c r="T35" s="191"/>
      <c r="U35" s="190"/>
      <c r="W35" s="191"/>
      <c r="X35" s="190"/>
      <c r="Z35" s="191"/>
      <c r="AA35" s="190"/>
      <c r="AC35" s="191"/>
      <c r="AD35" s="190"/>
      <c r="AF35" s="191"/>
      <c r="AG35" s="190"/>
      <c r="AI35" s="191"/>
      <c r="AJ35" s="190"/>
      <c r="AL35" s="191"/>
      <c r="AM35" s="190"/>
      <c r="AO35" s="191"/>
      <c r="AP35" s="190"/>
      <c r="AR35" s="191"/>
      <c r="AS35" s="190"/>
      <c r="AU35" s="191"/>
      <c r="AV35" s="190"/>
      <c r="AX35" s="191"/>
      <c r="AY35" s="190"/>
      <c r="BA35" s="191"/>
      <c r="BB35" s="190"/>
      <c r="BD35" s="191"/>
      <c r="BE35" s="190"/>
      <c r="BG35" s="191"/>
      <c r="BH35" s="190"/>
      <c r="BJ35" s="191"/>
      <c r="BK35" s="190"/>
      <c r="BM35" s="191"/>
      <c r="BN35" s="190"/>
      <c r="BP35" s="191"/>
      <c r="BQ35" s="190"/>
      <c r="BS35" s="191"/>
      <c r="BT35" s="190"/>
      <c r="BV35" s="191"/>
      <c r="BW35" s="190"/>
      <c r="BY35" s="191"/>
    </row>
    <row r="36" spans="1:77" ht="13.5" customHeight="1">
      <c r="A36" s="193"/>
      <c r="F36" s="190"/>
      <c r="H36" s="191"/>
      <c r="L36" s="190"/>
      <c r="N36" s="191"/>
      <c r="O36" s="190"/>
      <c r="Q36" s="191"/>
      <c r="R36" s="190"/>
      <c r="T36" s="191"/>
      <c r="U36" s="190"/>
      <c r="W36" s="191"/>
      <c r="X36" s="190"/>
      <c r="Z36" s="191"/>
      <c r="AA36" s="190"/>
      <c r="AC36" s="191"/>
      <c r="AD36" s="190"/>
      <c r="AF36" s="191"/>
      <c r="AG36" s="190"/>
      <c r="AI36" s="191"/>
      <c r="AJ36" s="190"/>
      <c r="AL36" s="191"/>
      <c r="AM36" s="190"/>
      <c r="AO36" s="191"/>
      <c r="AP36" s="190"/>
      <c r="AR36" s="191"/>
      <c r="AS36" s="190"/>
      <c r="AU36" s="191"/>
      <c r="AV36" s="190"/>
      <c r="AX36" s="191"/>
      <c r="AY36" s="190"/>
      <c r="BA36" s="191"/>
      <c r="BB36" s="190"/>
      <c r="BD36" s="191"/>
      <c r="BE36" s="190"/>
      <c r="BG36" s="191"/>
      <c r="BH36" s="190"/>
      <c r="BJ36" s="191"/>
      <c r="BK36" s="190"/>
      <c r="BM36" s="191"/>
      <c r="BN36" s="190"/>
      <c r="BP36" s="191"/>
      <c r="BQ36" s="190"/>
      <c r="BS36" s="191"/>
      <c r="BT36" s="190"/>
      <c r="BV36" s="191"/>
      <c r="BW36" s="190"/>
      <c r="BY36" s="191"/>
    </row>
    <row r="37" spans="1:77" ht="13.5" customHeight="1">
      <c r="F37" s="190"/>
      <c r="H37" s="191"/>
      <c r="L37" s="190"/>
      <c r="N37" s="191"/>
      <c r="O37" s="190"/>
      <c r="Q37" s="191"/>
      <c r="R37" s="190"/>
      <c r="T37" s="191"/>
      <c r="U37" s="190"/>
      <c r="W37" s="191"/>
      <c r="X37" s="190"/>
      <c r="Z37" s="191"/>
      <c r="AA37" s="190"/>
      <c r="AC37" s="191"/>
      <c r="AD37" s="190"/>
      <c r="AF37" s="191"/>
      <c r="AG37" s="190"/>
      <c r="AI37" s="191"/>
      <c r="AJ37" s="190"/>
      <c r="AL37" s="191"/>
      <c r="AM37" s="190"/>
      <c r="AO37" s="191"/>
      <c r="AP37" s="190"/>
      <c r="AR37" s="191"/>
      <c r="AS37" s="190"/>
      <c r="AU37" s="191"/>
      <c r="AV37" s="190"/>
      <c r="AX37" s="191"/>
      <c r="AY37" s="190"/>
      <c r="BA37" s="191"/>
      <c r="BB37" s="190"/>
      <c r="BD37" s="191"/>
      <c r="BE37" s="190"/>
      <c r="BG37" s="191"/>
      <c r="BH37" s="190"/>
      <c r="BJ37" s="191"/>
      <c r="BK37" s="190"/>
      <c r="BM37" s="191"/>
      <c r="BN37" s="190"/>
      <c r="BP37" s="191"/>
      <c r="BQ37" s="190"/>
      <c r="BS37" s="191"/>
      <c r="BT37" s="190"/>
      <c r="BV37" s="191"/>
      <c r="BW37" s="190"/>
      <c r="BY37" s="191"/>
    </row>
    <row r="38" spans="1:77" ht="13.5" customHeight="1">
      <c r="F38" s="190"/>
      <c r="H38" s="191"/>
      <c r="L38" s="190"/>
      <c r="N38" s="191"/>
      <c r="O38" s="190"/>
      <c r="Q38" s="191"/>
      <c r="R38" s="190"/>
      <c r="T38" s="191"/>
      <c r="U38" s="190"/>
      <c r="W38" s="191"/>
      <c r="X38" s="190"/>
      <c r="Z38" s="191"/>
      <c r="AA38" s="190"/>
      <c r="AC38" s="191"/>
      <c r="AD38" s="190"/>
      <c r="AF38" s="191"/>
      <c r="AG38" s="190"/>
      <c r="AI38" s="191"/>
      <c r="AJ38" s="190"/>
      <c r="AL38" s="191"/>
      <c r="AM38" s="190"/>
      <c r="AO38" s="191"/>
      <c r="AP38" s="190"/>
      <c r="AR38" s="191"/>
      <c r="AS38" s="190"/>
      <c r="AU38" s="191"/>
      <c r="AV38" s="190"/>
      <c r="AX38" s="191"/>
      <c r="AY38" s="190"/>
      <c r="BA38" s="191"/>
      <c r="BB38" s="190"/>
      <c r="BD38" s="191"/>
      <c r="BE38" s="190"/>
      <c r="BG38" s="191"/>
      <c r="BH38" s="190"/>
      <c r="BJ38" s="191"/>
      <c r="BK38" s="190"/>
      <c r="BM38" s="191"/>
      <c r="BN38" s="190"/>
      <c r="BP38" s="191"/>
      <c r="BQ38" s="190"/>
      <c r="BS38" s="191"/>
      <c r="BT38" s="190"/>
      <c r="BV38" s="191"/>
      <c r="BW38" s="190"/>
      <c r="BY38" s="191"/>
    </row>
    <row r="39" spans="1:77" ht="13.5" customHeight="1">
      <c r="F39" s="190"/>
      <c r="H39" s="191"/>
      <c r="L39" s="190"/>
      <c r="N39" s="191"/>
      <c r="O39" s="190"/>
      <c r="Q39" s="191"/>
      <c r="R39" s="190"/>
      <c r="T39" s="191"/>
      <c r="U39" s="190"/>
      <c r="W39" s="191"/>
      <c r="X39" s="190"/>
      <c r="Z39" s="191"/>
      <c r="AA39" s="190"/>
      <c r="AC39" s="191"/>
      <c r="AD39" s="190"/>
      <c r="AF39" s="191"/>
      <c r="AG39" s="190"/>
      <c r="AI39" s="191"/>
      <c r="AJ39" s="190"/>
      <c r="AL39" s="191"/>
      <c r="AM39" s="190"/>
      <c r="AO39" s="191"/>
      <c r="AP39" s="190"/>
      <c r="AR39" s="191"/>
      <c r="AS39" s="190"/>
      <c r="AU39" s="191"/>
      <c r="AV39" s="190"/>
      <c r="AX39" s="191"/>
      <c r="AY39" s="190"/>
      <c r="BA39" s="191"/>
      <c r="BB39" s="190"/>
      <c r="BD39" s="191"/>
      <c r="BE39" s="190"/>
      <c r="BG39" s="191"/>
      <c r="BH39" s="190"/>
      <c r="BJ39" s="191"/>
      <c r="BK39" s="190"/>
      <c r="BM39" s="191"/>
      <c r="BN39" s="190"/>
      <c r="BP39" s="191"/>
      <c r="BQ39" s="190"/>
      <c r="BS39" s="191"/>
      <c r="BT39" s="190"/>
      <c r="BV39" s="191"/>
      <c r="BW39" s="190"/>
      <c r="BY39" s="191"/>
    </row>
    <row r="40" spans="1:77" ht="13.5" customHeight="1">
      <c r="F40" s="190"/>
      <c r="H40" s="191"/>
      <c r="L40" s="190"/>
      <c r="N40" s="191"/>
      <c r="O40" s="190"/>
      <c r="Q40" s="191"/>
      <c r="R40" s="190"/>
      <c r="T40" s="191"/>
      <c r="U40" s="190"/>
      <c r="W40" s="191"/>
      <c r="X40" s="190"/>
      <c r="Z40" s="191"/>
      <c r="AA40" s="190"/>
      <c r="AC40" s="191"/>
      <c r="AD40" s="190"/>
      <c r="AF40" s="191"/>
      <c r="AG40" s="190"/>
      <c r="AI40" s="191"/>
      <c r="AJ40" s="190"/>
      <c r="AL40" s="191"/>
      <c r="AM40" s="190"/>
      <c r="AO40" s="191"/>
      <c r="AP40" s="190"/>
      <c r="AR40" s="191"/>
      <c r="AS40" s="190"/>
      <c r="AU40" s="191"/>
      <c r="AV40" s="190"/>
      <c r="AX40" s="191"/>
      <c r="AY40" s="190"/>
      <c r="BA40" s="191"/>
      <c r="BB40" s="190"/>
      <c r="BD40" s="191"/>
      <c r="BE40" s="190"/>
      <c r="BG40" s="191"/>
      <c r="BH40" s="190"/>
      <c r="BJ40" s="191"/>
      <c r="BK40" s="190"/>
      <c r="BM40" s="191"/>
      <c r="BN40" s="190"/>
      <c r="BP40" s="191"/>
      <c r="BQ40" s="190"/>
      <c r="BS40" s="191"/>
      <c r="BT40" s="190"/>
      <c r="BV40" s="191"/>
      <c r="BW40" s="190"/>
      <c r="BY40" s="191"/>
    </row>
    <row r="41" spans="1:77" ht="13.5" customHeight="1">
      <c r="F41" s="190"/>
      <c r="H41" s="191"/>
      <c r="L41" s="190"/>
      <c r="N41" s="191"/>
      <c r="O41" s="190"/>
      <c r="Q41" s="191"/>
      <c r="R41" s="190"/>
      <c r="S41" s="193"/>
      <c r="T41" s="191"/>
      <c r="U41" s="190"/>
      <c r="W41" s="191"/>
      <c r="X41" s="190"/>
      <c r="Z41" s="191"/>
      <c r="AA41" s="190"/>
      <c r="AC41" s="191"/>
      <c r="AD41" s="190"/>
      <c r="AF41" s="191"/>
      <c r="AG41" s="190"/>
      <c r="AI41" s="191"/>
      <c r="AJ41" s="190"/>
      <c r="AL41" s="191"/>
      <c r="AM41" s="190"/>
      <c r="AO41" s="191"/>
      <c r="AP41" s="190"/>
      <c r="AR41" s="191"/>
      <c r="AS41" s="190"/>
      <c r="AU41" s="191"/>
      <c r="AV41" s="190"/>
      <c r="AX41" s="191"/>
      <c r="AY41" s="190"/>
      <c r="BA41" s="191"/>
      <c r="BB41" s="190"/>
      <c r="BD41" s="191"/>
      <c r="BE41" s="190"/>
      <c r="BG41" s="191"/>
      <c r="BH41" s="190"/>
      <c r="BJ41" s="191"/>
      <c r="BK41" s="190"/>
      <c r="BM41" s="191"/>
      <c r="BN41" s="190"/>
      <c r="BP41" s="191"/>
      <c r="BQ41" s="190"/>
      <c r="BS41" s="191"/>
      <c r="BT41" s="190"/>
      <c r="BV41" s="191"/>
      <c r="BW41" s="190"/>
      <c r="BY41" s="191"/>
    </row>
    <row r="42" spans="1:77" ht="13.5" customHeight="1">
      <c r="C42" s="195"/>
      <c r="D42" s="193"/>
      <c r="E42" s="193"/>
      <c r="F42" s="195"/>
      <c r="G42" s="193"/>
      <c r="H42" s="196"/>
      <c r="I42" s="193"/>
      <c r="J42" s="193"/>
      <c r="K42" s="193"/>
      <c r="L42" s="195"/>
      <c r="M42" s="193"/>
      <c r="N42" s="196"/>
      <c r="O42" s="195"/>
      <c r="P42" s="193"/>
      <c r="Q42" s="196"/>
      <c r="R42" s="195"/>
      <c r="S42" s="193"/>
      <c r="T42" s="196"/>
      <c r="U42" s="195"/>
      <c r="V42" s="193"/>
      <c r="W42" s="196"/>
      <c r="X42" s="195"/>
      <c r="Y42" s="193"/>
      <c r="Z42" s="196"/>
      <c r="AA42" s="195"/>
      <c r="AB42" s="193"/>
      <c r="AC42" s="196"/>
      <c r="AD42" s="195"/>
      <c r="AE42" s="193"/>
      <c r="AF42" s="196"/>
      <c r="AG42" s="195"/>
      <c r="AH42" s="193"/>
      <c r="AI42" s="196"/>
      <c r="AJ42" s="195"/>
      <c r="AK42" s="193"/>
      <c r="AL42" s="196"/>
      <c r="AM42" s="195"/>
      <c r="AN42" s="193"/>
      <c r="AO42" s="196"/>
      <c r="AP42" s="195"/>
      <c r="AQ42" s="193"/>
      <c r="AR42" s="196"/>
      <c r="AS42" s="195"/>
      <c r="AT42" s="193"/>
      <c r="AU42" s="196"/>
      <c r="AV42" s="195"/>
      <c r="AW42" s="193"/>
      <c r="AX42" s="196"/>
      <c r="AY42" s="195"/>
      <c r="AZ42" s="193"/>
      <c r="BA42" s="196"/>
      <c r="BB42" s="195"/>
      <c r="BC42" s="193"/>
      <c r="BD42" s="196"/>
      <c r="BE42" s="195"/>
      <c r="BF42" s="193"/>
      <c r="BG42" s="196"/>
      <c r="BH42" s="195"/>
      <c r="BI42" s="193"/>
      <c r="BJ42" s="196"/>
      <c r="BK42" s="195"/>
      <c r="BL42" s="193"/>
      <c r="BM42" s="196"/>
      <c r="BN42" s="195"/>
      <c r="BO42" s="193"/>
      <c r="BP42" s="196"/>
      <c r="BQ42" s="195"/>
      <c r="BR42" s="193"/>
      <c r="BS42" s="196"/>
      <c r="BT42" s="195"/>
      <c r="BU42" s="193"/>
      <c r="BV42" s="196"/>
      <c r="BW42" s="195"/>
      <c r="BX42" s="193"/>
      <c r="BY42" s="196"/>
    </row>
    <row r="43" spans="1:77" ht="13.5" customHeight="1">
      <c r="C43" s="195"/>
      <c r="D43" s="193"/>
      <c r="E43" s="193"/>
      <c r="F43" s="195"/>
      <c r="G43" s="193"/>
      <c r="H43" s="196"/>
      <c r="I43" s="193"/>
      <c r="J43" s="193"/>
      <c r="K43" s="193"/>
      <c r="L43" s="195"/>
      <c r="M43" s="193"/>
      <c r="N43" s="196"/>
      <c r="O43" s="195"/>
      <c r="P43" s="193"/>
      <c r="Q43" s="196"/>
      <c r="R43" s="195"/>
      <c r="S43" s="193"/>
      <c r="T43" s="196"/>
      <c r="U43" s="195"/>
      <c r="V43" s="193"/>
      <c r="W43" s="196"/>
      <c r="X43" s="195"/>
      <c r="Y43" s="193"/>
      <c r="Z43" s="196"/>
      <c r="AA43" s="195"/>
      <c r="AB43" s="193"/>
      <c r="AC43" s="196"/>
      <c r="AD43" s="195"/>
      <c r="AE43" s="193"/>
      <c r="AF43" s="196"/>
      <c r="AG43" s="195"/>
      <c r="AH43" s="193"/>
      <c r="AI43" s="196"/>
      <c r="AJ43" s="195"/>
      <c r="AK43" s="193"/>
      <c r="AL43" s="196"/>
      <c r="AM43" s="195"/>
      <c r="AN43" s="193"/>
      <c r="AO43" s="196"/>
      <c r="AP43" s="195"/>
      <c r="AQ43" s="193"/>
      <c r="AR43" s="196"/>
      <c r="AS43" s="195"/>
      <c r="AT43" s="193"/>
      <c r="AU43" s="196"/>
      <c r="AV43" s="195"/>
      <c r="AW43" s="193"/>
      <c r="AX43" s="196"/>
      <c r="AY43" s="195"/>
      <c r="AZ43" s="193"/>
      <c r="BA43" s="196"/>
      <c r="BB43" s="195"/>
      <c r="BC43" s="193"/>
      <c r="BD43" s="196"/>
      <c r="BE43" s="195"/>
      <c r="BF43" s="193"/>
      <c r="BG43" s="196"/>
      <c r="BH43" s="195"/>
      <c r="BI43" s="193"/>
      <c r="BJ43" s="196"/>
      <c r="BK43" s="195"/>
      <c r="BL43" s="193"/>
      <c r="BM43" s="196"/>
      <c r="BN43" s="195"/>
      <c r="BO43" s="193"/>
      <c r="BP43" s="196"/>
      <c r="BQ43" s="195"/>
      <c r="BR43" s="193"/>
      <c r="BS43" s="196"/>
      <c r="BT43" s="195"/>
      <c r="BU43" s="193"/>
      <c r="BV43" s="196"/>
      <c r="BW43" s="195"/>
      <c r="BX43" s="193"/>
      <c r="BY43" s="196"/>
    </row>
    <row r="44" spans="1:77" ht="13.5" customHeight="1">
      <c r="C44" s="195"/>
      <c r="D44" s="193"/>
      <c r="E44" s="193"/>
      <c r="F44" s="195"/>
      <c r="G44" s="193"/>
      <c r="H44" s="196"/>
      <c r="I44" s="193"/>
      <c r="J44" s="193"/>
      <c r="K44" s="193"/>
      <c r="L44" s="195"/>
      <c r="M44" s="193"/>
      <c r="N44" s="196"/>
      <c r="O44" s="195"/>
      <c r="P44" s="193"/>
      <c r="Q44" s="196"/>
      <c r="R44" s="195"/>
      <c r="S44" s="193"/>
      <c r="T44" s="196"/>
      <c r="U44" s="195"/>
      <c r="V44" s="193"/>
      <c r="W44" s="196"/>
      <c r="X44" s="195"/>
      <c r="Y44" s="193"/>
      <c r="Z44" s="196"/>
      <c r="AA44" s="195"/>
      <c r="AB44" s="193"/>
      <c r="AC44" s="196"/>
      <c r="AD44" s="195"/>
      <c r="AE44" s="193"/>
      <c r="AF44" s="196"/>
      <c r="AG44" s="195"/>
      <c r="AH44" s="193"/>
      <c r="AI44" s="196"/>
      <c r="AJ44" s="195"/>
      <c r="AK44" s="193"/>
      <c r="AL44" s="196"/>
      <c r="AM44" s="195"/>
      <c r="AN44" s="193"/>
      <c r="AO44" s="196"/>
      <c r="AP44" s="195"/>
      <c r="AQ44" s="193"/>
      <c r="AR44" s="196"/>
      <c r="AS44" s="195"/>
      <c r="AT44" s="193"/>
      <c r="AU44" s="196"/>
      <c r="AV44" s="195"/>
      <c r="AW44" s="193"/>
      <c r="AX44" s="196"/>
      <c r="AY44" s="195"/>
      <c r="AZ44" s="193"/>
      <c r="BA44" s="196"/>
      <c r="BB44" s="195"/>
      <c r="BC44" s="193"/>
      <c r="BD44" s="196"/>
      <c r="BE44" s="195"/>
      <c r="BF44" s="193"/>
      <c r="BG44" s="196"/>
      <c r="BH44" s="195"/>
      <c r="BI44" s="193"/>
      <c r="BJ44" s="196"/>
      <c r="BK44" s="195"/>
      <c r="BL44" s="193"/>
      <c r="BM44" s="196"/>
      <c r="BN44" s="195"/>
      <c r="BO44" s="193"/>
      <c r="BP44" s="196"/>
      <c r="BQ44" s="195"/>
      <c r="BR44" s="193"/>
      <c r="BS44" s="196"/>
      <c r="BT44" s="195"/>
      <c r="BU44" s="193"/>
      <c r="BV44" s="196"/>
      <c r="BW44" s="195"/>
      <c r="BX44" s="193"/>
      <c r="BY44" s="196"/>
    </row>
    <row r="45" spans="1:77" ht="13.5" customHeight="1">
      <c r="C45" s="195"/>
      <c r="D45" s="193"/>
      <c r="E45" s="193"/>
      <c r="F45" s="195"/>
      <c r="G45" s="193"/>
      <c r="H45" s="196"/>
      <c r="I45" s="193"/>
      <c r="J45" s="193"/>
      <c r="K45" s="193"/>
      <c r="L45" s="195"/>
      <c r="M45" s="193"/>
      <c r="N45" s="196"/>
      <c r="O45" s="195"/>
      <c r="P45" s="193"/>
      <c r="Q45" s="196"/>
      <c r="R45" s="195"/>
      <c r="T45" s="196"/>
      <c r="U45" s="195"/>
      <c r="V45" s="193"/>
      <c r="W45" s="196"/>
      <c r="X45" s="195"/>
      <c r="Y45" s="193"/>
      <c r="Z45" s="196"/>
      <c r="AA45" s="195"/>
      <c r="AB45" s="193"/>
      <c r="AC45" s="196"/>
      <c r="AD45" s="195"/>
      <c r="AE45" s="193"/>
      <c r="AF45" s="196"/>
      <c r="AG45" s="195"/>
      <c r="AH45" s="193"/>
      <c r="AI45" s="196"/>
      <c r="AJ45" s="195"/>
      <c r="AK45" s="193"/>
      <c r="AL45" s="196"/>
      <c r="AM45" s="195"/>
      <c r="AN45" s="193"/>
      <c r="AO45" s="196"/>
      <c r="AP45" s="195"/>
      <c r="AQ45" s="193"/>
      <c r="AR45" s="196"/>
      <c r="AS45" s="195"/>
      <c r="AT45" s="193"/>
      <c r="AU45" s="196"/>
      <c r="AV45" s="195"/>
      <c r="AW45" s="193"/>
      <c r="AX45" s="196"/>
      <c r="AY45" s="195"/>
      <c r="AZ45" s="193"/>
      <c r="BA45" s="196"/>
      <c r="BB45" s="195"/>
      <c r="BC45" s="193"/>
      <c r="BD45" s="196"/>
      <c r="BE45" s="195"/>
      <c r="BF45" s="193"/>
      <c r="BG45" s="196"/>
      <c r="BH45" s="195"/>
      <c r="BI45" s="193"/>
      <c r="BJ45" s="196"/>
      <c r="BK45" s="195"/>
      <c r="BL45" s="193"/>
      <c r="BM45" s="196"/>
      <c r="BN45" s="195"/>
      <c r="BO45" s="193"/>
      <c r="BP45" s="196"/>
      <c r="BQ45" s="195"/>
      <c r="BR45" s="193"/>
      <c r="BS45" s="196"/>
      <c r="BT45" s="195"/>
      <c r="BU45" s="193"/>
      <c r="BV45" s="196"/>
      <c r="BW45" s="195"/>
      <c r="BX45" s="193"/>
      <c r="BY45" s="196"/>
    </row>
    <row r="46" spans="1:77" ht="13.5" customHeight="1">
      <c r="C46" s="195"/>
      <c r="D46" s="193"/>
      <c r="E46" s="193"/>
      <c r="F46" s="195"/>
      <c r="G46" s="193"/>
      <c r="H46" s="196"/>
      <c r="I46" s="193"/>
      <c r="J46" s="193"/>
      <c r="K46" s="193"/>
      <c r="L46" s="195"/>
      <c r="M46" s="193"/>
      <c r="N46" s="196"/>
      <c r="O46" s="195"/>
      <c r="P46" s="193"/>
      <c r="Q46" s="196"/>
      <c r="R46" s="195"/>
      <c r="S46" s="193"/>
      <c r="T46" s="196"/>
      <c r="U46" s="195"/>
      <c r="V46" s="193"/>
      <c r="W46" s="196"/>
      <c r="X46" s="195"/>
      <c r="Y46" s="193"/>
      <c r="Z46" s="196"/>
      <c r="AA46" s="195"/>
      <c r="AB46" s="193"/>
      <c r="AC46" s="196"/>
      <c r="AD46" s="195"/>
      <c r="AE46" s="193"/>
      <c r="AF46" s="196"/>
      <c r="AG46" s="195"/>
      <c r="AH46" s="193"/>
      <c r="AI46" s="196"/>
      <c r="AJ46" s="195"/>
      <c r="AK46" s="193"/>
      <c r="AL46" s="196"/>
      <c r="AM46" s="195"/>
      <c r="AN46" s="193"/>
      <c r="AO46" s="196"/>
      <c r="AP46" s="195"/>
      <c r="AQ46" s="193"/>
      <c r="AR46" s="196"/>
      <c r="AS46" s="195"/>
      <c r="AT46" s="193"/>
      <c r="AU46" s="196"/>
      <c r="AV46" s="195"/>
      <c r="AW46" s="193"/>
      <c r="AX46" s="196"/>
      <c r="AY46" s="195"/>
      <c r="AZ46" s="193"/>
      <c r="BA46" s="196"/>
      <c r="BB46" s="195"/>
      <c r="BC46" s="193"/>
      <c r="BD46" s="196"/>
      <c r="BE46" s="195"/>
      <c r="BF46" s="193"/>
      <c r="BG46" s="196"/>
      <c r="BH46" s="195"/>
      <c r="BI46" s="193"/>
      <c r="BJ46" s="196"/>
      <c r="BK46" s="195"/>
      <c r="BL46" s="193"/>
      <c r="BM46" s="196"/>
      <c r="BN46" s="195"/>
      <c r="BO46" s="193"/>
      <c r="BP46" s="196"/>
      <c r="BQ46" s="195"/>
      <c r="BR46" s="193"/>
      <c r="BS46" s="196"/>
      <c r="BT46" s="195"/>
      <c r="BU46" s="193"/>
      <c r="BV46" s="196"/>
      <c r="BW46" s="195"/>
      <c r="BX46" s="193"/>
      <c r="BY46" s="196"/>
    </row>
    <row r="47" spans="1:77" ht="13.5" customHeight="1">
      <c r="C47" s="195"/>
      <c r="D47" s="193"/>
      <c r="E47" s="193"/>
      <c r="F47" s="195"/>
      <c r="G47" s="193"/>
      <c r="H47" s="196"/>
      <c r="I47" s="193"/>
      <c r="J47" s="193"/>
      <c r="K47" s="193"/>
      <c r="L47" s="195"/>
      <c r="M47" s="193"/>
      <c r="N47" s="196"/>
      <c r="O47" s="195"/>
      <c r="P47" s="193"/>
      <c r="Q47" s="196"/>
      <c r="R47" s="195"/>
      <c r="S47" s="193"/>
      <c r="T47" s="196"/>
      <c r="U47" s="195"/>
      <c r="V47" s="193"/>
      <c r="W47" s="196"/>
      <c r="X47" s="195"/>
      <c r="Y47" s="193"/>
      <c r="Z47" s="196"/>
      <c r="AA47" s="195"/>
      <c r="AB47" s="193"/>
      <c r="AC47" s="196"/>
      <c r="AD47" s="195"/>
      <c r="AE47" s="193"/>
      <c r="AF47" s="196"/>
      <c r="AG47" s="195"/>
      <c r="AH47" s="193"/>
      <c r="AI47" s="196"/>
      <c r="AJ47" s="195"/>
      <c r="AK47" s="193"/>
      <c r="AL47" s="196"/>
      <c r="AM47" s="195"/>
      <c r="AN47" s="193"/>
      <c r="AO47" s="196"/>
      <c r="AP47" s="195"/>
      <c r="AQ47" s="193"/>
      <c r="AR47" s="196"/>
      <c r="AS47" s="195"/>
      <c r="AT47" s="193"/>
      <c r="AU47" s="196"/>
      <c r="AV47" s="195"/>
      <c r="AW47" s="193"/>
      <c r="AX47" s="196"/>
      <c r="AY47" s="195"/>
      <c r="AZ47" s="193"/>
      <c r="BA47" s="196"/>
      <c r="BB47" s="195"/>
      <c r="BC47" s="193"/>
      <c r="BD47" s="196"/>
      <c r="BE47" s="195"/>
      <c r="BF47" s="193"/>
      <c r="BG47" s="196"/>
      <c r="BH47" s="195"/>
      <c r="BI47" s="193"/>
      <c r="BJ47" s="196"/>
      <c r="BK47" s="195"/>
      <c r="BL47" s="193"/>
      <c r="BM47" s="196"/>
      <c r="BN47" s="195"/>
      <c r="BO47" s="193"/>
      <c r="BP47" s="196"/>
      <c r="BQ47" s="195"/>
      <c r="BR47" s="193"/>
      <c r="BS47" s="196"/>
      <c r="BT47" s="195"/>
      <c r="BU47" s="193"/>
      <c r="BV47" s="196"/>
      <c r="BW47" s="195"/>
      <c r="BX47" s="193"/>
      <c r="BY47" s="196"/>
    </row>
    <row r="48" spans="1:77" ht="13.5" customHeight="1">
      <c r="C48" s="195"/>
      <c r="D48" s="193"/>
      <c r="E48" s="193"/>
      <c r="F48" s="195"/>
      <c r="G48" s="193"/>
      <c r="H48" s="196"/>
      <c r="I48" s="193"/>
      <c r="J48" s="193"/>
      <c r="K48" s="193"/>
      <c r="L48" s="195"/>
      <c r="M48" s="193"/>
      <c r="N48" s="196"/>
      <c r="O48" s="195"/>
      <c r="P48" s="193"/>
      <c r="Q48" s="196"/>
      <c r="R48" s="195"/>
      <c r="S48" s="193"/>
      <c r="T48" s="196"/>
      <c r="U48" s="195"/>
      <c r="V48" s="193"/>
      <c r="W48" s="196"/>
      <c r="X48" s="195"/>
      <c r="Y48" s="193"/>
      <c r="Z48" s="196"/>
      <c r="AA48" s="195"/>
      <c r="AB48" s="193"/>
      <c r="AC48" s="196"/>
      <c r="AD48" s="195"/>
      <c r="AE48" s="193"/>
      <c r="AF48" s="196"/>
      <c r="AG48" s="195"/>
      <c r="AH48" s="193"/>
      <c r="AI48" s="196"/>
      <c r="AJ48" s="195"/>
      <c r="AK48" s="193"/>
      <c r="AL48" s="196"/>
      <c r="AM48" s="195"/>
      <c r="AN48" s="193"/>
      <c r="AO48" s="196"/>
      <c r="AP48" s="195"/>
      <c r="AQ48" s="193"/>
      <c r="AR48" s="196"/>
      <c r="AS48" s="195"/>
      <c r="AT48" s="193"/>
      <c r="AU48" s="196"/>
      <c r="AV48" s="195"/>
      <c r="AW48" s="193"/>
      <c r="AX48" s="196"/>
      <c r="AY48" s="195"/>
      <c r="AZ48" s="193"/>
      <c r="BA48" s="196"/>
      <c r="BB48" s="195"/>
      <c r="BC48" s="193"/>
      <c r="BD48" s="196"/>
      <c r="BE48" s="195"/>
      <c r="BF48" s="193"/>
      <c r="BG48" s="196"/>
      <c r="BH48" s="195"/>
      <c r="BI48" s="193"/>
      <c r="BJ48" s="196"/>
      <c r="BK48" s="195"/>
      <c r="BL48" s="193"/>
      <c r="BM48" s="196"/>
      <c r="BN48" s="195"/>
      <c r="BO48" s="193"/>
      <c r="BP48" s="196"/>
      <c r="BQ48" s="195"/>
      <c r="BR48" s="193"/>
      <c r="BS48" s="196"/>
      <c r="BT48" s="195"/>
      <c r="BU48" s="193"/>
      <c r="BV48" s="196"/>
      <c r="BW48" s="195"/>
      <c r="BX48" s="193"/>
      <c r="BY48" s="196"/>
    </row>
    <row r="49" spans="3:77" ht="13.5" customHeight="1">
      <c r="C49" s="195"/>
      <c r="D49" s="193"/>
      <c r="E49" s="193"/>
      <c r="F49" s="195"/>
      <c r="G49" s="193"/>
      <c r="H49" s="196"/>
      <c r="I49" s="193"/>
      <c r="J49" s="193"/>
      <c r="K49" s="193"/>
      <c r="L49" s="195"/>
      <c r="M49" s="193"/>
      <c r="N49" s="196"/>
      <c r="O49" s="195"/>
      <c r="P49" s="193"/>
      <c r="Q49" s="196"/>
      <c r="R49" s="195"/>
      <c r="S49" s="193"/>
      <c r="T49" s="196"/>
      <c r="U49" s="195"/>
      <c r="V49" s="193"/>
      <c r="W49" s="196"/>
      <c r="X49" s="195"/>
      <c r="Y49" s="193"/>
      <c r="Z49" s="196"/>
      <c r="AA49" s="195"/>
      <c r="AB49" s="193"/>
      <c r="AC49" s="196"/>
      <c r="AD49" s="195"/>
      <c r="AE49" s="193"/>
      <c r="AF49" s="196"/>
      <c r="AG49" s="195"/>
      <c r="AH49" s="193"/>
      <c r="AI49" s="196"/>
      <c r="AJ49" s="195"/>
      <c r="AK49" s="193"/>
      <c r="AL49" s="196"/>
      <c r="AM49" s="195"/>
      <c r="AN49" s="193"/>
      <c r="AO49" s="196"/>
      <c r="AP49" s="195"/>
      <c r="AQ49" s="193"/>
      <c r="AR49" s="196"/>
      <c r="AS49" s="195"/>
      <c r="AT49" s="193"/>
      <c r="AU49" s="196"/>
      <c r="AV49" s="195"/>
      <c r="AW49" s="193"/>
      <c r="AX49" s="196"/>
      <c r="AY49" s="195"/>
      <c r="AZ49" s="193"/>
      <c r="BA49" s="196"/>
      <c r="BB49" s="195"/>
      <c r="BC49" s="193"/>
      <c r="BD49" s="196"/>
      <c r="BE49" s="195"/>
      <c r="BF49" s="193"/>
      <c r="BG49" s="196"/>
      <c r="BH49" s="195"/>
      <c r="BI49" s="193"/>
      <c r="BJ49" s="196"/>
      <c r="BK49" s="195"/>
      <c r="BL49" s="193"/>
      <c r="BM49" s="196"/>
      <c r="BN49" s="195"/>
      <c r="BO49" s="193"/>
      <c r="BP49" s="196"/>
      <c r="BQ49" s="195"/>
      <c r="BR49" s="193"/>
      <c r="BS49" s="196"/>
      <c r="BT49" s="195"/>
      <c r="BU49" s="193"/>
      <c r="BV49" s="196"/>
      <c r="BW49" s="195"/>
      <c r="BX49" s="193"/>
      <c r="BY49" s="196"/>
    </row>
    <row r="50" spans="3:77" ht="13.5" customHeight="1">
      <c r="C50" s="195"/>
      <c r="D50" s="193"/>
      <c r="E50" s="193"/>
      <c r="F50" s="195"/>
      <c r="G50" s="193"/>
      <c r="H50" s="196"/>
      <c r="I50" s="193"/>
      <c r="J50" s="193"/>
      <c r="K50" s="193"/>
      <c r="L50" s="195"/>
      <c r="M50" s="193"/>
      <c r="N50" s="196"/>
      <c r="O50" s="195"/>
      <c r="P50" s="193"/>
      <c r="Q50" s="196"/>
      <c r="R50" s="195"/>
      <c r="S50" s="193"/>
      <c r="T50" s="196"/>
      <c r="U50" s="195"/>
      <c r="V50" s="193"/>
      <c r="W50" s="196"/>
      <c r="X50" s="195"/>
      <c r="Y50" s="193"/>
      <c r="Z50" s="196"/>
      <c r="AA50" s="195"/>
      <c r="AB50" s="193"/>
      <c r="AC50" s="196"/>
      <c r="AD50" s="195"/>
      <c r="AE50" s="193"/>
      <c r="AF50" s="196"/>
      <c r="AG50" s="195"/>
      <c r="AH50" s="193"/>
      <c r="AI50" s="196"/>
      <c r="AJ50" s="195"/>
      <c r="AK50" s="193"/>
      <c r="AL50" s="196"/>
      <c r="AM50" s="195"/>
      <c r="AN50" s="193"/>
      <c r="AO50" s="196"/>
      <c r="AP50" s="195"/>
      <c r="AQ50" s="193"/>
      <c r="AR50" s="196"/>
      <c r="AS50" s="195"/>
      <c r="AT50" s="193"/>
      <c r="AU50" s="196"/>
      <c r="AV50" s="195"/>
      <c r="AW50" s="193"/>
      <c r="AX50" s="196"/>
      <c r="AY50" s="195"/>
      <c r="AZ50" s="193"/>
      <c r="BA50" s="196"/>
      <c r="BB50" s="195"/>
      <c r="BC50" s="193"/>
      <c r="BD50" s="196"/>
      <c r="BE50" s="195"/>
      <c r="BF50" s="193"/>
      <c r="BG50" s="196"/>
      <c r="BH50" s="195"/>
      <c r="BI50" s="193"/>
      <c r="BJ50" s="196"/>
      <c r="BK50" s="195"/>
      <c r="BL50" s="193"/>
      <c r="BM50" s="196"/>
      <c r="BN50" s="195"/>
      <c r="BO50" s="193"/>
      <c r="BP50" s="196"/>
      <c r="BQ50" s="195"/>
      <c r="BR50" s="193"/>
      <c r="BS50" s="196"/>
      <c r="BT50" s="195"/>
      <c r="BU50" s="193"/>
      <c r="BV50" s="196"/>
      <c r="BW50" s="195"/>
      <c r="BX50" s="193"/>
      <c r="BY50" s="196"/>
    </row>
    <row r="51" spans="3:77" ht="13.5" customHeight="1">
      <c r="C51" s="195"/>
      <c r="D51" s="193"/>
      <c r="E51" s="193"/>
      <c r="F51" s="195"/>
      <c r="G51" s="193"/>
      <c r="H51" s="196"/>
      <c r="I51" s="193"/>
      <c r="J51" s="193"/>
      <c r="K51" s="193"/>
      <c r="L51" s="195"/>
      <c r="M51" s="193"/>
      <c r="N51" s="196"/>
      <c r="O51" s="195"/>
      <c r="P51" s="193"/>
      <c r="Q51" s="196"/>
      <c r="R51" s="195"/>
      <c r="S51" s="193"/>
      <c r="T51" s="196"/>
      <c r="U51" s="195"/>
      <c r="V51" s="193"/>
      <c r="W51" s="196"/>
      <c r="X51" s="195"/>
      <c r="Y51" s="193"/>
      <c r="Z51" s="196"/>
      <c r="AA51" s="195"/>
      <c r="AB51" s="193"/>
      <c r="AC51" s="196"/>
      <c r="AD51" s="195"/>
      <c r="AE51" s="193"/>
      <c r="AF51" s="196"/>
      <c r="AG51" s="195"/>
      <c r="AH51" s="193"/>
      <c r="AI51" s="196"/>
      <c r="AJ51" s="195"/>
      <c r="AK51" s="193"/>
      <c r="AL51" s="196"/>
      <c r="AM51" s="195"/>
      <c r="AN51" s="193"/>
      <c r="AO51" s="196"/>
      <c r="AP51" s="195"/>
      <c r="AQ51" s="193"/>
      <c r="AR51" s="196"/>
      <c r="AS51" s="195"/>
      <c r="AT51" s="193"/>
      <c r="AU51" s="196"/>
      <c r="AV51" s="195"/>
      <c r="AW51" s="193"/>
      <c r="AX51" s="196"/>
      <c r="AY51" s="195"/>
      <c r="AZ51" s="193"/>
      <c r="BA51" s="196"/>
      <c r="BB51" s="195"/>
      <c r="BC51" s="193"/>
      <c r="BD51" s="196"/>
      <c r="BE51" s="195"/>
      <c r="BF51" s="193"/>
      <c r="BG51" s="196"/>
      <c r="BH51" s="195"/>
      <c r="BI51" s="193"/>
      <c r="BJ51" s="196"/>
      <c r="BK51" s="195"/>
      <c r="BL51" s="193"/>
      <c r="BM51" s="196"/>
      <c r="BN51" s="195"/>
      <c r="BO51" s="193"/>
      <c r="BP51" s="196"/>
      <c r="BQ51" s="195"/>
      <c r="BR51" s="193"/>
      <c r="BS51" s="196"/>
      <c r="BT51" s="195"/>
      <c r="BU51" s="193"/>
      <c r="BV51" s="196"/>
      <c r="BW51" s="195"/>
      <c r="BX51" s="193"/>
      <c r="BY51" s="196"/>
    </row>
    <row r="52" spans="3:77" ht="13.5" customHeight="1">
      <c r="C52" s="195"/>
      <c r="D52" s="193"/>
      <c r="E52" s="193"/>
      <c r="F52" s="195"/>
      <c r="G52" s="193"/>
      <c r="H52" s="196"/>
      <c r="I52" s="193"/>
      <c r="J52" s="193"/>
      <c r="K52" s="193"/>
      <c r="L52" s="195"/>
      <c r="M52" s="193"/>
      <c r="N52" s="196"/>
      <c r="O52" s="195"/>
      <c r="P52" s="193"/>
      <c r="Q52" s="196"/>
      <c r="R52" s="195"/>
      <c r="S52" s="193"/>
      <c r="T52" s="196"/>
      <c r="U52" s="195"/>
      <c r="V52" s="193"/>
      <c r="W52" s="196"/>
      <c r="X52" s="195"/>
      <c r="Y52" s="193"/>
      <c r="Z52" s="196"/>
      <c r="AA52" s="195"/>
      <c r="AB52" s="193"/>
      <c r="AC52" s="196"/>
      <c r="AD52" s="195"/>
      <c r="AE52" s="193"/>
      <c r="AF52" s="196"/>
      <c r="AG52" s="195"/>
      <c r="AH52" s="193"/>
      <c r="AI52" s="196"/>
      <c r="AJ52" s="195"/>
      <c r="AK52" s="193"/>
      <c r="AL52" s="196"/>
      <c r="AM52" s="195"/>
      <c r="AN52" s="193"/>
      <c r="AO52" s="196"/>
      <c r="AP52" s="195"/>
      <c r="AQ52" s="193"/>
      <c r="AR52" s="196"/>
      <c r="AS52" s="195"/>
      <c r="AT52" s="193"/>
      <c r="AU52" s="196"/>
      <c r="AV52" s="195"/>
      <c r="AW52" s="193"/>
      <c r="AX52" s="196"/>
      <c r="AY52" s="195"/>
      <c r="AZ52" s="193"/>
      <c r="BA52" s="196"/>
      <c r="BB52" s="195"/>
      <c r="BC52" s="193"/>
      <c r="BD52" s="196"/>
      <c r="BE52" s="195"/>
      <c r="BF52" s="193"/>
      <c r="BG52" s="196"/>
      <c r="BH52" s="195"/>
      <c r="BI52" s="193"/>
      <c r="BJ52" s="196"/>
      <c r="BK52" s="195"/>
      <c r="BL52" s="193"/>
      <c r="BM52" s="196"/>
      <c r="BN52" s="195"/>
      <c r="BO52" s="193"/>
      <c r="BP52" s="196"/>
      <c r="BQ52" s="195"/>
      <c r="BR52" s="193"/>
      <c r="BS52" s="196"/>
      <c r="BT52" s="195"/>
      <c r="BU52" s="193"/>
      <c r="BV52" s="196"/>
      <c r="BW52" s="195"/>
      <c r="BX52" s="193"/>
      <c r="BY52" s="196"/>
    </row>
    <row r="53" spans="3:77" ht="13.5" customHeight="1">
      <c r="C53" s="195"/>
      <c r="D53" s="193"/>
      <c r="E53" s="193"/>
      <c r="F53" s="195"/>
      <c r="G53" s="193"/>
      <c r="H53" s="196"/>
      <c r="I53" s="193"/>
      <c r="J53" s="193"/>
      <c r="K53" s="193"/>
      <c r="L53" s="195"/>
      <c r="M53" s="193"/>
      <c r="N53" s="196"/>
      <c r="O53" s="195"/>
      <c r="P53" s="193"/>
      <c r="Q53" s="196"/>
      <c r="R53" s="195"/>
      <c r="S53" s="193"/>
      <c r="T53" s="196"/>
      <c r="U53" s="195"/>
      <c r="V53" s="193"/>
      <c r="W53" s="196"/>
      <c r="X53" s="195"/>
      <c r="Y53" s="193"/>
      <c r="Z53" s="196"/>
      <c r="AA53" s="195"/>
      <c r="AB53" s="193"/>
      <c r="AC53" s="196"/>
      <c r="AD53" s="195"/>
      <c r="AE53" s="193"/>
      <c r="AF53" s="196"/>
      <c r="AG53" s="195"/>
      <c r="AH53" s="193"/>
      <c r="AI53" s="196"/>
      <c r="AJ53" s="195"/>
      <c r="AK53" s="193"/>
      <c r="AL53" s="196"/>
      <c r="AM53" s="195"/>
      <c r="AN53" s="193"/>
      <c r="AO53" s="196"/>
      <c r="AP53" s="195"/>
      <c r="AQ53" s="193"/>
      <c r="AR53" s="196"/>
      <c r="AS53" s="195"/>
      <c r="AT53" s="193"/>
      <c r="AU53" s="196"/>
      <c r="AV53" s="195"/>
      <c r="AW53" s="193"/>
      <c r="AX53" s="196"/>
      <c r="AY53" s="195"/>
      <c r="AZ53" s="193"/>
      <c r="BA53" s="196"/>
      <c r="BB53" s="195"/>
      <c r="BC53" s="193"/>
      <c r="BD53" s="196"/>
      <c r="BE53" s="195"/>
      <c r="BF53" s="193"/>
      <c r="BG53" s="196"/>
      <c r="BH53" s="195"/>
      <c r="BI53" s="193"/>
      <c r="BJ53" s="196"/>
      <c r="BK53" s="195"/>
      <c r="BL53" s="193"/>
      <c r="BM53" s="196"/>
      <c r="BN53" s="195"/>
      <c r="BO53" s="193"/>
      <c r="BP53" s="196"/>
      <c r="BQ53" s="195"/>
      <c r="BR53" s="193"/>
      <c r="BS53" s="196"/>
      <c r="BT53" s="195"/>
      <c r="BU53" s="193"/>
      <c r="BV53" s="196"/>
      <c r="BW53" s="195"/>
      <c r="BX53" s="193"/>
      <c r="BY53" s="196"/>
    </row>
    <row r="54" spans="3:77" ht="13.5" customHeight="1">
      <c r="C54" s="195"/>
      <c r="D54" s="193"/>
      <c r="E54" s="193"/>
      <c r="F54" s="195"/>
      <c r="G54" s="193"/>
      <c r="H54" s="196"/>
      <c r="I54" s="193"/>
      <c r="J54" s="193"/>
      <c r="K54" s="193"/>
      <c r="L54" s="195"/>
      <c r="M54" s="193"/>
      <c r="N54" s="196"/>
      <c r="O54" s="195"/>
      <c r="P54" s="193"/>
      <c r="Q54" s="196"/>
      <c r="R54" s="195"/>
      <c r="S54" s="193"/>
      <c r="T54" s="196"/>
      <c r="U54" s="195"/>
      <c r="V54" s="193"/>
      <c r="W54" s="196"/>
      <c r="X54" s="195"/>
      <c r="Y54" s="193"/>
      <c r="Z54" s="196"/>
      <c r="AA54" s="195"/>
      <c r="AB54" s="193"/>
      <c r="AC54" s="196"/>
      <c r="AD54" s="195"/>
      <c r="AE54" s="193"/>
      <c r="AF54" s="196"/>
      <c r="AG54" s="195"/>
      <c r="AH54" s="193"/>
      <c r="AI54" s="196"/>
      <c r="AJ54" s="195"/>
      <c r="AK54" s="193"/>
      <c r="AL54" s="196"/>
      <c r="AM54" s="195"/>
      <c r="AN54" s="193"/>
      <c r="AO54" s="196"/>
      <c r="AP54" s="195"/>
      <c r="AQ54" s="193"/>
      <c r="AR54" s="196"/>
      <c r="AS54" s="195"/>
      <c r="AT54" s="193"/>
      <c r="AU54" s="196"/>
      <c r="AV54" s="195"/>
      <c r="AW54" s="193"/>
      <c r="AX54" s="196"/>
      <c r="AY54" s="195"/>
      <c r="AZ54" s="193"/>
      <c r="BA54" s="196"/>
      <c r="BB54" s="195"/>
      <c r="BC54" s="193"/>
      <c r="BD54" s="196"/>
      <c r="BE54" s="195"/>
      <c r="BF54" s="193"/>
      <c r="BG54" s="196"/>
      <c r="BH54" s="195"/>
      <c r="BI54" s="193"/>
      <c r="BJ54" s="196"/>
      <c r="BK54" s="195"/>
      <c r="BL54" s="193"/>
      <c r="BM54" s="196"/>
      <c r="BN54" s="195"/>
      <c r="BO54" s="193"/>
      <c r="BP54" s="196"/>
      <c r="BQ54" s="195"/>
      <c r="BR54" s="193"/>
      <c r="BS54" s="196"/>
      <c r="BT54" s="195"/>
      <c r="BU54" s="193"/>
      <c r="BV54" s="196"/>
      <c r="BW54" s="195"/>
      <c r="BX54" s="193"/>
      <c r="BY54" s="196"/>
    </row>
    <row r="55" spans="3:77" ht="13.5" customHeight="1">
      <c r="C55" s="195"/>
      <c r="D55" s="193"/>
      <c r="E55" s="193"/>
      <c r="F55" s="195"/>
      <c r="G55" s="193"/>
      <c r="H55" s="196"/>
      <c r="I55" s="193"/>
      <c r="J55" s="193"/>
      <c r="K55" s="193"/>
      <c r="L55" s="195"/>
      <c r="M55" s="193"/>
      <c r="N55" s="196"/>
      <c r="O55" s="195"/>
      <c r="P55" s="193"/>
      <c r="Q55" s="196"/>
      <c r="R55" s="195"/>
      <c r="S55" s="193"/>
      <c r="T55" s="196"/>
      <c r="U55" s="195"/>
      <c r="V55" s="193"/>
      <c r="W55" s="196"/>
      <c r="X55" s="195"/>
      <c r="Y55" s="193"/>
      <c r="Z55" s="196"/>
      <c r="AA55" s="195"/>
      <c r="AB55" s="193"/>
      <c r="AC55" s="196"/>
      <c r="AD55" s="195"/>
      <c r="AE55" s="193"/>
      <c r="AF55" s="196"/>
      <c r="AG55" s="195"/>
      <c r="AH55" s="193"/>
      <c r="AI55" s="196"/>
      <c r="AJ55" s="195"/>
      <c r="AK55" s="193"/>
      <c r="AL55" s="196"/>
      <c r="AM55" s="195"/>
      <c r="AN55" s="193"/>
      <c r="AO55" s="196"/>
      <c r="AP55" s="195"/>
      <c r="AQ55" s="193"/>
      <c r="AR55" s="196"/>
      <c r="AS55" s="195"/>
      <c r="AT55" s="193"/>
      <c r="AU55" s="196"/>
      <c r="AV55" s="195"/>
      <c r="AW55" s="193"/>
      <c r="AX55" s="196"/>
      <c r="AY55" s="195"/>
      <c r="AZ55" s="193"/>
      <c r="BA55" s="196"/>
      <c r="BB55" s="195"/>
      <c r="BC55" s="193"/>
      <c r="BD55" s="196"/>
      <c r="BE55" s="195"/>
      <c r="BF55" s="193"/>
      <c r="BG55" s="196"/>
      <c r="BH55" s="195"/>
      <c r="BI55" s="193"/>
      <c r="BJ55" s="196"/>
      <c r="BK55" s="195"/>
      <c r="BL55" s="193"/>
      <c r="BM55" s="196"/>
      <c r="BN55" s="195"/>
      <c r="BO55" s="193"/>
      <c r="BP55" s="196"/>
      <c r="BQ55" s="195"/>
      <c r="BR55" s="193"/>
      <c r="BS55" s="196"/>
      <c r="BT55" s="195"/>
      <c r="BU55" s="193"/>
      <c r="BV55" s="196"/>
      <c r="BW55" s="195"/>
      <c r="BX55" s="193"/>
      <c r="BY55" s="196"/>
    </row>
    <row r="56" spans="3:77" ht="13.5" customHeight="1">
      <c r="C56" s="195"/>
      <c r="D56" s="193"/>
      <c r="E56" s="193"/>
      <c r="F56" s="195"/>
      <c r="G56" s="193"/>
      <c r="H56" s="196"/>
      <c r="I56" s="193"/>
      <c r="J56" s="193"/>
      <c r="K56" s="193"/>
      <c r="L56" s="195"/>
      <c r="M56" s="193"/>
      <c r="N56" s="196"/>
      <c r="O56" s="195"/>
      <c r="P56" s="193"/>
      <c r="Q56" s="196"/>
      <c r="R56" s="195"/>
      <c r="S56" s="193"/>
      <c r="T56" s="196"/>
      <c r="U56" s="195"/>
      <c r="V56" s="193"/>
      <c r="W56" s="196"/>
      <c r="X56" s="195"/>
      <c r="Y56" s="193"/>
      <c r="Z56" s="196"/>
      <c r="AA56" s="195"/>
      <c r="AB56" s="193"/>
      <c r="AC56" s="196"/>
      <c r="AD56" s="195"/>
      <c r="AE56" s="193"/>
      <c r="AF56" s="196"/>
      <c r="AG56" s="195"/>
      <c r="AH56" s="193"/>
      <c r="AI56" s="196"/>
      <c r="AJ56" s="195"/>
      <c r="AK56" s="193"/>
      <c r="AL56" s="196"/>
      <c r="AM56" s="195"/>
      <c r="AN56" s="193"/>
      <c r="AO56" s="196"/>
      <c r="AP56" s="195"/>
      <c r="AQ56" s="193"/>
      <c r="AR56" s="196"/>
      <c r="AS56" s="195"/>
      <c r="AT56" s="193"/>
      <c r="AU56" s="196"/>
      <c r="AV56" s="195"/>
      <c r="AW56" s="193"/>
      <c r="AX56" s="196"/>
      <c r="AY56" s="195"/>
      <c r="AZ56" s="193"/>
      <c r="BA56" s="196"/>
      <c r="BB56" s="195"/>
      <c r="BC56" s="193"/>
      <c r="BD56" s="196"/>
      <c r="BE56" s="195"/>
      <c r="BF56" s="193"/>
      <c r="BG56" s="196"/>
      <c r="BH56" s="195"/>
      <c r="BI56" s="193"/>
      <c r="BJ56" s="196"/>
      <c r="BK56" s="195"/>
      <c r="BL56" s="193"/>
      <c r="BM56" s="196"/>
      <c r="BN56" s="195"/>
      <c r="BO56" s="193"/>
      <c r="BP56" s="196"/>
      <c r="BQ56" s="195"/>
      <c r="BR56" s="193"/>
      <c r="BS56" s="196"/>
      <c r="BT56" s="195"/>
      <c r="BU56" s="193"/>
      <c r="BV56" s="196"/>
      <c r="BW56" s="195"/>
      <c r="BX56" s="193"/>
      <c r="BY56" s="196"/>
    </row>
    <row r="57" spans="3:77" ht="13.5" customHeight="1">
      <c r="C57" s="195"/>
      <c r="D57" s="193"/>
      <c r="E57" s="193"/>
      <c r="F57" s="195"/>
      <c r="G57" s="193"/>
      <c r="H57" s="196"/>
      <c r="I57" s="193"/>
      <c r="J57" s="193"/>
      <c r="K57" s="193"/>
      <c r="L57" s="195"/>
      <c r="M57" s="193"/>
      <c r="N57" s="196"/>
      <c r="O57" s="195"/>
      <c r="P57" s="193"/>
      <c r="Q57" s="196"/>
      <c r="R57" s="195"/>
      <c r="S57" s="193"/>
      <c r="T57" s="196"/>
      <c r="U57" s="195"/>
      <c r="V57" s="193"/>
      <c r="W57" s="196"/>
      <c r="X57" s="195"/>
      <c r="Y57" s="193"/>
      <c r="Z57" s="196"/>
      <c r="AA57" s="195"/>
      <c r="AB57" s="193"/>
      <c r="AC57" s="196"/>
      <c r="AD57" s="195"/>
      <c r="AE57" s="193"/>
      <c r="AF57" s="196"/>
      <c r="AG57" s="195"/>
      <c r="AH57" s="193"/>
      <c r="AI57" s="196"/>
      <c r="AJ57" s="195"/>
      <c r="AK57" s="193"/>
      <c r="AL57" s="196"/>
      <c r="AM57" s="195"/>
      <c r="AN57" s="193"/>
      <c r="AO57" s="196"/>
      <c r="AP57" s="195"/>
      <c r="AQ57" s="193"/>
      <c r="AR57" s="196"/>
      <c r="AS57" s="195"/>
      <c r="AT57" s="193"/>
      <c r="AU57" s="196"/>
      <c r="AV57" s="195"/>
      <c r="AW57" s="193"/>
      <c r="AX57" s="196"/>
      <c r="AY57" s="195"/>
      <c r="AZ57" s="193"/>
      <c r="BA57" s="196"/>
      <c r="BB57" s="195"/>
      <c r="BC57" s="193"/>
      <c r="BD57" s="196"/>
      <c r="BE57" s="195"/>
      <c r="BF57" s="193"/>
      <c r="BG57" s="196"/>
      <c r="BH57" s="195"/>
      <c r="BI57" s="193"/>
      <c r="BJ57" s="196"/>
      <c r="BK57" s="195"/>
      <c r="BL57" s="193"/>
      <c r="BM57" s="196"/>
      <c r="BN57" s="195"/>
      <c r="BO57" s="193"/>
      <c r="BP57" s="196"/>
      <c r="BQ57" s="195"/>
      <c r="BR57" s="193"/>
      <c r="BS57" s="196"/>
      <c r="BT57" s="195"/>
      <c r="BU57" s="193"/>
      <c r="BV57" s="196"/>
      <c r="BW57" s="195"/>
      <c r="BX57" s="193"/>
      <c r="BY57" s="196"/>
    </row>
    <row r="58" spans="3:77" ht="13.5" customHeight="1">
      <c r="C58" s="195"/>
      <c r="D58" s="193"/>
      <c r="E58" s="193"/>
      <c r="F58" s="195"/>
      <c r="G58" s="193"/>
      <c r="H58" s="196"/>
      <c r="I58" s="193"/>
      <c r="J58" s="193"/>
      <c r="K58" s="193"/>
      <c r="L58" s="195"/>
      <c r="M58" s="193"/>
      <c r="N58" s="196"/>
      <c r="O58" s="195"/>
      <c r="P58" s="193"/>
      <c r="Q58" s="196"/>
      <c r="R58" s="195"/>
      <c r="S58" s="193"/>
      <c r="T58" s="196"/>
      <c r="U58" s="195"/>
      <c r="V58" s="193"/>
      <c r="W58" s="196"/>
      <c r="X58" s="195"/>
      <c r="Y58" s="193"/>
      <c r="Z58" s="196"/>
      <c r="AA58" s="195"/>
      <c r="AB58" s="193"/>
      <c r="AC58" s="196"/>
      <c r="AD58" s="195"/>
      <c r="AE58" s="193"/>
      <c r="AF58" s="196"/>
      <c r="AG58" s="195"/>
      <c r="AH58" s="193"/>
      <c r="AI58" s="196"/>
      <c r="AJ58" s="195"/>
      <c r="AK58" s="193"/>
      <c r="AL58" s="196"/>
      <c r="AM58" s="195"/>
      <c r="AN58" s="193"/>
      <c r="AO58" s="196"/>
      <c r="AP58" s="195"/>
      <c r="AQ58" s="193"/>
      <c r="AR58" s="196"/>
      <c r="AS58" s="195"/>
      <c r="AT58" s="193"/>
      <c r="AU58" s="196"/>
      <c r="AV58" s="195"/>
      <c r="AW58" s="193"/>
      <c r="AX58" s="196"/>
      <c r="AY58" s="195"/>
      <c r="AZ58" s="193"/>
      <c r="BA58" s="196"/>
      <c r="BB58" s="195"/>
      <c r="BC58" s="193"/>
      <c r="BD58" s="196"/>
      <c r="BE58" s="195"/>
      <c r="BF58" s="193"/>
      <c r="BG58" s="196"/>
      <c r="BH58" s="195"/>
      <c r="BI58" s="193"/>
      <c r="BJ58" s="196"/>
      <c r="BK58" s="195"/>
      <c r="BL58" s="193"/>
      <c r="BM58" s="196"/>
      <c r="BN58" s="195"/>
      <c r="BO58" s="193"/>
      <c r="BP58" s="196"/>
      <c r="BQ58" s="195"/>
      <c r="BR58" s="193"/>
      <c r="BS58" s="196"/>
      <c r="BT58" s="195"/>
      <c r="BU58" s="193"/>
      <c r="BV58" s="196"/>
      <c r="BW58" s="195"/>
      <c r="BX58" s="193"/>
      <c r="BY58" s="196"/>
    </row>
    <row r="59" spans="3:77" ht="13.5" customHeight="1">
      <c r="C59" s="195"/>
      <c r="D59" s="193"/>
      <c r="E59" s="193"/>
      <c r="F59" s="195"/>
      <c r="G59" s="193"/>
      <c r="H59" s="196"/>
      <c r="I59" s="193"/>
      <c r="J59" s="193"/>
      <c r="K59" s="193"/>
      <c r="L59" s="195"/>
      <c r="M59" s="193"/>
      <c r="N59" s="196"/>
      <c r="O59" s="195"/>
      <c r="P59" s="193"/>
      <c r="Q59" s="196"/>
      <c r="R59" s="195"/>
      <c r="S59" s="193"/>
      <c r="T59" s="196"/>
      <c r="U59" s="195"/>
      <c r="V59" s="193"/>
      <c r="W59" s="196"/>
      <c r="X59" s="195"/>
      <c r="Y59" s="193"/>
      <c r="Z59" s="196"/>
      <c r="AA59" s="195"/>
      <c r="AB59" s="193"/>
      <c r="AC59" s="196"/>
      <c r="AD59" s="195"/>
      <c r="AE59" s="193"/>
      <c r="AF59" s="196"/>
      <c r="AG59" s="195"/>
      <c r="AH59" s="193"/>
      <c r="AI59" s="196"/>
      <c r="AJ59" s="195"/>
      <c r="AK59" s="193"/>
      <c r="AL59" s="196"/>
      <c r="AM59" s="195"/>
      <c r="AN59" s="193"/>
      <c r="AO59" s="196"/>
      <c r="AP59" s="195"/>
      <c r="AQ59" s="193"/>
      <c r="AR59" s="196"/>
      <c r="AS59" s="195"/>
      <c r="AT59" s="193"/>
      <c r="AU59" s="196"/>
      <c r="AV59" s="195"/>
      <c r="AW59" s="193"/>
      <c r="AX59" s="196"/>
      <c r="AY59" s="195"/>
      <c r="AZ59" s="193"/>
      <c r="BA59" s="196"/>
      <c r="BB59" s="195"/>
      <c r="BC59" s="193"/>
      <c r="BD59" s="196"/>
      <c r="BE59" s="195"/>
      <c r="BF59" s="193"/>
      <c r="BG59" s="196"/>
      <c r="BH59" s="195"/>
      <c r="BI59" s="193"/>
      <c r="BJ59" s="196"/>
      <c r="BK59" s="195"/>
      <c r="BL59" s="193"/>
      <c r="BM59" s="196"/>
      <c r="BN59" s="195"/>
      <c r="BO59" s="193"/>
      <c r="BP59" s="196"/>
      <c r="BQ59" s="195"/>
      <c r="BR59" s="193"/>
      <c r="BS59" s="196"/>
      <c r="BT59" s="195"/>
      <c r="BU59" s="193"/>
      <c r="BV59" s="196"/>
      <c r="BW59" s="195"/>
      <c r="BX59" s="193"/>
      <c r="BY59" s="196"/>
    </row>
    <row r="60" spans="3:77" ht="13.5" customHeight="1">
      <c r="C60" s="195"/>
      <c r="D60" s="193"/>
      <c r="E60" s="193"/>
      <c r="F60" s="195"/>
      <c r="G60" s="193"/>
      <c r="H60" s="196"/>
      <c r="I60" s="193"/>
      <c r="J60" s="193"/>
      <c r="K60" s="193"/>
      <c r="L60" s="195"/>
      <c r="M60" s="193"/>
      <c r="N60" s="196"/>
      <c r="O60" s="195"/>
      <c r="P60" s="193"/>
      <c r="Q60" s="196"/>
      <c r="R60" s="195"/>
      <c r="S60" s="193"/>
      <c r="T60" s="196"/>
      <c r="U60" s="195"/>
      <c r="V60" s="193"/>
      <c r="W60" s="196"/>
      <c r="X60" s="195"/>
      <c r="Y60" s="193"/>
      <c r="Z60" s="196"/>
      <c r="AA60" s="195"/>
      <c r="AB60" s="193"/>
      <c r="AC60" s="196"/>
      <c r="AD60" s="195"/>
      <c r="AE60" s="193"/>
      <c r="AF60" s="196"/>
      <c r="AG60" s="195"/>
      <c r="AH60" s="193"/>
      <c r="AI60" s="196"/>
      <c r="AJ60" s="195"/>
      <c r="AK60" s="193"/>
      <c r="AL60" s="196"/>
      <c r="AM60" s="195"/>
      <c r="AN60" s="193"/>
      <c r="AO60" s="196"/>
      <c r="AP60" s="195"/>
      <c r="AQ60" s="193"/>
      <c r="AR60" s="196"/>
      <c r="AS60" s="195"/>
      <c r="AT60" s="193"/>
      <c r="AU60" s="196"/>
      <c r="AV60" s="195"/>
      <c r="AW60" s="193"/>
      <c r="AX60" s="196"/>
      <c r="AY60" s="195"/>
      <c r="AZ60" s="193"/>
      <c r="BA60" s="196"/>
      <c r="BB60" s="195"/>
      <c r="BC60" s="193"/>
      <c r="BD60" s="196"/>
      <c r="BE60" s="195"/>
      <c r="BF60" s="193"/>
      <c r="BG60" s="196"/>
      <c r="BH60" s="195"/>
      <c r="BI60" s="193"/>
      <c r="BJ60" s="196"/>
      <c r="BK60" s="195"/>
      <c r="BL60" s="193"/>
      <c r="BM60" s="196"/>
      <c r="BN60" s="195"/>
      <c r="BO60" s="193"/>
      <c r="BP60" s="196"/>
      <c r="BQ60" s="195"/>
      <c r="BR60" s="193"/>
      <c r="BS60" s="196"/>
      <c r="BT60" s="195"/>
      <c r="BU60" s="193"/>
      <c r="BV60" s="196"/>
      <c r="BW60" s="195"/>
      <c r="BX60" s="193"/>
      <c r="BY60" s="196"/>
    </row>
    <row r="61" spans="3:77" ht="13.5" customHeight="1">
      <c r="C61" s="195"/>
      <c r="D61" s="193"/>
      <c r="E61" s="193"/>
      <c r="F61" s="195"/>
      <c r="G61" s="193"/>
      <c r="H61" s="196"/>
      <c r="I61" s="193"/>
      <c r="J61" s="193"/>
      <c r="K61" s="193"/>
      <c r="L61" s="195"/>
      <c r="M61" s="193"/>
      <c r="N61" s="196"/>
      <c r="O61" s="195"/>
      <c r="P61" s="193"/>
      <c r="Q61" s="196"/>
      <c r="R61" s="195"/>
      <c r="S61" s="193"/>
      <c r="T61" s="196"/>
      <c r="U61" s="195"/>
      <c r="V61" s="193"/>
      <c r="W61" s="196"/>
      <c r="X61" s="195"/>
      <c r="Y61" s="193"/>
      <c r="Z61" s="196"/>
      <c r="AA61" s="195"/>
      <c r="AB61" s="193"/>
      <c r="AC61" s="196"/>
      <c r="AD61" s="195"/>
      <c r="AE61" s="193"/>
      <c r="AF61" s="196"/>
      <c r="AG61" s="195"/>
      <c r="AH61" s="193"/>
      <c r="AI61" s="196"/>
      <c r="AJ61" s="195"/>
      <c r="AK61" s="193"/>
      <c r="AL61" s="196"/>
      <c r="AM61" s="195"/>
      <c r="AN61" s="193"/>
      <c r="AO61" s="196"/>
      <c r="AP61" s="195"/>
      <c r="AQ61" s="193"/>
      <c r="AR61" s="196"/>
      <c r="AS61" s="195"/>
      <c r="AT61" s="193"/>
      <c r="AU61" s="196"/>
      <c r="AV61" s="195"/>
      <c r="AW61" s="193"/>
      <c r="AX61" s="196"/>
      <c r="AY61" s="195"/>
      <c r="AZ61" s="193"/>
      <c r="BA61" s="196"/>
      <c r="BB61" s="195"/>
      <c r="BC61" s="193"/>
      <c r="BD61" s="196"/>
      <c r="BE61" s="195"/>
      <c r="BF61" s="193"/>
      <c r="BG61" s="196"/>
      <c r="BH61" s="195"/>
      <c r="BI61" s="193"/>
      <c r="BJ61" s="196"/>
      <c r="BK61" s="195"/>
      <c r="BL61" s="193"/>
      <c r="BM61" s="196"/>
      <c r="BN61" s="195"/>
      <c r="BO61" s="193"/>
      <c r="BP61" s="196"/>
      <c r="BQ61" s="195"/>
      <c r="BR61" s="193"/>
      <c r="BS61" s="196"/>
      <c r="BT61" s="195"/>
      <c r="BU61" s="193"/>
      <c r="BV61" s="196"/>
      <c r="BW61" s="195"/>
      <c r="BX61" s="193"/>
      <c r="BY61" s="196"/>
    </row>
    <row r="62" spans="3:77" ht="13.5" customHeight="1">
      <c r="C62" s="195"/>
      <c r="D62" s="193"/>
      <c r="E62" s="193"/>
      <c r="F62" s="195"/>
      <c r="G62" s="193"/>
      <c r="H62" s="196"/>
      <c r="I62" s="193"/>
      <c r="J62" s="193"/>
      <c r="K62" s="193"/>
      <c r="L62" s="195"/>
      <c r="M62" s="193"/>
      <c r="N62" s="196"/>
      <c r="O62" s="195"/>
      <c r="P62" s="193"/>
      <c r="Q62" s="196"/>
      <c r="R62" s="195"/>
      <c r="S62" s="193"/>
      <c r="T62" s="196"/>
      <c r="U62" s="195"/>
      <c r="V62" s="193"/>
      <c r="W62" s="196"/>
      <c r="X62" s="195"/>
      <c r="Y62" s="193"/>
      <c r="Z62" s="196"/>
      <c r="AA62" s="195"/>
      <c r="AB62" s="193"/>
      <c r="AC62" s="196"/>
      <c r="AD62" s="195"/>
      <c r="AE62" s="193"/>
      <c r="AF62" s="196"/>
      <c r="AG62" s="195"/>
      <c r="AH62" s="193"/>
      <c r="AI62" s="196"/>
      <c r="AJ62" s="195"/>
      <c r="AK62" s="193"/>
      <c r="AL62" s="196"/>
      <c r="AM62" s="195"/>
      <c r="AN62" s="193"/>
      <c r="AO62" s="196"/>
      <c r="AP62" s="195"/>
      <c r="AQ62" s="193"/>
      <c r="AR62" s="196"/>
      <c r="AS62" s="195"/>
      <c r="AT62" s="193"/>
      <c r="AU62" s="196"/>
      <c r="AV62" s="195"/>
      <c r="AW62" s="193"/>
      <c r="AX62" s="196"/>
      <c r="AY62" s="195"/>
      <c r="AZ62" s="193"/>
      <c r="BA62" s="196"/>
      <c r="BB62" s="195"/>
      <c r="BC62" s="193"/>
      <c r="BD62" s="196"/>
      <c r="BE62" s="195"/>
      <c r="BF62" s="193"/>
      <c r="BG62" s="196"/>
      <c r="BH62" s="195"/>
      <c r="BI62" s="193"/>
      <c r="BJ62" s="196"/>
      <c r="BK62" s="195"/>
      <c r="BL62" s="193"/>
      <c r="BM62" s="196"/>
      <c r="BN62" s="195"/>
      <c r="BO62" s="193"/>
      <c r="BP62" s="196"/>
      <c r="BQ62" s="195"/>
      <c r="BR62" s="193"/>
      <c r="BS62" s="196"/>
      <c r="BT62" s="195"/>
      <c r="BU62" s="193"/>
      <c r="BV62" s="196"/>
      <c r="BW62" s="195"/>
      <c r="BX62" s="193"/>
      <c r="BY62" s="196"/>
    </row>
    <row r="63" spans="3:77" ht="13.5" customHeight="1">
      <c r="C63" s="195"/>
      <c r="D63" s="193"/>
      <c r="E63" s="193"/>
      <c r="F63" s="195"/>
      <c r="G63" s="193"/>
      <c r="H63" s="196"/>
      <c r="I63" s="193"/>
      <c r="J63" s="193"/>
      <c r="K63" s="193"/>
      <c r="L63" s="195"/>
      <c r="M63" s="193"/>
      <c r="N63" s="196"/>
      <c r="O63" s="195"/>
      <c r="P63" s="193"/>
      <c r="Q63" s="196"/>
      <c r="R63" s="195"/>
      <c r="S63" s="193"/>
      <c r="T63" s="196"/>
      <c r="U63" s="195"/>
      <c r="V63" s="193"/>
      <c r="W63" s="196"/>
      <c r="X63" s="195"/>
      <c r="Y63" s="193"/>
      <c r="Z63" s="196"/>
      <c r="AA63" s="195"/>
      <c r="AB63" s="193"/>
      <c r="AC63" s="196"/>
      <c r="AD63" s="195"/>
      <c r="AE63" s="193"/>
      <c r="AF63" s="196"/>
      <c r="AG63" s="195"/>
      <c r="AH63" s="193"/>
      <c r="AI63" s="196"/>
      <c r="AJ63" s="195"/>
      <c r="AK63" s="193"/>
      <c r="AL63" s="196"/>
      <c r="AM63" s="195"/>
      <c r="AN63" s="193"/>
      <c r="AO63" s="196"/>
      <c r="AP63" s="195"/>
      <c r="AQ63" s="193"/>
      <c r="AR63" s="196"/>
      <c r="AS63" s="195"/>
      <c r="AT63" s="193"/>
      <c r="AU63" s="196"/>
      <c r="AV63" s="195"/>
      <c r="AW63" s="193"/>
      <c r="AX63" s="196"/>
      <c r="AY63" s="195"/>
      <c r="AZ63" s="193"/>
      <c r="BA63" s="196"/>
      <c r="BB63" s="195"/>
      <c r="BC63" s="193"/>
      <c r="BD63" s="196"/>
      <c r="BE63" s="195"/>
      <c r="BF63" s="193"/>
      <c r="BG63" s="196"/>
      <c r="BH63" s="195"/>
      <c r="BI63" s="193"/>
      <c r="BJ63" s="196"/>
      <c r="BK63" s="195"/>
      <c r="BL63" s="193"/>
      <c r="BM63" s="196"/>
      <c r="BN63" s="195"/>
      <c r="BO63" s="193"/>
      <c r="BP63" s="196"/>
      <c r="BQ63" s="195"/>
      <c r="BR63" s="193"/>
      <c r="BS63" s="196"/>
      <c r="BT63" s="195"/>
      <c r="BU63" s="193"/>
      <c r="BV63" s="196"/>
      <c r="BW63" s="195"/>
      <c r="BX63" s="193"/>
      <c r="BY63" s="196"/>
    </row>
    <row r="64" spans="3:77" ht="13.5" customHeight="1">
      <c r="C64" s="195"/>
      <c r="D64" s="193"/>
      <c r="E64" s="193"/>
      <c r="F64" s="195"/>
      <c r="G64" s="193"/>
      <c r="H64" s="196"/>
      <c r="I64" s="193"/>
      <c r="J64" s="193"/>
      <c r="K64" s="193"/>
      <c r="L64" s="195"/>
      <c r="M64" s="193"/>
      <c r="N64" s="196"/>
      <c r="O64" s="195"/>
      <c r="P64" s="193"/>
      <c r="Q64" s="196"/>
      <c r="R64" s="195"/>
      <c r="S64" s="193"/>
      <c r="T64" s="196"/>
      <c r="U64" s="195"/>
      <c r="V64" s="193"/>
      <c r="W64" s="196"/>
      <c r="X64" s="195"/>
      <c r="Y64" s="193"/>
      <c r="Z64" s="196"/>
      <c r="AA64" s="195"/>
      <c r="AB64" s="193"/>
      <c r="AC64" s="196"/>
      <c r="AD64" s="195"/>
      <c r="AE64" s="193"/>
      <c r="AF64" s="196"/>
      <c r="AG64" s="195"/>
      <c r="AH64" s="193"/>
      <c r="AI64" s="196"/>
      <c r="AJ64" s="195"/>
      <c r="AK64" s="193"/>
      <c r="AL64" s="196"/>
      <c r="AM64" s="195"/>
      <c r="AN64" s="193"/>
      <c r="AO64" s="196"/>
      <c r="AP64" s="195"/>
      <c r="AQ64" s="193"/>
      <c r="AR64" s="196"/>
      <c r="AS64" s="195"/>
      <c r="AT64" s="193"/>
      <c r="AU64" s="196"/>
      <c r="AV64" s="195"/>
      <c r="AW64" s="193"/>
      <c r="AX64" s="196"/>
      <c r="AY64" s="195"/>
      <c r="AZ64" s="193"/>
      <c r="BA64" s="196"/>
      <c r="BB64" s="195"/>
      <c r="BC64" s="193"/>
      <c r="BD64" s="196"/>
      <c r="BE64" s="195"/>
      <c r="BF64" s="193"/>
      <c r="BG64" s="196"/>
      <c r="BH64" s="195"/>
      <c r="BI64" s="193"/>
      <c r="BJ64" s="196"/>
      <c r="BK64" s="195"/>
      <c r="BL64" s="193"/>
      <c r="BM64" s="196"/>
      <c r="BN64" s="195"/>
      <c r="BO64" s="193"/>
      <c r="BP64" s="196"/>
      <c r="BQ64" s="195"/>
      <c r="BR64" s="193"/>
      <c r="BS64" s="196"/>
      <c r="BT64" s="195"/>
      <c r="BU64" s="193"/>
      <c r="BV64" s="196"/>
      <c r="BW64" s="195"/>
      <c r="BX64" s="193"/>
      <c r="BY64" s="196"/>
    </row>
    <row r="65" spans="3:77" ht="13.5" customHeight="1">
      <c r="C65" s="195"/>
      <c r="D65" s="193"/>
      <c r="E65" s="193"/>
      <c r="F65" s="195"/>
      <c r="G65" s="193"/>
      <c r="H65" s="196"/>
      <c r="I65" s="193"/>
      <c r="J65" s="193"/>
      <c r="K65" s="193"/>
      <c r="L65" s="195"/>
      <c r="M65" s="193"/>
      <c r="N65" s="196"/>
      <c r="O65" s="195"/>
      <c r="P65" s="193"/>
      <c r="Q65" s="196"/>
      <c r="R65" s="195"/>
      <c r="S65" s="193"/>
      <c r="T65" s="196"/>
      <c r="U65" s="195"/>
      <c r="V65" s="193"/>
      <c r="W65" s="196"/>
      <c r="X65" s="195"/>
      <c r="Y65" s="193"/>
      <c r="Z65" s="196"/>
      <c r="AA65" s="195"/>
      <c r="AB65" s="193"/>
      <c r="AC65" s="196"/>
      <c r="AD65" s="195"/>
      <c r="AE65" s="193"/>
      <c r="AF65" s="196"/>
      <c r="AG65" s="195"/>
      <c r="AH65" s="193"/>
      <c r="AI65" s="196"/>
      <c r="AJ65" s="195"/>
      <c r="AK65" s="193"/>
      <c r="AL65" s="196"/>
      <c r="AM65" s="195"/>
      <c r="AN65" s="193"/>
      <c r="AO65" s="196"/>
      <c r="AP65" s="195"/>
      <c r="AQ65" s="193"/>
      <c r="AR65" s="196"/>
      <c r="AS65" s="195"/>
      <c r="AT65" s="193"/>
      <c r="AU65" s="196"/>
      <c r="AV65" s="195"/>
      <c r="AW65" s="193"/>
      <c r="AX65" s="196"/>
      <c r="AY65" s="195"/>
      <c r="AZ65" s="193"/>
      <c r="BA65" s="196"/>
      <c r="BB65" s="195"/>
      <c r="BC65" s="193"/>
      <c r="BD65" s="196"/>
      <c r="BE65" s="195"/>
      <c r="BF65" s="193"/>
      <c r="BG65" s="196"/>
      <c r="BH65" s="195"/>
      <c r="BI65" s="193"/>
      <c r="BJ65" s="196"/>
      <c r="BK65" s="195"/>
      <c r="BL65" s="193"/>
      <c r="BM65" s="196"/>
      <c r="BN65" s="195"/>
      <c r="BO65" s="193"/>
      <c r="BP65" s="196"/>
      <c r="BQ65" s="195"/>
      <c r="BR65" s="193"/>
      <c r="BS65" s="196"/>
      <c r="BT65" s="195"/>
      <c r="BU65" s="193"/>
      <c r="BV65" s="196"/>
      <c r="BW65" s="195"/>
      <c r="BX65" s="193"/>
      <c r="BY65" s="196"/>
    </row>
    <row r="66" spans="3:77" ht="13.5" customHeight="1">
      <c r="C66" s="195"/>
      <c r="D66" s="193"/>
      <c r="E66" s="193"/>
      <c r="F66" s="195"/>
      <c r="G66" s="193"/>
      <c r="H66" s="196"/>
      <c r="I66" s="193"/>
      <c r="J66" s="193"/>
      <c r="K66" s="193"/>
      <c r="L66" s="195"/>
      <c r="M66" s="193"/>
      <c r="N66" s="196"/>
      <c r="O66" s="195"/>
      <c r="P66" s="193"/>
      <c r="Q66" s="196"/>
      <c r="R66" s="195"/>
      <c r="S66" s="193"/>
      <c r="T66" s="196"/>
      <c r="U66" s="195"/>
      <c r="V66" s="193"/>
      <c r="W66" s="196"/>
      <c r="X66" s="195"/>
      <c r="Y66" s="193"/>
      <c r="Z66" s="196"/>
      <c r="AA66" s="195"/>
      <c r="AB66" s="193"/>
      <c r="AC66" s="196"/>
      <c r="AD66" s="195"/>
      <c r="AE66" s="193"/>
      <c r="AF66" s="196"/>
      <c r="AG66" s="195"/>
      <c r="AH66" s="193"/>
      <c r="AI66" s="196"/>
      <c r="AJ66" s="195"/>
      <c r="AK66" s="193"/>
      <c r="AL66" s="196"/>
      <c r="AM66" s="195"/>
      <c r="AN66" s="193"/>
      <c r="AO66" s="196"/>
      <c r="AP66" s="195"/>
      <c r="AQ66" s="193"/>
      <c r="AR66" s="196"/>
      <c r="AS66" s="195"/>
      <c r="AT66" s="193"/>
      <c r="AU66" s="196"/>
      <c r="AV66" s="195"/>
      <c r="AW66" s="193"/>
      <c r="AX66" s="196"/>
      <c r="AY66" s="195"/>
      <c r="AZ66" s="193"/>
      <c r="BA66" s="196"/>
      <c r="BB66" s="195"/>
      <c r="BC66" s="193"/>
      <c r="BD66" s="196"/>
      <c r="BE66" s="195"/>
      <c r="BF66" s="193"/>
      <c r="BG66" s="196"/>
      <c r="BH66" s="195"/>
      <c r="BI66" s="193"/>
      <c r="BJ66" s="196"/>
      <c r="BK66" s="195"/>
      <c r="BL66" s="193"/>
      <c r="BM66" s="196"/>
      <c r="BN66" s="195"/>
      <c r="BO66" s="193"/>
      <c r="BP66" s="196"/>
      <c r="BQ66" s="195"/>
      <c r="BR66" s="193"/>
      <c r="BS66" s="196"/>
      <c r="BT66" s="195"/>
      <c r="BU66" s="193"/>
      <c r="BV66" s="196"/>
      <c r="BW66" s="195"/>
      <c r="BX66" s="193"/>
      <c r="BY66" s="196"/>
    </row>
    <row r="67" spans="3:77" ht="13.5" customHeight="1">
      <c r="C67" s="195"/>
      <c r="D67" s="193"/>
      <c r="E67" s="193"/>
      <c r="F67" s="195"/>
      <c r="G67" s="193"/>
      <c r="H67" s="196"/>
      <c r="I67" s="193"/>
      <c r="J67" s="193"/>
      <c r="K67" s="193"/>
      <c r="L67" s="195"/>
      <c r="M67" s="193"/>
      <c r="N67" s="196"/>
      <c r="O67" s="195"/>
      <c r="P67" s="193"/>
      <c r="Q67" s="196"/>
      <c r="R67" s="195"/>
      <c r="S67" s="193"/>
      <c r="T67" s="196"/>
      <c r="U67" s="195"/>
      <c r="V67" s="193"/>
      <c r="W67" s="196"/>
      <c r="X67" s="195"/>
      <c r="Y67" s="193"/>
      <c r="Z67" s="196"/>
      <c r="AA67" s="195"/>
      <c r="AB67" s="193"/>
      <c r="AC67" s="196"/>
      <c r="AD67" s="195"/>
      <c r="AE67" s="193"/>
      <c r="AF67" s="196"/>
      <c r="AG67" s="195"/>
      <c r="AH67" s="193"/>
      <c r="AI67" s="196"/>
      <c r="AJ67" s="195"/>
      <c r="AK67" s="193"/>
      <c r="AL67" s="196"/>
      <c r="AM67" s="195"/>
      <c r="AN67" s="193"/>
      <c r="AO67" s="196"/>
      <c r="AP67" s="195"/>
      <c r="AQ67" s="193"/>
      <c r="AR67" s="196"/>
      <c r="AS67" s="195"/>
      <c r="AT67" s="193"/>
      <c r="AU67" s="196"/>
      <c r="AV67" s="195"/>
      <c r="AW67" s="193"/>
      <c r="AX67" s="196"/>
      <c r="AY67" s="195"/>
      <c r="AZ67" s="193"/>
      <c r="BA67" s="196"/>
      <c r="BB67" s="195"/>
      <c r="BC67" s="193"/>
      <c r="BD67" s="196"/>
      <c r="BE67" s="195"/>
      <c r="BF67" s="193"/>
      <c r="BG67" s="196"/>
      <c r="BH67" s="195"/>
      <c r="BI67" s="193"/>
      <c r="BJ67" s="196"/>
      <c r="BK67" s="195"/>
      <c r="BL67" s="193"/>
      <c r="BM67" s="196"/>
      <c r="BN67" s="195"/>
      <c r="BO67" s="193"/>
      <c r="BP67" s="196"/>
      <c r="BQ67" s="195"/>
      <c r="BR67" s="193"/>
      <c r="BS67" s="196"/>
      <c r="BT67" s="195"/>
      <c r="BU67" s="193"/>
      <c r="BV67" s="196"/>
      <c r="BW67" s="195"/>
      <c r="BX67" s="193"/>
      <c r="BY67" s="196"/>
    </row>
    <row r="68" spans="3:77" ht="13.5" customHeight="1">
      <c r="C68" s="195"/>
      <c r="D68" s="193"/>
      <c r="E68" s="193"/>
      <c r="F68" s="195"/>
      <c r="G68" s="193"/>
      <c r="H68" s="196"/>
      <c r="I68" s="193"/>
      <c r="J68" s="193"/>
      <c r="K68" s="193"/>
      <c r="L68" s="195"/>
      <c r="M68" s="193"/>
      <c r="N68" s="196"/>
      <c r="O68" s="195"/>
      <c r="P68" s="193"/>
      <c r="Q68" s="196"/>
      <c r="R68" s="195"/>
      <c r="S68" s="193"/>
      <c r="T68" s="196"/>
      <c r="U68" s="195"/>
      <c r="V68" s="193"/>
      <c r="W68" s="196"/>
      <c r="X68" s="195"/>
      <c r="Y68" s="193"/>
      <c r="Z68" s="196"/>
      <c r="AA68" s="195"/>
      <c r="AB68" s="193"/>
      <c r="AC68" s="196"/>
      <c r="AD68" s="195"/>
      <c r="AE68" s="193"/>
      <c r="AF68" s="196"/>
      <c r="AG68" s="195"/>
      <c r="AH68" s="193"/>
      <c r="AI68" s="196"/>
      <c r="AJ68" s="195"/>
      <c r="AK68" s="193"/>
      <c r="AL68" s="196"/>
      <c r="AM68" s="195"/>
      <c r="AN68" s="193"/>
      <c r="AO68" s="196"/>
      <c r="AP68" s="195"/>
      <c r="AQ68" s="193"/>
      <c r="AR68" s="196"/>
      <c r="AS68" s="195"/>
      <c r="AT68" s="193"/>
      <c r="AU68" s="196"/>
      <c r="AV68" s="195"/>
      <c r="AW68" s="193"/>
      <c r="AX68" s="196"/>
      <c r="AY68" s="195"/>
      <c r="AZ68" s="193"/>
      <c r="BA68" s="196"/>
      <c r="BB68" s="195"/>
      <c r="BC68" s="193"/>
      <c r="BD68" s="196"/>
      <c r="BE68" s="195"/>
      <c r="BF68" s="193"/>
      <c r="BG68" s="196"/>
      <c r="BH68" s="195"/>
      <c r="BI68" s="193"/>
      <c r="BJ68" s="196"/>
      <c r="BK68" s="195"/>
      <c r="BL68" s="193"/>
      <c r="BM68" s="196"/>
      <c r="BN68" s="195"/>
      <c r="BO68" s="193"/>
      <c r="BP68" s="196"/>
      <c r="BQ68" s="195"/>
      <c r="BR68" s="193"/>
      <c r="BS68" s="196"/>
      <c r="BT68" s="195"/>
      <c r="BU68" s="193"/>
      <c r="BV68" s="196"/>
      <c r="BW68" s="195"/>
      <c r="BX68" s="193"/>
      <c r="BY68" s="196"/>
    </row>
    <row r="69" spans="3:77" ht="13.5" customHeight="1">
      <c r="C69" s="195"/>
      <c r="D69" s="193"/>
      <c r="E69" s="193"/>
      <c r="F69" s="195"/>
      <c r="G69" s="193"/>
      <c r="H69" s="196"/>
      <c r="I69" s="193"/>
      <c r="J69" s="193"/>
      <c r="K69" s="193"/>
      <c r="L69" s="195"/>
      <c r="M69" s="193"/>
      <c r="N69" s="196"/>
      <c r="O69" s="195"/>
      <c r="P69" s="193"/>
      <c r="Q69" s="196"/>
      <c r="R69" s="195"/>
      <c r="S69" s="193"/>
      <c r="T69" s="196"/>
      <c r="U69" s="195"/>
      <c r="V69" s="193"/>
      <c r="W69" s="196"/>
      <c r="X69" s="195"/>
      <c r="Y69" s="193"/>
      <c r="Z69" s="196"/>
      <c r="AA69" s="195"/>
      <c r="AB69" s="193"/>
      <c r="AC69" s="196"/>
      <c r="AD69" s="195"/>
      <c r="AE69" s="193"/>
      <c r="AF69" s="196"/>
      <c r="AG69" s="195"/>
      <c r="AH69" s="193"/>
      <c r="AI69" s="196"/>
      <c r="AJ69" s="195"/>
      <c r="AK69" s="193"/>
      <c r="AL69" s="196"/>
      <c r="AM69" s="195"/>
      <c r="AN69" s="193"/>
      <c r="AO69" s="196"/>
      <c r="AP69" s="195"/>
      <c r="AQ69" s="193"/>
      <c r="AR69" s="196"/>
      <c r="AS69" s="195"/>
      <c r="AT69" s="193"/>
      <c r="AU69" s="196"/>
      <c r="AV69" s="195"/>
      <c r="AW69" s="193"/>
      <c r="AX69" s="196"/>
      <c r="AY69" s="195"/>
      <c r="AZ69" s="193"/>
      <c r="BA69" s="196"/>
      <c r="BB69" s="195"/>
      <c r="BC69" s="193"/>
      <c r="BD69" s="196"/>
      <c r="BE69" s="195"/>
      <c r="BF69" s="193"/>
      <c r="BG69" s="196"/>
      <c r="BH69" s="195"/>
      <c r="BI69" s="193"/>
      <c r="BJ69" s="196"/>
      <c r="BK69" s="195"/>
      <c r="BL69" s="193"/>
      <c r="BM69" s="196"/>
      <c r="BN69" s="195"/>
      <c r="BO69" s="193"/>
      <c r="BP69" s="196"/>
      <c r="BQ69" s="195"/>
      <c r="BR69" s="193"/>
      <c r="BS69" s="196"/>
      <c r="BT69" s="195"/>
      <c r="BU69" s="193"/>
      <c r="BV69" s="196"/>
      <c r="BW69" s="195"/>
      <c r="BX69" s="193"/>
      <c r="BY69" s="196"/>
    </row>
    <row r="70" spans="3:77" ht="13.5" customHeight="1">
      <c r="C70" s="195"/>
      <c r="D70" s="193"/>
      <c r="E70" s="193"/>
      <c r="F70" s="195"/>
      <c r="G70" s="193"/>
      <c r="H70" s="196"/>
      <c r="I70" s="193"/>
      <c r="J70" s="193"/>
      <c r="K70" s="193"/>
      <c r="L70" s="195"/>
      <c r="M70" s="193"/>
      <c r="N70" s="196"/>
      <c r="O70" s="195"/>
      <c r="P70" s="193"/>
      <c r="Q70" s="196"/>
      <c r="R70" s="195"/>
      <c r="S70" s="193"/>
      <c r="T70" s="196"/>
      <c r="U70" s="195"/>
      <c r="V70" s="193"/>
      <c r="W70" s="196"/>
      <c r="X70" s="195"/>
      <c r="Y70" s="193"/>
      <c r="Z70" s="196"/>
      <c r="AA70" s="195"/>
      <c r="AB70" s="193"/>
      <c r="AC70" s="196"/>
      <c r="AD70" s="195"/>
      <c r="AE70" s="193"/>
      <c r="AF70" s="196"/>
      <c r="AG70" s="195"/>
      <c r="AH70" s="193"/>
      <c r="AI70" s="196"/>
      <c r="AJ70" s="195"/>
      <c r="AK70" s="193"/>
      <c r="AL70" s="196"/>
      <c r="AM70" s="195"/>
      <c r="AN70" s="193"/>
      <c r="AO70" s="196"/>
      <c r="AP70" s="195"/>
      <c r="AQ70" s="193"/>
      <c r="AR70" s="196"/>
      <c r="AS70" s="195"/>
      <c r="AT70" s="193"/>
      <c r="AU70" s="196"/>
      <c r="AV70" s="195"/>
      <c r="AW70" s="193"/>
      <c r="AX70" s="196"/>
      <c r="AY70" s="195"/>
      <c r="AZ70" s="193"/>
      <c r="BA70" s="196"/>
      <c r="BB70" s="195"/>
      <c r="BC70" s="193"/>
      <c r="BD70" s="196"/>
      <c r="BE70" s="195"/>
      <c r="BF70" s="193"/>
      <c r="BG70" s="196"/>
      <c r="BH70" s="195"/>
      <c r="BI70" s="193"/>
      <c r="BJ70" s="196"/>
      <c r="BK70" s="195"/>
      <c r="BL70" s="193"/>
      <c r="BM70" s="196"/>
      <c r="BN70" s="195"/>
      <c r="BO70" s="193"/>
      <c r="BP70" s="196"/>
      <c r="BQ70" s="195"/>
      <c r="BR70" s="193"/>
      <c r="BS70" s="196"/>
      <c r="BT70" s="195"/>
      <c r="BU70" s="193"/>
      <c r="BV70" s="196"/>
      <c r="BW70" s="195"/>
      <c r="BX70" s="193"/>
      <c r="BY70" s="196"/>
    </row>
    <row r="71" spans="3:77" ht="13.5" customHeight="1">
      <c r="C71" s="195"/>
      <c r="D71" s="193"/>
      <c r="E71" s="193"/>
      <c r="F71" s="195"/>
      <c r="G71" s="193"/>
      <c r="H71" s="196"/>
      <c r="I71" s="193"/>
      <c r="J71" s="193"/>
      <c r="K71" s="193"/>
      <c r="L71" s="195"/>
      <c r="M71" s="193"/>
      <c r="N71" s="196"/>
      <c r="O71" s="195"/>
      <c r="P71" s="193"/>
      <c r="Q71" s="196"/>
      <c r="R71" s="195"/>
      <c r="S71" s="193"/>
      <c r="T71" s="196"/>
      <c r="U71" s="195"/>
      <c r="V71" s="193"/>
      <c r="W71" s="196"/>
      <c r="X71" s="195"/>
      <c r="Y71" s="193"/>
      <c r="Z71" s="196"/>
      <c r="AA71" s="195"/>
      <c r="AB71" s="193"/>
      <c r="AC71" s="196"/>
      <c r="AD71" s="195"/>
      <c r="AE71" s="193"/>
      <c r="AF71" s="196"/>
      <c r="AG71" s="195"/>
      <c r="AH71" s="193"/>
      <c r="AI71" s="196"/>
      <c r="AJ71" s="195"/>
      <c r="AK71" s="193"/>
      <c r="AL71" s="196"/>
      <c r="AM71" s="195"/>
      <c r="AN71" s="193"/>
      <c r="AO71" s="196"/>
      <c r="AP71" s="195"/>
      <c r="AQ71" s="193"/>
      <c r="AR71" s="196"/>
      <c r="AS71" s="195"/>
      <c r="AT71" s="193"/>
      <c r="AU71" s="196"/>
      <c r="AV71" s="195"/>
      <c r="AW71" s="193"/>
      <c r="AX71" s="196"/>
      <c r="AY71" s="195"/>
      <c r="AZ71" s="193"/>
      <c r="BA71" s="196"/>
      <c r="BB71" s="195"/>
      <c r="BC71" s="193"/>
      <c r="BD71" s="196"/>
      <c r="BE71" s="195"/>
      <c r="BF71" s="193"/>
      <c r="BG71" s="196"/>
      <c r="BH71" s="195"/>
      <c r="BI71" s="193"/>
      <c r="BJ71" s="196"/>
      <c r="BK71" s="195"/>
      <c r="BL71" s="193"/>
      <c r="BM71" s="196"/>
      <c r="BN71" s="195"/>
      <c r="BO71" s="193"/>
      <c r="BP71" s="196"/>
      <c r="BQ71" s="195"/>
      <c r="BR71" s="193"/>
      <c r="BS71" s="196"/>
      <c r="BT71" s="195"/>
      <c r="BU71" s="193"/>
      <c r="BV71" s="196"/>
      <c r="BW71" s="195"/>
      <c r="BX71" s="193"/>
      <c r="BY71" s="196"/>
    </row>
    <row r="72" spans="3:77" ht="13.5" customHeight="1">
      <c r="C72" s="195"/>
      <c r="D72" s="193"/>
      <c r="E72" s="193"/>
      <c r="F72" s="195"/>
      <c r="G72" s="193"/>
      <c r="H72" s="196"/>
      <c r="I72" s="193"/>
      <c r="J72" s="193"/>
      <c r="K72" s="193"/>
      <c r="L72" s="195"/>
      <c r="M72" s="193"/>
      <c r="N72" s="196"/>
      <c r="O72" s="195"/>
      <c r="P72" s="193"/>
      <c r="Q72" s="196"/>
      <c r="R72" s="195"/>
      <c r="S72" s="193"/>
      <c r="T72" s="196"/>
      <c r="U72" s="195"/>
      <c r="V72" s="193"/>
      <c r="W72" s="196"/>
      <c r="X72" s="195"/>
      <c r="Y72" s="193"/>
      <c r="Z72" s="196"/>
      <c r="AA72" s="195"/>
      <c r="AB72" s="193"/>
      <c r="AC72" s="196"/>
      <c r="AD72" s="195"/>
      <c r="AE72" s="193"/>
      <c r="AF72" s="196"/>
      <c r="AG72" s="195"/>
      <c r="AH72" s="193"/>
      <c r="AI72" s="196"/>
      <c r="AJ72" s="195"/>
      <c r="AK72" s="193"/>
      <c r="AL72" s="196"/>
      <c r="AM72" s="195"/>
      <c r="AN72" s="193"/>
      <c r="AO72" s="196"/>
      <c r="AP72" s="195"/>
      <c r="AQ72" s="193"/>
      <c r="AR72" s="196"/>
      <c r="AS72" s="195"/>
      <c r="AT72" s="193"/>
      <c r="AU72" s="196"/>
      <c r="AV72" s="195"/>
      <c r="AW72" s="193"/>
      <c r="AX72" s="196"/>
      <c r="AY72" s="195"/>
      <c r="AZ72" s="193"/>
      <c r="BA72" s="196"/>
      <c r="BB72" s="195"/>
      <c r="BC72" s="193"/>
      <c r="BD72" s="196"/>
      <c r="BE72" s="195"/>
      <c r="BF72" s="193"/>
      <c r="BG72" s="196"/>
      <c r="BH72" s="195"/>
      <c r="BI72" s="193"/>
      <c r="BJ72" s="196"/>
      <c r="BK72" s="195"/>
      <c r="BL72" s="193"/>
      <c r="BM72" s="196"/>
      <c r="BN72" s="195"/>
      <c r="BO72" s="193"/>
      <c r="BP72" s="196"/>
      <c r="BQ72" s="195"/>
      <c r="BR72" s="193"/>
      <c r="BS72" s="196"/>
      <c r="BT72" s="195"/>
      <c r="BU72" s="193"/>
      <c r="BV72" s="196"/>
      <c r="BW72" s="195"/>
      <c r="BX72" s="193"/>
      <c r="BY72" s="196"/>
    </row>
    <row r="73" spans="3:77" ht="13.5" customHeight="1">
      <c r="C73" s="195"/>
      <c r="D73" s="193"/>
      <c r="E73" s="193"/>
      <c r="F73" s="195"/>
      <c r="G73" s="193"/>
      <c r="H73" s="196"/>
      <c r="I73" s="193"/>
      <c r="J73" s="193"/>
      <c r="K73" s="193"/>
      <c r="L73" s="195"/>
      <c r="M73" s="193"/>
      <c r="N73" s="196"/>
      <c r="O73" s="195"/>
      <c r="P73" s="193"/>
      <c r="Q73" s="196"/>
      <c r="R73" s="195"/>
      <c r="S73" s="193"/>
      <c r="T73" s="196"/>
      <c r="U73" s="195"/>
      <c r="V73" s="193"/>
      <c r="W73" s="196"/>
      <c r="X73" s="195"/>
      <c r="Y73" s="193"/>
      <c r="Z73" s="196"/>
      <c r="AA73" s="195"/>
      <c r="AB73" s="193"/>
      <c r="AC73" s="196"/>
      <c r="AD73" s="195"/>
      <c r="AE73" s="193"/>
      <c r="AF73" s="196"/>
      <c r="AG73" s="195"/>
      <c r="AH73" s="193"/>
      <c r="AI73" s="196"/>
      <c r="AJ73" s="195"/>
      <c r="AK73" s="193"/>
      <c r="AL73" s="196"/>
      <c r="AM73" s="195"/>
      <c r="AN73" s="193"/>
      <c r="AO73" s="196"/>
      <c r="AP73" s="195"/>
      <c r="AQ73" s="193"/>
      <c r="AR73" s="196"/>
      <c r="AS73" s="195"/>
      <c r="AT73" s="193"/>
      <c r="AU73" s="196"/>
      <c r="AV73" s="195"/>
      <c r="AW73" s="193"/>
      <c r="AX73" s="196"/>
      <c r="AY73" s="195"/>
      <c r="AZ73" s="193"/>
      <c r="BA73" s="196"/>
      <c r="BB73" s="195"/>
      <c r="BC73" s="193"/>
      <c r="BD73" s="196"/>
      <c r="BE73" s="195"/>
      <c r="BF73" s="193"/>
      <c r="BG73" s="196"/>
      <c r="BH73" s="195"/>
      <c r="BI73" s="193"/>
      <c r="BJ73" s="196"/>
      <c r="BK73" s="195"/>
      <c r="BL73" s="193"/>
      <c r="BM73" s="196"/>
      <c r="BN73" s="195"/>
      <c r="BO73" s="193"/>
      <c r="BP73" s="196"/>
      <c r="BQ73" s="195"/>
      <c r="BR73" s="193"/>
      <c r="BS73" s="196"/>
      <c r="BT73" s="195"/>
      <c r="BU73" s="193"/>
      <c r="BV73" s="196"/>
      <c r="BW73" s="195"/>
      <c r="BX73" s="193"/>
      <c r="BY73" s="196"/>
    </row>
    <row r="74" spans="3:77" ht="13.5" customHeight="1">
      <c r="C74" s="195"/>
      <c r="D74" s="193"/>
      <c r="E74" s="193"/>
      <c r="F74" s="195"/>
      <c r="G74" s="193"/>
      <c r="H74" s="196"/>
      <c r="I74" s="193"/>
      <c r="J74" s="193"/>
      <c r="K74" s="193"/>
      <c r="L74" s="195"/>
      <c r="M74" s="193"/>
      <c r="N74" s="196"/>
      <c r="O74" s="195"/>
      <c r="P74" s="193"/>
      <c r="Q74" s="196"/>
      <c r="R74" s="195"/>
      <c r="S74" s="193"/>
      <c r="T74" s="196"/>
      <c r="U74" s="195"/>
      <c r="V74" s="193"/>
      <c r="W74" s="196"/>
      <c r="X74" s="195"/>
      <c r="Y74" s="193"/>
      <c r="Z74" s="196"/>
      <c r="AA74" s="195"/>
      <c r="AB74" s="193"/>
      <c r="AC74" s="196"/>
      <c r="AD74" s="195"/>
      <c r="AE74" s="193"/>
      <c r="AF74" s="196"/>
      <c r="AG74" s="195"/>
      <c r="AH74" s="193"/>
      <c r="AI74" s="196"/>
      <c r="AJ74" s="195"/>
      <c r="AK74" s="193"/>
      <c r="AL74" s="196"/>
      <c r="AM74" s="195"/>
      <c r="AN74" s="193"/>
      <c r="AO74" s="196"/>
      <c r="AP74" s="195"/>
      <c r="AQ74" s="193"/>
      <c r="AR74" s="196"/>
      <c r="AS74" s="195"/>
      <c r="AT74" s="193"/>
      <c r="AU74" s="196"/>
      <c r="AV74" s="195"/>
      <c r="AW74" s="193"/>
      <c r="AX74" s="196"/>
      <c r="AY74" s="195"/>
      <c r="AZ74" s="193"/>
      <c r="BA74" s="196"/>
      <c r="BB74" s="195"/>
      <c r="BC74" s="193"/>
      <c r="BD74" s="196"/>
      <c r="BE74" s="195"/>
      <c r="BF74" s="193"/>
      <c r="BG74" s="196"/>
      <c r="BH74" s="195"/>
      <c r="BI74" s="193"/>
      <c r="BJ74" s="196"/>
      <c r="BK74" s="195"/>
      <c r="BL74" s="193"/>
      <c r="BM74" s="196"/>
      <c r="BN74" s="195"/>
      <c r="BO74" s="193"/>
      <c r="BP74" s="196"/>
      <c r="BQ74" s="195"/>
      <c r="BR74" s="193"/>
      <c r="BS74" s="196"/>
      <c r="BT74" s="195"/>
      <c r="BU74" s="193"/>
      <c r="BV74" s="196"/>
      <c r="BW74" s="195"/>
      <c r="BX74" s="193"/>
      <c r="BY74" s="196"/>
    </row>
    <row r="75" spans="3:77" ht="13.5" customHeight="1">
      <c r="C75" s="195"/>
      <c r="D75" s="193"/>
      <c r="E75" s="193"/>
      <c r="F75" s="195"/>
      <c r="G75" s="193"/>
      <c r="H75" s="196"/>
      <c r="I75" s="193"/>
      <c r="J75" s="193"/>
      <c r="K75" s="193"/>
      <c r="L75" s="195"/>
      <c r="M75" s="193"/>
      <c r="N75" s="196"/>
      <c r="O75" s="195"/>
      <c r="P75" s="193"/>
      <c r="Q75" s="196"/>
      <c r="R75" s="195"/>
      <c r="S75" s="193"/>
      <c r="T75" s="196"/>
      <c r="U75" s="195"/>
      <c r="V75" s="193"/>
      <c r="W75" s="196"/>
      <c r="X75" s="195"/>
      <c r="Y75" s="193"/>
      <c r="Z75" s="196"/>
      <c r="AA75" s="195"/>
      <c r="AB75" s="193"/>
      <c r="AC75" s="196"/>
      <c r="AD75" s="195"/>
      <c r="AE75" s="193"/>
      <c r="AF75" s="196"/>
      <c r="AG75" s="195"/>
      <c r="AH75" s="193"/>
      <c r="AI75" s="196"/>
      <c r="AJ75" s="195"/>
      <c r="AK75" s="193"/>
      <c r="AL75" s="196"/>
      <c r="AM75" s="195"/>
      <c r="AN75" s="193"/>
      <c r="AO75" s="196"/>
      <c r="AP75" s="195"/>
      <c r="AQ75" s="193"/>
      <c r="AR75" s="196"/>
      <c r="AS75" s="195"/>
      <c r="AT75" s="193"/>
      <c r="AU75" s="196"/>
      <c r="AV75" s="195"/>
      <c r="AW75" s="193"/>
      <c r="AX75" s="196"/>
      <c r="AY75" s="195"/>
      <c r="AZ75" s="193"/>
      <c r="BA75" s="196"/>
      <c r="BB75" s="195"/>
      <c r="BC75" s="193"/>
      <c r="BD75" s="196"/>
      <c r="BE75" s="195"/>
      <c r="BF75" s="193"/>
      <c r="BG75" s="196"/>
      <c r="BH75" s="195"/>
      <c r="BI75" s="193"/>
      <c r="BJ75" s="196"/>
      <c r="BK75" s="195"/>
      <c r="BL75" s="193"/>
      <c r="BM75" s="196"/>
      <c r="BN75" s="195"/>
      <c r="BO75" s="193"/>
      <c r="BP75" s="196"/>
      <c r="BQ75" s="195"/>
      <c r="BR75" s="193"/>
      <c r="BS75" s="196"/>
      <c r="BT75" s="195"/>
      <c r="BU75" s="193"/>
      <c r="BV75" s="196"/>
      <c r="BW75" s="195"/>
      <c r="BX75" s="193"/>
      <c r="BY75" s="196"/>
    </row>
    <row r="76" spans="3:77" ht="13.5" customHeight="1">
      <c r="C76" s="195"/>
      <c r="D76" s="193"/>
      <c r="E76" s="193"/>
      <c r="F76" s="195"/>
      <c r="G76" s="193"/>
      <c r="H76" s="196"/>
      <c r="I76" s="193"/>
      <c r="J76" s="193"/>
      <c r="K76" s="193"/>
      <c r="L76" s="195"/>
      <c r="M76" s="193"/>
      <c r="N76" s="196"/>
      <c r="O76" s="195"/>
      <c r="P76" s="193"/>
      <c r="Q76" s="196"/>
      <c r="R76" s="195"/>
      <c r="S76" s="193"/>
      <c r="T76" s="196"/>
      <c r="U76" s="195"/>
      <c r="V76" s="193"/>
      <c r="W76" s="196"/>
      <c r="X76" s="195"/>
      <c r="Y76" s="193"/>
      <c r="Z76" s="196"/>
      <c r="AA76" s="195"/>
      <c r="AB76" s="193"/>
      <c r="AC76" s="196"/>
      <c r="AD76" s="195"/>
      <c r="AE76" s="193"/>
      <c r="AF76" s="196"/>
      <c r="AG76" s="195"/>
      <c r="AH76" s="193"/>
      <c r="AI76" s="196"/>
      <c r="AJ76" s="195"/>
      <c r="AK76" s="193"/>
      <c r="AL76" s="196"/>
      <c r="AM76" s="195"/>
      <c r="AN76" s="193"/>
      <c r="AO76" s="196"/>
      <c r="AP76" s="195"/>
      <c r="AQ76" s="193"/>
      <c r="AR76" s="196"/>
      <c r="AS76" s="195"/>
      <c r="AT76" s="193"/>
      <c r="AU76" s="196"/>
      <c r="AV76" s="195"/>
      <c r="AW76" s="193"/>
      <c r="AX76" s="196"/>
      <c r="AY76" s="195"/>
      <c r="AZ76" s="193"/>
      <c r="BA76" s="196"/>
      <c r="BB76" s="195"/>
      <c r="BC76" s="193"/>
      <c r="BD76" s="196"/>
      <c r="BE76" s="195"/>
      <c r="BF76" s="193"/>
      <c r="BG76" s="196"/>
      <c r="BH76" s="195"/>
      <c r="BI76" s="193"/>
      <c r="BJ76" s="196"/>
      <c r="BK76" s="195"/>
      <c r="BL76" s="193"/>
      <c r="BM76" s="196"/>
      <c r="BN76" s="195"/>
      <c r="BO76" s="193"/>
      <c r="BP76" s="196"/>
      <c r="BQ76" s="195"/>
      <c r="BR76" s="193"/>
      <c r="BS76" s="196"/>
      <c r="BT76" s="195"/>
      <c r="BU76" s="193"/>
      <c r="BV76" s="196"/>
      <c r="BW76" s="195"/>
      <c r="BX76" s="193"/>
      <c r="BY76" s="196"/>
    </row>
    <row r="77" spans="3:77" ht="13.5" customHeight="1">
      <c r="C77" s="195"/>
      <c r="D77" s="193"/>
      <c r="E77" s="193"/>
      <c r="F77" s="195"/>
      <c r="G77" s="193"/>
      <c r="H77" s="196"/>
      <c r="I77" s="193"/>
      <c r="J77" s="193"/>
      <c r="K77" s="193"/>
      <c r="L77" s="195"/>
      <c r="M77" s="193"/>
      <c r="N77" s="196"/>
      <c r="O77" s="195"/>
      <c r="P77" s="193"/>
      <c r="Q77" s="196"/>
      <c r="R77" s="195"/>
      <c r="S77" s="193"/>
      <c r="T77" s="196"/>
      <c r="U77" s="195"/>
      <c r="V77" s="193"/>
      <c r="W77" s="196"/>
      <c r="X77" s="195"/>
      <c r="Y77" s="193"/>
      <c r="Z77" s="196"/>
      <c r="AA77" s="195"/>
      <c r="AB77" s="193"/>
      <c r="AC77" s="196"/>
      <c r="AD77" s="195"/>
      <c r="AE77" s="193"/>
      <c r="AF77" s="196"/>
      <c r="AG77" s="195"/>
      <c r="AH77" s="193"/>
      <c r="AI77" s="196"/>
      <c r="AJ77" s="195"/>
      <c r="AK77" s="193"/>
      <c r="AL77" s="196"/>
      <c r="AM77" s="195"/>
      <c r="AN77" s="193"/>
      <c r="AO77" s="196"/>
      <c r="AP77" s="195"/>
      <c r="AQ77" s="193"/>
      <c r="AR77" s="196"/>
      <c r="AS77" s="195"/>
      <c r="AT77" s="193"/>
      <c r="AU77" s="196"/>
      <c r="AV77" s="195"/>
      <c r="AW77" s="193"/>
      <c r="AX77" s="196"/>
      <c r="AY77" s="195"/>
      <c r="AZ77" s="193"/>
      <c r="BA77" s="196"/>
      <c r="BB77" s="195"/>
      <c r="BC77" s="193"/>
      <c r="BD77" s="196"/>
      <c r="BE77" s="195"/>
      <c r="BF77" s="193"/>
      <c r="BG77" s="196"/>
      <c r="BH77" s="195"/>
      <c r="BI77" s="193"/>
      <c r="BJ77" s="196"/>
      <c r="BK77" s="195"/>
      <c r="BL77" s="193"/>
      <c r="BM77" s="196"/>
      <c r="BN77" s="195"/>
      <c r="BO77" s="193"/>
      <c r="BP77" s="196"/>
      <c r="BQ77" s="195"/>
      <c r="BR77" s="193"/>
      <c r="BS77" s="196"/>
      <c r="BT77" s="195"/>
      <c r="BU77" s="193"/>
      <c r="BV77" s="196"/>
      <c r="BW77" s="195"/>
      <c r="BX77" s="193"/>
      <c r="BY77" s="196"/>
    </row>
    <row r="78" spans="3:77" ht="13.5" customHeight="1">
      <c r="C78" s="195"/>
      <c r="D78" s="193"/>
      <c r="E78" s="193"/>
      <c r="F78" s="195"/>
      <c r="G78" s="193"/>
      <c r="H78" s="196"/>
      <c r="I78" s="193"/>
      <c r="J78" s="193"/>
      <c r="K78" s="193"/>
      <c r="L78" s="195"/>
      <c r="M78" s="193"/>
      <c r="N78" s="196"/>
      <c r="O78" s="195"/>
      <c r="P78" s="193"/>
      <c r="Q78" s="196"/>
      <c r="R78" s="195"/>
      <c r="S78" s="193"/>
      <c r="T78" s="196"/>
      <c r="U78" s="195"/>
      <c r="V78" s="193"/>
      <c r="W78" s="196"/>
      <c r="X78" s="195"/>
      <c r="Y78" s="193"/>
      <c r="Z78" s="196"/>
      <c r="AA78" s="195"/>
      <c r="AB78" s="193"/>
      <c r="AC78" s="196"/>
      <c r="AD78" s="195"/>
      <c r="AE78" s="193"/>
      <c r="AF78" s="196"/>
      <c r="AG78" s="195"/>
      <c r="AH78" s="193"/>
      <c r="AI78" s="196"/>
      <c r="AJ78" s="195"/>
      <c r="AK78" s="193"/>
      <c r="AL78" s="196"/>
      <c r="AM78" s="195"/>
      <c r="AN78" s="193"/>
      <c r="AO78" s="196"/>
      <c r="AP78" s="195"/>
      <c r="AQ78" s="193"/>
      <c r="AR78" s="196"/>
      <c r="AS78" s="195"/>
      <c r="AT78" s="193"/>
      <c r="AU78" s="196"/>
      <c r="AV78" s="195"/>
      <c r="AW78" s="193"/>
      <c r="AX78" s="196"/>
      <c r="AY78" s="195"/>
      <c r="AZ78" s="193"/>
      <c r="BA78" s="196"/>
      <c r="BB78" s="195"/>
      <c r="BC78" s="193"/>
      <c r="BD78" s="196"/>
      <c r="BE78" s="195"/>
      <c r="BF78" s="193"/>
      <c r="BG78" s="196"/>
      <c r="BH78" s="195"/>
      <c r="BI78" s="193"/>
      <c r="BJ78" s="196"/>
      <c r="BK78" s="195"/>
      <c r="BL78" s="193"/>
      <c r="BM78" s="196"/>
      <c r="BN78" s="195"/>
      <c r="BO78" s="193"/>
      <c r="BP78" s="196"/>
      <c r="BQ78" s="195"/>
      <c r="BR78" s="193"/>
      <c r="BS78" s="196"/>
      <c r="BT78" s="195"/>
      <c r="BU78" s="193"/>
      <c r="BV78" s="196"/>
      <c r="BW78" s="195"/>
      <c r="BX78" s="193"/>
      <c r="BY78" s="196"/>
    </row>
    <row r="79" spans="3:77" ht="13.5" customHeight="1">
      <c r="C79" s="195"/>
      <c r="D79" s="193"/>
      <c r="E79" s="193"/>
      <c r="F79" s="195"/>
      <c r="G79" s="193"/>
      <c r="H79" s="196"/>
      <c r="I79" s="193"/>
      <c r="J79" s="193"/>
      <c r="K79" s="193"/>
      <c r="L79" s="195"/>
      <c r="M79" s="193"/>
      <c r="N79" s="196"/>
      <c r="O79" s="195"/>
      <c r="P79" s="193"/>
      <c r="Q79" s="196"/>
      <c r="R79" s="195"/>
      <c r="S79" s="193"/>
      <c r="T79" s="196"/>
      <c r="U79" s="195"/>
      <c r="V79" s="193"/>
      <c r="W79" s="196"/>
      <c r="X79" s="195"/>
      <c r="Y79" s="193"/>
      <c r="Z79" s="196"/>
      <c r="AA79" s="195"/>
      <c r="AB79" s="193"/>
      <c r="AC79" s="196"/>
      <c r="AD79" s="195"/>
      <c r="AE79" s="193"/>
      <c r="AF79" s="196"/>
      <c r="AG79" s="195"/>
      <c r="AH79" s="193"/>
      <c r="AI79" s="196"/>
      <c r="AJ79" s="195"/>
      <c r="AK79" s="193"/>
      <c r="AL79" s="196"/>
      <c r="AM79" s="195"/>
      <c r="AN79" s="193"/>
      <c r="AO79" s="196"/>
      <c r="AP79" s="195"/>
      <c r="AQ79" s="193"/>
      <c r="AR79" s="196"/>
      <c r="AS79" s="195"/>
      <c r="AT79" s="193"/>
      <c r="AU79" s="196"/>
      <c r="AV79" s="195"/>
      <c r="AW79" s="193"/>
      <c r="AX79" s="196"/>
      <c r="AY79" s="195"/>
      <c r="AZ79" s="193"/>
      <c r="BA79" s="196"/>
      <c r="BB79" s="195"/>
      <c r="BC79" s="193"/>
      <c r="BD79" s="196"/>
      <c r="BE79" s="195"/>
      <c r="BF79" s="193"/>
      <c r="BG79" s="196"/>
      <c r="BH79" s="195"/>
      <c r="BI79" s="193"/>
      <c r="BJ79" s="196"/>
      <c r="BK79" s="195"/>
      <c r="BL79" s="193"/>
      <c r="BM79" s="196"/>
      <c r="BN79" s="195"/>
      <c r="BO79" s="193"/>
      <c r="BP79" s="196"/>
      <c r="BQ79" s="195"/>
      <c r="BR79" s="193"/>
      <c r="BS79" s="196"/>
      <c r="BT79" s="195"/>
      <c r="BU79" s="193"/>
      <c r="BV79" s="196"/>
      <c r="BW79" s="195"/>
      <c r="BX79" s="193"/>
      <c r="BY79" s="196"/>
    </row>
    <row r="80" spans="3:77" ht="13.5" customHeight="1">
      <c r="C80" s="195"/>
      <c r="D80" s="193"/>
      <c r="E80" s="193"/>
      <c r="F80" s="195"/>
      <c r="G80" s="193"/>
      <c r="H80" s="196"/>
      <c r="I80" s="193"/>
      <c r="J80" s="193"/>
      <c r="K80" s="193"/>
      <c r="L80" s="195"/>
      <c r="M80" s="193"/>
      <c r="N80" s="196"/>
      <c r="O80" s="195"/>
      <c r="P80" s="193"/>
      <c r="Q80" s="196"/>
      <c r="R80" s="195"/>
      <c r="S80" s="193"/>
      <c r="T80" s="196"/>
      <c r="U80" s="195"/>
      <c r="V80" s="193"/>
      <c r="W80" s="196"/>
      <c r="X80" s="195"/>
      <c r="Y80" s="193"/>
      <c r="Z80" s="196"/>
      <c r="AA80" s="195"/>
      <c r="AB80" s="193"/>
      <c r="AC80" s="196"/>
      <c r="AD80" s="195"/>
      <c r="AE80" s="193"/>
      <c r="AF80" s="196"/>
      <c r="AG80" s="195"/>
      <c r="AH80" s="193"/>
      <c r="AI80" s="196"/>
      <c r="AJ80" s="195"/>
      <c r="AK80" s="193"/>
      <c r="AL80" s="196"/>
      <c r="AM80" s="195"/>
      <c r="AN80" s="193"/>
      <c r="AO80" s="196"/>
      <c r="AP80" s="195"/>
      <c r="AQ80" s="193"/>
      <c r="AR80" s="196"/>
      <c r="AS80" s="195"/>
      <c r="AT80" s="193"/>
      <c r="AU80" s="196"/>
      <c r="AV80" s="195"/>
      <c r="AW80" s="193"/>
      <c r="AX80" s="196"/>
      <c r="AY80" s="195"/>
      <c r="AZ80" s="193"/>
      <c r="BA80" s="196"/>
      <c r="BB80" s="195"/>
      <c r="BC80" s="193"/>
      <c r="BD80" s="196"/>
      <c r="BE80" s="195"/>
      <c r="BF80" s="193"/>
      <c r="BG80" s="196"/>
      <c r="BH80" s="195"/>
      <c r="BI80" s="193"/>
      <c r="BJ80" s="196"/>
      <c r="BK80" s="195"/>
      <c r="BL80" s="193"/>
      <c r="BM80" s="196"/>
      <c r="BN80" s="195"/>
      <c r="BO80" s="193"/>
      <c r="BP80" s="196"/>
      <c r="BQ80" s="195"/>
      <c r="BR80" s="193"/>
      <c r="BS80" s="196"/>
      <c r="BT80" s="195"/>
      <c r="BU80" s="193"/>
      <c r="BV80" s="196"/>
      <c r="BW80" s="195"/>
      <c r="BX80" s="193"/>
      <c r="BY80" s="196"/>
    </row>
    <row r="81" spans="3:77" ht="13.5" customHeight="1">
      <c r="C81" s="195"/>
      <c r="D81" s="193"/>
      <c r="E81" s="193"/>
      <c r="F81" s="195"/>
      <c r="G81" s="193"/>
      <c r="H81" s="196"/>
      <c r="I81" s="193"/>
      <c r="J81" s="193"/>
      <c r="K81" s="193"/>
      <c r="L81" s="195"/>
      <c r="M81" s="193"/>
      <c r="N81" s="196"/>
      <c r="O81" s="195"/>
      <c r="P81" s="193"/>
      <c r="Q81" s="196"/>
      <c r="R81" s="195"/>
      <c r="S81" s="193"/>
      <c r="T81" s="196"/>
      <c r="U81" s="195"/>
      <c r="V81" s="193"/>
      <c r="W81" s="196"/>
      <c r="X81" s="195"/>
      <c r="Y81" s="193"/>
      <c r="Z81" s="196"/>
      <c r="AA81" s="195"/>
      <c r="AB81" s="193"/>
      <c r="AC81" s="196"/>
      <c r="AD81" s="195"/>
      <c r="AE81" s="193"/>
      <c r="AF81" s="196"/>
      <c r="AG81" s="195"/>
      <c r="AH81" s="193"/>
      <c r="AI81" s="196"/>
      <c r="AJ81" s="195"/>
      <c r="AK81" s="193"/>
      <c r="AL81" s="196"/>
      <c r="AM81" s="195"/>
      <c r="AN81" s="193"/>
      <c r="AO81" s="196"/>
      <c r="AP81" s="195"/>
      <c r="AQ81" s="193"/>
      <c r="AR81" s="196"/>
      <c r="AS81" s="195"/>
      <c r="AT81" s="193"/>
      <c r="AU81" s="196"/>
      <c r="AV81" s="195"/>
      <c r="AW81" s="193"/>
      <c r="AX81" s="196"/>
      <c r="AY81" s="195"/>
      <c r="AZ81" s="193"/>
      <c r="BA81" s="196"/>
      <c r="BB81" s="195"/>
      <c r="BC81" s="193"/>
      <c r="BD81" s="196"/>
      <c r="BE81" s="195"/>
      <c r="BF81" s="193"/>
      <c r="BG81" s="196"/>
      <c r="BH81" s="195"/>
      <c r="BI81" s="193"/>
      <c r="BJ81" s="196"/>
      <c r="BK81" s="195"/>
      <c r="BL81" s="193"/>
      <c r="BM81" s="196"/>
      <c r="BN81" s="195"/>
      <c r="BO81" s="193"/>
      <c r="BP81" s="196"/>
      <c r="BQ81" s="195"/>
      <c r="BR81" s="193"/>
      <c r="BS81" s="196"/>
      <c r="BT81" s="195"/>
      <c r="BU81" s="193"/>
      <c r="BV81" s="196"/>
      <c r="BW81" s="195"/>
      <c r="BX81" s="193"/>
      <c r="BY81" s="196"/>
    </row>
    <row r="82" spans="3:77" ht="13.5" customHeight="1">
      <c r="C82" s="195"/>
      <c r="D82" s="193"/>
      <c r="E82" s="193"/>
      <c r="F82" s="195"/>
      <c r="G82" s="193"/>
      <c r="H82" s="196"/>
      <c r="I82" s="193"/>
      <c r="J82" s="193"/>
      <c r="K82" s="193"/>
      <c r="L82" s="195"/>
      <c r="M82" s="193"/>
      <c r="N82" s="196"/>
      <c r="O82" s="195"/>
      <c r="P82" s="193"/>
      <c r="Q82" s="196"/>
      <c r="R82" s="195"/>
      <c r="S82" s="193"/>
      <c r="T82" s="196"/>
      <c r="U82" s="195"/>
      <c r="V82" s="193"/>
      <c r="W82" s="196"/>
      <c r="X82" s="195"/>
      <c r="Y82" s="193"/>
      <c r="Z82" s="196"/>
      <c r="AA82" s="195"/>
      <c r="AB82" s="193"/>
      <c r="AC82" s="196"/>
      <c r="AD82" s="195"/>
      <c r="AE82" s="193"/>
      <c r="AF82" s="196"/>
      <c r="AG82" s="195"/>
      <c r="AH82" s="193"/>
      <c r="AI82" s="196"/>
      <c r="AJ82" s="195"/>
      <c r="AK82" s="193"/>
      <c r="AL82" s="196"/>
      <c r="AM82" s="195"/>
      <c r="AN82" s="193"/>
      <c r="AO82" s="196"/>
      <c r="AP82" s="195"/>
      <c r="AQ82" s="193"/>
      <c r="AR82" s="196"/>
      <c r="AS82" s="195"/>
      <c r="AT82" s="193"/>
      <c r="AU82" s="196"/>
      <c r="AV82" s="195"/>
      <c r="AW82" s="193"/>
      <c r="AX82" s="196"/>
      <c r="AY82" s="195"/>
      <c r="AZ82" s="193"/>
      <c r="BA82" s="196"/>
      <c r="BB82" s="195"/>
      <c r="BC82" s="193"/>
      <c r="BD82" s="196"/>
      <c r="BE82" s="195"/>
      <c r="BF82" s="193"/>
      <c r="BG82" s="196"/>
      <c r="BH82" s="195"/>
      <c r="BI82" s="193"/>
      <c r="BJ82" s="196"/>
      <c r="BK82" s="195"/>
      <c r="BL82" s="193"/>
      <c r="BM82" s="196"/>
      <c r="BN82" s="195"/>
      <c r="BO82" s="193"/>
      <c r="BP82" s="196"/>
      <c r="BQ82" s="195"/>
      <c r="BR82" s="193"/>
      <c r="BS82" s="196"/>
      <c r="BT82" s="195"/>
      <c r="BU82" s="193"/>
      <c r="BV82" s="196"/>
      <c r="BW82" s="195"/>
      <c r="BX82" s="193"/>
      <c r="BY82" s="196"/>
    </row>
    <row r="83" spans="3:77" ht="13.5" customHeight="1">
      <c r="C83" s="195"/>
      <c r="D83" s="193"/>
      <c r="E83" s="193"/>
      <c r="F83" s="195"/>
      <c r="G83" s="193"/>
      <c r="H83" s="196"/>
      <c r="I83" s="193"/>
      <c r="J83" s="193"/>
      <c r="K83" s="193"/>
      <c r="L83" s="195"/>
      <c r="M83" s="193"/>
      <c r="N83" s="196"/>
      <c r="O83" s="195"/>
      <c r="P83" s="193"/>
      <c r="Q83" s="196"/>
      <c r="R83" s="195"/>
      <c r="S83" s="193"/>
      <c r="T83" s="196"/>
      <c r="U83" s="195"/>
      <c r="V83" s="193"/>
      <c r="W83" s="196"/>
      <c r="X83" s="195"/>
      <c r="Y83" s="193"/>
      <c r="Z83" s="196"/>
      <c r="AA83" s="195"/>
      <c r="AB83" s="193"/>
      <c r="AC83" s="196"/>
      <c r="AD83" s="195"/>
      <c r="AE83" s="193"/>
      <c r="AF83" s="196"/>
      <c r="AG83" s="195"/>
      <c r="AH83" s="193"/>
      <c r="AI83" s="196"/>
      <c r="AJ83" s="195"/>
      <c r="AK83" s="193"/>
      <c r="AL83" s="196"/>
      <c r="AM83" s="195"/>
      <c r="AN83" s="193"/>
      <c r="AO83" s="196"/>
      <c r="AP83" s="195"/>
      <c r="AQ83" s="193"/>
      <c r="AR83" s="196"/>
      <c r="AS83" s="195"/>
      <c r="AT83" s="193"/>
      <c r="AU83" s="196"/>
      <c r="AV83" s="195"/>
      <c r="AW83" s="193"/>
      <c r="AX83" s="196"/>
      <c r="AY83" s="195"/>
      <c r="AZ83" s="193"/>
      <c r="BA83" s="196"/>
      <c r="BB83" s="195"/>
      <c r="BC83" s="193"/>
      <c r="BD83" s="196"/>
      <c r="BE83" s="195"/>
      <c r="BF83" s="193"/>
      <c r="BG83" s="196"/>
      <c r="BH83" s="195"/>
      <c r="BI83" s="193"/>
      <c r="BJ83" s="196"/>
      <c r="BK83" s="195"/>
      <c r="BL83" s="193"/>
      <c r="BM83" s="196"/>
      <c r="BN83" s="195"/>
      <c r="BO83" s="193"/>
      <c r="BP83" s="196"/>
      <c r="BQ83" s="195"/>
      <c r="BR83" s="193"/>
      <c r="BS83" s="196"/>
      <c r="BT83" s="195"/>
      <c r="BU83" s="193"/>
      <c r="BV83" s="196"/>
      <c r="BW83" s="195"/>
      <c r="BX83" s="193"/>
      <c r="BY83" s="196"/>
    </row>
    <row r="84" spans="3:77" ht="13.5" customHeight="1">
      <c r="C84" s="195"/>
      <c r="D84" s="193"/>
      <c r="E84" s="193"/>
      <c r="F84" s="195"/>
      <c r="G84" s="193"/>
      <c r="H84" s="196"/>
      <c r="I84" s="193"/>
      <c r="J84" s="193"/>
      <c r="K84" s="193"/>
      <c r="L84" s="195"/>
      <c r="M84" s="193"/>
      <c r="N84" s="196"/>
      <c r="O84" s="195"/>
      <c r="P84" s="193"/>
      <c r="Q84" s="196"/>
      <c r="R84" s="195"/>
      <c r="S84" s="193"/>
      <c r="T84" s="196"/>
      <c r="U84" s="195"/>
      <c r="V84" s="193"/>
      <c r="W84" s="196"/>
      <c r="X84" s="195"/>
      <c r="Y84" s="193"/>
      <c r="Z84" s="196"/>
      <c r="AA84" s="195"/>
      <c r="AB84" s="193"/>
      <c r="AC84" s="196"/>
      <c r="AD84" s="195"/>
      <c r="AE84" s="193"/>
      <c r="AF84" s="196"/>
      <c r="AG84" s="195"/>
      <c r="AH84" s="193"/>
      <c r="AI84" s="196"/>
      <c r="AJ84" s="195"/>
      <c r="AK84" s="193"/>
      <c r="AL84" s="196"/>
      <c r="AM84" s="195"/>
      <c r="AN84" s="193"/>
      <c r="AO84" s="196"/>
      <c r="AP84" s="195"/>
      <c r="AQ84" s="193"/>
      <c r="AR84" s="196"/>
      <c r="AS84" s="195"/>
      <c r="AT84" s="193"/>
      <c r="AU84" s="196"/>
      <c r="AV84" s="195"/>
      <c r="AW84" s="193"/>
      <c r="AX84" s="196"/>
      <c r="AY84" s="195"/>
      <c r="AZ84" s="193"/>
      <c r="BA84" s="196"/>
      <c r="BB84" s="195"/>
      <c r="BC84" s="193"/>
      <c r="BD84" s="196"/>
      <c r="BE84" s="195"/>
      <c r="BF84" s="193"/>
      <c r="BG84" s="196"/>
      <c r="BH84" s="195"/>
      <c r="BI84" s="193"/>
      <c r="BJ84" s="196"/>
      <c r="BK84" s="195"/>
      <c r="BL84" s="193"/>
      <c r="BM84" s="196"/>
      <c r="BN84" s="195"/>
      <c r="BO84" s="193"/>
      <c r="BP84" s="196"/>
      <c r="BQ84" s="195"/>
      <c r="BR84" s="193"/>
      <c r="BS84" s="196"/>
      <c r="BT84" s="195"/>
      <c r="BU84" s="193"/>
      <c r="BV84" s="196"/>
      <c r="BW84" s="195"/>
      <c r="BX84" s="193"/>
      <c r="BY84" s="196"/>
    </row>
    <row r="85" spans="3:77" ht="13.5" customHeight="1">
      <c r="C85" s="195"/>
      <c r="D85" s="193"/>
      <c r="E85" s="193"/>
      <c r="F85" s="195"/>
      <c r="G85" s="193"/>
      <c r="H85" s="196"/>
      <c r="I85" s="193"/>
      <c r="J85" s="193"/>
      <c r="K85" s="193"/>
      <c r="L85" s="195"/>
      <c r="M85" s="193"/>
      <c r="N85" s="196"/>
      <c r="O85" s="195"/>
      <c r="P85" s="193"/>
      <c r="Q85" s="196"/>
      <c r="R85" s="195"/>
      <c r="S85" s="193"/>
      <c r="T85" s="196"/>
      <c r="U85" s="195"/>
      <c r="V85" s="193"/>
      <c r="W85" s="196"/>
      <c r="X85" s="195"/>
      <c r="Y85" s="193"/>
      <c r="Z85" s="196"/>
      <c r="AA85" s="195"/>
      <c r="AB85" s="193"/>
      <c r="AC85" s="196"/>
      <c r="AD85" s="195"/>
      <c r="AE85" s="193"/>
      <c r="AF85" s="196"/>
      <c r="AG85" s="195"/>
      <c r="AH85" s="193"/>
      <c r="AI85" s="196"/>
      <c r="AJ85" s="195"/>
      <c r="AK85" s="193"/>
      <c r="AL85" s="196"/>
      <c r="AM85" s="195"/>
      <c r="AN85" s="193"/>
      <c r="AO85" s="196"/>
      <c r="AP85" s="195"/>
      <c r="AQ85" s="193"/>
      <c r="AR85" s="196"/>
      <c r="AS85" s="195"/>
      <c r="AT85" s="193"/>
      <c r="AU85" s="196"/>
      <c r="AV85" s="195"/>
      <c r="AW85" s="193"/>
      <c r="AX85" s="196"/>
      <c r="AY85" s="195"/>
      <c r="AZ85" s="193"/>
      <c r="BA85" s="196"/>
      <c r="BB85" s="195"/>
      <c r="BC85" s="193"/>
      <c r="BD85" s="196"/>
      <c r="BE85" s="195"/>
      <c r="BF85" s="193"/>
      <c r="BG85" s="196"/>
      <c r="BH85" s="195"/>
      <c r="BI85" s="193"/>
      <c r="BJ85" s="196"/>
      <c r="BK85" s="195"/>
      <c r="BL85" s="193"/>
      <c r="BM85" s="196"/>
      <c r="BN85" s="195"/>
      <c r="BO85" s="193"/>
      <c r="BP85" s="196"/>
      <c r="BQ85" s="195"/>
      <c r="BR85" s="193"/>
      <c r="BS85" s="196"/>
      <c r="BT85" s="195"/>
      <c r="BU85" s="193"/>
      <c r="BV85" s="196"/>
      <c r="BW85" s="195"/>
      <c r="BX85" s="193"/>
      <c r="BY85" s="196"/>
    </row>
    <row r="86" spans="3:77" ht="13.5" customHeight="1">
      <c r="C86" s="195"/>
      <c r="D86" s="193"/>
      <c r="E86" s="193"/>
      <c r="F86" s="195"/>
      <c r="G86" s="193"/>
      <c r="H86" s="196"/>
      <c r="I86" s="193"/>
      <c r="J86" s="193"/>
      <c r="K86" s="193"/>
      <c r="L86" s="195"/>
      <c r="M86" s="193"/>
      <c r="N86" s="196"/>
      <c r="O86" s="195"/>
      <c r="P86" s="193"/>
      <c r="Q86" s="196"/>
      <c r="R86" s="195"/>
      <c r="S86" s="193"/>
      <c r="T86" s="196"/>
      <c r="U86" s="195"/>
      <c r="V86" s="193"/>
      <c r="W86" s="196"/>
      <c r="X86" s="195"/>
      <c r="Y86" s="193"/>
      <c r="Z86" s="196"/>
      <c r="AA86" s="195"/>
      <c r="AB86" s="193"/>
      <c r="AC86" s="196"/>
      <c r="AD86" s="195"/>
      <c r="AE86" s="193"/>
      <c r="AF86" s="196"/>
      <c r="AG86" s="195"/>
      <c r="AH86" s="193"/>
      <c r="AI86" s="196"/>
      <c r="AJ86" s="195"/>
      <c r="AK86" s="193"/>
      <c r="AL86" s="196"/>
      <c r="AM86" s="195"/>
      <c r="AN86" s="193"/>
      <c r="AO86" s="196"/>
      <c r="AP86" s="195"/>
      <c r="AQ86" s="193"/>
      <c r="AR86" s="196"/>
      <c r="AS86" s="195"/>
      <c r="AT86" s="193"/>
      <c r="AU86" s="196"/>
      <c r="AV86" s="195"/>
      <c r="AW86" s="193"/>
      <c r="AX86" s="196"/>
      <c r="AY86" s="195"/>
      <c r="AZ86" s="193"/>
      <c r="BA86" s="196"/>
      <c r="BB86" s="195"/>
      <c r="BC86" s="193"/>
      <c r="BD86" s="196"/>
      <c r="BE86" s="195"/>
      <c r="BF86" s="193"/>
      <c r="BG86" s="196"/>
      <c r="BH86" s="195"/>
      <c r="BI86" s="193"/>
      <c r="BJ86" s="196"/>
      <c r="BK86" s="195"/>
      <c r="BL86" s="193"/>
      <c r="BM86" s="196"/>
      <c r="BN86" s="195"/>
      <c r="BO86" s="193"/>
      <c r="BP86" s="196"/>
      <c r="BQ86" s="195"/>
      <c r="BR86" s="193"/>
      <c r="BS86" s="196"/>
      <c r="BT86" s="195"/>
      <c r="BU86" s="193"/>
      <c r="BV86" s="196"/>
      <c r="BW86" s="195"/>
      <c r="BX86" s="193"/>
      <c r="BY86" s="196"/>
    </row>
    <row r="87" spans="3:77" ht="13.5" customHeight="1">
      <c r="C87" s="195"/>
      <c r="D87" s="193"/>
      <c r="E87" s="193"/>
      <c r="F87" s="195"/>
      <c r="G87" s="193"/>
      <c r="H87" s="196"/>
      <c r="I87" s="193"/>
      <c r="J87" s="193"/>
      <c r="K87" s="193"/>
      <c r="L87" s="195"/>
      <c r="M87" s="193"/>
      <c r="N87" s="196"/>
      <c r="O87" s="195"/>
      <c r="P87" s="193"/>
      <c r="Q87" s="196"/>
      <c r="R87" s="195"/>
      <c r="S87" s="193"/>
      <c r="T87" s="196"/>
      <c r="U87" s="195"/>
      <c r="V87" s="193"/>
      <c r="W87" s="196"/>
      <c r="X87" s="195"/>
      <c r="Y87" s="193"/>
      <c r="Z87" s="196"/>
      <c r="AA87" s="195"/>
      <c r="AB87" s="193"/>
      <c r="AC87" s="196"/>
      <c r="AD87" s="195"/>
      <c r="AE87" s="193"/>
      <c r="AF87" s="196"/>
      <c r="AG87" s="195"/>
      <c r="AH87" s="193"/>
      <c r="AI87" s="196"/>
      <c r="AJ87" s="195"/>
      <c r="AK87" s="193"/>
      <c r="AL87" s="196"/>
      <c r="AM87" s="195"/>
      <c r="AN87" s="193"/>
      <c r="AO87" s="196"/>
      <c r="AP87" s="195"/>
      <c r="AQ87" s="193"/>
      <c r="AR87" s="196"/>
      <c r="AS87" s="195"/>
      <c r="AT87" s="193"/>
      <c r="AU87" s="196"/>
      <c r="AV87" s="195"/>
      <c r="AW87" s="193"/>
      <c r="AX87" s="196"/>
      <c r="AY87" s="195"/>
      <c r="AZ87" s="193"/>
      <c r="BA87" s="196"/>
      <c r="BB87" s="195"/>
      <c r="BC87" s="193"/>
      <c r="BD87" s="196"/>
      <c r="BE87" s="195"/>
      <c r="BF87" s="193"/>
      <c r="BG87" s="196"/>
      <c r="BH87" s="195"/>
      <c r="BI87" s="193"/>
      <c r="BJ87" s="196"/>
      <c r="BK87" s="195"/>
      <c r="BL87" s="193"/>
      <c r="BM87" s="196"/>
      <c r="BN87" s="195"/>
      <c r="BO87" s="193"/>
      <c r="BP87" s="196"/>
      <c r="BQ87" s="195"/>
      <c r="BR87" s="193"/>
      <c r="BS87" s="196"/>
      <c r="BT87" s="195"/>
      <c r="BU87" s="193"/>
      <c r="BV87" s="196"/>
      <c r="BW87" s="195"/>
      <c r="BX87" s="193"/>
      <c r="BY87" s="196"/>
    </row>
    <row r="88" spans="3:77" ht="13.5" customHeight="1">
      <c r="C88" s="195"/>
      <c r="D88" s="193"/>
      <c r="E88" s="193"/>
      <c r="F88" s="195"/>
      <c r="G88" s="193"/>
      <c r="H88" s="196"/>
      <c r="I88" s="193"/>
      <c r="J88" s="193"/>
      <c r="K88" s="193"/>
      <c r="L88" s="195"/>
      <c r="M88" s="193"/>
      <c r="N88" s="196"/>
      <c r="O88" s="195"/>
      <c r="P88" s="193"/>
      <c r="Q88" s="196"/>
      <c r="R88" s="195"/>
      <c r="S88" s="193"/>
      <c r="T88" s="196"/>
      <c r="U88" s="195"/>
      <c r="V88" s="193"/>
      <c r="W88" s="196"/>
      <c r="X88" s="195"/>
      <c r="Y88" s="193"/>
      <c r="Z88" s="196"/>
      <c r="AA88" s="195"/>
      <c r="AB88" s="193"/>
      <c r="AC88" s="196"/>
      <c r="AD88" s="195"/>
      <c r="AE88" s="193"/>
      <c r="AF88" s="196"/>
      <c r="AG88" s="195"/>
      <c r="AH88" s="193"/>
      <c r="AI88" s="196"/>
      <c r="AJ88" s="195"/>
      <c r="AK88" s="193"/>
      <c r="AL88" s="196"/>
      <c r="AM88" s="195"/>
      <c r="AN88" s="193"/>
      <c r="AO88" s="196"/>
      <c r="AP88" s="195"/>
      <c r="AQ88" s="193"/>
      <c r="AR88" s="196"/>
      <c r="AS88" s="195"/>
      <c r="AT88" s="193"/>
      <c r="AU88" s="196"/>
      <c r="AV88" s="195"/>
      <c r="AW88" s="193"/>
      <c r="AX88" s="196"/>
      <c r="AY88" s="195"/>
      <c r="AZ88" s="193"/>
      <c r="BA88" s="196"/>
      <c r="BB88" s="195"/>
      <c r="BC88" s="193"/>
      <c r="BD88" s="196"/>
      <c r="BE88" s="195"/>
      <c r="BF88" s="193"/>
      <c r="BG88" s="196"/>
      <c r="BH88" s="195"/>
      <c r="BI88" s="193"/>
      <c r="BJ88" s="196"/>
      <c r="BK88" s="195"/>
      <c r="BL88" s="193"/>
      <c r="BM88" s="196"/>
      <c r="BN88" s="195"/>
      <c r="BO88" s="193"/>
      <c r="BP88" s="196"/>
      <c r="BQ88" s="195"/>
      <c r="BR88" s="193"/>
      <c r="BS88" s="196"/>
      <c r="BT88" s="195"/>
      <c r="BU88" s="193"/>
      <c r="BV88" s="196"/>
      <c r="BW88" s="195"/>
      <c r="BX88" s="193"/>
      <c r="BY88" s="196"/>
    </row>
    <row r="89" spans="3:77" ht="13.5" customHeight="1">
      <c r="C89" s="195"/>
      <c r="D89" s="193"/>
      <c r="E89" s="193"/>
      <c r="F89" s="195"/>
      <c r="G89" s="193"/>
      <c r="H89" s="196"/>
      <c r="I89" s="193"/>
      <c r="J89" s="193"/>
      <c r="K89" s="193"/>
      <c r="L89" s="195"/>
      <c r="M89" s="193"/>
      <c r="N89" s="196"/>
      <c r="O89" s="195"/>
      <c r="P89" s="193"/>
      <c r="Q89" s="196"/>
      <c r="R89" s="195"/>
      <c r="S89" s="193"/>
      <c r="T89" s="196"/>
      <c r="U89" s="195"/>
      <c r="V89" s="193"/>
      <c r="W89" s="196"/>
      <c r="X89" s="195"/>
      <c r="Y89" s="193"/>
      <c r="Z89" s="196"/>
      <c r="AA89" s="195"/>
      <c r="AB89" s="193"/>
      <c r="AC89" s="196"/>
      <c r="AD89" s="195"/>
      <c r="AE89" s="193"/>
      <c r="AF89" s="196"/>
      <c r="AG89" s="195"/>
      <c r="AH89" s="193"/>
      <c r="AI89" s="196"/>
      <c r="AJ89" s="195"/>
      <c r="AK89" s="193"/>
      <c r="AL89" s="196"/>
      <c r="AM89" s="195"/>
      <c r="AN89" s="193"/>
      <c r="AO89" s="196"/>
      <c r="AP89" s="195"/>
      <c r="AQ89" s="193"/>
      <c r="AR89" s="196"/>
      <c r="AS89" s="195"/>
      <c r="AT89" s="193"/>
      <c r="AU89" s="196"/>
      <c r="AV89" s="195"/>
      <c r="AW89" s="193"/>
      <c r="AX89" s="196"/>
      <c r="AY89" s="195"/>
      <c r="AZ89" s="193"/>
      <c r="BA89" s="196"/>
      <c r="BB89" s="195"/>
      <c r="BC89" s="193"/>
      <c r="BD89" s="196"/>
      <c r="BE89" s="195"/>
      <c r="BF89" s="193"/>
      <c r="BG89" s="196"/>
      <c r="BH89" s="195"/>
      <c r="BI89" s="193"/>
      <c r="BJ89" s="196"/>
      <c r="BK89" s="195"/>
      <c r="BL89" s="193"/>
      <c r="BM89" s="196"/>
      <c r="BN89" s="195"/>
      <c r="BO89" s="193"/>
      <c r="BP89" s="196"/>
      <c r="BQ89" s="195"/>
      <c r="BR89" s="193"/>
      <c r="BS89" s="196"/>
      <c r="BT89" s="195"/>
      <c r="BU89" s="193"/>
      <c r="BV89" s="196"/>
      <c r="BW89" s="195"/>
      <c r="BX89" s="193"/>
      <c r="BY89" s="196"/>
    </row>
    <row r="90" spans="3:77" ht="13.5" customHeight="1">
      <c r="C90" s="195"/>
      <c r="D90" s="193"/>
      <c r="E90" s="193"/>
      <c r="F90" s="195"/>
      <c r="G90" s="193"/>
      <c r="H90" s="196"/>
      <c r="I90" s="193"/>
      <c r="J90" s="193"/>
      <c r="K90" s="193"/>
      <c r="L90" s="195"/>
      <c r="M90" s="193"/>
      <c r="N90" s="196"/>
      <c r="O90" s="195"/>
      <c r="P90" s="193"/>
      <c r="Q90" s="196"/>
      <c r="R90" s="195"/>
      <c r="S90" s="193"/>
      <c r="T90" s="196"/>
      <c r="U90" s="195"/>
      <c r="V90" s="193"/>
      <c r="W90" s="196"/>
      <c r="X90" s="195"/>
      <c r="Y90" s="193"/>
      <c r="Z90" s="196"/>
      <c r="AA90" s="195"/>
      <c r="AB90" s="193"/>
      <c r="AC90" s="196"/>
      <c r="AD90" s="195"/>
      <c r="AE90" s="193"/>
      <c r="AF90" s="196"/>
      <c r="AG90" s="195"/>
      <c r="AH90" s="193"/>
      <c r="AI90" s="196"/>
      <c r="AJ90" s="195"/>
      <c r="AK90" s="193"/>
      <c r="AL90" s="196"/>
      <c r="AM90" s="195"/>
      <c r="AN90" s="193"/>
      <c r="AO90" s="196"/>
      <c r="AP90" s="195"/>
      <c r="AQ90" s="193"/>
      <c r="AR90" s="196"/>
      <c r="AS90" s="195"/>
      <c r="AT90" s="193"/>
      <c r="AU90" s="196"/>
      <c r="AV90" s="195"/>
      <c r="AW90" s="193"/>
      <c r="AX90" s="196"/>
      <c r="AY90" s="195"/>
      <c r="AZ90" s="193"/>
      <c r="BA90" s="196"/>
      <c r="BB90" s="195"/>
      <c r="BC90" s="193"/>
      <c r="BD90" s="196"/>
      <c r="BE90" s="195"/>
      <c r="BF90" s="193"/>
      <c r="BG90" s="196"/>
      <c r="BH90" s="195"/>
      <c r="BI90" s="193"/>
      <c r="BJ90" s="196"/>
      <c r="BK90" s="195"/>
      <c r="BL90" s="193"/>
      <c r="BM90" s="196"/>
      <c r="BN90" s="195"/>
      <c r="BO90" s="193"/>
      <c r="BP90" s="196"/>
      <c r="BQ90" s="195"/>
      <c r="BR90" s="193"/>
      <c r="BS90" s="196"/>
      <c r="BT90" s="195"/>
      <c r="BU90" s="193"/>
      <c r="BV90" s="196"/>
      <c r="BW90" s="195"/>
      <c r="BX90" s="193"/>
      <c r="BY90" s="196"/>
    </row>
    <row r="91" spans="3:77" ht="13.5" customHeight="1">
      <c r="C91" s="195"/>
      <c r="D91" s="193"/>
      <c r="E91" s="193"/>
      <c r="F91" s="195"/>
      <c r="G91" s="193"/>
      <c r="H91" s="196"/>
      <c r="I91" s="193"/>
      <c r="J91" s="193"/>
      <c r="K91" s="193"/>
      <c r="L91" s="195"/>
      <c r="M91" s="193"/>
      <c r="N91" s="196"/>
      <c r="O91" s="195"/>
      <c r="P91" s="193"/>
      <c r="Q91" s="196"/>
      <c r="R91" s="195"/>
      <c r="S91" s="193"/>
      <c r="T91" s="196"/>
      <c r="U91" s="195"/>
      <c r="V91" s="193"/>
      <c r="W91" s="196"/>
      <c r="X91" s="195"/>
      <c r="Y91" s="193"/>
      <c r="Z91" s="196"/>
      <c r="AA91" s="195"/>
      <c r="AB91" s="193"/>
      <c r="AC91" s="196"/>
      <c r="AD91" s="195"/>
      <c r="AE91" s="193"/>
      <c r="AF91" s="196"/>
      <c r="AG91" s="195"/>
      <c r="AH91" s="193"/>
      <c r="AI91" s="196"/>
      <c r="AJ91" s="195"/>
      <c r="AK91" s="193"/>
      <c r="AL91" s="196"/>
      <c r="AM91" s="195"/>
      <c r="AN91" s="193"/>
      <c r="AO91" s="196"/>
      <c r="AP91" s="195"/>
      <c r="AQ91" s="193"/>
      <c r="AR91" s="196"/>
      <c r="AS91" s="195"/>
      <c r="AT91" s="193"/>
      <c r="AU91" s="196"/>
      <c r="AV91" s="195"/>
      <c r="AW91" s="193"/>
      <c r="AX91" s="196"/>
      <c r="AY91" s="195"/>
      <c r="AZ91" s="193"/>
      <c r="BA91" s="196"/>
      <c r="BB91" s="195"/>
      <c r="BC91" s="193"/>
      <c r="BD91" s="196"/>
      <c r="BE91" s="195"/>
      <c r="BF91" s="193"/>
      <c r="BG91" s="196"/>
      <c r="BH91" s="195"/>
      <c r="BI91" s="193"/>
      <c r="BJ91" s="196"/>
      <c r="BK91" s="195"/>
      <c r="BL91" s="193"/>
      <c r="BM91" s="196"/>
      <c r="BN91" s="195"/>
      <c r="BO91" s="193"/>
      <c r="BP91" s="196"/>
      <c r="BQ91" s="195"/>
      <c r="BR91" s="193"/>
      <c r="BS91" s="196"/>
      <c r="BT91" s="195"/>
      <c r="BU91" s="193"/>
      <c r="BV91" s="196"/>
      <c r="BW91" s="195"/>
      <c r="BX91" s="193"/>
      <c r="BY91" s="196"/>
    </row>
    <row r="92" spans="3:77" ht="13.5" customHeight="1">
      <c r="C92" s="195"/>
      <c r="D92" s="193"/>
      <c r="E92" s="193"/>
      <c r="F92" s="195"/>
      <c r="G92" s="193"/>
      <c r="H92" s="196"/>
      <c r="I92" s="193"/>
      <c r="J92" s="193"/>
      <c r="K92" s="193"/>
      <c r="L92" s="195"/>
      <c r="M92" s="193"/>
      <c r="N92" s="196"/>
      <c r="O92" s="195"/>
      <c r="P92" s="193"/>
      <c r="Q92" s="196"/>
      <c r="R92" s="195"/>
      <c r="S92" s="193"/>
      <c r="T92" s="196"/>
      <c r="U92" s="195"/>
      <c r="V92" s="193"/>
      <c r="W92" s="196"/>
      <c r="X92" s="195"/>
      <c r="Y92" s="193"/>
      <c r="Z92" s="196"/>
      <c r="AA92" s="195"/>
      <c r="AB92" s="193"/>
      <c r="AC92" s="196"/>
      <c r="AD92" s="195"/>
      <c r="AE92" s="193"/>
      <c r="AF92" s="196"/>
      <c r="AG92" s="195"/>
      <c r="AH92" s="193"/>
      <c r="AI92" s="196"/>
      <c r="AJ92" s="195"/>
      <c r="AK92" s="193"/>
      <c r="AL92" s="196"/>
      <c r="AM92" s="195"/>
      <c r="AN92" s="193"/>
      <c r="AO92" s="196"/>
      <c r="AP92" s="195"/>
      <c r="AQ92" s="193"/>
      <c r="AR92" s="196"/>
      <c r="AS92" s="195"/>
      <c r="AT92" s="193"/>
      <c r="AU92" s="196"/>
      <c r="AV92" s="195"/>
      <c r="AW92" s="193"/>
      <c r="AX92" s="196"/>
      <c r="AY92" s="195"/>
      <c r="AZ92" s="193"/>
      <c r="BA92" s="196"/>
      <c r="BB92" s="195"/>
      <c r="BC92" s="193"/>
      <c r="BD92" s="196"/>
      <c r="BE92" s="195"/>
      <c r="BF92" s="193"/>
      <c r="BG92" s="196"/>
      <c r="BH92" s="195"/>
      <c r="BI92" s="193"/>
      <c r="BJ92" s="196"/>
      <c r="BK92" s="195"/>
      <c r="BL92" s="193"/>
      <c r="BM92" s="196"/>
      <c r="BN92" s="195"/>
      <c r="BO92" s="193"/>
      <c r="BP92" s="196"/>
      <c r="BQ92" s="195"/>
      <c r="BR92" s="193"/>
      <c r="BS92" s="196"/>
      <c r="BT92" s="195"/>
      <c r="BU92" s="193"/>
      <c r="BV92" s="196"/>
      <c r="BW92" s="195"/>
      <c r="BX92" s="193"/>
      <c r="BY92" s="196"/>
    </row>
    <row r="93" spans="3:77" ht="13.5" customHeight="1">
      <c r="C93" s="195"/>
      <c r="D93" s="193"/>
      <c r="E93" s="193"/>
      <c r="F93" s="195"/>
      <c r="G93" s="193"/>
      <c r="H93" s="196"/>
      <c r="I93" s="193"/>
      <c r="J93" s="193"/>
      <c r="K93" s="193"/>
      <c r="L93" s="195"/>
      <c r="M93" s="193"/>
      <c r="N93" s="196"/>
      <c r="O93" s="195"/>
      <c r="P93" s="193"/>
      <c r="Q93" s="196"/>
      <c r="R93" s="195"/>
      <c r="S93" s="193"/>
      <c r="T93" s="196"/>
      <c r="U93" s="195"/>
      <c r="V93" s="193"/>
      <c r="W93" s="196"/>
      <c r="X93" s="195"/>
      <c r="Y93" s="193"/>
      <c r="Z93" s="196"/>
      <c r="AA93" s="195"/>
      <c r="AB93" s="193"/>
      <c r="AC93" s="196"/>
      <c r="AD93" s="195"/>
      <c r="AE93" s="193"/>
      <c r="AF93" s="196"/>
      <c r="AG93" s="195"/>
      <c r="AH93" s="193"/>
      <c r="AI93" s="196"/>
      <c r="AJ93" s="195"/>
      <c r="AK93" s="193"/>
      <c r="AL93" s="196"/>
      <c r="AM93" s="195"/>
      <c r="AN93" s="193"/>
      <c r="AO93" s="196"/>
      <c r="AP93" s="195"/>
      <c r="AQ93" s="193"/>
      <c r="AR93" s="196"/>
      <c r="AS93" s="195"/>
      <c r="AT93" s="193"/>
      <c r="AU93" s="196"/>
      <c r="AV93" s="195"/>
      <c r="AW93" s="193"/>
      <c r="AX93" s="196"/>
      <c r="AY93" s="195"/>
      <c r="AZ93" s="193"/>
      <c r="BA93" s="196"/>
      <c r="BB93" s="195"/>
      <c r="BC93" s="193"/>
      <c r="BD93" s="196"/>
      <c r="BE93" s="195"/>
      <c r="BF93" s="193"/>
      <c r="BG93" s="196"/>
      <c r="BH93" s="195"/>
      <c r="BI93" s="193"/>
      <c r="BJ93" s="196"/>
      <c r="BK93" s="195"/>
      <c r="BL93" s="193"/>
      <c r="BM93" s="196"/>
      <c r="BN93" s="195"/>
      <c r="BO93" s="193"/>
      <c r="BP93" s="196"/>
      <c r="BQ93" s="195"/>
      <c r="BR93" s="193"/>
      <c r="BS93" s="196"/>
      <c r="BT93" s="195"/>
      <c r="BU93" s="193"/>
      <c r="BV93" s="196"/>
      <c r="BW93" s="195"/>
      <c r="BX93" s="193"/>
      <c r="BY93" s="196"/>
    </row>
    <row r="94" spans="3:77" ht="13.5" customHeight="1">
      <c r="C94" s="195"/>
      <c r="D94" s="193"/>
      <c r="E94" s="193"/>
      <c r="F94" s="195"/>
      <c r="G94" s="193"/>
      <c r="H94" s="196"/>
      <c r="I94" s="193"/>
      <c r="J94" s="193"/>
      <c r="K94" s="193"/>
      <c r="L94" s="195"/>
      <c r="M94" s="193"/>
      <c r="N94" s="196"/>
      <c r="O94" s="195"/>
      <c r="P94" s="193"/>
      <c r="Q94" s="196"/>
      <c r="R94" s="195"/>
      <c r="S94" s="193"/>
      <c r="T94" s="196"/>
      <c r="U94" s="195"/>
      <c r="V94" s="193"/>
      <c r="W94" s="196"/>
      <c r="X94" s="195"/>
      <c r="Y94" s="193"/>
      <c r="Z94" s="196"/>
      <c r="AA94" s="195"/>
      <c r="AB94" s="193"/>
      <c r="AC94" s="196"/>
      <c r="AD94" s="195"/>
      <c r="AE94" s="193"/>
      <c r="AF94" s="196"/>
      <c r="AG94" s="195"/>
      <c r="AH94" s="193"/>
      <c r="AI94" s="196"/>
      <c r="AJ94" s="195"/>
      <c r="AK94" s="193"/>
      <c r="AL94" s="196"/>
      <c r="AM94" s="195"/>
      <c r="AN94" s="193"/>
      <c r="AO94" s="196"/>
      <c r="AP94" s="195"/>
      <c r="AQ94" s="193"/>
      <c r="AR94" s="196"/>
      <c r="AS94" s="195"/>
      <c r="AT94" s="193"/>
      <c r="AU94" s="196"/>
      <c r="AV94" s="195"/>
      <c r="AW94" s="193"/>
      <c r="AX94" s="196"/>
      <c r="AY94" s="195"/>
      <c r="AZ94" s="193"/>
      <c r="BA94" s="196"/>
      <c r="BB94" s="195"/>
      <c r="BC94" s="193"/>
      <c r="BD94" s="196"/>
      <c r="BE94" s="195"/>
      <c r="BF94" s="193"/>
      <c r="BG94" s="196"/>
      <c r="BH94" s="195"/>
      <c r="BI94" s="193"/>
      <c r="BJ94" s="196"/>
      <c r="BK94" s="195"/>
      <c r="BL94" s="193"/>
      <c r="BM94" s="196"/>
      <c r="BN94" s="195"/>
      <c r="BO94" s="193"/>
      <c r="BP94" s="196"/>
      <c r="BQ94" s="195"/>
      <c r="BR94" s="193"/>
      <c r="BS94" s="196"/>
      <c r="BT94" s="195"/>
      <c r="BU94" s="193"/>
      <c r="BV94" s="196"/>
      <c r="BW94" s="195"/>
      <c r="BX94" s="193"/>
      <c r="BY94" s="196"/>
    </row>
    <row r="95" spans="3:77" ht="13.5" customHeight="1">
      <c r="C95" s="195"/>
      <c r="D95" s="193"/>
      <c r="E95" s="193"/>
      <c r="F95" s="195"/>
      <c r="G95" s="193"/>
      <c r="H95" s="196"/>
      <c r="I95" s="193"/>
      <c r="J95" s="193"/>
      <c r="K95" s="193"/>
      <c r="L95" s="195"/>
      <c r="M95" s="193"/>
      <c r="N95" s="196"/>
      <c r="O95" s="195"/>
      <c r="P95" s="193"/>
      <c r="Q95" s="196"/>
      <c r="R95" s="195"/>
      <c r="S95" s="193"/>
      <c r="T95" s="196"/>
      <c r="U95" s="195"/>
      <c r="V95" s="193"/>
      <c r="W95" s="196"/>
      <c r="X95" s="195"/>
      <c r="Y95" s="193"/>
      <c r="Z95" s="196"/>
      <c r="AA95" s="195"/>
      <c r="AB95" s="193"/>
      <c r="AC95" s="196"/>
      <c r="AD95" s="195"/>
      <c r="AE95" s="193"/>
      <c r="AF95" s="196"/>
      <c r="AG95" s="195"/>
      <c r="AH95" s="193"/>
      <c r="AI95" s="196"/>
      <c r="AJ95" s="195"/>
      <c r="AK95" s="193"/>
      <c r="AL95" s="196"/>
      <c r="AM95" s="195"/>
      <c r="AN95" s="193"/>
      <c r="AO95" s="196"/>
      <c r="AP95" s="195"/>
      <c r="AQ95" s="193"/>
      <c r="AR95" s="196"/>
      <c r="AS95" s="195"/>
      <c r="AT95" s="193"/>
      <c r="AU95" s="196"/>
      <c r="AV95" s="195"/>
      <c r="AW95" s="193"/>
      <c r="AX95" s="196"/>
      <c r="AY95" s="195"/>
      <c r="AZ95" s="193"/>
      <c r="BA95" s="196"/>
      <c r="BB95" s="195"/>
      <c r="BC95" s="193"/>
      <c r="BD95" s="196"/>
      <c r="BE95" s="195"/>
      <c r="BF95" s="193"/>
      <c r="BG95" s="196"/>
      <c r="BH95" s="195"/>
      <c r="BI95" s="193"/>
      <c r="BJ95" s="196"/>
      <c r="BK95" s="195"/>
      <c r="BL95" s="193"/>
      <c r="BM95" s="196"/>
      <c r="BN95" s="195"/>
      <c r="BO95" s="193"/>
      <c r="BP95" s="196"/>
      <c r="BQ95" s="195"/>
      <c r="BR95" s="193"/>
      <c r="BS95" s="196"/>
      <c r="BT95" s="195"/>
      <c r="BU95" s="193"/>
      <c r="BV95" s="196"/>
      <c r="BW95" s="195"/>
      <c r="BX95" s="193"/>
      <c r="BY95" s="196"/>
    </row>
    <row r="96" spans="3:77" ht="13.5" customHeight="1">
      <c r="C96" s="195"/>
      <c r="D96" s="193"/>
      <c r="E96" s="193"/>
      <c r="F96" s="195"/>
      <c r="G96" s="193"/>
      <c r="H96" s="196"/>
      <c r="I96" s="193"/>
      <c r="J96" s="193"/>
      <c r="K96" s="193"/>
      <c r="L96" s="195"/>
      <c r="M96" s="193"/>
      <c r="N96" s="196"/>
      <c r="O96" s="195"/>
      <c r="P96" s="193"/>
      <c r="Q96" s="196"/>
      <c r="R96" s="195"/>
      <c r="S96" s="193"/>
      <c r="T96" s="196"/>
      <c r="U96" s="195"/>
      <c r="V96" s="193"/>
      <c r="W96" s="196"/>
      <c r="X96" s="195"/>
      <c r="Y96" s="193"/>
      <c r="Z96" s="196"/>
      <c r="AA96" s="195"/>
      <c r="AB96" s="193"/>
      <c r="AC96" s="196"/>
      <c r="AD96" s="195"/>
      <c r="AE96" s="193"/>
      <c r="AF96" s="196"/>
      <c r="AG96" s="195"/>
      <c r="AH96" s="193"/>
      <c r="AI96" s="196"/>
      <c r="AJ96" s="195"/>
      <c r="AK96" s="193"/>
      <c r="AL96" s="196"/>
      <c r="AM96" s="195"/>
      <c r="AN96" s="193"/>
      <c r="AO96" s="196"/>
      <c r="AP96" s="195"/>
      <c r="AQ96" s="193"/>
      <c r="AR96" s="196"/>
      <c r="AS96" s="195"/>
      <c r="AT96" s="193"/>
      <c r="AU96" s="196"/>
      <c r="AV96" s="195"/>
      <c r="AW96" s="193"/>
      <c r="AX96" s="196"/>
      <c r="AY96" s="195"/>
      <c r="AZ96" s="193"/>
      <c r="BA96" s="196"/>
      <c r="BB96" s="195"/>
      <c r="BC96" s="193"/>
      <c r="BD96" s="196"/>
      <c r="BE96" s="195"/>
      <c r="BF96" s="193"/>
      <c r="BG96" s="196"/>
      <c r="BH96" s="195"/>
      <c r="BI96" s="193"/>
      <c r="BJ96" s="196"/>
      <c r="BK96" s="195"/>
      <c r="BL96" s="193"/>
      <c r="BM96" s="196"/>
      <c r="BN96" s="195"/>
      <c r="BO96" s="193"/>
      <c r="BP96" s="196"/>
      <c r="BQ96" s="195"/>
      <c r="BR96" s="193"/>
      <c r="BS96" s="196"/>
      <c r="BT96" s="195"/>
      <c r="BU96" s="193"/>
      <c r="BV96" s="196"/>
      <c r="BW96" s="195"/>
      <c r="BX96" s="193"/>
      <c r="BY96" s="196"/>
    </row>
    <row r="97" spans="3:77" ht="13.5" customHeight="1">
      <c r="C97" s="195"/>
      <c r="D97" s="193"/>
      <c r="E97" s="193"/>
      <c r="F97" s="195"/>
      <c r="G97" s="193"/>
      <c r="H97" s="196"/>
      <c r="I97" s="193"/>
      <c r="J97" s="193"/>
      <c r="K97" s="193"/>
      <c r="L97" s="195"/>
      <c r="M97" s="193"/>
      <c r="N97" s="196"/>
      <c r="O97" s="195"/>
      <c r="P97" s="193"/>
      <c r="Q97" s="196"/>
      <c r="R97" s="195"/>
      <c r="S97" s="193"/>
      <c r="T97" s="196"/>
      <c r="U97" s="195"/>
      <c r="V97" s="193"/>
      <c r="W97" s="196"/>
      <c r="X97" s="195"/>
      <c r="Y97" s="193"/>
      <c r="Z97" s="196"/>
      <c r="AA97" s="195"/>
      <c r="AB97" s="193"/>
      <c r="AC97" s="196"/>
      <c r="AD97" s="195"/>
      <c r="AE97" s="193"/>
      <c r="AF97" s="196"/>
      <c r="AG97" s="195"/>
      <c r="AH97" s="193"/>
      <c r="AI97" s="196"/>
      <c r="AJ97" s="195"/>
      <c r="AK97" s="193"/>
      <c r="AL97" s="196"/>
      <c r="AM97" s="195"/>
      <c r="AN97" s="193"/>
      <c r="AO97" s="196"/>
      <c r="AP97" s="195"/>
      <c r="AQ97" s="193"/>
      <c r="AR97" s="196"/>
      <c r="AS97" s="195"/>
      <c r="AT97" s="193"/>
      <c r="AU97" s="196"/>
      <c r="AV97" s="195"/>
      <c r="AW97" s="193"/>
      <c r="AX97" s="196"/>
      <c r="AY97" s="195"/>
      <c r="AZ97" s="193"/>
      <c r="BA97" s="196"/>
      <c r="BB97" s="195"/>
      <c r="BC97" s="193"/>
      <c r="BD97" s="196"/>
      <c r="BE97" s="195"/>
      <c r="BF97" s="193"/>
      <c r="BG97" s="196"/>
      <c r="BH97" s="195"/>
      <c r="BI97" s="193"/>
      <c r="BJ97" s="196"/>
      <c r="BK97" s="195"/>
      <c r="BL97" s="193"/>
      <c r="BM97" s="196"/>
      <c r="BN97" s="195"/>
      <c r="BO97" s="193"/>
      <c r="BP97" s="196"/>
      <c r="BQ97" s="195"/>
      <c r="BR97" s="193"/>
      <c r="BS97" s="196"/>
      <c r="BT97" s="195"/>
      <c r="BU97" s="193"/>
      <c r="BV97" s="196"/>
      <c r="BW97" s="195"/>
      <c r="BX97" s="193"/>
      <c r="BY97" s="196"/>
    </row>
    <row r="98" spans="3:77" ht="13.5" customHeight="1">
      <c r="C98" s="195"/>
      <c r="D98" s="193"/>
      <c r="E98" s="193"/>
      <c r="F98" s="195"/>
      <c r="G98" s="193"/>
      <c r="H98" s="196"/>
      <c r="I98" s="193"/>
      <c r="J98" s="193"/>
      <c r="K98" s="193"/>
      <c r="L98" s="195"/>
      <c r="M98" s="193"/>
      <c r="N98" s="196"/>
      <c r="O98" s="195"/>
      <c r="P98" s="193"/>
      <c r="Q98" s="196"/>
      <c r="R98" s="195"/>
      <c r="S98" s="193"/>
      <c r="T98" s="196"/>
      <c r="U98" s="195"/>
      <c r="V98" s="193"/>
      <c r="W98" s="196"/>
      <c r="X98" s="195"/>
      <c r="Y98" s="193"/>
      <c r="Z98" s="196"/>
      <c r="AA98" s="195"/>
      <c r="AB98" s="193"/>
      <c r="AC98" s="196"/>
      <c r="AD98" s="195"/>
      <c r="AE98" s="193"/>
      <c r="AF98" s="196"/>
      <c r="AG98" s="195"/>
      <c r="AH98" s="193"/>
      <c r="AI98" s="196"/>
      <c r="AJ98" s="195"/>
      <c r="AK98" s="193"/>
      <c r="AL98" s="196"/>
      <c r="AM98" s="195"/>
      <c r="AN98" s="193"/>
      <c r="AO98" s="196"/>
      <c r="AP98" s="195"/>
      <c r="AQ98" s="193"/>
      <c r="AR98" s="196"/>
      <c r="AS98" s="195"/>
      <c r="AT98" s="193"/>
      <c r="AU98" s="196"/>
      <c r="AV98" s="195"/>
      <c r="AW98" s="193"/>
      <c r="AX98" s="196"/>
      <c r="AY98" s="195"/>
      <c r="AZ98" s="193"/>
      <c r="BA98" s="196"/>
      <c r="BB98" s="195"/>
      <c r="BC98" s="193"/>
      <c r="BD98" s="196"/>
      <c r="BE98" s="195"/>
      <c r="BF98" s="193"/>
      <c r="BG98" s="196"/>
      <c r="BH98" s="195"/>
      <c r="BI98" s="193"/>
      <c r="BJ98" s="196"/>
      <c r="BK98" s="195"/>
      <c r="BL98" s="193"/>
      <c r="BM98" s="196"/>
      <c r="BN98" s="195"/>
      <c r="BO98" s="193"/>
      <c r="BP98" s="196"/>
      <c r="BQ98" s="195"/>
      <c r="BR98" s="193"/>
      <c r="BS98" s="196"/>
      <c r="BT98" s="195"/>
      <c r="BU98" s="193"/>
      <c r="BV98" s="196"/>
      <c r="BW98" s="195"/>
      <c r="BX98" s="193"/>
      <c r="BY98" s="196"/>
    </row>
    <row r="99" spans="3:77" ht="13.5" customHeight="1">
      <c r="C99" s="195"/>
      <c r="D99" s="193"/>
      <c r="E99" s="193"/>
      <c r="F99" s="195"/>
      <c r="G99" s="193"/>
      <c r="H99" s="196"/>
      <c r="I99" s="193"/>
      <c r="J99" s="193"/>
      <c r="K99" s="193"/>
      <c r="L99" s="195"/>
      <c r="M99" s="193"/>
      <c r="N99" s="196"/>
      <c r="O99" s="195"/>
      <c r="P99" s="193"/>
      <c r="Q99" s="196"/>
      <c r="R99" s="195"/>
      <c r="S99" s="193"/>
      <c r="T99" s="196"/>
      <c r="U99" s="195"/>
      <c r="V99" s="193"/>
      <c r="W99" s="196"/>
      <c r="X99" s="195"/>
      <c r="Y99" s="193"/>
      <c r="Z99" s="196"/>
      <c r="AA99" s="195"/>
      <c r="AB99" s="193"/>
      <c r="AC99" s="196"/>
      <c r="AD99" s="195"/>
      <c r="AE99" s="193"/>
      <c r="AF99" s="196"/>
      <c r="AG99" s="195"/>
      <c r="AH99" s="193"/>
      <c r="AI99" s="196"/>
      <c r="AJ99" s="195"/>
      <c r="AK99" s="193"/>
      <c r="AL99" s="196"/>
      <c r="AM99" s="195"/>
      <c r="AN99" s="193"/>
      <c r="AO99" s="196"/>
      <c r="AP99" s="195"/>
      <c r="AQ99" s="193"/>
      <c r="AR99" s="196"/>
      <c r="AS99" s="195"/>
      <c r="AT99" s="193"/>
      <c r="AU99" s="196"/>
      <c r="AV99" s="195"/>
      <c r="AW99" s="193"/>
      <c r="AX99" s="196"/>
      <c r="AY99" s="195"/>
      <c r="AZ99" s="193"/>
      <c r="BA99" s="196"/>
      <c r="BB99" s="195"/>
      <c r="BC99" s="193"/>
      <c r="BD99" s="196"/>
      <c r="BE99" s="195"/>
      <c r="BF99" s="193"/>
      <c r="BG99" s="196"/>
      <c r="BH99" s="195"/>
      <c r="BI99" s="193"/>
      <c r="BJ99" s="196"/>
      <c r="BK99" s="195"/>
      <c r="BL99" s="193"/>
      <c r="BM99" s="196"/>
      <c r="BN99" s="195"/>
      <c r="BO99" s="193"/>
      <c r="BP99" s="196"/>
      <c r="BQ99" s="195"/>
      <c r="BR99" s="193"/>
      <c r="BS99" s="196"/>
      <c r="BT99" s="195"/>
      <c r="BU99" s="193"/>
      <c r="BV99" s="196"/>
      <c r="BW99" s="195"/>
      <c r="BX99" s="193"/>
      <c r="BY99" s="196"/>
    </row>
    <row r="100" spans="3:77" ht="13.5" customHeight="1">
      <c r="C100" s="195"/>
      <c r="D100" s="193"/>
      <c r="E100" s="193"/>
      <c r="F100" s="195"/>
      <c r="G100" s="193"/>
      <c r="H100" s="196"/>
      <c r="I100" s="193"/>
      <c r="J100" s="193"/>
      <c r="K100" s="193"/>
      <c r="L100" s="195"/>
      <c r="M100" s="193"/>
      <c r="N100" s="196"/>
      <c r="O100" s="195"/>
      <c r="P100" s="193"/>
      <c r="Q100" s="196"/>
      <c r="R100" s="195"/>
      <c r="S100" s="193"/>
      <c r="T100" s="196"/>
      <c r="U100" s="195"/>
      <c r="V100" s="193"/>
      <c r="W100" s="196"/>
      <c r="X100" s="195"/>
      <c r="Y100" s="193"/>
      <c r="Z100" s="196"/>
      <c r="AA100" s="195"/>
      <c r="AB100" s="193"/>
      <c r="AC100" s="196"/>
      <c r="AD100" s="195"/>
      <c r="AE100" s="193"/>
      <c r="AF100" s="196"/>
      <c r="AG100" s="195"/>
      <c r="AH100" s="193"/>
      <c r="AI100" s="196"/>
      <c r="AJ100" s="195"/>
      <c r="AK100" s="193"/>
      <c r="AL100" s="196"/>
      <c r="AM100" s="195"/>
      <c r="AN100" s="193"/>
      <c r="AO100" s="196"/>
      <c r="AP100" s="195"/>
      <c r="AQ100" s="193"/>
      <c r="AR100" s="196"/>
      <c r="AS100" s="195"/>
      <c r="AT100" s="193"/>
      <c r="AU100" s="196"/>
      <c r="AV100" s="195"/>
      <c r="AW100" s="193"/>
      <c r="AX100" s="196"/>
      <c r="AY100" s="195"/>
      <c r="AZ100" s="193"/>
      <c r="BA100" s="196"/>
      <c r="BB100" s="195"/>
      <c r="BC100" s="193"/>
      <c r="BD100" s="196"/>
      <c r="BE100" s="195"/>
      <c r="BF100" s="193"/>
      <c r="BG100" s="196"/>
      <c r="BH100" s="195"/>
      <c r="BI100" s="193"/>
      <c r="BJ100" s="196"/>
      <c r="BK100" s="195"/>
      <c r="BL100" s="193"/>
      <c r="BM100" s="196"/>
      <c r="BN100" s="195"/>
      <c r="BO100" s="193"/>
      <c r="BP100" s="196"/>
      <c r="BQ100" s="195"/>
      <c r="BR100" s="193"/>
      <c r="BS100" s="196"/>
      <c r="BT100" s="195"/>
      <c r="BU100" s="193"/>
      <c r="BV100" s="196"/>
      <c r="BW100" s="195"/>
      <c r="BX100" s="193"/>
      <c r="BY100" s="196"/>
    </row>
    <row r="101" spans="3:77" ht="13.5" customHeight="1">
      <c r="C101" s="195"/>
      <c r="D101" s="193"/>
      <c r="E101" s="193"/>
      <c r="F101" s="195"/>
      <c r="G101" s="193"/>
      <c r="H101" s="196"/>
      <c r="I101" s="193"/>
      <c r="J101" s="193"/>
      <c r="K101" s="193"/>
      <c r="L101" s="195"/>
      <c r="M101" s="193"/>
      <c r="N101" s="196"/>
      <c r="O101" s="195"/>
      <c r="P101" s="193"/>
      <c r="Q101" s="196"/>
      <c r="R101" s="195"/>
      <c r="S101" s="193"/>
      <c r="T101" s="196"/>
      <c r="U101" s="195"/>
      <c r="V101" s="193"/>
      <c r="W101" s="196"/>
      <c r="X101" s="195"/>
      <c r="Y101" s="193"/>
      <c r="Z101" s="196"/>
      <c r="AA101" s="195"/>
      <c r="AB101" s="193"/>
      <c r="AC101" s="196"/>
      <c r="AD101" s="195"/>
      <c r="AE101" s="193"/>
      <c r="AF101" s="196"/>
      <c r="AG101" s="195"/>
      <c r="AH101" s="193"/>
      <c r="AI101" s="196"/>
      <c r="AJ101" s="195"/>
      <c r="AK101" s="193"/>
      <c r="AL101" s="196"/>
      <c r="AM101" s="195"/>
      <c r="AN101" s="193"/>
      <c r="AO101" s="196"/>
      <c r="AP101" s="195"/>
      <c r="AQ101" s="193"/>
      <c r="AR101" s="196"/>
      <c r="AS101" s="195"/>
      <c r="AT101" s="193"/>
      <c r="AU101" s="196"/>
      <c r="AV101" s="195"/>
      <c r="AW101" s="193"/>
      <c r="AX101" s="196"/>
      <c r="AY101" s="195"/>
      <c r="AZ101" s="193"/>
      <c r="BA101" s="196"/>
      <c r="BB101" s="195"/>
      <c r="BC101" s="193"/>
      <c r="BD101" s="196"/>
      <c r="BE101" s="195"/>
      <c r="BF101" s="193"/>
      <c r="BG101" s="196"/>
      <c r="BH101" s="195"/>
      <c r="BI101" s="193"/>
      <c r="BJ101" s="196"/>
      <c r="BK101" s="195"/>
      <c r="BL101" s="193"/>
      <c r="BM101" s="196"/>
      <c r="BN101" s="195"/>
      <c r="BO101" s="193"/>
      <c r="BP101" s="196"/>
      <c r="BQ101" s="195"/>
      <c r="BR101" s="193"/>
      <c r="BS101" s="196"/>
      <c r="BT101" s="195"/>
      <c r="BU101" s="193"/>
      <c r="BV101" s="196"/>
      <c r="BW101" s="195"/>
      <c r="BX101" s="193"/>
      <c r="BY101" s="196"/>
    </row>
    <row r="102" spans="3:77" ht="13.5" customHeight="1">
      <c r="C102" s="195"/>
      <c r="D102" s="193"/>
      <c r="E102" s="193"/>
      <c r="F102" s="195"/>
      <c r="G102" s="193"/>
      <c r="H102" s="196"/>
      <c r="I102" s="193"/>
      <c r="J102" s="193"/>
      <c r="K102" s="193"/>
      <c r="L102" s="195"/>
      <c r="M102" s="193"/>
      <c r="N102" s="196"/>
      <c r="O102" s="195"/>
      <c r="P102" s="193"/>
      <c r="Q102" s="196"/>
      <c r="R102" s="195"/>
      <c r="S102" s="193"/>
      <c r="T102" s="196"/>
      <c r="U102" s="195"/>
      <c r="V102" s="193"/>
      <c r="W102" s="196"/>
      <c r="X102" s="195"/>
      <c r="Y102" s="193"/>
      <c r="Z102" s="196"/>
      <c r="AA102" s="195"/>
      <c r="AB102" s="193"/>
      <c r="AC102" s="196"/>
      <c r="AD102" s="195"/>
      <c r="AE102" s="193"/>
      <c r="AF102" s="196"/>
      <c r="AG102" s="195"/>
      <c r="AH102" s="193"/>
      <c r="AI102" s="196"/>
      <c r="AJ102" s="195"/>
      <c r="AK102" s="193"/>
      <c r="AL102" s="196"/>
      <c r="AM102" s="195"/>
      <c r="AN102" s="193"/>
      <c r="AO102" s="196"/>
      <c r="AP102" s="195"/>
      <c r="AQ102" s="193"/>
      <c r="AR102" s="196"/>
      <c r="AS102" s="195"/>
      <c r="AT102" s="193"/>
      <c r="AU102" s="196"/>
      <c r="AV102" s="195"/>
      <c r="AW102" s="193"/>
      <c r="AX102" s="196"/>
      <c r="AY102" s="195"/>
      <c r="AZ102" s="193"/>
      <c r="BA102" s="196"/>
      <c r="BB102" s="195"/>
      <c r="BC102" s="193"/>
      <c r="BD102" s="196"/>
      <c r="BE102" s="195"/>
      <c r="BF102" s="193"/>
      <c r="BG102" s="196"/>
      <c r="BH102" s="195"/>
      <c r="BI102" s="193"/>
      <c r="BJ102" s="196"/>
      <c r="BK102" s="195"/>
      <c r="BL102" s="193"/>
      <c r="BM102" s="196"/>
      <c r="BN102" s="195"/>
      <c r="BO102" s="193"/>
      <c r="BP102" s="196"/>
      <c r="BQ102" s="195"/>
      <c r="BR102" s="193"/>
      <c r="BS102" s="196"/>
      <c r="BT102" s="195"/>
      <c r="BU102" s="193"/>
      <c r="BV102" s="196"/>
      <c r="BW102" s="195"/>
      <c r="BX102" s="193"/>
      <c r="BY102" s="196"/>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info_parties!$A$1:$A$114</xm:f>
          </x14:formula1>
          <xm:sqref>A11:A99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CDCDC"/>
  </sheetPr>
  <dimension ref="A1:JB207"/>
  <sheetViews>
    <sheetView zoomScaleNormal="100" workbookViewId="0">
      <pane xSplit="2" ySplit="10" topLeftCell="IG11" activePane="bottomRight" state="frozen"/>
      <selection activeCell="B9" sqref="B9"/>
      <selection pane="topRight" activeCell="B9" sqref="B9"/>
      <selection pane="bottomLeft" activeCell="B9" sqref="B9"/>
      <selection pane="bottomRight" activeCell="A10" sqref="A1:XFD1048576"/>
    </sheetView>
  </sheetViews>
  <sheetFormatPr defaultColWidth="5.6328125" defaultRowHeight="13.5" customHeight="1"/>
  <cols>
    <col min="1" max="1" width="11.453125" style="181" customWidth="1"/>
    <col min="2" max="2" width="22.81640625" style="181" customWidth="1"/>
    <col min="3" max="3" width="11.453125" style="181" customWidth="1"/>
    <col min="4" max="4" width="5.6328125" style="181"/>
    <col min="5" max="5" width="11.453125" style="181" customWidth="1"/>
    <col min="6" max="10" width="5.6328125" style="181"/>
    <col min="11" max="11" width="11.453125" style="181" customWidth="1"/>
    <col min="12" max="16" width="5.6328125" style="181"/>
    <col min="17" max="17" width="11.453125" style="181" customWidth="1"/>
    <col min="18" max="22" width="5.6328125" style="181"/>
    <col min="23" max="23" width="11.453125" style="181" customWidth="1"/>
    <col min="24" max="24" width="5.6328125" style="181"/>
    <col min="25" max="25" width="11.453125" style="181" customWidth="1"/>
    <col min="26" max="30" width="5.6328125" style="181"/>
    <col min="31" max="31" width="11.453125" style="181" customWidth="1"/>
    <col min="32" max="36" width="5.6328125" style="181"/>
    <col min="37" max="37" width="11.453125" style="181" customWidth="1"/>
    <col min="38" max="42" width="5.6328125" style="181"/>
    <col min="43" max="43" width="11.453125" style="181" customWidth="1"/>
    <col min="44" max="44" width="5.6328125" style="181"/>
    <col min="45" max="45" width="11.453125" style="181" customWidth="1"/>
    <col min="46" max="46" width="6.1796875" style="181" bestFit="1" customWidth="1"/>
    <col min="47" max="50" width="5.6328125" style="181"/>
    <col min="51" max="51" width="11.453125" style="181" customWidth="1"/>
    <col min="52" max="56" width="5.6328125" style="181"/>
    <col min="57" max="57" width="11.453125" style="181" customWidth="1"/>
    <col min="58" max="62" width="5.6328125" style="181"/>
    <col min="63" max="63" width="11.453125" style="181" customWidth="1"/>
    <col min="64" max="64" width="5.6328125" style="181"/>
    <col min="65" max="65" width="11.453125" style="181" customWidth="1"/>
    <col min="66" max="70" width="5.6328125" style="181"/>
    <col min="71" max="71" width="11.453125" style="181" customWidth="1"/>
    <col min="72" max="76" width="5.6328125" style="181"/>
    <col min="77" max="77" width="11.453125" style="181" customWidth="1"/>
    <col min="78" max="82" width="5.6328125" style="181"/>
    <col min="83" max="83" width="11.453125" style="181" customWidth="1"/>
    <col min="84" max="84" width="5.6328125" style="181"/>
    <col min="85" max="85" width="11.453125" style="181" customWidth="1"/>
    <col min="86" max="90" width="5.6328125" style="181"/>
    <col min="91" max="91" width="11.453125" style="181" customWidth="1"/>
    <col min="92" max="96" width="5.6328125" style="181"/>
    <col min="97" max="97" width="11.453125" style="181" customWidth="1"/>
    <col min="98" max="102" width="5.6328125" style="181"/>
    <col min="103" max="103" width="11.453125" style="181" customWidth="1"/>
    <col min="104" max="104" width="5.6328125" style="181"/>
    <col min="105" max="105" width="11.453125" style="181" customWidth="1"/>
    <col min="106" max="110" width="5.6328125" style="181"/>
    <col min="111" max="111" width="11.453125" style="181" customWidth="1"/>
    <col min="112" max="116" width="5.6328125" style="181"/>
    <col min="117" max="117" width="11.453125" style="181" customWidth="1"/>
    <col min="118" max="122" width="5.6328125" style="181"/>
    <col min="123" max="123" width="11.453125" style="181" customWidth="1"/>
    <col min="124" max="124" width="5.6328125" style="181"/>
    <col min="125" max="125" width="11.453125" style="181" customWidth="1"/>
    <col min="126" max="130" width="5.6328125" style="181"/>
    <col min="131" max="131" width="11.453125" style="181" customWidth="1"/>
    <col min="132" max="136" width="5.6328125" style="181"/>
    <col min="137" max="137" width="11.453125" style="181" customWidth="1"/>
    <col min="138" max="142" width="5.6328125" style="181"/>
    <col min="143" max="143" width="11.453125" style="181" customWidth="1"/>
    <col min="144" max="144" width="5.6328125" style="181"/>
    <col min="145" max="145" width="11.453125" style="181" customWidth="1"/>
    <col min="146" max="150" width="5.6328125" style="181"/>
    <col min="151" max="151" width="11.453125" style="181" customWidth="1"/>
    <col min="152" max="156" width="5.6328125" style="181"/>
    <col min="157" max="157" width="11.453125" style="181" customWidth="1"/>
    <col min="158" max="162" width="5.6328125" style="181"/>
    <col min="163" max="163" width="11.453125" style="181" customWidth="1"/>
    <col min="164" max="182" width="5.6328125" style="181"/>
    <col min="183" max="183" width="11.453125" style="181" customWidth="1"/>
    <col min="184" max="190" width="5.6328125" style="181"/>
    <col min="191" max="191" width="11.453125" style="181" customWidth="1"/>
    <col min="192" max="196" width="5.6328125" style="181"/>
    <col min="197" max="197" width="11.453125" style="181" customWidth="1"/>
    <col min="198" max="202" width="5.6328125" style="181"/>
    <col min="203" max="203" width="11.453125" style="181" customWidth="1"/>
    <col min="204" max="204" width="5.6328125" style="181"/>
    <col min="205" max="205" width="11.453125" style="181" customWidth="1"/>
    <col min="206" max="210" width="5.6328125" style="181"/>
    <col min="211" max="211" width="11.453125" style="181" customWidth="1"/>
    <col min="212" max="216" width="5.6328125" style="181"/>
    <col min="217" max="217" width="11.453125" style="181" customWidth="1"/>
    <col min="218" max="222" width="5.6328125" style="181"/>
    <col min="223" max="223" width="11.453125" style="181" customWidth="1"/>
    <col min="224" max="224" width="5.6328125" style="181"/>
    <col min="225" max="226" width="11.453125" style="181" customWidth="1"/>
    <col min="227" max="230" width="5.6328125" style="181"/>
    <col min="231" max="231" width="11.453125" style="181" customWidth="1"/>
    <col min="232" max="236" width="5.6328125" style="181"/>
    <col min="237" max="237" width="11.453125" style="181" customWidth="1"/>
    <col min="238" max="242" width="5.6328125" style="181"/>
    <col min="243" max="243" width="11.453125" style="181" customWidth="1"/>
    <col min="244" max="244" width="5.6328125" style="181"/>
    <col min="245" max="245" width="11.453125" style="181" customWidth="1"/>
    <col min="246" max="250" width="5.6328125" style="181"/>
    <col min="251" max="251" width="11.453125" style="181" customWidth="1"/>
    <col min="252" max="256" width="5.6328125" style="181"/>
    <col min="257" max="257" width="11.453125" style="181" customWidth="1"/>
    <col min="258" max="16384" width="5.6328125" style="181"/>
  </cols>
  <sheetData>
    <row r="1" spans="1:262" s="198" customFormat="1" ht="13.5" customHeight="1">
      <c r="A1" s="198" t="s">
        <v>19</v>
      </c>
      <c r="C1" s="186"/>
      <c r="J1" s="198" t="s">
        <v>118</v>
      </c>
      <c r="K1" s="199"/>
      <c r="P1" s="200"/>
      <c r="U1" s="198" t="s">
        <v>118</v>
      </c>
      <c r="W1" s="186"/>
      <c r="AD1" s="198" t="s">
        <v>118</v>
      </c>
      <c r="AE1" s="199"/>
      <c r="AJ1" s="200"/>
      <c r="AO1" s="198" t="s">
        <v>118</v>
      </c>
      <c r="AQ1" s="186"/>
      <c r="AX1" s="198" t="s">
        <v>118</v>
      </c>
      <c r="AY1" s="199"/>
      <c r="BD1" s="200"/>
      <c r="BI1" s="198" t="s">
        <v>118</v>
      </c>
      <c r="BK1" s="186"/>
      <c r="BR1" s="198" t="s">
        <v>118</v>
      </c>
      <c r="BS1" s="199"/>
      <c r="BX1" s="200"/>
      <c r="CC1" s="198" t="s">
        <v>118</v>
      </c>
      <c r="CE1" s="186"/>
      <c r="CL1" s="198" t="s">
        <v>118</v>
      </c>
      <c r="CM1" s="199"/>
      <c r="CR1" s="200"/>
      <c r="CW1" s="198" t="s">
        <v>118</v>
      </c>
      <c r="CY1" s="186"/>
      <c r="DF1" s="198" t="s">
        <v>118</v>
      </c>
      <c r="DG1" s="199"/>
      <c r="DL1" s="200"/>
      <c r="DQ1" s="198" t="s">
        <v>118</v>
      </c>
      <c r="DS1" s="186"/>
      <c r="DZ1" s="198" t="s">
        <v>118</v>
      </c>
      <c r="EA1" s="199"/>
      <c r="EF1" s="200"/>
      <c r="EK1" s="198" t="s">
        <v>118</v>
      </c>
      <c r="EM1" s="186"/>
      <c r="ET1" s="198" t="s">
        <v>118</v>
      </c>
      <c r="EU1" s="199"/>
      <c r="EZ1" s="200"/>
      <c r="FE1" s="198" t="s">
        <v>118</v>
      </c>
      <c r="FG1" s="186"/>
      <c r="FN1" s="198" t="s">
        <v>118</v>
      </c>
      <c r="FO1" s="199"/>
      <c r="FT1" s="200"/>
      <c r="FY1" s="198" t="s">
        <v>118</v>
      </c>
      <c r="GA1" s="186"/>
      <c r="GH1" s="198" t="s">
        <v>118</v>
      </c>
      <c r="GI1" s="199"/>
      <c r="GN1" s="200"/>
      <c r="GS1" s="198" t="s">
        <v>118</v>
      </c>
      <c r="GU1" s="186"/>
      <c r="HB1" s="198" t="s">
        <v>118</v>
      </c>
      <c r="HC1" s="199"/>
      <c r="HH1" s="200"/>
      <c r="HM1" s="198" t="s">
        <v>118</v>
      </c>
      <c r="HO1" s="186"/>
      <c r="HV1" s="198" t="s">
        <v>118</v>
      </c>
      <c r="HW1" s="199"/>
      <c r="IB1" s="200"/>
      <c r="IG1" s="198" t="s">
        <v>118</v>
      </c>
      <c r="II1" s="186"/>
      <c r="IP1" s="198" t="s">
        <v>118</v>
      </c>
      <c r="IQ1" s="199"/>
      <c r="IV1" s="200"/>
      <c r="JA1" s="198" t="s">
        <v>118</v>
      </c>
    </row>
    <row r="2" spans="1:262" s="198" customFormat="1" ht="13.5" customHeight="1">
      <c r="A2" s="198" t="s">
        <v>129</v>
      </c>
      <c r="C2" s="186"/>
      <c r="K2" s="199"/>
      <c r="P2" s="200"/>
      <c r="W2" s="186"/>
      <c r="AE2" s="199"/>
      <c r="AJ2" s="200"/>
      <c r="AQ2" s="186"/>
      <c r="AY2" s="199"/>
      <c r="BD2" s="200"/>
      <c r="BK2" s="186"/>
      <c r="BS2" s="199"/>
      <c r="BX2" s="200"/>
      <c r="CE2" s="186"/>
      <c r="CM2" s="199"/>
      <c r="CR2" s="200"/>
      <c r="CY2" s="186"/>
      <c r="DG2" s="199"/>
      <c r="DL2" s="200"/>
      <c r="DS2" s="186"/>
      <c r="EA2" s="199"/>
      <c r="EF2" s="200"/>
      <c r="EM2" s="186"/>
      <c r="EU2" s="199"/>
      <c r="EZ2" s="200"/>
      <c r="FG2" s="186"/>
      <c r="FO2" s="199"/>
      <c r="FT2" s="200"/>
      <c r="GA2" s="186"/>
      <c r="GI2" s="199"/>
      <c r="GN2" s="200"/>
      <c r="GU2" s="186"/>
      <c r="HC2" s="199"/>
      <c r="HH2" s="200"/>
      <c r="HO2" s="186"/>
      <c r="HW2" s="199"/>
      <c r="IB2" s="200"/>
      <c r="II2" s="186"/>
      <c r="IQ2" s="199"/>
      <c r="IV2" s="200"/>
    </row>
    <row r="3" spans="1:262" ht="13.5" customHeight="1">
      <c r="A3" s="181" t="s">
        <v>21</v>
      </c>
      <c r="C3" s="190"/>
      <c r="K3" s="201"/>
      <c r="P3" s="202"/>
      <c r="W3" s="190"/>
      <c r="AE3" s="201"/>
      <c r="AJ3" s="202"/>
      <c r="AQ3" s="190"/>
      <c r="AY3" s="201"/>
      <c r="BD3" s="202"/>
      <c r="BK3" s="190"/>
      <c r="BS3" s="201"/>
      <c r="BX3" s="202"/>
      <c r="CE3" s="190"/>
      <c r="CM3" s="201"/>
      <c r="CR3" s="202"/>
      <c r="CY3" s="190"/>
      <c r="DG3" s="201"/>
      <c r="DL3" s="202"/>
      <c r="DS3" s="190"/>
      <c r="EA3" s="201"/>
      <c r="EF3" s="202"/>
      <c r="EM3" s="190"/>
      <c r="EU3" s="201"/>
      <c r="EZ3" s="202"/>
      <c r="FG3" s="190"/>
      <c r="FO3" s="201"/>
      <c r="FT3" s="202"/>
      <c r="GA3" s="190"/>
      <c r="GI3" s="201"/>
      <c r="GN3" s="202"/>
      <c r="GU3" s="190"/>
      <c r="HC3" s="201"/>
      <c r="HH3" s="202"/>
      <c r="HO3" s="190"/>
      <c r="HW3" s="201"/>
      <c r="IB3" s="202"/>
      <c r="II3" s="190"/>
      <c r="IQ3" s="201"/>
      <c r="IV3" s="202"/>
    </row>
    <row r="4" spans="1:262" s="204" customFormat="1" ht="13.5" customHeight="1">
      <c r="A4" s="203" t="s">
        <v>22</v>
      </c>
      <c r="C4" s="205"/>
      <c r="K4" s="206"/>
      <c r="P4" s="207"/>
      <c r="W4" s="205"/>
      <c r="AE4" s="206"/>
      <c r="AJ4" s="207"/>
      <c r="AQ4" s="205"/>
      <c r="AY4" s="206"/>
      <c r="BD4" s="207"/>
      <c r="BK4" s="205"/>
      <c r="BS4" s="206"/>
      <c r="BX4" s="207"/>
      <c r="CE4" s="205"/>
      <c r="CM4" s="206"/>
      <c r="CR4" s="207"/>
      <c r="CY4" s="205"/>
      <c r="DG4" s="206"/>
      <c r="DL4" s="207"/>
      <c r="DS4" s="205"/>
      <c r="EA4" s="206"/>
      <c r="EF4" s="207"/>
      <c r="EM4" s="205"/>
      <c r="EU4" s="206"/>
      <c r="EZ4" s="207"/>
      <c r="FG4" s="205"/>
      <c r="FO4" s="206"/>
      <c r="FT4" s="207"/>
      <c r="GA4" s="205"/>
      <c r="GI4" s="206"/>
      <c r="GN4" s="207"/>
      <c r="GU4" s="205"/>
      <c r="HC4" s="206"/>
      <c r="HH4" s="207"/>
      <c r="HO4" s="205"/>
      <c r="HW4" s="206"/>
      <c r="IB4" s="207"/>
      <c r="II4" s="205"/>
      <c r="IQ4" s="206"/>
      <c r="IV4" s="207"/>
    </row>
    <row r="5" spans="1:262" s="204" customFormat="1" ht="13.5" customHeight="1">
      <c r="A5" s="203" t="s">
        <v>23</v>
      </c>
      <c r="C5" s="205"/>
      <c r="K5" s="206"/>
      <c r="P5" s="207"/>
      <c r="W5" s="205"/>
      <c r="AE5" s="206"/>
      <c r="AJ5" s="207"/>
      <c r="AQ5" s="205"/>
      <c r="AY5" s="206"/>
      <c r="BD5" s="207"/>
      <c r="BK5" s="205"/>
      <c r="BS5" s="206"/>
      <c r="BX5" s="207"/>
      <c r="CE5" s="205"/>
      <c r="CM5" s="206"/>
      <c r="CR5" s="207"/>
      <c r="CY5" s="205"/>
      <c r="DG5" s="206"/>
      <c r="DL5" s="207"/>
      <c r="DS5" s="205"/>
      <c r="EA5" s="206"/>
      <c r="EF5" s="207"/>
      <c r="EM5" s="205"/>
      <c r="EU5" s="206"/>
      <c r="EZ5" s="207"/>
      <c r="FG5" s="205"/>
      <c r="FO5" s="206"/>
      <c r="FT5" s="207"/>
      <c r="GA5" s="205"/>
      <c r="GI5" s="206"/>
      <c r="GN5" s="207"/>
      <c r="GU5" s="205"/>
      <c r="HC5" s="206"/>
      <c r="HH5" s="207"/>
      <c r="HO5" s="205"/>
      <c r="HW5" s="206"/>
      <c r="IB5" s="207"/>
      <c r="II5" s="205"/>
      <c r="IQ5" s="206"/>
      <c r="IV5" s="207"/>
    </row>
    <row r="6" spans="1:262" s="209" customFormat="1" ht="13.5" customHeight="1">
      <c r="A6" s="208" t="s">
        <v>60</v>
      </c>
      <c r="C6" s="210"/>
      <c r="K6" s="211"/>
      <c r="P6" s="212"/>
      <c r="W6" s="213"/>
      <c r="AE6" s="211"/>
      <c r="AJ6" s="212"/>
      <c r="AQ6" s="214"/>
      <c r="AY6" s="211"/>
      <c r="BD6" s="212"/>
      <c r="BK6" s="214"/>
      <c r="BS6" s="211"/>
      <c r="BX6" s="212"/>
      <c r="CE6" s="210"/>
      <c r="CM6" s="211"/>
      <c r="CR6" s="212"/>
      <c r="CY6" s="210"/>
      <c r="DG6" s="211"/>
      <c r="DL6" s="212"/>
      <c r="DS6" s="210"/>
      <c r="EA6" s="211"/>
      <c r="EF6" s="212"/>
      <c r="EM6" s="210"/>
      <c r="EU6" s="211"/>
      <c r="EZ6" s="212"/>
      <c r="FG6" s="210"/>
      <c r="FO6" s="211"/>
      <c r="FT6" s="212"/>
      <c r="GA6" s="210"/>
      <c r="GI6" s="211"/>
      <c r="GN6" s="212"/>
      <c r="GU6" s="210"/>
      <c r="HC6" s="211"/>
      <c r="HH6" s="212"/>
      <c r="HO6" s="210"/>
      <c r="HW6" s="211"/>
      <c r="IB6" s="212"/>
      <c r="II6" s="210"/>
      <c r="IQ6" s="211"/>
      <c r="IV6" s="212"/>
    </row>
    <row r="7" spans="1:262" s="204" customFormat="1" ht="13.5" customHeight="1">
      <c r="A7" s="203" t="s">
        <v>24</v>
      </c>
      <c r="C7" s="205"/>
      <c r="K7" s="206"/>
      <c r="P7" s="207"/>
      <c r="W7" s="205"/>
      <c r="AE7" s="206"/>
      <c r="AJ7" s="207"/>
      <c r="AQ7" s="205"/>
      <c r="AY7" s="206"/>
      <c r="BD7" s="207"/>
      <c r="BK7" s="205"/>
      <c r="BS7" s="206"/>
      <c r="BX7" s="207"/>
      <c r="CE7" s="205"/>
      <c r="CM7" s="206"/>
      <c r="CR7" s="207"/>
      <c r="CY7" s="205"/>
      <c r="DG7" s="206"/>
      <c r="DL7" s="207"/>
      <c r="DS7" s="205"/>
      <c r="EA7" s="206"/>
      <c r="EF7" s="207"/>
      <c r="EM7" s="205"/>
      <c r="EU7" s="206"/>
      <c r="EZ7" s="207"/>
      <c r="FG7" s="205"/>
      <c r="FO7" s="206"/>
      <c r="FT7" s="207"/>
      <c r="GA7" s="205"/>
      <c r="GI7" s="206"/>
      <c r="GN7" s="207"/>
      <c r="GU7" s="205"/>
      <c r="HC7" s="206"/>
      <c r="HH7" s="207"/>
      <c r="HO7" s="205"/>
      <c r="HW7" s="206"/>
      <c r="IB7" s="207"/>
      <c r="II7" s="205"/>
      <c r="IQ7" s="206"/>
      <c r="IV7" s="207"/>
    </row>
    <row r="8" spans="1:262" s="209" customFormat="1" ht="13.5" customHeight="1">
      <c r="A8" s="208" t="s">
        <v>61</v>
      </c>
      <c r="C8" s="210"/>
      <c r="K8" s="211"/>
      <c r="P8" s="212"/>
      <c r="W8" s="213"/>
      <c r="AE8" s="211"/>
      <c r="AJ8" s="212"/>
      <c r="AQ8" s="214"/>
      <c r="AY8" s="211"/>
      <c r="BD8" s="212"/>
      <c r="BK8" s="214"/>
      <c r="BS8" s="211"/>
      <c r="BX8" s="212"/>
      <c r="CE8" s="210"/>
      <c r="CM8" s="211"/>
      <c r="CR8" s="212"/>
      <c r="CY8" s="210"/>
      <c r="DG8" s="211"/>
      <c r="DL8" s="212"/>
      <c r="DS8" s="210"/>
      <c r="EA8" s="211"/>
      <c r="EF8" s="212"/>
      <c r="EM8" s="210"/>
      <c r="EU8" s="211"/>
      <c r="EZ8" s="212"/>
      <c r="FG8" s="210"/>
      <c r="FO8" s="211"/>
      <c r="FT8" s="212"/>
      <c r="GA8" s="210"/>
      <c r="GI8" s="211"/>
      <c r="GN8" s="212"/>
      <c r="GU8" s="210"/>
      <c r="HC8" s="211"/>
      <c r="HH8" s="212"/>
      <c r="HO8" s="210"/>
      <c r="HW8" s="211"/>
      <c r="IB8" s="212"/>
      <c r="II8" s="210"/>
      <c r="IQ8" s="211"/>
      <c r="IV8" s="212"/>
    </row>
    <row r="9" spans="1:262" ht="13.5" customHeight="1">
      <c r="A9" s="181" t="s">
        <v>11</v>
      </c>
      <c r="C9" s="195"/>
      <c r="K9" s="201"/>
      <c r="P9" s="202"/>
      <c r="W9" s="195"/>
      <c r="AE9" s="201"/>
      <c r="AJ9" s="202"/>
      <c r="AQ9" s="215"/>
      <c r="AY9" s="201"/>
      <c r="BD9" s="202"/>
      <c r="BK9" s="215"/>
      <c r="BS9" s="201"/>
      <c r="BX9" s="202"/>
      <c r="CE9" s="195"/>
      <c r="CM9" s="201"/>
      <c r="CR9" s="202"/>
      <c r="CY9" s="195"/>
      <c r="DG9" s="201"/>
      <c r="DL9" s="202"/>
      <c r="DS9" s="195"/>
      <c r="EA9" s="201"/>
      <c r="EF9" s="202"/>
      <c r="EM9" s="195"/>
      <c r="EU9" s="201"/>
      <c r="EZ9" s="202"/>
      <c r="FG9" s="195"/>
      <c r="FO9" s="201"/>
      <c r="FT9" s="202"/>
      <c r="GA9" s="195"/>
      <c r="GI9" s="201"/>
      <c r="GN9" s="202"/>
      <c r="GU9" s="195"/>
      <c r="HC9" s="201"/>
      <c r="HH9" s="202"/>
      <c r="HO9" s="195"/>
      <c r="HW9" s="201"/>
      <c r="IB9" s="202"/>
      <c r="II9" s="195"/>
      <c r="IQ9" s="201"/>
      <c r="IV9" s="202"/>
    </row>
    <row r="10" spans="1:262" ht="31.5" customHeight="1">
      <c r="A10" s="187" t="s">
        <v>131</v>
      </c>
      <c r="B10" s="187" t="s">
        <v>32</v>
      </c>
      <c r="C10" s="188" t="s">
        <v>31</v>
      </c>
      <c r="D10" s="187" t="s">
        <v>30</v>
      </c>
      <c r="E10" s="187" t="s">
        <v>25</v>
      </c>
      <c r="F10" s="187" t="s">
        <v>26</v>
      </c>
      <c r="G10" s="187" t="s">
        <v>27</v>
      </c>
      <c r="H10" s="187" t="s">
        <v>28</v>
      </c>
      <c r="I10" s="187" t="s">
        <v>29</v>
      </c>
      <c r="J10" s="187" t="s">
        <v>27</v>
      </c>
      <c r="K10" s="216" t="s">
        <v>101</v>
      </c>
      <c r="L10" s="187" t="s">
        <v>57</v>
      </c>
      <c r="M10" s="187" t="s">
        <v>102</v>
      </c>
      <c r="N10" s="187" t="s">
        <v>103</v>
      </c>
      <c r="O10" s="187" t="s">
        <v>104</v>
      </c>
      <c r="P10" s="217" t="s">
        <v>105</v>
      </c>
      <c r="Q10" s="187" t="s">
        <v>106</v>
      </c>
      <c r="R10" s="187" t="s">
        <v>58</v>
      </c>
      <c r="S10" s="187" t="s">
        <v>107</v>
      </c>
      <c r="T10" s="187" t="s">
        <v>108</v>
      </c>
      <c r="U10" s="187" t="s">
        <v>109</v>
      </c>
      <c r="V10" s="187" t="s">
        <v>132</v>
      </c>
      <c r="W10" s="188" t="s">
        <v>31</v>
      </c>
      <c r="X10" s="187" t="s">
        <v>30</v>
      </c>
      <c r="Y10" s="187" t="s">
        <v>25</v>
      </c>
      <c r="Z10" s="187" t="s">
        <v>26</v>
      </c>
      <c r="AA10" s="187" t="s">
        <v>27</v>
      </c>
      <c r="AB10" s="187" t="s">
        <v>28</v>
      </c>
      <c r="AC10" s="187" t="s">
        <v>29</v>
      </c>
      <c r="AD10" s="187" t="s">
        <v>27</v>
      </c>
      <c r="AE10" s="216" t="s">
        <v>101</v>
      </c>
      <c r="AF10" s="187" t="s">
        <v>57</v>
      </c>
      <c r="AG10" s="187" t="s">
        <v>102</v>
      </c>
      <c r="AH10" s="187" t="s">
        <v>103</v>
      </c>
      <c r="AI10" s="187" t="s">
        <v>104</v>
      </c>
      <c r="AJ10" s="217" t="s">
        <v>105</v>
      </c>
      <c r="AK10" s="187" t="s">
        <v>106</v>
      </c>
      <c r="AL10" s="187" t="s">
        <v>58</v>
      </c>
      <c r="AM10" s="187" t="s">
        <v>107</v>
      </c>
      <c r="AN10" s="187" t="s">
        <v>108</v>
      </c>
      <c r="AO10" s="187" t="s">
        <v>109</v>
      </c>
      <c r="AP10" s="187" t="s">
        <v>132</v>
      </c>
      <c r="AQ10" s="188" t="s">
        <v>31</v>
      </c>
      <c r="AR10" s="187" t="s">
        <v>30</v>
      </c>
      <c r="AS10" s="187" t="s">
        <v>25</v>
      </c>
      <c r="AT10" s="187" t="s">
        <v>26</v>
      </c>
      <c r="AU10" s="187" t="s">
        <v>27</v>
      </c>
      <c r="AV10" s="187" t="s">
        <v>28</v>
      </c>
      <c r="AW10" s="187" t="s">
        <v>29</v>
      </c>
      <c r="AX10" s="187" t="s">
        <v>27</v>
      </c>
      <c r="AY10" s="216" t="s">
        <v>101</v>
      </c>
      <c r="AZ10" s="187" t="s">
        <v>57</v>
      </c>
      <c r="BA10" s="187" t="s">
        <v>102</v>
      </c>
      <c r="BB10" s="187" t="s">
        <v>103</v>
      </c>
      <c r="BC10" s="187" t="s">
        <v>104</v>
      </c>
      <c r="BD10" s="217" t="s">
        <v>105</v>
      </c>
      <c r="BE10" s="187" t="s">
        <v>106</v>
      </c>
      <c r="BF10" s="187" t="s">
        <v>58</v>
      </c>
      <c r="BG10" s="187" t="s">
        <v>107</v>
      </c>
      <c r="BH10" s="187" t="s">
        <v>108</v>
      </c>
      <c r="BI10" s="187" t="s">
        <v>109</v>
      </c>
      <c r="BJ10" s="187" t="s">
        <v>132</v>
      </c>
      <c r="BK10" s="188" t="s">
        <v>31</v>
      </c>
      <c r="BL10" s="187" t="s">
        <v>30</v>
      </c>
      <c r="BM10" s="187" t="s">
        <v>25</v>
      </c>
      <c r="BN10" s="187" t="s">
        <v>26</v>
      </c>
      <c r="BO10" s="187" t="s">
        <v>27</v>
      </c>
      <c r="BP10" s="187" t="s">
        <v>28</v>
      </c>
      <c r="BQ10" s="187" t="s">
        <v>29</v>
      </c>
      <c r="BR10" s="187" t="s">
        <v>27</v>
      </c>
      <c r="BS10" s="216" t="s">
        <v>101</v>
      </c>
      <c r="BT10" s="187" t="s">
        <v>57</v>
      </c>
      <c r="BU10" s="187" t="s">
        <v>102</v>
      </c>
      <c r="BV10" s="187" t="s">
        <v>103</v>
      </c>
      <c r="BW10" s="187" t="s">
        <v>104</v>
      </c>
      <c r="BX10" s="217" t="s">
        <v>105</v>
      </c>
      <c r="BY10" s="187" t="s">
        <v>106</v>
      </c>
      <c r="BZ10" s="187" t="s">
        <v>58</v>
      </c>
      <c r="CA10" s="187" t="s">
        <v>107</v>
      </c>
      <c r="CB10" s="187" t="s">
        <v>108</v>
      </c>
      <c r="CC10" s="187" t="s">
        <v>109</v>
      </c>
      <c r="CD10" s="187" t="s">
        <v>132</v>
      </c>
      <c r="CE10" s="188" t="s">
        <v>31</v>
      </c>
      <c r="CF10" s="187" t="s">
        <v>30</v>
      </c>
      <c r="CG10" s="187" t="s">
        <v>25</v>
      </c>
      <c r="CH10" s="187" t="s">
        <v>26</v>
      </c>
      <c r="CI10" s="187" t="s">
        <v>27</v>
      </c>
      <c r="CJ10" s="187" t="s">
        <v>28</v>
      </c>
      <c r="CK10" s="187" t="s">
        <v>29</v>
      </c>
      <c r="CL10" s="187" t="s">
        <v>27</v>
      </c>
      <c r="CM10" s="216" t="s">
        <v>101</v>
      </c>
      <c r="CN10" s="187" t="s">
        <v>57</v>
      </c>
      <c r="CO10" s="187" t="s">
        <v>102</v>
      </c>
      <c r="CP10" s="187" t="s">
        <v>103</v>
      </c>
      <c r="CQ10" s="187" t="s">
        <v>104</v>
      </c>
      <c r="CR10" s="217" t="s">
        <v>105</v>
      </c>
      <c r="CS10" s="187" t="s">
        <v>106</v>
      </c>
      <c r="CT10" s="187" t="s">
        <v>58</v>
      </c>
      <c r="CU10" s="187" t="s">
        <v>107</v>
      </c>
      <c r="CV10" s="187" t="s">
        <v>108</v>
      </c>
      <c r="CW10" s="187" t="s">
        <v>109</v>
      </c>
      <c r="CX10" s="187" t="s">
        <v>132</v>
      </c>
      <c r="CY10" s="188" t="s">
        <v>31</v>
      </c>
      <c r="CZ10" s="187" t="s">
        <v>30</v>
      </c>
      <c r="DA10" s="187" t="s">
        <v>25</v>
      </c>
      <c r="DB10" s="187" t="s">
        <v>26</v>
      </c>
      <c r="DC10" s="187" t="s">
        <v>27</v>
      </c>
      <c r="DD10" s="187" t="s">
        <v>28</v>
      </c>
      <c r="DE10" s="187" t="s">
        <v>29</v>
      </c>
      <c r="DF10" s="187" t="s">
        <v>27</v>
      </c>
      <c r="DG10" s="216" t="s">
        <v>101</v>
      </c>
      <c r="DH10" s="187" t="s">
        <v>57</v>
      </c>
      <c r="DI10" s="187" t="s">
        <v>102</v>
      </c>
      <c r="DJ10" s="187" t="s">
        <v>103</v>
      </c>
      <c r="DK10" s="187" t="s">
        <v>104</v>
      </c>
      <c r="DL10" s="217" t="s">
        <v>105</v>
      </c>
      <c r="DM10" s="187" t="s">
        <v>106</v>
      </c>
      <c r="DN10" s="187" t="s">
        <v>58</v>
      </c>
      <c r="DO10" s="187" t="s">
        <v>107</v>
      </c>
      <c r="DP10" s="187" t="s">
        <v>108</v>
      </c>
      <c r="DQ10" s="187" t="s">
        <v>109</v>
      </c>
      <c r="DR10" s="187" t="s">
        <v>132</v>
      </c>
      <c r="DS10" s="188" t="s">
        <v>31</v>
      </c>
      <c r="DT10" s="187" t="s">
        <v>30</v>
      </c>
      <c r="DU10" s="187" t="s">
        <v>25</v>
      </c>
      <c r="DV10" s="187" t="s">
        <v>26</v>
      </c>
      <c r="DW10" s="187" t="s">
        <v>27</v>
      </c>
      <c r="DX10" s="187" t="s">
        <v>28</v>
      </c>
      <c r="DY10" s="187" t="s">
        <v>29</v>
      </c>
      <c r="DZ10" s="187" t="s">
        <v>27</v>
      </c>
      <c r="EA10" s="216" t="s">
        <v>101</v>
      </c>
      <c r="EB10" s="187" t="s">
        <v>57</v>
      </c>
      <c r="EC10" s="187" t="s">
        <v>102</v>
      </c>
      <c r="ED10" s="187" t="s">
        <v>103</v>
      </c>
      <c r="EE10" s="187" t="s">
        <v>104</v>
      </c>
      <c r="EF10" s="217" t="s">
        <v>105</v>
      </c>
      <c r="EG10" s="187" t="s">
        <v>106</v>
      </c>
      <c r="EH10" s="187" t="s">
        <v>58</v>
      </c>
      <c r="EI10" s="187" t="s">
        <v>107</v>
      </c>
      <c r="EJ10" s="187" t="s">
        <v>108</v>
      </c>
      <c r="EK10" s="187" t="s">
        <v>109</v>
      </c>
      <c r="EL10" s="187" t="s">
        <v>132</v>
      </c>
      <c r="EM10" s="188" t="s">
        <v>31</v>
      </c>
      <c r="EN10" s="187" t="s">
        <v>30</v>
      </c>
      <c r="EO10" s="187" t="s">
        <v>25</v>
      </c>
      <c r="EP10" s="187" t="s">
        <v>26</v>
      </c>
      <c r="EQ10" s="187" t="s">
        <v>27</v>
      </c>
      <c r="ER10" s="187" t="s">
        <v>28</v>
      </c>
      <c r="ES10" s="187" t="s">
        <v>29</v>
      </c>
      <c r="ET10" s="187" t="s">
        <v>27</v>
      </c>
      <c r="EU10" s="216" t="s">
        <v>101</v>
      </c>
      <c r="EV10" s="187" t="s">
        <v>57</v>
      </c>
      <c r="EW10" s="187" t="s">
        <v>102</v>
      </c>
      <c r="EX10" s="187" t="s">
        <v>103</v>
      </c>
      <c r="EY10" s="187" t="s">
        <v>104</v>
      </c>
      <c r="EZ10" s="217" t="s">
        <v>105</v>
      </c>
      <c r="FA10" s="187" t="s">
        <v>106</v>
      </c>
      <c r="FB10" s="187" t="s">
        <v>58</v>
      </c>
      <c r="FC10" s="187" t="s">
        <v>107</v>
      </c>
      <c r="FD10" s="187" t="s">
        <v>108</v>
      </c>
      <c r="FE10" s="187" t="s">
        <v>109</v>
      </c>
      <c r="FF10" s="187" t="s">
        <v>132</v>
      </c>
      <c r="FG10" s="188" t="s">
        <v>31</v>
      </c>
      <c r="FH10" s="187" t="s">
        <v>30</v>
      </c>
      <c r="FI10" s="187" t="s">
        <v>25</v>
      </c>
      <c r="FJ10" s="187" t="s">
        <v>26</v>
      </c>
      <c r="FK10" s="187" t="s">
        <v>27</v>
      </c>
      <c r="FL10" s="187" t="s">
        <v>28</v>
      </c>
      <c r="FM10" s="187" t="s">
        <v>29</v>
      </c>
      <c r="FN10" s="187" t="s">
        <v>27</v>
      </c>
      <c r="FO10" s="216" t="s">
        <v>101</v>
      </c>
      <c r="FP10" s="187" t="s">
        <v>57</v>
      </c>
      <c r="FQ10" s="187" t="s">
        <v>102</v>
      </c>
      <c r="FR10" s="187" t="s">
        <v>103</v>
      </c>
      <c r="FS10" s="187" t="s">
        <v>104</v>
      </c>
      <c r="FT10" s="217" t="s">
        <v>105</v>
      </c>
      <c r="FU10" s="187" t="s">
        <v>106</v>
      </c>
      <c r="FV10" s="187" t="s">
        <v>58</v>
      </c>
      <c r="FW10" s="187" t="s">
        <v>107</v>
      </c>
      <c r="FX10" s="187" t="s">
        <v>108</v>
      </c>
      <c r="FY10" s="187" t="s">
        <v>109</v>
      </c>
      <c r="FZ10" s="187" t="s">
        <v>132</v>
      </c>
      <c r="GA10" s="188" t="s">
        <v>31</v>
      </c>
      <c r="GB10" s="187" t="s">
        <v>30</v>
      </c>
      <c r="GC10" s="187" t="s">
        <v>25</v>
      </c>
      <c r="GD10" s="187" t="s">
        <v>26</v>
      </c>
      <c r="GE10" s="187" t="s">
        <v>27</v>
      </c>
      <c r="GF10" s="187" t="s">
        <v>28</v>
      </c>
      <c r="GG10" s="187" t="s">
        <v>29</v>
      </c>
      <c r="GH10" s="187" t="s">
        <v>27</v>
      </c>
      <c r="GI10" s="216" t="s">
        <v>101</v>
      </c>
      <c r="GJ10" s="187" t="s">
        <v>57</v>
      </c>
      <c r="GK10" s="187" t="s">
        <v>102</v>
      </c>
      <c r="GL10" s="187" t="s">
        <v>103</v>
      </c>
      <c r="GM10" s="187" t="s">
        <v>104</v>
      </c>
      <c r="GN10" s="217" t="s">
        <v>105</v>
      </c>
      <c r="GO10" s="187" t="s">
        <v>106</v>
      </c>
      <c r="GP10" s="187" t="s">
        <v>58</v>
      </c>
      <c r="GQ10" s="187" t="s">
        <v>107</v>
      </c>
      <c r="GR10" s="187" t="s">
        <v>108</v>
      </c>
      <c r="GS10" s="187" t="s">
        <v>109</v>
      </c>
      <c r="GT10" s="187" t="s">
        <v>132</v>
      </c>
      <c r="GU10" s="188" t="s">
        <v>31</v>
      </c>
      <c r="GV10" s="187" t="s">
        <v>30</v>
      </c>
      <c r="GW10" s="187" t="s">
        <v>25</v>
      </c>
      <c r="GX10" s="187" t="s">
        <v>26</v>
      </c>
      <c r="GY10" s="187" t="s">
        <v>27</v>
      </c>
      <c r="GZ10" s="187" t="s">
        <v>28</v>
      </c>
      <c r="HA10" s="187" t="s">
        <v>29</v>
      </c>
      <c r="HB10" s="187" t="s">
        <v>27</v>
      </c>
      <c r="HC10" s="216" t="s">
        <v>101</v>
      </c>
      <c r="HD10" s="187" t="s">
        <v>57</v>
      </c>
      <c r="HE10" s="187" t="s">
        <v>102</v>
      </c>
      <c r="HF10" s="187" t="s">
        <v>103</v>
      </c>
      <c r="HG10" s="187" t="s">
        <v>104</v>
      </c>
      <c r="HH10" s="217" t="s">
        <v>105</v>
      </c>
      <c r="HI10" s="187" t="s">
        <v>106</v>
      </c>
      <c r="HJ10" s="187" t="s">
        <v>58</v>
      </c>
      <c r="HK10" s="187" t="s">
        <v>107</v>
      </c>
      <c r="HL10" s="187" t="s">
        <v>108</v>
      </c>
      <c r="HM10" s="187" t="s">
        <v>109</v>
      </c>
      <c r="HN10" s="187" t="s">
        <v>132</v>
      </c>
      <c r="HO10" s="188" t="s">
        <v>31</v>
      </c>
      <c r="HP10" s="187" t="s">
        <v>30</v>
      </c>
      <c r="HQ10" s="187" t="s">
        <v>25</v>
      </c>
      <c r="HR10" s="187" t="s">
        <v>26</v>
      </c>
      <c r="HS10" s="187" t="s">
        <v>27</v>
      </c>
      <c r="HT10" s="187" t="s">
        <v>28</v>
      </c>
      <c r="HU10" s="187" t="s">
        <v>29</v>
      </c>
      <c r="HV10" s="187" t="s">
        <v>27</v>
      </c>
      <c r="HW10" s="216" t="s">
        <v>101</v>
      </c>
      <c r="HX10" s="187" t="s">
        <v>57</v>
      </c>
      <c r="HY10" s="187" t="s">
        <v>102</v>
      </c>
      <c r="HZ10" s="187" t="s">
        <v>103</v>
      </c>
      <c r="IA10" s="187" t="s">
        <v>104</v>
      </c>
      <c r="IB10" s="217" t="s">
        <v>105</v>
      </c>
      <c r="IC10" s="187" t="s">
        <v>106</v>
      </c>
      <c r="ID10" s="187" t="s">
        <v>58</v>
      </c>
      <c r="IE10" s="187" t="s">
        <v>107</v>
      </c>
      <c r="IF10" s="187" t="s">
        <v>108</v>
      </c>
      <c r="IG10" s="187" t="s">
        <v>109</v>
      </c>
      <c r="IH10" s="187" t="s">
        <v>132</v>
      </c>
      <c r="II10" s="188" t="s">
        <v>31</v>
      </c>
      <c r="IJ10" s="187" t="s">
        <v>30</v>
      </c>
      <c r="IK10" s="187" t="s">
        <v>25</v>
      </c>
      <c r="IL10" s="187" t="s">
        <v>26</v>
      </c>
      <c r="IM10" s="187" t="s">
        <v>27</v>
      </c>
      <c r="IN10" s="187" t="s">
        <v>28</v>
      </c>
      <c r="IO10" s="187" t="s">
        <v>29</v>
      </c>
      <c r="IP10" s="187" t="s">
        <v>27</v>
      </c>
      <c r="IQ10" s="216" t="s">
        <v>101</v>
      </c>
      <c r="IR10" s="187" t="s">
        <v>57</v>
      </c>
      <c r="IS10" s="187" t="s">
        <v>102</v>
      </c>
      <c r="IT10" s="187" t="s">
        <v>103</v>
      </c>
      <c r="IU10" s="187" t="s">
        <v>104</v>
      </c>
      <c r="IV10" s="217" t="s">
        <v>105</v>
      </c>
      <c r="IW10" s="187" t="s">
        <v>106</v>
      </c>
      <c r="IX10" s="187" t="s">
        <v>58</v>
      </c>
      <c r="IY10" s="187" t="s">
        <v>107</v>
      </c>
      <c r="IZ10" s="187" t="s">
        <v>108</v>
      </c>
      <c r="JA10" s="187" t="s">
        <v>109</v>
      </c>
      <c r="JB10" s="187" t="s">
        <v>132</v>
      </c>
    </row>
    <row r="11" spans="1:262" s="193" customFormat="1" ht="13.5" customHeight="1">
      <c r="B11" s="181"/>
      <c r="C11" s="195"/>
      <c r="E11" s="204"/>
      <c r="F11" s="218"/>
      <c r="G11" s="219"/>
      <c r="H11" s="181"/>
      <c r="I11" s="218"/>
      <c r="J11" s="219"/>
      <c r="K11" s="219"/>
      <c r="L11" s="219"/>
      <c r="M11" s="219"/>
      <c r="P11" s="220"/>
      <c r="Q11" s="204"/>
      <c r="R11" s="219"/>
      <c r="S11" s="219"/>
      <c r="U11" s="219"/>
      <c r="V11" s="219"/>
      <c r="W11" s="195"/>
      <c r="Y11" s="204"/>
      <c r="Z11" s="218"/>
      <c r="AA11" s="218"/>
      <c r="AB11" s="181"/>
      <c r="AC11" s="218"/>
      <c r="AD11" s="218"/>
      <c r="AE11" s="204"/>
      <c r="AF11" s="219"/>
      <c r="AG11" s="219"/>
      <c r="AJ11" s="220"/>
      <c r="AK11" s="204"/>
      <c r="AM11" s="219"/>
      <c r="AO11" s="219"/>
      <c r="AP11" s="219"/>
      <c r="AQ11" s="195"/>
      <c r="AS11" s="204"/>
      <c r="AT11" s="218"/>
      <c r="AU11" s="218"/>
      <c r="AV11" s="181"/>
      <c r="AW11" s="218"/>
      <c r="AX11" s="218"/>
      <c r="AY11" s="204"/>
      <c r="AZ11" s="219"/>
      <c r="BA11" s="219"/>
      <c r="BD11" s="220"/>
      <c r="BE11" s="204"/>
      <c r="BF11" s="219"/>
      <c r="BG11" s="219"/>
      <c r="BI11" s="219"/>
      <c r="BJ11" s="219"/>
      <c r="BK11" s="195"/>
      <c r="BM11" s="204"/>
      <c r="BN11" s="218"/>
      <c r="BO11" s="218"/>
      <c r="BP11" s="181"/>
      <c r="BQ11" s="218"/>
      <c r="BR11" s="218"/>
      <c r="BS11" s="204"/>
      <c r="BT11" s="219"/>
      <c r="BU11" s="219"/>
      <c r="BX11" s="220"/>
      <c r="BY11" s="204"/>
      <c r="BZ11" s="219"/>
      <c r="CA11" s="219"/>
      <c r="CC11" s="219"/>
      <c r="CD11" s="219"/>
      <c r="CE11" s="204"/>
      <c r="CG11" s="204"/>
      <c r="CH11" s="218"/>
      <c r="CI11" s="218"/>
      <c r="CJ11" s="181"/>
      <c r="CK11" s="218"/>
      <c r="CL11" s="218"/>
      <c r="CM11" s="204"/>
      <c r="CN11" s="219"/>
      <c r="CO11" s="219"/>
      <c r="CR11" s="220"/>
      <c r="CS11" s="204"/>
      <c r="CT11" s="219"/>
      <c r="CU11" s="219"/>
      <c r="CW11" s="219"/>
      <c r="CX11" s="219"/>
      <c r="CY11" s="195"/>
      <c r="DA11" s="204"/>
      <c r="DB11" s="218"/>
      <c r="DC11" s="218"/>
      <c r="DD11" s="181"/>
      <c r="DE11" s="218"/>
      <c r="DF11" s="218"/>
      <c r="DG11" s="204"/>
      <c r="DH11" s="219"/>
      <c r="DI11" s="219"/>
      <c r="DL11" s="220"/>
      <c r="DM11" s="204"/>
      <c r="DN11" s="219"/>
      <c r="DO11" s="219"/>
      <c r="DQ11" s="219"/>
      <c r="DR11" s="219"/>
      <c r="DS11" s="195"/>
      <c r="DU11" s="204"/>
      <c r="DV11" s="218"/>
      <c r="DW11" s="218"/>
      <c r="DX11" s="181"/>
      <c r="DY11" s="218"/>
      <c r="DZ11" s="218"/>
      <c r="EA11" s="204"/>
      <c r="EC11" s="221"/>
      <c r="EF11" s="220"/>
      <c r="EG11" s="204"/>
      <c r="EH11" s="219"/>
      <c r="EI11" s="219"/>
      <c r="EK11" s="219"/>
      <c r="EL11" s="219"/>
      <c r="EM11" s="195"/>
      <c r="EO11" s="204"/>
      <c r="EP11" s="218"/>
      <c r="EQ11" s="218"/>
      <c r="ER11" s="181"/>
      <c r="ES11" s="218"/>
      <c r="ET11" s="218"/>
      <c r="EU11" s="204"/>
      <c r="EV11" s="219"/>
      <c r="EW11" s="219"/>
      <c r="EZ11" s="220"/>
      <c r="FA11" s="204"/>
      <c r="FB11" s="219"/>
      <c r="FC11" s="219"/>
      <c r="FE11" s="219"/>
      <c r="FF11" s="219"/>
      <c r="FG11" s="195"/>
      <c r="FI11" s="204"/>
      <c r="FJ11" s="218"/>
      <c r="FK11" s="218"/>
      <c r="FL11" s="181"/>
      <c r="FM11" s="218"/>
      <c r="FN11" s="218"/>
      <c r="FO11" s="204"/>
      <c r="FP11" s="219"/>
      <c r="FQ11" s="219"/>
      <c r="FT11" s="220"/>
      <c r="FU11" s="204"/>
      <c r="FV11" s="219"/>
      <c r="FW11" s="219"/>
      <c r="FY11" s="219"/>
      <c r="FZ11" s="219"/>
      <c r="GA11" s="195"/>
      <c r="GC11" s="181"/>
      <c r="GD11" s="218"/>
      <c r="GE11" s="181"/>
      <c r="GF11" s="181"/>
      <c r="GG11" s="218"/>
      <c r="GH11" s="181"/>
      <c r="GI11" s="222"/>
      <c r="GN11" s="220"/>
      <c r="GU11" s="195"/>
      <c r="GW11" s="181"/>
      <c r="GX11" s="218"/>
      <c r="GY11" s="181"/>
      <c r="GZ11" s="181"/>
      <c r="HA11" s="218"/>
      <c r="HB11" s="181"/>
      <c r="HC11" s="222"/>
      <c r="HH11" s="220"/>
      <c r="HO11" s="195"/>
      <c r="HQ11" s="181"/>
      <c r="HR11" s="218"/>
      <c r="HS11" s="181"/>
      <c r="HT11" s="181"/>
      <c r="HU11" s="218"/>
      <c r="HV11" s="181"/>
      <c r="HW11" s="222"/>
      <c r="IB11" s="220"/>
      <c r="II11" s="195"/>
      <c r="IK11" s="181"/>
      <c r="IL11" s="218"/>
      <c r="IM11" s="181"/>
      <c r="IN11" s="181"/>
      <c r="IO11" s="218"/>
      <c r="IP11" s="181"/>
      <c r="IQ11" s="222"/>
      <c r="IV11" s="220"/>
    </row>
    <row r="12" spans="1:262" s="193" customFormat="1" ht="13.5" customHeight="1">
      <c r="B12" s="181"/>
      <c r="C12" s="195"/>
      <c r="E12" s="204"/>
      <c r="F12" s="218"/>
      <c r="G12" s="219"/>
      <c r="H12" s="181"/>
      <c r="I12" s="218"/>
      <c r="J12" s="219"/>
      <c r="K12" s="219"/>
      <c r="L12" s="219"/>
      <c r="M12" s="219"/>
      <c r="P12" s="220"/>
      <c r="Q12" s="204"/>
      <c r="R12" s="219"/>
      <c r="S12" s="219"/>
      <c r="U12" s="219"/>
      <c r="V12" s="219"/>
      <c r="W12" s="195"/>
      <c r="Y12" s="204"/>
      <c r="Z12" s="218"/>
      <c r="AA12" s="218"/>
      <c r="AB12" s="181"/>
      <c r="AC12" s="218"/>
      <c r="AD12" s="218"/>
      <c r="AE12" s="204"/>
      <c r="AF12" s="219"/>
      <c r="AG12" s="219"/>
      <c r="AJ12" s="220"/>
      <c r="AK12" s="204"/>
      <c r="AM12" s="219"/>
      <c r="AO12" s="219"/>
      <c r="AP12" s="219"/>
      <c r="AQ12" s="195"/>
      <c r="AS12" s="204"/>
      <c r="AT12" s="218"/>
      <c r="AU12" s="218"/>
      <c r="AV12" s="181"/>
      <c r="AW12" s="218"/>
      <c r="AX12" s="218"/>
      <c r="AY12" s="204"/>
      <c r="AZ12" s="219"/>
      <c r="BA12" s="219"/>
      <c r="BD12" s="220"/>
      <c r="BE12" s="204"/>
      <c r="BF12" s="219"/>
      <c r="BG12" s="219"/>
      <c r="BI12" s="219"/>
      <c r="BJ12" s="219"/>
      <c r="BK12" s="195"/>
      <c r="BM12" s="204"/>
      <c r="BN12" s="218"/>
      <c r="BO12" s="218"/>
      <c r="BP12" s="181"/>
      <c r="BQ12" s="218"/>
      <c r="BR12" s="218"/>
      <c r="BS12" s="204"/>
      <c r="BT12" s="219"/>
      <c r="BU12" s="219"/>
      <c r="BX12" s="220"/>
      <c r="BY12" s="204"/>
      <c r="BZ12" s="219"/>
      <c r="CA12" s="219"/>
      <c r="CC12" s="219"/>
      <c r="CD12" s="219"/>
      <c r="CE12" s="204"/>
      <c r="CG12" s="204"/>
      <c r="CH12" s="218"/>
      <c r="CI12" s="218"/>
      <c r="CJ12" s="181"/>
      <c r="CK12" s="218"/>
      <c r="CL12" s="218"/>
      <c r="CM12" s="204"/>
      <c r="CN12" s="219"/>
      <c r="CO12" s="219"/>
      <c r="CR12" s="220"/>
      <c r="CS12" s="204"/>
      <c r="CT12" s="219"/>
      <c r="CU12" s="219"/>
      <c r="CW12" s="219"/>
      <c r="CX12" s="219"/>
      <c r="CY12" s="195"/>
      <c r="DA12" s="204"/>
      <c r="DB12" s="218"/>
      <c r="DC12" s="218"/>
      <c r="DD12" s="181"/>
      <c r="DE12" s="218"/>
      <c r="DF12" s="218"/>
      <c r="DG12" s="204"/>
      <c r="DH12" s="219"/>
      <c r="DI12" s="219"/>
      <c r="DL12" s="220"/>
      <c r="DM12" s="204"/>
      <c r="DN12" s="219"/>
      <c r="DO12" s="219"/>
      <c r="DQ12" s="219"/>
      <c r="DR12" s="219"/>
      <c r="DS12" s="195"/>
      <c r="DU12" s="204"/>
      <c r="DV12" s="218"/>
      <c r="DW12" s="218"/>
      <c r="DX12" s="181"/>
      <c r="DY12" s="218"/>
      <c r="DZ12" s="218"/>
      <c r="EA12" s="204"/>
      <c r="EC12" s="221"/>
      <c r="EF12" s="220"/>
      <c r="EG12" s="204"/>
      <c r="EH12" s="219"/>
      <c r="EI12" s="219"/>
      <c r="EK12" s="219"/>
      <c r="EL12" s="219"/>
      <c r="EM12" s="195"/>
      <c r="EO12" s="204"/>
      <c r="EP12" s="218"/>
      <c r="EQ12" s="218"/>
      <c r="ER12" s="181"/>
      <c r="ES12" s="218"/>
      <c r="ET12" s="218"/>
      <c r="EU12" s="204"/>
      <c r="EV12" s="219"/>
      <c r="EW12" s="219"/>
      <c r="EZ12" s="220"/>
      <c r="FA12" s="204"/>
      <c r="FB12" s="219"/>
      <c r="FC12" s="219"/>
      <c r="FE12" s="219"/>
      <c r="FF12" s="219"/>
      <c r="FG12" s="195"/>
      <c r="FI12" s="204"/>
      <c r="FJ12" s="218"/>
      <c r="FK12" s="218"/>
      <c r="FL12" s="181"/>
      <c r="FM12" s="218"/>
      <c r="FN12" s="218"/>
      <c r="FO12" s="204"/>
      <c r="FP12" s="219"/>
      <c r="FQ12" s="219"/>
      <c r="FT12" s="220"/>
      <c r="FU12" s="204"/>
      <c r="FV12" s="219"/>
      <c r="FW12" s="219"/>
      <c r="FY12" s="219"/>
      <c r="FZ12" s="219"/>
      <c r="GA12" s="195"/>
      <c r="GC12" s="204"/>
      <c r="GD12" s="218"/>
      <c r="GE12" s="181"/>
      <c r="GF12" s="181"/>
      <c r="GG12" s="218"/>
      <c r="GH12" s="181"/>
      <c r="GI12" s="222"/>
      <c r="GN12" s="220"/>
      <c r="GU12" s="195"/>
      <c r="GW12" s="204"/>
      <c r="GX12" s="218"/>
      <c r="GY12" s="181"/>
      <c r="GZ12" s="181"/>
      <c r="HA12" s="218"/>
      <c r="HB12" s="181"/>
      <c r="HC12" s="222"/>
      <c r="HH12" s="220"/>
      <c r="HO12" s="195"/>
      <c r="HQ12" s="204"/>
      <c r="HR12" s="218"/>
      <c r="HS12" s="181"/>
      <c r="HT12" s="181"/>
      <c r="HU12" s="218"/>
      <c r="HV12" s="181"/>
      <c r="HW12" s="222"/>
      <c r="IB12" s="220"/>
      <c r="II12" s="195"/>
      <c r="IK12" s="204"/>
      <c r="IL12" s="218"/>
      <c r="IM12" s="181"/>
      <c r="IN12" s="181"/>
      <c r="IO12" s="218"/>
      <c r="IP12" s="181"/>
      <c r="IQ12" s="222"/>
      <c r="IV12" s="220"/>
    </row>
    <row r="13" spans="1:262" s="193" customFormat="1" ht="13.5" customHeight="1">
      <c r="A13" s="223"/>
      <c r="B13" s="181"/>
      <c r="C13" s="195"/>
      <c r="E13" s="204"/>
      <c r="F13" s="218"/>
      <c r="G13" s="219"/>
      <c r="H13" s="181"/>
      <c r="I13" s="218"/>
      <c r="J13" s="219"/>
      <c r="K13" s="219"/>
      <c r="L13" s="219"/>
      <c r="M13" s="219"/>
      <c r="P13" s="220"/>
      <c r="Q13" s="204"/>
      <c r="R13" s="219"/>
      <c r="S13" s="219"/>
      <c r="U13" s="219"/>
      <c r="V13" s="219"/>
      <c r="W13" s="195"/>
      <c r="Y13" s="204"/>
      <c r="Z13" s="218"/>
      <c r="AA13" s="218"/>
      <c r="AB13" s="181"/>
      <c r="AC13" s="218"/>
      <c r="AD13" s="218"/>
      <c r="AE13" s="204"/>
      <c r="AF13" s="219"/>
      <c r="AG13" s="219"/>
      <c r="AJ13" s="220"/>
      <c r="AK13" s="204"/>
      <c r="AM13" s="219"/>
      <c r="AO13" s="219"/>
      <c r="AP13" s="219"/>
      <c r="AQ13" s="195"/>
      <c r="AS13" s="204"/>
      <c r="AT13" s="218"/>
      <c r="AU13" s="218"/>
      <c r="AV13" s="181"/>
      <c r="AW13" s="218"/>
      <c r="AX13" s="218"/>
      <c r="AY13" s="204"/>
      <c r="AZ13" s="219"/>
      <c r="BA13" s="219"/>
      <c r="BD13" s="220"/>
      <c r="BE13" s="204"/>
      <c r="BF13" s="219"/>
      <c r="BG13" s="219"/>
      <c r="BI13" s="219"/>
      <c r="BJ13" s="219"/>
      <c r="BK13" s="195"/>
      <c r="BM13" s="204"/>
      <c r="BN13" s="218"/>
      <c r="BO13" s="218"/>
      <c r="BP13" s="181"/>
      <c r="BQ13" s="218"/>
      <c r="BR13" s="218"/>
      <c r="BS13" s="204"/>
      <c r="BT13" s="219"/>
      <c r="BU13" s="219"/>
      <c r="BX13" s="220"/>
      <c r="BY13" s="204"/>
      <c r="BZ13" s="219"/>
      <c r="CA13" s="219"/>
      <c r="CC13" s="219"/>
      <c r="CD13" s="219"/>
      <c r="CE13" s="204"/>
      <c r="CG13" s="204"/>
      <c r="CH13" s="218"/>
      <c r="CI13" s="218"/>
      <c r="CJ13" s="181"/>
      <c r="CK13" s="218"/>
      <c r="CL13" s="218"/>
      <c r="CM13" s="204"/>
      <c r="CN13" s="219"/>
      <c r="CO13" s="219"/>
      <c r="CR13" s="220"/>
      <c r="CS13" s="204"/>
      <c r="CT13" s="219"/>
      <c r="CU13" s="219"/>
      <c r="CW13" s="219"/>
      <c r="CX13" s="219"/>
      <c r="CY13" s="195"/>
      <c r="DA13" s="204"/>
      <c r="DB13" s="218"/>
      <c r="DC13" s="218"/>
      <c r="DD13" s="181"/>
      <c r="DE13" s="218"/>
      <c r="DF13" s="218"/>
      <c r="DG13" s="204"/>
      <c r="DH13" s="219"/>
      <c r="DI13" s="219"/>
      <c r="DL13" s="220"/>
      <c r="DM13" s="204"/>
      <c r="DN13" s="219"/>
      <c r="DO13" s="219"/>
      <c r="DQ13" s="219"/>
      <c r="DR13" s="219"/>
      <c r="DS13" s="195"/>
      <c r="DU13" s="204"/>
      <c r="DV13" s="218"/>
      <c r="DW13" s="218"/>
      <c r="DX13" s="181"/>
      <c r="DY13" s="218"/>
      <c r="DZ13" s="218"/>
      <c r="EA13" s="204"/>
      <c r="EC13" s="221"/>
      <c r="EF13" s="220"/>
      <c r="EG13" s="204"/>
      <c r="EH13" s="219"/>
      <c r="EI13" s="219"/>
      <c r="EK13" s="219"/>
      <c r="EL13" s="219"/>
      <c r="EM13" s="195"/>
      <c r="EO13" s="204"/>
      <c r="EP13" s="218"/>
      <c r="EQ13" s="218"/>
      <c r="ER13" s="181"/>
      <c r="ES13" s="218"/>
      <c r="ET13" s="218"/>
      <c r="EU13" s="204"/>
      <c r="EV13" s="219"/>
      <c r="EW13" s="219"/>
      <c r="EZ13" s="220"/>
      <c r="FA13" s="204"/>
      <c r="FB13" s="219"/>
      <c r="FC13" s="219"/>
      <c r="FE13" s="219"/>
      <c r="FF13" s="219"/>
      <c r="FG13" s="195"/>
      <c r="FI13" s="204"/>
      <c r="FJ13" s="218"/>
      <c r="FK13" s="218"/>
      <c r="FL13" s="181"/>
      <c r="FM13" s="218"/>
      <c r="FN13" s="218"/>
      <c r="FO13" s="204"/>
      <c r="FP13" s="219"/>
      <c r="FQ13" s="219"/>
      <c r="FT13" s="220"/>
      <c r="FU13" s="204"/>
      <c r="FV13" s="219"/>
      <c r="FW13" s="219"/>
      <c r="FY13" s="219"/>
      <c r="FZ13" s="219"/>
      <c r="GA13" s="195"/>
      <c r="GB13" s="224"/>
      <c r="GC13" s="224"/>
      <c r="GD13" s="225"/>
      <c r="GE13" s="181"/>
      <c r="GF13" s="226"/>
      <c r="GG13" s="225"/>
      <c r="GH13" s="181"/>
      <c r="GI13" s="201"/>
      <c r="GJ13" s="181"/>
      <c r="GK13" s="181"/>
      <c r="GL13" s="181"/>
      <c r="GM13" s="181"/>
      <c r="GN13" s="202"/>
      <c r="GO13" s="181"/>
      <c r="GP13" s="181"/>
      <c r="GQ13" s="181"/>
      <c r="GR13" s="181"/>
      <c r="GS13" s="181"/>
      <c r="GT13" s="181"/>
      <c r="GU13" s="195"/>
      <c r="GV13" s="224"/>
      <c r="GW13" s="224"/>
      <c r="GX13" s="225"/>
      <c r="GY13" s="181"/>
      <c r="GZ13" s="226"/>
      <c r="HA13" s="225"/>
      <c r="HB13" s="181"/>
      <c r="HC13" s="201"/>
      <c r="HD13" s="181"/>
      <c r="HE13" s="181"/>
      <c r="HF13" s="181"/>
      <c r="HG13" s="181"/>
      <c r="HH13" s="202"/>
      <c r="HI13" s="181"/>
      <c r="HJ13" s="181"/>
      <c r="HK13" s="181"/>
      <c r="HL13" s="181"/>
      <c r="HM13" s="181"/>
      <c r="HN13" s="181"/>
      <c r="HO13" s="195"/>
      <c r="HP13" s="224"/>
      <c r="HQ13" s="224"/>
      <c r="HR13" s="225"/>
      <c r="HS13" s="181"/>
      <c r="HT13" s="226"/>
      <c r="HU13" s="225"/>
      <c r="HV13" s="181"/>
      <c r="HW13" s="201"/>
      <c r="HX13" s="181"/>
      <c r="HY13" s="181"/>
      <c r="HZ13" s="181"/>
      <c r="IA13" s="181"/>
      <c r="IB13" s="202"/>
      <c r="IC13" s="181"/>
      <c r="ID13" s="181"/>
      <c r="IE13" s="181"/>
      <c r="IF13" s="181"/>
      <c r="IG13" s="181"/>
      <c r="IH13" s="181"/>
      <c r="II13" s="195"/>
      <c r="IJ13" s="224"/>
      <c r="IK13" s="224"/>
      <c r="IL13" s="225"/>
      <c r="IM13" s="181"/>
      <c r="IN13" s="226"/>
      <c r="IO13" s="225"/>
      <c r="IP13" s="181"/>
      <c r="IQ13" s="201"/>
      <c r="IR13" s="181"/>
      <c r="IS13" s="181"/>
      <c r="IT13" s="181"/>
      <c r="IU13" s="181"/>
      <c r="IV13" s="202"/>
      <c r="IW13" s="181"/>
      <c r="IX13" s="181"/>
      <c r="IY13" s="181"/>
      <c r="IZ13" s="181"/>
      <c r="JA13" s="181"/>
      <c r="JB13" s="181"/>
    </row>
    <row r="14" spans="1:262" s="193" customFormat="1" ht="13.5" customHeight="1">
      <c r="B14" s="181"/>
      <c r="C14" s="195"/>
      <c r="E14" s="204"/>
      <c r="F14" s="218"/>
      <c r="G14" s="219"/>
      <c r="H14" s="181"/>
      <c r="I14" s="218"/>
      <c r="J14" s="219"/>
      <c r="K14" s="219"/>
      <c r="L14" s="219"/>
      <c r="M14" s="219"/>
      <c r="P14" s="220"/>
      <c r="Q14" s="204"/>
      <c r="R14" s="219"/>
      <c r="S14" s="219"/>
      <c r="U14" s="219"/>
      <c r="V14" s="219"/>
      <c r="W14" s="195"/>
      <c r="Y14" s="204"/>
      <c r="Z14" s="218"/>
      <c r="AA14" s="218"/>
      <c r="AB14" s="181"/>
      <c r="AC14" s="218"/>
      <c r="AD14" s="218"/>
      <c r="AE14" s="204"/>
      <c r="AF14" s="219"/>
      <c r="AG14" s="219"/>
      <c r="AJ14" s="220"/>
      <c r="AK14" s="204"/>
      <c r="AM14" s="219"/>
      <c r="AO14" s="219"/>
      <c r="AP14" s="219"/>
      <c r="AQ14" s="195"/>
      <c r="AS14" s="204"/>
      <c r="AT14" s="218"/>
      <c r="AU14" s="218"/>
      <c r="AV14" s="181"/>
      <c r="AW14" s="218"/>
      <c r="AX14" s="218"/>
      <c r="AY14" s="204"/>
      <c r="AZ14" s="219"/>
      <c r="BA14" s="219"/>
      <c r="BD14" s="220"/>
      <c r="BE14" s="204"/>
      <c r="BF14" s="219"/>
      <c r="BG14" s="219"/>
      <c r="BI14" s="219"/>
      <c r="BJ14" s="219"/>
      <c r="BK14" s="195"/>
      <c r="BM14" s="204"/>
      <c r="BN14" s="218"/>
      <c r="BO14" s="218"/>
      <c r="BP14" s="181"/>
      <c r="BQ14" s="218"/>
      <c r="BR14" s="218"/>
      <c r="BS14" s="204"/>
      <c r="BT14" s="219"/>
      <c r="BU14" s="219"/>
      <c r="BX14" s="220"/>
      <c r="BY14" s="204"/>
      <c r="BZ14" s="219"/>
      <c r="CA14" s="219"/>
      <c r="CC14" s="219"/>
      <c r="CD14" s="219"/>
      <c r="CE14" s="204"/>
      <c r="CG14" s="204"/>
      <c r="CH14" s="218"/>
      <c r="CI14" s="218"/>
      <c r="CJ14" s="181"/>
      <c r="CK14" s="218"/>
      <c r="CL14" s="218"/>
      <c r="CM14" s="204"/>
      <c r="CN14" s="219"/>
      <c r="CO14" s="219"/>
      <c r="CR14" s="220"/>
      <c r="CS14" s="204"/>
      <c r="CT14" s="219"/>
      <c r="CU14" s="219"/>
      <c r="CW14" s="219"/>
      <c r="CX14" s="219"/>
      <c r="CY14" s="195"/>
      <c r="DA14" s="204"/>
      <c r="DB14" s="218"/>
      <c r="DC14" s="218"/>
      <c r="DD14" s="181"/>
      <c r="DE14" s="218"/>
      <c r="DF14" s="218"/>
      <c r="DG14" s="204"/>
      <c r="DH14" s="219"/>
      <c r="DI14" s="219"/>
      <c r="DL14" s="220"/>
      <c r="DM14" s="204"/>
      <c r="DN14" s="219"/>
      <c r="DO14" s="219"/>
      <c r="DQ14" s="219"/>
      <c r="DR14" s="219"/>
      <c r="DS14" s="195"/>
      <c r="DU14" s="204"/>
      <c r="DV14" s="218"/>
      <c r="DW14" s="218"/>
      <c r="DX14" s="181"/>
      <c r="DY14" s="218"/>
      <c r="DZ14" s="218"/>
      <c r="EA14" s="204"/>
      <c r="EC14" s="221"/>
      <c r="EF14" s="220"/>
      <c r="EG14" s="204"/>
      <c r="EH14" s="219"/>
      <c r="EI14" s="219"/>
      <c r="EK14" s="219"/>
      <c r="EL14" s="219"/>
      <c r="EM14" s="195"/>
      <c r="EO14" s="204"/>
      <c r="EP14" s="218"/>
      <c r="EQ14" s="218"/>
      <c r="ER14" s="181"/>
      <c r="ES14" s="218"/>
      <c r="ET14" s="218"/>
      <c r="EU14" s="204"/>
      <c r="EV14" s="219"/>
      <c r="EW14" s="219"/>
      <c r="EZ14" s="220"/>
      <c r="FA14" s="204"/>
      <c r="FB14" s="219"/>
      <c r="FC14" s="219"/>
      <c r="FE14" s="219"/>
      <c r="FF14" s="219"/>
      <c r="FG14" s="195"/>
      <c r="FI14" s="204"/>
      <c r="FJ14" s="218"/>
      <c r="FK14" s="218"/>
      <c r="FL14" s="181"/>
      <c r="FM14" s="218"/>
      <c r="FN14" s="218"/>
      <c r="FO14" s="204"/>
      <c r="FP14" s="219"/>
      <c r="FQ14" s="219"/>
      <c r="FT14" s="220"/>
      <c r="FU14" s="204"/>
      <c r="FV14" s="219"/>
      <c r="FW14" s="219"/>
      <c r="FY14" s="219"/>
      <c r="FZ14" s="219"/>
      <c r="GA14" s="195"/>
      <c r="GC14" s="204"/>
      <c r="GD14" s="218"/>
      <c r="GE14" s="181"/>
      <c r="GF14" s="194"/>
      <c r="GG14" s="218"/>
      <c r="GH14" s="181"/>
      <c r="GI14" s="222"/>
      <c r="GN14" s="220"/>
      <c r="GU14" s="195"/>
      <c r="GW14" s="204"/>
      <c r="GX14" s="218"/>
      <c r="GY14" s="181"/>
      <c r="GZ14" s="194"/>
      <c r="HA14" s="218"/>
      <c r="HB14" s="181"/>
      <c r="HC14" s="222"/>
      <c r="HH14" s="220"/>
      <c r="HO14" s="195"/>
      <c r="HQ14" s="204"/>
      <c r="HR14" s="218"/>
      <c r="HS14" s="181"/>
      <c r="HT14" s="194"/>
      <c r="HU14" s="218"/>
      <c r="HV14" s="181"/>
      <c r="HW14" s="222"/>
      <c r="IB14" s="220"/>
      <c r="II14" s="195"/>
      <c r="IK14" s="204"/>
      <c r="IL14" s="218"/>
      <c r="IM14" s="181"/>
      <c r="IN14" s="194"/>
      <c r="IO14" s="218"/>
      <c r="IP14" s="181"/>
      <c r="IQ14" s="222"/>
      <c r="IV14" s="220"/>
    </row>
    <row r="15" spans="1:262" s="193" customFormat="1" ht="13.5" customHeight="1">
      <c r="B15" s="181"/>
      <c r="C15" s="195"/>
      <c r="E15" s="204"/>
      <c r="F15" s="218"/>
      <c r="G15" s="219"/>
      <c r="H15" s="181"/>
      <c r="I15" s="218"/>
      <c r="J15" s="219"/>
      <c r="K15" s="219"/>
      <c r="L15" s="219"/>
      <c r="M15" s="219"/>
      <c r="P15" s="220"/>
      <c r="Q15" s="204"/>
      <c r="R15" s="219"/>
      <c r="S15" s="219"/>
      <c r="U15" s="219"/>
      <c r="V15" s="219"/>
      <c r="W15" s="195"/>
      <c r="Y15" s="204"/>
      <c r="Z15" s="218"/>
      <c r="AA15" s="218"/>
      <c r="AB15" s="181"/>
      <c r="AC15" s="218"/>
      <c r="AD15" s="218"/>
      <c r="AE15" s="204"/>
      <c r="AF15" s="219"/>
      <c r="AG15" s="219"/>
      <c r="AJ15" s="220"/>
      <c r="AK15" s="204"/>
      <c r="AM15" s="219"/>
      <c r="AO15" s="219"/>
      <c r="AP15" s="219"/>
      <c r="AQ15" s="195"/>
      <c r="AS15" s="204"/>
      <c r="AT15" s="218"/>
      <c r="AU15" s="218"/>
      <c r="AV15" s="181"/>
      <c r="AW15" s="218"/>
      <c r="AX15" s="218"/>
      <c r="AY15" s="204"/>
      <c r="AZ15" s="219"/>
      <c r="BA15" s="219"/>
      <c r="BD15" s="220"/>
      <c r="BE15" s="204"/>
      <c r="BF15" s="219"/>
      <c r="BG15" s="219"/>
      <c r="BI15" s="219"/>
      <c r="BJ15" s="219"/>
      <c r="BK15" s="195"/>
      <c r="BM15" s="204"/>
      <c r="BN15" s="218"/>
      <c r="BO15" s="218"/>
      <c r="BP15" s="181"/>
      <c r="BQ15" s="218"/>
      <c r="BR15" s="218"/>
      <c r="BS15" s="204"/>
      <c r="BT15" s="219"/>
      <c r="BU15" s="219"/>
      <c r="BX15" s="220"/>
      <c r="BY15" s="204"/>
      <c r="BZ15" s="219"/>
      <c r="CA15" s="219"/>
      <c r="CC15" s="219"/>
      <c r="CD15" s="219"/>
      <c r="CE15" s="204"/>
      <c r="CG15" s="204"/>
      <c r="CH15" s="218"/>
      <c r="CI15" s="218"/>
      <c r="CJ15" s="181"/>
      <c r="CK15" s="218"/>
      <c r="CL15" s="218"/>
      <c r="CM15" s="204"/>
      <c r="CN15" s="219"/>
      <c r="CO15" s="219"/>
      <c r="CR15" s="220"/>
      <c r="CS15" s="204"/>
      <c r="CT15" s="219"/>
      <c r="CU15" s="219"/>
      <c r="CW15" s="219"/>
      <c r="CX15" s="219"/>
      <c r="CY15" s="195"/>
      <c r="DA15" s="204"/>
      <c r="DB15" s="218"/>
      <c r="DC15" s="218"/>
      <c r="DD15" s="181"/>
      <c r="DE15" s="218"/>
      <c r="DF15" s="218"/>
      <c r="DG15" s="204"/>
      <c r="DH15" s="219"/>
      <c r="DI15" s="219"/>
      <c r="DL15" s="220"/>
      <c r="DM15" s="204"/>
      <c r="DN15" s="219"/>
      <c r="DO15" s="219"/>
      <c r="DQ15" s="219"/>
      <c r="DR15" s="219"/>
      <c r="DS15" s="195"/>
      <c r="DU15" s="204"/>
      <c r="DV15" s="218"/>
      <c r="DW15" s="218"/>
      <c r="DX15" s="181"/>
      <c r="DY15" s="218"/>
      <c r="DZ15" s="218"/>
      <c r="EA15" s="204"/>
      <c r="EC15" s="221"/>
      <c r="EF15" s="220"/>
      <c r="EG15" s="204"/>
      <c r="EH15" s="219"/>
      <c r="EI15" s="219"/>
      <c r="EK15" s="219"/>
      <c r="EL15" s="219"/>
      <c r="EM15" s="195"/>
      <c r="EO15" s="204"/>
      <c r="EP15" s="218"/>
      <c r="EQ15" s="218"/>
      <c r="ER15" s="181"/>
      <c r="ES15" s="218"/>
      <c r="ET15" s="218"/>
      <c r="EU15" s="204"/>
      <c r="EV15" s="219"/>
      <c r="EW15" s="219"/>
      <c r="EZ15" s="220"/>
      <c r="FA15" s="204"/>
      <c r="FB15" s="219"/>
      <c r="FC15" s="219"/>
      <c r="FE15" s="219"/>
      <c r="FF15" s="219"/>
      <c r="FG15" s="195"/>
      <c r="FI15" s="204"/>
      <c r="FJ15" s="218"/>
      <c r="FK15" s="218"/>
      <c r="FL15" s="181"/>
      <c r="FM15" s="218"/>
      <c r="FN15" s="218"/>
      <c r="FO15" s="204"/>
      <c r="FP15" s="219"/>
      <c r="FQ15" s="219"/>
      <c r="FT15" s="220"/>
      <c r="FU15" s="204"/>
      <c r="FV15" s="219"/>
      <c r="FW15" s="219"/>
      <c r="FY15" s="219"/>
      <c r="FZ15" s="219"/>
      <c r="GA15" s="195"/>
      <c r="GC15" s="181"/>
      <c r="GD15" s="218"/>
      <c r="GE15" s="181"/>
      <c r="GF15" s="181"/>
      <c r="GG15" s="218"/>
      <c r="GH15" s="181"/>
      <c r="GI15" s="222"/>
      <c r="GN15" s="220"/>
      <c r="GU15" s="195"/>
      <c r="GW15" s="181"/>
      <c r="GX15" s="218"/>
      <c r="GY15" s="181"/>
      <c r="GZ15" s="181"/>
      <c r="HA15" s="218"/>
      <c r="HB15" s="181"/>
      <c r="HC15" s="222"/>
      <c r="HH15" s="220"/>
      <c r="HO15" s="195"/>
      <c r="HQ15" s="181"/>
      <c r="HR15" s="218"/>
      <c r="HS15" s="181"/>
      <c r="HT15" s="181"/>
      <c r="HU15" s="218"/>
      <c r="HV15" s="181"/>
      <c r="HW15" s="222"/>
      <c r="IB15" s="220"/>
      <c r="II15" s="195"/>
      <c r="IK15" s="181"/>
      <c r="IL15" s="218"/>
      <c r="IM15" s="181"/>
      <c r="IN15" s="181"/>
      <c r="IO15" s="218"/>
      <c r="IP15" s="181"/>
      <c r="IQ15" s="222"/>
      <c r="IV15" s="220"/>
    </row>
    <row r="16" spans="1:262" s="193" customFormat="1" ht="13.5" customHeight="1">
      <c r="B16" s="181"/>
      <c r="C16" s="195"/>
      <c r="E16" s="204"/>
      <c r="F16" s="218"/>
      <c r="G16" s="219"/>
      <c r="H16" s="181"/>
      <c r="I16" s="218"/>
      <c r="J16" s="219"/>
      <c r="K16" s="219"/>
      <c r="L16" s="219"/>
      <c r="M16" s="219"/>
      <c r="P16" s="220"/>
      <c r="Q16" s="204"/>
      <c r="R16" s="219"/>
      <c r="S16" s="219"/>
      <c r="U16" s="219"/>
      <c r="V16" s="219"/>
      <c r="W16" s="195"/>
      <c r="Y16" s="204"/>
      <c r="Z16" s="218"/>
      <c r="AA16" s="218"/>
      <c r="AB16" s="181"/>
      <c r="AC16" s="218"/>
      <c r="AD16" s="218"/>
      <c r="AE16" s="204"/>
      <c r="AF16" s="219"/>
      <c r="AG16" s="219"/>
      <c r="AJ16" s="220"/>
      <c r="AK16" s="204"/>
      <c r="AM16" s="219"/>
      <c r="AO16" s="219"/>
      <c r="AP16" s="219"/>
      <c r="AQ16" s="195"/>
      <c r="AS16" s="204"/>
      <c r="AT16" s="218"/>
      <c r="AU16" s="218"/>
      <c r="AV16" s="181"/>
      <c r="AW16" s="218"/>
      <c r="AX16" s="218"/>
      <c r="AY16" s="204"/>
      <c r="AZ16" s="219"/>
      <c r="BA16" s="219"/>
      <c r="BD16" s="220"/>
      <c r="BE16" s="204"/>
      <c r="BF16" s="219"/>
      <c r="BG16" s="219"/>
      <c r="BI16" s="219"/>
      <c r="BJ16" s="219"/>
      <c r="BK16" s="195"/>
      <c r="BM16" s="204"/>
      <c r="BN16" s="218"/>
      <c r="BO16" s="218"/>
      <c r="BP16" s="181"/>
      <c r="BQ16" s="218"/>
      <c r="BR16" s="218"/>
      <c r="BS16" s="204"/>
      <c r="BT16" s="219"/>
      <c r="BU16" s="219"/>
      <c r="BX16" s="220"/>
      <c r="BY16" s="204"/>
      <c r="BZ16" s="219"/>
      <c r="CA16" s="219"/>
      <c r="CC16" s="219"/>
      <c r="CD16" s="219"/>
      <c r="CE16" s="204"/>
      <c r="CG16" s="204"/>
      <c r="CH16" s="218"/>
      <c r="CI16" s="218"/>
      <c r="CJ16" s="181"/>
      <c r="CK16" s="218"/>
      <c r="CL16" s="218"/>
      <c r="CM16" s="204"/>
      <c r="CN16" s="219"/>
      <c r="CO16" s="219"/>
      <c r="CR16" s="220"/>
      <c r="CS16" s="204"/>
      <c r="CT16" s="219"/>
      <c r="CU16" s="219"/>
      <c r="CW16" s="219"/>
      <c r="CX16" s="219"/>
      <c r="CY16" s="195"/>
      <c r="DA16" s="204"/>
      <c r="DB16" s="218"/>
      <c r="DC16" s="218"/>
      <c r="DD16" s="181"/>
      <c r="DE16" s="218"/>
      <c r="DF16" s="218"/>
      <c r="DG16" s="204"/>
      <c r="DH16" s="219"/>
      <c r="DI16" s="219"/>
      <c r="DL16" s="220"/>
      <c r="DM16" s="204"/>
      <c r="DN16" s="219"/>
      <c r="DO16" s="219"/>
      <c r="DQ16" s="219"/>
      <c r="DR16" s="219"/>
      <c r="DS16" s="195"/>
      <c r="DU16" s="204"/>
      <c r="DV16" s="218"/>
      <c r="DW16" s="218"/>
      <c r="DX16" s="181"/>
      <c r="DY16" s="218"/>
      <c r="DZ16" s="218"/>
      <c r="EA16" s="204"/>
      <c r="EC16" s="221"/>
      <c r="EF16" s="220"/>
      <c r="EG16" s="204"/>
      <c r="EH16" s="219"/>
      <c r="EI16" s="219"/>
      <c r="EK16" s="219"/>
      <c r="EL16" s="219"/>
      <c r="EM16" s="195"/>
      <c r="EO16" s="204"/>
      <c r="EP16" s="218"/>
      <c r="EQ16" s="218"/>
      <c r="ER16" s="181"/>
      <c r="ES16" s="218"/>
      <c r="ET16" s="218"/>
      <c r="EU16" s="204"/>
      <c r="EV16" s="219"/>
      <c r="EW16" s="219"/>
      <c r="EZ16" s="220"/>
      <c r="FA16" s="204"/>
      <c r="FB16" s="219"/>
      <c r="FC16" s="219"/>
      <c r="FE16" s="219"/>
      <c r="FF16" s="219"/>
      <c r="FG16" s="195"/>
      <c r="FI16" s="204"/>
      <c r="FJ16" s="218"/>
      <c r="FK16" s="218"/>
      <c r="FL16" s="181"/>
      <c r="FM16" s="218"/>
      <c r="FN16" s="218"/>
      <c r="FO16" s="204"/>
      <c r="FP16" s="219"/>
      <c r="FQ16" s="219"/>
      <c r="FT16" s="220"/>
      <c r="FU16" s="204"/>
      <c r="FV16" s="219"/>
      <c r="FW16" s="219"/>
      <c r="FY16" s="219"/>
      <c r="FZ16" s="219"/>
      <c r="GA16" s="195"/>
      <c r="GC16" s="204"/>
      <c r="GD16" s="218"/>
      <c r="GE16" s="218"/>
      <c r="GF16" s="181"/>
      <c r="GG16" s="218"/>
      <c r="GH16" s="218"/>
      <c r="GI16" s="222"/>
      <c r="GN16" s="220"/>
      <c r="GU16" s="195"/>
      <c r="GW16" s="204"/>
      <c r="GX16" s="218"/>
      <c r="GY16" s="218"/>
      <c r="GZ16" s="181"/>
      <c r="HA16" s="218"/>
      <c r="HB16" s="218"/>
      <c r="HC16" s="222"/>
      <c r="HH16" s="220"/>
      <c r="HO16" s="195"/>
      <c r="HQ16" s="204"/>
      <c r="HR16" s="218"/>
      <c r="HS16" s="218"/>
      <c r="HT16" s="181"/>
      <c r="HU16" s="218"/>
      <c r="HV16" s="218"/>
      <c r="HW16" s="222"/>
      <c r="IB16" s="220"/>
      <c r="II16" s="195"/>
      <c r="IK16" s="204"/>
      <c r="IL16" s="218"/>
      <c r="IM16" s="218"/>
      <c r="IN16" s="181"/>
      <c r="IO16" s="218"/>
      <c r="IP16" s="218"/>
      <c r="IQ16" s="222"/>
      <c r="IV16" s="220"/>
    </row>
    <row r="17" spans="2:262" s="193" customFormat="1" ht="13.5" customHeight="1">
      <c r="B17" s="181"/>
      <c r="C17" s="195"/>
      <c r="E17" s="204"/>
      <c r="F17" s="218"/>
      <c r="G17" s="219"/>
      <c r="H17" s="181"/>
      <c r="I17" s="218"/>
      <c r="J17" s="219"/>
      <c r="K17" s="219"/>
      <c r="L17" s="219"/>
      <c r="M17" s="219"/>
      <c r="P17" s="220"/>
      <c r="Q17" s="204"/>
      <c r="R17" s="219"/>
      <c r="S17" s="219"/>
      <c r="U17" s="219"/>
      <c r="V17" s="219"/>
      <c r="W17" s="195"/>
      <c r="Y17" s="204"/>
      <c r="Z17" s="218"/>
      <c r="AA17" s="218"/>
      <c r="AB17" s="181"/>
      <c r="AC17" s="218"/>
      <c r="AD17" s="218"/>
      <c r="AE17" s="204"/>
      <c r="AF17" s="219"/>
      <c r="AG17" s="219"/>
      <c r="AJ17" s="220"/>
      <c r="AK17" s="204"/>
      <c r="AM17" s="219"/>
      <c r="AO17" s="219"/>
      <c r="AP17" s="219"/>
      <c r="AQ17" s="195"/>
      <c r="AS17" s="204"/>
      <c r="AT17" s="218"/>
      <c r="AU17" s="218"/>
      <c r="AV17" s="181"/>
      <c r="AW17" s="218"/>
      <c r="AX17" s="218"/>
      <c r="AY17" s="204"/>
      <c r="AZ17" s="219"/>
      <c r="BA17" s="219"/>
      <c r="BD17" s="220"/>
      <c r="BE17" s="204"/>
      <c r="BF17" s="219"/>
      <c r="BG17" s="219"/>
      <c r="BI17" s="219"/>
      <c r="BJ17" s="219"/>
      <c r="BK17" s="195"/>
      <c r="BM17" s="204"/>
      <c r="BN17" s="218"/>
      <c r="BO17" s="218"/>
      <c r="BP17" s="181"/>
      <c r="BQ17" s="218"/>
      <c r="BR17" s="218"/>
      <c r="BS17" s="204"/>
      <c r="BT17" s="219"/>
      <c r="BU17" s="219"/>
      <c r="BX17" s="220"/>
      <c r="BY17" s="204"/>
      <c r="BZ17" s="219"/>
      <c r="CA17" s="219"/>
      <c r="CC17" s="219"/>
      <c r="CD17" s="219"/>
      <c r="CE17" s="204"/>
      <c r="CG17" s="204"/>
      <c r="CH17" s="218"/>
      <c r="CI17" s="218"/>
      <c r="CJ17" s="181"/>
      <c r="CK17" s="218"/>
      <c r="CL17" s="218"/>
      <c r="CM17" s="204"/>
      <c r="CN17" s="219"/>
      <c r="CO17" s="219"/>
      <c r="CR17" s="220"/>
      <c r="CS17" s="204"/>
      <c r="CT17" s="219"/>
      <c r="CU17" s="219"/>
      <c r="CW17" s="219"/>
      <c r="CX17" s="219"/>
      <c r="CY17" s="195"/>
      <c r="DA17" s="204"/>
      <c r="DB17" s="218"/>
      <c r="DC17" s="218"/>
      <c r="DD17" s="181"/>
      <c r="DE17" s="218"/>
      <c r="DF17" s="218"/>
      <c r="DG17" s="204"/>
      <c r="DH17" s="219"/>
      <c r="DI17" s="219"/>
      <c r="DL17" s="220"/>
      <c r="DM17" s="204"/>
      <c r="DN17" s="219"/>
      <c r="DO17" s="219"/>
      <c r="DQ17" s="219"/>
      <c r="DR17" s="219"/>
      <c r="DS17" s="195"/>
      <c r="DU17" s="204"/>
      <c r="DV17" s="218"/>
      <c r="DW17" s="218"/>
      <c r="DX17" s="181"/>
      <c r="DY17" s="218"/>
      <c r="DZ17" s="218"/>
      <c r="EA17" s="204"/>
      <c r="EC17" s="221"/>
      <c r="EF17" s="220"/>
      <c r="EG17" s="204"/>
      <c r="EH17" s="219"/>
      <c r="EI17" s="219"/>
      <c r="EK17" s="219"/>
      <c r="EL17" s="219"/>
      <c r="EM17" s="195"/>
      <c r="EO17" s="204"/>
      <c r="EP17" s="218"/>
      <c r="EQ17" s="218"/>
      <c r="ER17" s="181"/>
      <c r="ES17" s="218"/>
      <c r="ET17" s="218"/>
      <c r="EU17" s="204"/>
      <c r="EV17" s="219"/>
      <c r="EW17" s="219"/>
      <c r="EZ17" s="220"/>
      <c r="FA17" s="204"/>
      <c r="FB17" s="219"/>
      <c r="FC17" s="219"/>
      <c r="FE17" s="219"/>
      <c r="FF17" s="219"/>
      <c r="FG17" s="195"/>
      <c r="FI17" s="204"/>
      <c r="FJ17" s="218"/>
      <c r="FK17" s="218"/>
      <c r="FL17" s="181"/>
      <c r="FM17" s="218"/>
      <c r="FN17" s="218"/>
      <c r="FO17" s="204"/>
      <c r="FP17" s="219"/>
      <c r="FQ17" s="219"/>
      <c r="FT17" s="220"/>
      <c r="FU17" s="204"/>
      <c r="FV17" s="219"/>
      <c r="FW17" s="219"/>
      <c r="FY17" s="219"/>
      <c r="FZ17" s="219"/>
      <c r="GA17" s="195"/>
      <c r="GC17" s="204"/>
      <c r="GD17" s="218"/>
      <c r="GF17" s="181"/>
      <c r="GG17" s="218"/>
      <c r="GI17" s="222"/>
      <c r="GN17" s="220"/>
      <c r="GU17" s="195"/>
      <c r="GW17" s="204"/>
      <c r="GX17" s="218"/>
      <c r="GZ17" s="181"/>
      <c r="HA17" s="218"/>
      <c r="HC17" s="222"/>
      <c r="HH17" s="220"/>
      <c r="HO17" s="195"/>
      <c r="HQ17" s="204"/>
      <c r="HR17" s="218"/>
      <c r="HT17" s="181"/>
      <c r="HU17" s="218"/>
      <c r="HW17" s="222"/>
      <c r="IB17" s="220"/>
      <c r="II17" s="195"/>
      <c r="IK17" s="204"/>
      <c r="IL17" s="218"/>
      <c r="IN17" s="181"/>
      <c r="IO17" s="218"/>
      <c r="IQ17" s="222"/>
      <c r="IV17" s="220"/>
    </row>
    <row r="18" spans="2:262" s="193" customFormat="1" ht="13.5" customHeight="1">
      <c r="B18" s="181"/>
      <c r="C18" s="195"/>
      <c r="E18" s="204"/>
      <c r="F18" s="218"/>
      <c r="G18" s="219"/>
      <c r="H18" s="181"/>
      <c r="I18" s="218"/>
      <c r="J18" s="219"/>
      <c r="K18" s="219"/>
      <c r="L18" s="219"/>
      <c r="M18" s="219"/>
      <c r="P18" s="220"/>
      <c r="Q18" s="204"/>
      <c r="R18" s="219"/>
      <c r="S18" s="219"/>
      <c r="U18" s="219"/>
      <c r="V18" s="219"/>
      <c r="W18" s="195"/>
      <c r="Y18" s="204"/>
      <c r="Z18" s="218"/>
      <c r="AA18" s="218"/>
      <c r="AB18" s="181"/>
      <c r="AC18" s="218"/>
      <c r="AD18" s="218"/>
      <c r="AE18" s="204"/>
      <c r="AF18" s="219"/>
      <c r="AG18" s="219"/>
      <c r="AJ18" s="220"/>
      <c r="AK18" s="204"/>
      <c r="AM18" s="219"/>
      <c r="AO18" s="219"/>
      <c r="AP18" s="219"/>
      <c r="AQ18" s="195"/>
      <c r="AS18" s="204"/>
      <c r="AT18" s="218"/>
      <c r="AU18" s="218"/>
      <c r="AV18" s="181"/>
      <c r="AW18" s="218"/>
      <c r="AX18" s="218"/>
      <c r="AY18" s="204"/>
      <c r="AZ18" s="219"/>
      <c r="BA18" s="219"/>
      <c r="BD18" s="220"/>
      <c r="BE18" s="204"/>
      <c r="BF18" s="219"/>
      <c r="BG18" s="219"/>
      <c r="BI18" s="219"/>
      <c r="BJ18" s="219"/>
      <c r="BK18" s="195"/>
      <c r="BM18" s="204"/>
      <c r="BN18" s="218"/>
      <c r="BO18" s="218"/>
      <c r="BP18" s="181"/>
      <c r="BQ18" s="218"/>
      <c r="BR18" s="218"/>
      <c r="BS18" s="204"/>
      <c r="BT18" s="219"/>
      <c r="BU18" s="219"/>
      <c r="BX18" s="220"/>
      <c r="BY18" s="204"/>
      <c r="BZ18" s="219"/>
      <c r="CA18" s="219"/>
      <c r="CC18" s="219"/>
      <c r="CD18" s="219"/>
      <c r="CE18" s="204"/>
      <c r="CG18" s="204"/>
      <c r="CH18" s="218"/>
      <c r="CI18" s="218"/>
      <c r="CJ18" s="181"/>
      <c r="CK18" s="218"/>
      <c r="CL18" s="218"/>
      <c r="CM18" s="204"/>
      <c r="CN18" s="219"/>
      <c r="CO18" s="219"/>
      <c r="CR18" s="220"/>
      <c r="CS18" s="204"/>
      <c r="CT18" s="219"/>
      <c r="CU18" s="219"/>
      <c r="CW18" s="219"/>
      <c r="CX18" s="219"/>
      <c r="CY18" s="195"/>
      <c r="DA18" s="204"/>
      <c r="DB18" s="218"/>
      <c r="DC18" s="218"/>
      <c r="DD18" s="181"/>
      <c r="DE18" s="218"/>
      <c r="DF18" s="218"/>
      <c r="DG18" s="204"/>
      <c r="DH18" s="219"/>
      <c r="DI18" s="219"/>
      <c r="DL18" s="220"/>
      <c r="DM18" s="204"/>
      <c r="DN18" s="219"/>
      <c r="DO18" s="219"/>
      <c r="DQ18" s="219"/>
      <c r="DR18" s="219"/>
      <c r="DS18" s="195"/>
      <c r="DU18" s="204"/>
      <c r="DV18" s="218"/>
      <c r="DW18" s="218"/>
      <c r="DX18" s="181"/>
      <c r="DY18" s="218"/>
      <c r="DZ18" s="218"/>
      <c r="EA18" s="204"/>
      <c r="EC18" s="221"/>
      <c r="EF18" s="220"/>
      <c r="EG18" s="204"/>
      <c r="EH18" s="219"/>
      <c r="EI18" s="219"/>
      <c r="EK18" s="219"/>
      <c r="EL18" s="219"/>
      <c r="EM18" s="195"/>
      <c r="EO18" s="204"/>
      <c r="EP18" s="218"/>
      <c r="EQ18" s="218"/>
      <c r="ER18" s="181"/>
      <c r="ES18" s="218"/>
      <c r="ET18" s="218"/>
      <c r="EU18" s="204"/>
      <c r="EV18" s="219"/>
      <c r="EW18" s="219"/>
      <c r="EZ18" s="220"/>
      <c r="FA18" s="204"/>
      <c r="FB18" s="219"/>
      <c r="FC18" s="219"/>
      <c r="FE18" s="219"/>
      <c r="FF18" s="219"/>
      <c r="FG18" s="195"/>
      <c r="FI18" s="204"/>
      <c r="FJ18" s="218"/>
      <c r="FK18" s="218"/>
      <c r="FL18" s="181"/>
      <c r="FM18" s="218"/>
      <c r="FN18" s="218"/>
      <c r="FO18" s="204"/>
      <c r="FP18" s="219"/>
      <c r="FQ18" s="219"/>
      <c r="FT18" s="220"/>
      <c r="FU18" s="204"/>
      <c r="FV18" s="219"/>
      <c r="FW18" s="219"/>
      <c r="FY18" s="219"/>
      <c r="FZ18" s="219"/>
      <c r="GA18" s="195"/>
      <c r="GC18" s="204"/>
      <c r="GD18" s="218"/>
      <c r="GE18" s="181"/>
      <c r="GF18" s="181"/>
      <c r="GG18" s="218"/>
      <c r="GH18" s="181"/>
      <c r="GI18" s="222"/>
      <c r="GN18" s="220"/>
      <c r="GU18" s="195"/>
      <c r="GW18" s="204"/>
      <c r="GX18" s="218"/>
      <c r="GY18" s="181"/>
      <c r="GZ18" s="181"/>
      <c r="HA18" s="218"/>
      <c r="HB18" s="181"/>
      <c r="HC18" s="222"/>
      <c r="HH18" s="220"/>
      <c r="HO18" s="195"/>
      <c r="HQ18" s="204"/>
      <c r="HR18" s="218"/>
      <c r="HS18" s="181"/>
      <c r="HT18" s="181"/>
      <c r="HU18" s="218"/>
      <c r="HV18" s="181"/>
      <c r="HW18" s="222"/>
      <c r="IB18" s="220"/>
      <c r="II18" s="195"/>
      <c r="IK18" s="204"/>
      <c r="IL18" s="218"/>
      <c r="IM18" s="181"/>
      <c r="IN18" s="181"/>
      <c r="IO18" s="218"/>
      <c r="IP18" s="181"/>
      <c r="IQ18" s="222"/>
      <c r="IV18" s="220"/>
    </row>
    <row r="19" spans="2:262" s="193" customFormat="1" ht="13.5" customHeight="1">
      <c r="B19" s="181"/>
      <c r="C19" s="195"/>
      <c r="E19" s="204"/>
      <c r="F19" s="218"/>
      <c r="G19" s="219"/>
      <c r="H19" s="181"/>
      <c r="I19" s="218"/>
      <c r="J19" s="219"/>
      <c r="K19" s="219"/>
      <c r="L19" s="219"/>
      <c r="M19" s="219"/>
      <c r="P19" s="220"/>
      <c r="Q19" s="204"/>
      <c r="R19" s="219"/>
      <c r="S19" s="219"/>
      <c r="U19" s="219"/>
      <c r="V19" s="219"/>
      <c r="W19" s="195"/>
      <c r="Y19" s="204"/>
      <c r="Z19" s="218"/>
      <c r="AA19" s="218"/>
      <c r="AB19" s="181"/>
      <c r="AC19" s="218"/>
      <c r="AD19" s="218"/>
      <c r="AE19" s="204"/>
      <c r="AF19" s="219"/>
      <c r="AG19" s="219"/>
      <c r="AJ19" s="220"/>
      <c r="AK19" s="204"/>
      <c r="AM19" s="219"/>
      <c r="AO19" s="219"/>
      <c r="AP19" s="219"/>
      <c r="AQ19" s="195"/>
      <c r="AS19" s="204"/>
      <c r="AT19" s="218"/>
      <c r="AU19" s="218"/>
      <c r="AV19" s="181"/>
      <c r="AW19" s="218"/>
      <c r="AX19" s="218"/>
      <c r="AY19" s="204"/>
      <c r="AZ19" s="219"/>
      <c r="BA19" s="219"/>
      <c r="BD19" s="220"/>
      <c r="BE19" s="204"/>
      <c r="BF19" s="219"/>
      <c r="BG19" s="219"/>
      <c r="BI19" s="219"/>
      <c r="BJ19" s="219"/>
      <c r="BK19" s="195"/>
      <c r="BM19" s="204"/>
      <c r="BN19" s="218"/>
      <c r="BO19" s="218"/>
      <c r="BP19" s="181"/>
      <c r="BQ19" s="218"/>
      <c r="BR19" s="218"/>
      <c r="BS19" s="204"/>
      <c r="BT19" s="219"/>
      <c r="BU19" s="219"/>
      <c r="BX19" s="220"/>
      <c r="BY19" s="204"/>
      <c r="BZ19" s="219"/>
      <c r="CA19" s="219"/>
      <c r="CC19" s="219"/>
      <c r="CD19" s="219"/>
      <c r="CE19" s="204"/>
      <c r="CG19" s="204"/>
      <c r="CH19" s="218"/>
      <c r="CI19" s="218"/>
      <c r="CJ19" s="181"/>
      <c r="CK19" s="218"/>
      <c r="CL19" s="218"/>
      <c r="CM19" s="204"/>
      <c r="CN19" s="219"/>
      <c r="CO19" s="219"/>
      <c r="CR19" s="220"/>
      <c r="CS19" s="204"/>
      <c r="CT19" s="219"/>
      <c r="CU19" s="219"/>
      <c r="CW19" s="219"/>
      <c r="CX19" s="219"/>
      <c r="CY19" s="195"/>
      <c r="DA19" s="204"/>
      <c r="DB19" s="218"/>
      <c r="DC19" s="218"/>
      <c r="DD19" s="181"/>
      <c r="DE19" s="218"/>
      <c r="DF19" s="218"/>
      <c r="DG19" s="204"/>
      <c r="DH19" s="219"/>
      <c r="DI19" s="219"/>
      <c r="DL19" s="220"/>
      <c r="DM19" s="204"/>
      <c r="DN19" s="219"/>
      <c r="DO19" s="219"/>
      <c r="DQ19" s="219"/>
      <c r="DR19" s="219"/>
      <c r="DS19" s="195"/>
      <c r="DU19" s="204"/>
      <c r="DV19" s="218"/>
      <c r="DW19" s="218"/>
      <c r="DX19" s="181"/>
      <c r="DY19" s="218"/>
      <c r="DZ19" s="218"/>
      <c r="EA19" s="204"/>
      <c r="EC19" s="221"/>
      <c r="EF19" s="220"/>
      <c r="EG19" s="204"/>
      <c r="EH19" s="219"/>
      <c r="EI19" s="219"/>
      <c r="EK19" s="219"/>
      <c r="EL19" s="219"/>
      <c r="EM19" s="195"/>
      <c r="EO19" s="204"/>
      <c r="EP19" s="218"/>
      <c r="EQ19" s="218"/>
      <c r="ER19" s="181"/>
      <c r="ES19" s="218"/>
      <c r="ET19" s="218"/>
      <c r="EU19" s="204"/>
      <c r="EV19" s="219"/>
      <c r="EW19" s="219"/>
      <c r="EZ19" s="220"/>
      <c r="FA19" s="204"/>
      <c r="FB19" s="219"/>
      <c r="FC19" s="219"/>
      <c r="FE19" s="219"/>
      <c r="FF19" s="219"/>
      <c r="FG19" s="195"/>
      <c r="FI19" s="204"/>
      <c r="FJ19" s="218"/>
      <c r="FK19" s="218"/>
      <c r="FL19" s="181"/>
      <c r="FM19" s="218"/>
      <c r="FN19" s="218"/>
      <c r="FO19" s="204"/>
      <c r="FP19" s="219"/>
      <c r="FQ19" s="219"/>
      <c r="FT19" s="220"/>
      <c r="FU19" s="204"/>
      <c r="FV19" s="219"/>
      <c r="FW19" s="219"/>
      <c r="FY19" s="219"/>
      <c r="FZ19" s="219"/>
      <c r="GA19" s="195"/>
      <c r="GC19" s="204"/>
      <c r="GD19" s="218"/>
      <c r="GE19" s="181"/>
      <c r="GF19" s="181"/>
      <c r="GG19" s="218"/>
      <c r="GH19" s="181"/>
      <c r="GI19" s="222"/>
      <c r="GN19" s="220"/>
      <c r="GU19" s="195"/>
      <c r="GW19" s="204"/>
      <c r="GX19" s="218"/>
      <c r="GY19" s="181"/>
      <c r="GZ19" s="181"/>
      <c r="HA19" s="218"/>
      <c r="HB19" s="181"/>
      <c r="HC19" s="222"/>
      <c r="HH19" s="220"/>
      <c r="HO19" s="195"/>
      <c r="HQ19" s="204"/>
      <c r="HR19" s="218"/>
      <c r="HS19" s="181"/>
      <c r="HT19" s="181"/>
      <c r="HU19" s="218"/>
      <c r="HV19" s="181"/>
      <c r="HW19" s="222"/>
      <c r="IB19" s="220"/>
      <c r="II19" s="195"/>
      <c r="IK19" s="204"/>
      <c r="IL19" s="218"/>
      <c r="IM19" s="181"/>
      <c r="IN19" s="181"/>
      <c r="IO19" s="218"/>
      <c r="IP19" s="181"/>
      <c r="IQ19" s="222"/>
      <c r="IV19" s="220"/>
    </row>
    <row r="20" spans="2:262" s="193" customFormat="1" ht="13.5" customHeight="1">
      <c r="B20" s="181"/>
      <c r="C20" s="195"/>
      <c r="E20" s="204"/>
      <c r="F20" s="218"/>
      <c r="G20" s="219"/>
      <c r="H20" s="181"/>
      <c r="I20" s="218"/>
      <c r="J20" s="219"/>
      <c r="K20" s="219"/>
      <c r="L20" s="219"/>
      <c r="M20" s="219"/>
      <c r="P20" s="220"/>
      <c r="Q20" s="204"/>
      <c r="R20" s="219"/>
      <c r="S20" s="219"/>
      <c r="U20" s="219"/>
      <c r="V20" s="219"/>
      <c r="W20" s="195"/>
      <c r="Y20" s="204"/>
      <c r="Z20" s="218"/>
      <c r="AA20" s="218"/>
      <c r="AB20" s="181"/>
      <c r="AC20" s="218"/>
      <c r="AD20" s="218"/>
      <c r="AE20" s="204"/>
      <c r="AF20" s="219"/>
      <c r="AG20" s="219"/>
      <c r="AJ20" s="220"/>
      <c r="AK20" s="204"/>
      <c r="AM20" s="219"/>
      <c r="AO20" s="219"/>
      <c r="AP20" s="219"/>
      <c r="AQ20" s="195"/>
      <c r="AS20" s="204"/>
      <c r="AT20" s="218"/>
      <c r="AU20" s="218"/>
      <c r="AV20" s="181"/>
      <c r="AW20" s="218"/>
      <c r="AX20" s="218"/>
      <c r="AY20" s="204"/>
      <c r="AZ20" s="219"/>
      <c r="BA20" s="219"/>
      <c r="BD20" s="220"/>
      <c r="BE20" s="204"/>
      <c r="BF20" s="219"/>
      <c r="BG20" s="219"/>
      <c r="BI20" s="219"/>
      <c r="BJ20" s="219"/>
      <c r="BK20" s="195"/>
      <c r="BM20" s="204"/>
      <c r="BN20" s="218"/>
      <c r="BO20" s="218"/>
      <c r="BP20" s="181"/>
      <c r="BQ20" s="218"/>
      <c r="BR20" s="218"/>
      <c r="BS20" s="204"/>
      <c r="BT20" s="219"/>
      <c r="BU20" s="219"/>
      <c r="BX20" s="220"/>
      <c r="BY20" s="204"/>
      <c r="BZ20" s="219"/>
      <c r="CA20" s="219"/>
      <c r="CC20" s="219"/>
      <c r="CD20" s="219"/>
      <c r="CE20" s="204"/>
      <c r="CG20" s="204"/>
      <c r="CH20" s="218"/>
      <c r="CI20" s="218"/>
      <c r="CJ20" s="181"/>
      <c r="CK20" s="218"/>
      <c r="CL20" s="218"/>
      <c r="CM20" s="204"/>
      <c r="CN20" s="219"/>
      <c r="CO20" s="219"/>
      <c r="CR20" s="220"/>
      <c r="CS20" s="204"/>
      <c r="CT20" s="219"/>
      <c r="CU20" s="219"/>
      <c r="CW20" s="219"/>
      <c r="CX20" s="219"/>
      <c r="CY20" s="195"/>
      <c r="DA20" s="204"/>
      <c r="DB20" s="218"/>
      <c r="DC20" s="218"/>
      <c r="DD20" s="181"/>
      <c r="DE20" s="218"/>
      <c r="DF20" s="218"/>
      <c r="DG20" s="204"/>
      <c r="DH20" s="219"/>
      <c r="DI20" s="219"/>
      <c r="DL20" s="220"/>
      <c r="DM20" s="204"/>
      <c r="DN20" s="219"/>
      <c r="DO20" s="219"/>
      <c r="DQ20" s="219"/>
      <c r="DR20" s="219"/>
      <c r="DS20" s="195"/>
      <c r="DU20" s="204"/>
      <c r="DV20" s="218"/>
      <c r="DW20" s="218"/>
      <c r="DX20" s="181"/>
      <c r="DY20" s="218"/>
      <c r="DZ20" s="218"/>
      <c r="EA20" s="204"/>
      <c r="EC20" s="221"/>
      <c r="EF20" s="220"/>
      <c r="EG20" s="204"/>
      <c r="EH20" s="219"/>
      <c r="EI20" s="219"/>
      <c r="EK20" s="219"/>
      <c r="EL20" s="219"/>
      <c r="EM20" s="195"/>
      <c r="EO20" s="204"/>
      <c r="EP20" s="218"/>
      <c r="EQ20" s="218"/>
      <c r="ER20" s="181"/>
      <c r="ES20" s="218"/>
      <c r="ET20" s="218"/>
      <c r="EU20" s="204"/>
      <c r="EV20" s="219"/>
      <c r="EW20" s="219"/>
      <c r="EZ20" s="220"/>
      <c r="FA20" s="204"/>
      <c r="FB20" s="219"/>
      <c r="FC20" s="219"/>
      <c r="FE20" s="219"/>
      <c r="FF20" s="219"/>
      <c r="FG20" s="195"/>
      <c r="FI20" s="204"/>
      <c r="FJ20" s="218"/>
      <c r="FK20" s="218"/>
      <c r="FL20" s="181"/>
      <c r="FM20" s="218"/>
      <c r="FN20" s="218"/>
      <c r="FO20" s="204"/>
      <c r="FP20" s="219"/>
      <c r="FQ20" s="219"/>
      <c r="FT20" s="220"/>
      <c r="FU20" s="204"/>
      <c r="FV20" s="219"/>
      <c r="FW20" s="219"/>
      <c r="FY20" s="219"/>
      <c r="FZ20" s="219"/>
      <c r="GA20" s="195"/>
      <c r="GC20" s="204"/>
      <c r="GD20" s="218"/>
      <c r="GE20" s="181"/>
      <c r="GF20" s="181"/>
      <c r="GG20" s="218"/>
      <c r="GH20" s="181"/>
      <c r="GI20" s="222"/>
      <c r="GN20" s="220"/>
      <c r="GU20" s="195"/>
      <c r="GW20" s="204"/>
      <c r="GX20" s="218"/>
      <c r="GY20" s="181"/>
      <c r="GZ20" s="181"/>
      <c r="HA20" s="218"/>
      <c r="HB20" s="181"/>
      <c r="HC20" s="222"/>
      <c r="HH20" s="220"/>
      <c r="HO20" s="195"/>
      <c r="HQ20" s="204"/>
      <c r="HR20" s="218"/>
      <c r="HS20" s="181"/>
      <c r="HT20" s="181"/>
      <c r="HU20" s="218"/>
      <c r="HV20" s="181"/>
      <c r="HW20" s="222"/>
      <c r="IB20" s="220"/>
      <c r="II20" s="195"/>
      <c r="IK20" s="204"/>
      <c r="IL20" s="218"/>
      <c r="IM20" s="181"/>
      <c r="IN20" s="181"/>
      <c r="IO20" s="218"/>
      <c r="IP20" s="181"/>
      <c r="IQ20" s="222"/>
      <c r="IV20" s="220"/>
    </row>
    <row r="21" spans="2:262" s="193" customFormat="1" ht="13.5" customHeight="1">
      <c r="B21" s="181"/>
      <c r="C21" s="195"/>
      <c r="E21" s="204"/>
      <c r="F21" s="218"/>
      <c r="G21" s="219"/>
      <c r="H21" s="181"/>
      <c r="I21" s="218"/>
      <c r="J21" s="219"/>
      <c r="K21" s="219"/>
      <c r="L21" s="219"/>
      <c r="M21" s="219"/>
      <c r="P21" s="220"/>
      <c r="Q21" s="204"/>
      <c r="R21" s="219"/>
      <c r="S21" s="219"/>
      <c r="U21" s="219"/>
      <c r="V21" s="219"/>
      <c r="W21" s="195"/>
      <c r="Y21" s="204"/>
      <c r="Z21" s="218"/>
      <c r="AA21" s="218"/>
      <c r="AB21" s="181"/>
      <c r="AC21" s="218"/>
      <c r="AD21" s="218"/>
      <c r="AE21" s="204"/>
      <c r="AF21" s="219"/>
      <c r="AG21" s="219"/>
      <c r="AJ21" s="220"/>
      <c r="AK21" s="204"/>
      <c r="AM21" s="219"/>
      <c r="AO21" s="219"/>
      <c r="AP21" s="219"/>
      <c r="AQ21" s="195"/>
      <c r="AS21" s="204"/>
      <c r="AT21" s="218"/>
      <c r="AU21" s="218"/>
      <c r="AV21" s="181"/>
      <c r="AW21" s="218"/>
      <c r="AX21" s="218"/>
      <c r="AY21" s="204"/>
      <c r="AZ21" s="219"/>
      <c r="BA21" s="219"/>
      <c r="BD21" s="220"/>
      <c r="BE21" s="204"/>
      <c r="BF21" s="219"/>
      <c r="BG21" s="219"/>
      <c r="BI21" s="219"/>
      <c r="BJ21" s="219"/>
      <c r="BK21" s="195"/>
      <c r="BM21" s="204"/>
      <c r="BN21" s="218"/>
      <c r="BO21" s="218"/>
      <c r="BP21" s="181"/>
      <c r="BQ21" s="218"/>
      <c r="BR21" s="218"/>
      <c r="BS21" s="204"/>
      <c r="BT21" s="219"/>
      <c r="BU21" s="219"/>
      <c r="BX21" s="220"/>
      <c r="BY21" s="204"/>
      <c r="BZ21" s="219"/>
      <c r="CA21" s="219"/>
      <c r="CC21" s="219"/>
      <c r="CD21" s="219"/>
      <c r="CE21" s="204"/>
      <c r="CG21" s="204"/>
      <c r="CH21" s="218"/>
      <c r="CI21" s="218"/>
      <c r="CJ21" s="181"/>
      <c r="CK21" s="218"/>
      <c r="CL21" s="218"/>
      <c r="CM21" s="204"/>
      <c r="CN21" s="219"/>
      <c r="CO21" s="219"/>
      <c r="CR21" s="220"/>
      <c r="CS21" s="204"/>
      <c r="CT21" s="219"/>
      <c r="CU21" s="219"/>
      <c r="CW21" s="219"/>
      <c r="CX21" s="219"/>
      <c r="CY21" s="195"/>
      <c r="DA21" s="204"/>
      <c r="DB21" s="218"/>
      <c r="DC21" s="218"/>
      <c r="DD21" s="181"/>
      <c r="DE21" s="218"/>
      <c r="DF21" s="218"/>
      <c r="DG21" s="204"/>
      <c r="DH21" s="219"/>
      <c r="DI21" s="219"/>
      <c r="DL21" s="220"/>
      <c r="DM21" s="204"/>
      <c r="DN21" s="219"/>
      <c r="DO21" s="219"/>
      <c r="DQ21" s="219"/>
      <c r="DR21" s="219"/>
      <c r="DS21" s="195"/>
      <c r="DU21" s="204"/>
      <c r="DV21" s="218"/>
      <c r="DW21" s="218"/>
      <c r="DX21" s="181"/>
      <c r="DY21" s="218"/>
      <c r="DZ21" s="218"/>
      <c r="EA21" s="204"/>
      <c r="EC21" s="221"/>
      <c r="EF21" s="220"/>
      <c r="EG21" s="204"/>
      <c r="EH21" s="219"/>
      <c r="EI21" s="219"/>
      <c r="EK21" s="219"/>
      <c r="EL21" s="219"/>
      <c r="EM21" s="195"/>
      <c r="EO21" s="204"/>
      <c r="EP21" s="218"/>
      <c r="EQ21" s="218"/>
      <c r="ER21" s="181"/>
      <c r="ES21" s="218"/>
      <c r="ET21" s="218"/>
      <c r="EU21" s="204"/>
      <c r="EV21" s="219"/>
      <c r="EW21" s="219"/>
      <c r="EZ21" s="220"/>
      <c r="FA21" s="204"/>
      <c r="FB21" s="219"/>
      <c r="FC21" s="219"/>
      <c r="FE21" s="219"/>
      <c r="FF21" s="219"/>
      <c r="FG21" s="195"/>
      <c r="FI21" s="204"/>
      <c r="FJ21" s="218"/>
      <c r="FK21" s="218"/>
      <c r="FL21" s="181"/>
      <c r="FM21" s="218"/>
      <c r="FN21" s="218"/>
      <c r="FO21" s="204"/>
      <c r="FP21" s="219"/>
      <c r="FQ21" s="219"/>
      <c r="FT21" s="220"/>
      <c r="FU21" s="204"/>
      <c r="FV21" s="219"/>
      <c r="FW21" s="219"/>
      <c r="FY21" s="219"/>
      <c r="FZ21" s="219"/>
      <c r="GA21" s="195"/>
      <c r="GC21" s="181"/>
      <c r="GD21" s="218"/>
      <c r="GE21" s="204"/>
      <c r="GF21" s="204"/>
      <c r="GG21" s="218"/>
      <c r="GH21" s="204"/>
      <c r="GI21" s="222"/>
      <c r="GN21" s="220"/>
      <c r="GU21" s="195"/>
      <c r="GW21" s="181"/>
      <c r="GX21" s="218"/>
      <c r="GY21" s="204"/>
      <c r="GZ21" s="204"/>
      <c r="HA21" s="218"/>
      <c r="HB21" s="204"/>
      <c r="HC21" s="222"/>
      <c r="HH21" s="220"/>
      <c r="HO21" s="195"/>
      <c r="HQ21" s="181"/>
      <c r="HR21" s="218"/>
      <c r="HS21" s="204"/>
      <c r="HT21" s="204"/>
      <c r="HU21" s="218"/>
      <c r="HV21" s="204"/>
      <c r="HW21" s="222"/>
      <c r="IB21" s="220"/>
      <c r="II21" s="195"/>
      <c r="IK21" s="181"/>
      <c r="IL21" s="218"/>
      <c r="IM21" s="204"/>
      <c r="IN21" s="204"/>
      <c r="IO21" s="218"/>
      <c r="IP21" s="204"/>
      <c r="IQ21" s="222"/>
      <c r="IV21" s="220"/>
    </row>
    <row r="22" spans="2:262" s="193" customFormat="1" ht="13.5" customHeight="1">
      <c r="B22" s="181"/>
      <c r="C22" s="195"/>
      <c r="E22" s="204"/>
      <c r="F22" s="218"/>
      <c r="G22" s="219"/>
      <c r="H22" s="181"/>
      <c r="I22" s="218"/>
      <c r="J22" s="219"/>
      <c r="K22" s="219"/>
      <c r="L22" s="219"/>
      <c r="M22" s="219"/>
      <c r="P22" s="220"/>
      <c r="Q22" s="204"/>
      <c r="R22" s="219"/>
      <c r="S22" s="219"/>
      <c r="U22" s="219"/>
      <c r="V22" s="219"/>
      <c r="W22" s="195"/>
      <c r="Y22" s="204"/>
      <c r="Z22" s="218"/>
      <c r="AA22" s="218"/>
      <c r="AB22" s="181"/>
      <c r="AC22" s="218"/>
      <c r="AD22" s="218"/>
      <c r="AE22" s="204"/>
      <c r="AF22" s="219"/>
      <c r="AG22" s="219"/>
      <c r="AJ22" s="220"/>
      <c r="AK22" s="204"/>
      <c r="AM22" s="219"/>
      <c r="AO22" s="219"/>
      <c r="AP22" s="219"/>
      <c r="AQ22" s="195"/>
      <c r="AS22" s="204"/>
      <c r="AT22" s="218"/>
      <c r="AU22" s="218"/>
      <c r="AV22" s="181"/>
      <c r="AW22" s="218"/>
      <c r="AX22" s="218"/>
      <c r="AY22" s="204"/>
      <c r="AZ22" s="219"/>
      <c r="BA22" s="219"/>
      <c r="BD22" s="220"/>
      <c r="BE22" s="204"/>
      <c r="BF22" s="219"/>
      <c r="BG22" s="219"/>
      <c r="BI22" s="219"/>
      <c r="BJ22" s="219"/>
      <c r="BK22" s="195"/>
      <c r="BM22" s="204"/>
      <c r="BN22" s="218"/>
      <c r="BO22" s="218"/>
      <c r="BP22" s="181"/>
      <c r="BQ22" s="218"/>
      <c r="BR22" s="218"/>
      <c r="BS22" s="204"/>
      <c r="BT22" s="219"/>
      <c r="BU22" s="219"/>
      <c r="BX22" s="220"/>
      <c r="BY22" s="204"/>
      <c r="BZ22" s="219"/>
      <c r="CA22" s="219"/>
      <c r="CC22" s="219"/>
      <c r="CD22" s="219"/>
      <c r="CE22" s="204"/>
      <c r="CG22" s="204"/>
      <c r="CH22" s="218"/>
      <c r="CI22" s="218"/>
      <c r="CJ22" s="181"/>
      <c r="CK22" s="218"/>
      <c r="CL22" s="218"/>
      <c r="CM22" s="204"/>
      <c r="CN22" s="219"/>
      <c r="CO22" s="219"/>
      <c r="CR22" s="220"/>
      <c r="CS22" s="204"/>
      <c r="CT22" s="219"/>
      <c r="CU22" s="219"/>
      <c r="CW22" s="219"/>
      <c r="CX22" s="219"/>
      <c r="CY22" s="195"/>
      <c r="DA22" s="204"/>
      <c r="DB22" s="218"/>
      <c r="DC22" s="218"/>
      <c r="DD22" s="181"/>
      <c r="DE22" s="218"/>
      <c r="DF22" s="218"/>
      <c r="DG22" s="204"/>
      <c r="DH22" s="219"/>
      <c r="DI22" s="219"/>
      <c r="DL22" s="220"/>
      <c r="DM22" s="204"/>
      <c r="DN22" s="219"/>
      <c r="DO22" s="219"/>
      <c r="DQ22" s="219"/>
      <c r="DR22" s="219"/>
      <c r="DS22" s="195"/>
      <c r="DU22" s="204"/>
      <c r="DV22" s="218"/>
      <c r="DW22" s="218"/>
      <c r="DX22" s="181"/>
      <c r="DY22" s="218"/>
      <c r="DZ22" s="218"/>
      <c r="EA22" s="204"/>
      <c r="EC22" s="221"/>
      <c r="EF22" s="220"/>
      <c r="EG22" s="204"/>
      <c r="EH22" s="219"/>
      <c r="EI22" s="219"/>
      <c r="EK22" s="219"/>
      <c r="EL22" s="219"/>
      <c r="EM22" s="195"/>
      <c r="EO22" s="204"/>
      <c r="EP22" s="218"/>
      <c r="EQ22" s="218"/>
      <c r="ER22" s="181"/>
      <c r="ES22" s="218"/>
      <c r="ET22" s="218"/>
      <c r="EU22" s="204"/>
      <c r="EV22" s="219"/>
      <c r="EW22" s="219"/>
      <c r="EZ22" s="220"/>
      <c r="FA22" s="204"/>
      <c r="FB22" s="219"/>
      <c r="FC22" s="219"/>
      <c r="FE22" s="219"/>
      <c r="FF22" s="219"/>
      <c r="FG22" s="195"/>
      <c r="FI22" s="204"/>
      <c r="FJ22" s="218"/>
      <c r="FK22" s="218"/>
      <c r="FL22" s="181"/>
      <c r="FM22" s="218"/>
      <c r="FN22" s="218"/>
      <c r="FO22" s="204"/>
      <c r="FP22" s="219"/>
      <c r="FQ22" s="219"/>
      <c r="FT22" s="220"/>
      <c r="FU22" s="204"/>
      <c r="FV22" s="219"/>
      <c r="FW22" s="219"/>
      <c r="FY22" s="219"/>
      <c r="FZ22" s="219"/>
      <c r="GA22" s="195"/>
      <c r="GC22" s="204"/>
      <c r="GD22" s="218"/>
      <c r="GE22" s="181"/>
      <c r="GF22" s="181"/>
      <c r="GG22" s="218"/>
      <c r="GH22" s="181"/>
      <c r="GI22" s="222"/>
      <c r="GN22" s="220"/>
      <c r="GU22" s="195"/>
      <c r="GW22" s="204"/>
      <c r="GX22" s="218"/>
      <c r="GY22" s="181"/>
      <c r="GZ22" s="181"/>
      <c r="HA22" s="218"/>
      <c r="HB22" s="181"/>
      <c r="HC22" s="222"/>
      <c r="HH22" s="220"/>
      <c r="HO22" s="195"/>
      <c r="HQ22" s="204"/>
      <c r="HR22" s="218"/>
      <c r="HS22" s="181"/>
      <c r="HT22" s="181"/>
      <c r="HU22" s="218"/>
      <c r="HV22" s="181"/>
      <c r="HW22" s="222"/>
      <c r="IB22" s="220"/>
      <c r="II22" s="195"/>
      <c r="IK22" s="204"/>
      <c r="IL22" s="218"/>
      <c r="IM22" s="181"/>
      <c r="IN22" s="181"/>
      <c r="IO22" s="218"/>
      <c r="IP22" s="181"/>
      <c r="IQ22" s="222"/>
      <c r="IV22" s="220"/>
    </row>
    <row r="23" spans="2:262" s="193" customFormat="1" ht="13.5" customHeight="1">
      <c r="B23" s="181"/>
      <c r="C23" s="195"/>
      <c r="E23" s="204"/>
      <c r="F23" s="218"/>
      <c r="G23" s="219"/>
      <c r="H23" s="181"/>
      <c r="I23" s="218"/>
      <c r="J23" s="219"/>
      <c r="K23" s="219"/>
      <c r="L23" s="219"/>
      <c r="M23" s="219"/>
      <c r="P23" s="220"/>
      <c r="Q23" s="204"/>
      <c r="R23" s="219"/>
      <c r="S23" s="219"/>
      <c r="U23" s="219"/>
      <c r="V23" s="219"/>
      <c r="W23" s="195"/>
      <c r="Y23" s="204"/>
      <c r="Z23" s="218"/>
      <c r="AA23" s="218"/>
      <c r="AB23" s="181"/>
      <c r="AC23" s="218"/>
      <c r="AD23" s="218"/>
      <c r="AE23" s="204"/>
      <c r="AF23" s="219"/>
      <c r="AG23" s="219"/>
      <c r="AJ23" s="220"/>
      <c r="AK23" s="204"/>
      <c r="AM23" s="219"/>
      <c r="AO23" s="219"/>
      <c r="AP23" s="219"/>
      <c r="AQ23" s="195"/>
      <c r="AS23" s="204"/>
      <c r="AT23" s="218"/>
      <c r="AU23" s="218"/>
      <c r="AV23" s="181"/>
      <c r="AW23" s="218"/>
      <c r="AX23" s="218"/>
      <c r="AY23" s="204"/>
      <c r="AZ23" s="219"/>
      <c r="BA23" s="219"/>
      <c r="BD23" s="220"/>
      <c r="BE23" s="204"/>
      <c r="BF23" s="219"/>
      <c r="BG23" s="219"/>
      <c r="BI23" s="219"/>
      <c r="BJ23" s="219"/>
      <c r="BK23" s="195"/>
      <c r="BM23" s="204"/>
      <c r="BN23" s="218"/>
      <c r="BO23" s="218"/>
      <c r="BP23" s="181"/>
      <c r="BQ23" s="218"/>
      <c r="BR23" s="218"/>
      <c r="BS23" s="204"/>
      <c r="BT23" s="219"/>
      <c r="BU23" s="219"/>
      <c r="BX23" s="220"/>
      <c r="BY23" s="204"/>
      <c r="BZ23" s="219"/>
      <c r="CA23" s="219"/>
      <c r="CC23" s="219"/>
      <c r="CD23" s="219"/>
      <c r="CE23" s="204"/>
      <c r="CG23" s="204"/>
      <c r="CH23" s="218"/>
      <c r="CI23" s="218"/>
      <c r="CJ23" s="181"/>
      <c r="CK23" s="218"/>
      <c r="CL23" s="218"/>
      <c r="CM23" s="204"/>
      <c r="CN23" s="219"/>
      <c r="CO23" s="219"/>
      <c r="CR23" s="220"/>
      <c r="CS23" s="204"/>
      <c r="CT23" s="219"/>
      <c r="CU23" s="219"/>
      <c r="CW23" s="219"/>
      <c r="CX23" s="219"/>
      <c r="CY23" s="195"/>
      <c r="DA23" s="204"/>
      <c r="DB23" s="218"/>
      <c r="DC23" s="218"/>
      <c r="DD23" s="181"/>
      <c r="DE23" s="218"/>
      <c r="DF23" s="218"/>
      <c r="DG23" s="204"/>
      <c r="DH23" s="219"/>
      <c r="DI23" s="219"/>
      <c r="DL23" s="220"/>
      <c r="DM23" s="204"/>
      <c r="DN23" s="219"/>
      <c r="DO23" s="219"/>
      <c r="DQ23" s="219"/>
      <c r="DR23" s="219"/>
      <c r="DS23" s="195"/>
      <c r="DU23" s="204"/>
      <c r="DV23" s="218"/>
      <c r="DW23" s="218"/>
      <c r="DX23" s="181"/>
      <c r="DY23" s="218"/>
      <c r="DZ23" s="218"/>
      <c r="EA23" s="204"/>
      <c r="EC23" s="221"/>
      <c r="EF23" s="220"/>
      <c r="EG23" s="204"/>
      <c r="EH23" s="219"/>
      <c r="EI23" s="219"/>
      <c r="EK23" s="219"/>
      <c r="EL23" s="219"/>
      <c r="EM23" s="195"/>
      <c r="EO23" s="204"/>
      <c r="EP23" s="218"/>
      <c r="EQ23" s="218"/>
      <c r="ER23" s="181"/>
      <c r="ES23" s="218"/>
      <c r="ET23" s="218"/>
      <c r="EU23" s="204"/>
      <c r="EV23" s="219"/>
      <c r="EW23" s="219"/>
      <c r="EZ23" s="220"/>
      <c r="FA23" s="204"/>
      <c r="FB23" s="219"/>
      <c r="FC23" s="219"/>
      <c r="FE23" s="219"/>
      <c r="FF23" s="219"/>
      <c r="FG23" s="195"/>
      <c r="FI23" s="204"/>
      <c r="FJ23" s="218"/>
      <c r="FK23" s="218"/>
      <c r="FL23" s="181"/>
      <c r="FM23" s="218"/>
      <c r="FN23" s="218"/>
      <c r="FO23" s="204"/>
      <c r="FP23" s="219"/>
      <c r="FQ23" s="219"/>
      <c r="FT23" s="220"/>
      <c r="FU23" s="204"/>
      <c r="FV23" s="219"/>
      <c r="FW23" s="219"/>
      <c r="FY23" s="219"/>
      <c r="FZ23" s="219"/>
      <c r="GA23" s="195"/>
      <c r="GC23" s="181"/>
      <c r="GD23" s="218"/>
      <c r="GE23" s="181"/>
      <c r="GF23" s="181"/>
      <c r="GG23" s="218"/>
      <c r="GH23" s="181"/>
      <c r="GI23" s="222"/>
      <c r="GN23" s="220"/>
      <c r="GU23" s="195"/>
      <c r="GW23" s="181"/>
      <c r="GX23" s="218"/>
      <c r="GY23" s="181"/>
      <c r="GZ23" s="181"/>
      <c r="HA23" s="218"/>
      <c r="HB23" s="181"/>
      <c r="HC23" s="222"/>
      <c r="HH23" s="220"/>
      <c r="HO23" s="195"/>
      <c r="HQ23" s="181"/>
      <c r="HR23" s="218"/>
      <c r="HS23" s="181"/>
      <c r="HT23" s="181"/>
      <c r="HU23" s="218"/>
      <c r="HV23" s="181"/>
      <c r="HW23" s="222"/>
      <c r="IB23" s="220"/>
      <c r="II23" s="195"/>
      <c r="IK23" s="181"/>
      <c r="IL23" s="218"/>
      <c r="IM23" s="181"/>
      <c r="IN23" s="181"/>
      <c r="IO23" s="218"/>
      <c r="IP23" s="181"/>
      <c r="IQ23" s="222"/>
      <c r="IV23" s="220"/>
    </row>
    <row r="24" spans="2:262" s="193" customFormat="1" ht="13.5" customHeight="1">
      <c r="B24" s="181"/>
      <c r="C24" s="195"/>
      <c r="E24" s="204"/>
      <c r="F24" s="218"/>
      <c r="G24" s="219"/>
      <c r="H24" s="181"/>
      <c r="I24" s="218"/>
      <c r="J24" s="219"/>
      <c r="K24" s="219"/>
      <c r="L24" s="219"/>
      <c r="M24" s="219"/>
      <c r="P24" s="220"/>
      <c r="Q24" s="204"/>
      <c r="R24" s="219"/>
      <c r="S24" s="219"/>
      <c r="U24" s="219"/>
      <c r="V24" s="219"/>
      <c r="W24" s="195"/>
      <c r="Y24" s="204"/>
      <c r="Z24" s="218"/>
      <c r="AA24" s="218"/>
      <c r="AB24" s="181"/>
      <c r="AC24" s="218"/>
      <c r="AD24" s="218"/>
      <c r="AE24" s="204"/>
      <c r="AF24" s="219"/>
      <c r="AG24" s="219"/>
      <c r="AJ24" s="220"/>
      <c r="AK24" s="204"/>
      <c r="AM24" s="219"/>
      <c r="AO24" s="219"/>
      <c r="AP24" s="219"/>
      <c r="AQ24" s="195"/>
      <c r="AS24" s="204"/>
      <c r="AT24" s="218"/>
      <c r="AU24" s="218"/>
      <c r="AV24" s="181"/>
      <c r="AW24" s="218"/>
      <c r="AX24" s="218"/>
      <c r="AY24" s="204"/>
      <c r="AZ24" s="219"/>
      <c r="BA24" s="219"/>
      <c r="BD24" s="220"/>
      <c r="BE24" s="204"/>
      <c r="BF24" s="219"/>
      <c r="BG24" s="219"/>
      <c r="BI24" s="219"/>
      <c r="BJ24" s="219"/>
      <c r="BK24" s="195"/>
      <c r="BM24" s="204"/>
      <c r="BN24" s="218"/>
      <c r="BO24" s="218"/>
      <c r="BP24" s="181"/>
      <c r="BQ24" s="218"/>
      <c r="BR24" s="218"/>
      <c r="BS24" s="204"/>
      <c r="BT24" s="219"/>
      <c r="BU24" s="219"/>
      <c r="BX24" s="220"/>
      <c r="BY24" s="204"/>
      <c r="BZ24" s="219"/>
      <c r="CA24" s="219"/>
      <c r="CC24" s="219"/>
      <c r="CD24" s="219"/>
      <c r="CE24" s="204"/>
      <c r="CG24" s="204"/>
      <c r="CH24" s="218"/>
      <c r="CI24" s="218"/>
      <c r="CJ24" s="181"/>
      <c r="CK24" s="218"/>
      <c r="CL24" s="218"/>
      <c r="CM24" s="204"/>
      <c r="CN24" s="219"/>
      <c r="CO24" s="219"/>
      <c r="CR24" s="220"/>
      <c r="CS24" s="204"/>
      <c r="CT24" s="219"/>
      <c r="CU24" s="219"/>
      <c r="CW24" s="219"/>
      <c r="CX24" s="219"/>
      <c r="CY24" s="195"/>
      <c r="DA24" s="204"/>
      <c r="DB24" s="218"/>
      <c r="DC24" s="218"/>
      <c r="DD24" s="181"/>
      <c r="DE24" s="218"/>
      <c r="DF24" s="218"/>
      <c r="DG24" s="204"/>
      <c r="DH24" s="219"/>
      <c r="DI24" s="219"/>
      <c r="DL24" s="220"/>
      <c r="DM24" s="204"/>
      <c r="DN24" s="219"/>
      <c r="DO24" s="219"/>
      <c r="DQ24" s="219"/>
      <c r="DR24" s="219"/>
      <c r="DS24" s="195"/>
      <c r="DU24" s="204"/>
      <c r="DV24" s="218"/>
      <c r="DW24" s="218"/>
      <c r="DX24" s="181"/>
      <c r="DY24" s="218"/>
      <c r="DZ24" s="218"/>
      <c r="EA24" s="204"/>
      <c r="EC24" s="221"/>
      <c r="EF24" s="220"/>
      <c r="EG24" s="204"/>
      <c r="EH24" s="219"/>
      <c r="EI24" s="219"/>
      <c r="EK24" s="219"/>
      <c r="EL24" s="219"/>
      <c r="EM24" s="195"/>
      <c r="EO24" s="204"/>
      <c r="EP24" s="218"/>
      <c r="EQ24" s="218"/>
      <c r="ER24" s="181"/>
      <c r="ES24" s="218"/>
      <c r="ET24" s="218"/>
      <c r="EU24" s="204"/>
      <c r="EV24" s="219"/>
      <c r="EW24" s="219"/>
      <c r="EZ24" s="220"/>
      <c r="FA24" s="204"/>
      <c r="FB24" s="219"/>
      <c r="FC24" s="219"/>
      <c r="FE24" s="219"/>
      <c r="FF24" s="219"/>
      <c r="FG24" s="195"/>
      <c r="FI24" s="204"/>
      <c r="FJ24" s="218"/>
      <c r="FK24" s="218"/>
      <c r="FL24" s="181"/>
      <c r="FM24" s="218"/>
      <c r="FN24" s="218"/>
      <c r="FO24" s="204"/>
      <c r="FP24" s="219"/>
      <c r="FQ24" s="219"/>
      <c r="FT24" s="220"/>
      <c r="FU24" s="204"/>
      <c r="FV24" s="219"/>
      <c r="FW24" s="219"/>
      <c r="FY24" s="219"/>
      <c r="FZ24" s="219"/>
      <c r="GA24" s="195"/>
      <c r="GC24" s="181"/>
      <c r="GD24" s="218"/>
      <c r="GE24" s="181"/>
      <c r="GF24" s="181"/>
      <c r="GG24" s="218"/>
      <c r="GH24" s="181"/>
      <c r="GI24" s="222"/>
      <c r="GN24" s="220"/>
      <c r="GU24" s="195"/>
      <c r="GW24" s="181"/>
      <c r="GX24" s="218"/>
      <c r="GY24" s="181"/>
      <c r="GZ24" s="181"/>
      <c r="HA24" s="218"/>
      <c r="HB24" s="181"/>
      <c r="HC24" s="222"/>
      <c r="HH24" s="220"/>
      <c r="HO24" s="195"/>
      <c r="HQ24" s="181"/>
      <c r="HR24" s="218"/>
      <c r="HS24" s="181"/>
      <c r="HT24" s="181"/>
      <c r="HU24" s="218"/>
      <c r="HV24" s="181"/>
      <c r="HW24" s="222"/>
      <c r="IB24" s="220"/>
      <c r="II24" s="195"/>
      <c r="IK24" s="181"/>
      <c r="IL24" s="218"/>
      <c r="IM24" s="181"/>
      <c r="IN24" s="181"/>
      <c r="IO24" s="218"/>
      <c r="IP24" s="181"/>
      <c r="IQ24" s="222"/>
      <c r="IV24" s="220"/>
    </row>
    <row r="25" spans="2:262" s="193" customFormat="1" ht="13.5" customHeight="1">
      <c r="B25" s="181"/>
      <c r="C25" s="195"/>
      <c r="E25" s="204"/>
      <c r="F25" s="218"/>
      <c r="G25" s="219"/>
      <c r="H25" s="181"/>
      <c r="I25" s="218"/>
      <c r="J25" s="219"/>
      <c r="K25" s="219"/>
      <c r="L25" s="219"/>
      <c r="M25" s="219"/>
      <c r="P25" s="220"/>
      <c r="Q25" s="204"/>
      <c r="R25" s="219"/>
      <c r="S25" s="219"/>
      <c r="U25" s="219"/>
      <c r="V25" s="219"/>
      <c r="W25" s="195"/>
      <c r="Y25" s="204"/>
      <c r="Z25" s="218"/>
      <c r="AA25" s="218"/>
      <c r="AB25" s="181"/>
      <c r="AC25" s="218"/>
      <c r="AD25" s="218"/>
      <c r="AE25" s="204"/>
      <c r="AF25" s="219"/>
      <c r="AG25" s="219"/>
      <c r="AJ25" s="220"/>
      <c r="AK25" s="204"/>
      <c r="AM25" s="219"/>
      <c r="AO25" s="219"/>
      <c r="AP25" s="219"/>
      <c r="AQ25" s="195"/>
      <c r="AS25" s="204"/>
      <c r="AT25" s="218"/>
      <c r="AU25" s="218"/>
      <c r="AV25" s="181"/>
      <c r="AW25" s="218"/>
      <c r="AX25" s="218"/>
      <c r="AY25" s="204"/>
      <c r="AZ25" s="219"/>
      <c r="BA25" s="219"/>
      <c r="BD25" s="220"/>
      <c r="BE25" s="204"/>
      <c r="BF25" s="219"/>
      <c r="BG25" s="219"/>
      <c r="BI25" s="219"/>
      <c r="BJ25" s="219"/>
      <c r="BK25" s="195"/>
      <c r="BM25" s="204"/>
      <c r="BN25" s="218"/>
      <c r="BO25" s="218"/>
      <c r="BP25" s="181"/>
      <c r="BQ25" s="218"/>
      <c r="BR25" s="218"/>
      <c r="BS25" s="204"/>
      <c r="BT25" s="219"/>
      <c r="BU25" s="219"/>
      <c r="BX25" s="220"/>
      <c r="BY25" s="204"/>
      <c r="BZ25" s="219"/>
      <c r="CA25" s="219"/>
      <c r="CC25" s="219"/>
      <c r="CD25" s="219"/>
      <c r="CE25" s="204"/>
      <c r="CG25" s="204"/>
      <c r="CH25" s="218"/>
      <c r="CI25" s="218"/>
      <c r="CJ25" s="181"/>
      <c r="CK25" s="218"/>
      <c r="CL25" s="218"/>
      <c r="CM25" s="204"/>
      <c r="CN25" s="219"/>
      <c r="CO25" s="219"/>
      <c r="CR25" s="220"/>
      <c r="CS25" s="204"/>
      <c r="CT25" s="219"/>
      <c r="CU25" s="219"/>
      <c r="CW25" s="219"/>
      <c r="CX25" s="219"/>
      <c r="CY25" s="195"/>
      <c r="DA25" s="204"/>
      <c r="DB25" s="218"/>
      <c r="DC25" s="218"/>
      <c r="DD25" s="181"/>
      <c r="DE25" s="218"/>
      <c r="DF25" s="218"/>
      <c r="DG25" s="204"/>
      <c r="DH25" s="219"/>
      <c r="DI25" s="219"/>
      <c r="DL25" s="220"/>
      <c r="DM25" s="204"/>
      <c r="DN25" s="219"/>
      <c r="DO25" s="219"/>
      <c r="DQ25" s="219"/>
      <c r="DR25" s="219"/>
      <c r="DS25" s="195"/>
      <c r="DU25" s="204"/>
      <c r="DV25" s="218"/>
      <c r="DW25" s="218"/>
      <c r="DX25" s="181"/>
      <c r="DY25" s="218"/>
      <c r="DZ25" s="218"/>
      <c r="EA25" s="204"/>
      <c r="EC25" s="221"/>
      <c r="EF25" s="220"/>
      <c r="EG25" s="204"/>
      <c r="EH25" s="219"/>
      <c r="EI25" s="219"/>
      <c r="EK25" s="219"/>
      <c r="EL25" s="219"/>
      <c r="EM25" s="195"/>
      <c r="EO25" s="204"/>
      <c r="EP25" s="218"/>
      <c r="EQ25" s="218"/>
      <c r="ER25" s="181"/>
      <c r="ES25" s="218"/>
      <c r="ET25" s="218"/>
      <c r="EU25" s="204"/>
      <c r="EV25" s="219"/>
      <c r="EW25" s="219"/>
      <c r="EZ25" s="220"/>
      <c r="FA25" s="204"/>
      <c r="FB25" s="219"/>
      <c r="FC25" s="219"/>
      <c r="FE25" s="219"/>
      <c r="FF25" s="219"/>
      <c r="FG25" s="195"/>
      <c r="FI25" s="204"/>
      <c r="FJ25" s="218"/>
      <c r="FK25" s="218"/>
      <c r="FL25" s="181"/>
      <c r="FM25" s="218"/>
      <c r="FN25" s="218"/>
      <c r="FO25" s="204"/>
      <c r="FP25" s="219"/>
      <c r="FQ25" s="219"/>
      <c r="FT25" s="220"/>
      <c r="FU25" s="204"/>
      <c r="FV25" s="219"/>
      <c r="FW25" s="219"/>
      <c r="FY25" s="219"/>
      <c r="FZ25" s="219"/>
      <c r="GA25" s="195"/>
      <c r="GC25" s="181"/>
      <c r="GD25" s="218"/>
      <c r="GE25" s="181"/>
      <c r="GF25" s="181"/>
      <c r="GG25" s="218"/>
      <c r="GH25" s="181"/>
      <c r="GI25" s="222"/>
      <c r="GN25" s="220"/>
      <c r="GU25" s="195"/>
      <c r="GW25" s="181"/>
      <c r="GX25" s="218"/>
      <c r="GY25" s="181"/>
      <c r="GZ25" s="181"/>
      <c r="HA25" s="218"/>
      <c r="HB25" s="181"/>
      <c r="HC25" s="222"/>
      <c r="HH25" s="220"/>
      <c r="HO25" s="195"/>
      <c r="HQ25" s="181"/>
      <c r="HR25" s="218"/>
      <c r="HS25" s="181"/>
      <c r="HT25" s="181"/>
      <c r="HU25" s="218"/>
      <c r="HV25" s="181"/>
      <c r="HW25" s="222"/>
      <c r="IB25" s="220"/>
      <c r="II25" s="195"/>
      <c r="IK25" s="181"/>
      <c r="IL25" s="218"/>
      <c r="IM25" s="181"/>
      <c r="IN25" s="181"/>
      <c r="IO25" s="218"/>
      <c r="IP25" s="181"/>
      <c r="IQ25" s="222"/>
      <c r="IV25" s="220"/>
    </row>
    <row r="26" spans="2:262" s="193" customFormat="1" ht="13.5" customHeight="1">
      <c r="B26" s="181"/>
      <c r="C26" s="195"/>
      <c r="E26" s="204"/>
      <c r="F26" s="218"/>
      <c r="G26" s="219"/>
      <c r="H26" s="181"/>
      <c r="I26" s="218"/>
      <c r="J26" s="219"/>
      <c r="K26" s="219"/>
      <c r="L26" s="219"/>
      <c r="M26" s="219"/>
      <c r="P26" s="220"/>
      <c r="Q26" s="204"/>
      <c r="R26" s="219"/>
      <c r="S26" s="219"/>
      <c r="U26" s="219"/>
      <c r="V26" s="219"/>
      <c r="W26" s="195"/>
      <c r="Y26" s="204"/>
      <c r="Z26" s="218"/>
      <c r="AA26" s="218"/>
      <c r="AB26" s="181"/>
      <c r="AC26" s="218"/>
      <c r="AD26" s="218"/>
      <c r="AE26" s="204"/>
      <c r="AF26" s="219"/>
      <c r="AG26" s="219"/>
      <c r="AJ26" s="220"/>
      <c r="AK26" s="204"/>
      <c r="AM26" s="219"/>
      <c r="AO26" s="219"/>
      <c r="AP26" s="219"/>
      <c r="AQ26" s="195"/>
      <c r="AS26" s="204"/>
      <c r="AT26" s="218"/>
      <c r="AU26" s="218"/>
      <c r="AV26" s="181"/>
      <c r="AW26" s="218"/>
      <c r="AX26" s="218"/>
      <c r="AY26" s="204"/>
      <c r="AZ26" s="219"/>
      <c r="BA26" s="219"/>
      <c r="BD26" s="220"/>
      <c r="BE26" s="204"/>
      <c r="BF26" s="219"/>
      <c r="BG26" s="219"/>
      <c r="BI26" s="219"/>
      <c r="BJ26" s="219"/>
      <c r="BK26" s="195"/>
      <c r="BM26" s="204"/>
      <c r="BN26" s="218"/>
      <c r="BO26" s="218"/>
      <c r="BP26" s="181"/>
      <c r="BQ26" s="218"/>
      <c r="BR26" s="218"/>
      <c r="BS26" s="204"/>
      <c r="BT26" s="219"/>
      <c r="BU26" s="219"/>
      <c r="BX26" s="220"/>
      <c r="BY26" s="204"/>
      <c r="BZ26" s="219"/>
      <c r="CA26" s="219"/>
      <c r="CC26" s="219"/>
      <c r="CD26" s="219"/>
      <c r="CE26" s="204"/>
      <c r="CG26" s="204"/>
      <c r="CH26" s="218"/>
      <c r="CI26" s="218"/>
      <c r="CJ26" s="181"/>
      <c r="CK26" s="218"/>
      <c r="CL26" s="218"/>
      <c r="CM26" s="204"/>
      <c r="CN26" s="219"/>
      <c r="CO26" s="219"/>
      <c r="CR26" s="220"/>
      <c r="CS26" s="204"/>
      <c r="CT26" s="219"/>
      <c r="CU26" s="219"/>
      <c r="CW26" s="219"/>
      <c r="CX26" s="219"/>
      <c r="CY26" s="195"/>
      <c r="DA26" s="204"/>
      <c r="DB26" s="218"/>
      <c r="DC26" s="218"/>
      <c r="DD26" s="181"/>
      <c r="DE26" s="218"/>
      <c r="DF26" s="218"/>
      <c r="DG26" s="204"/>
      <c r="DH26" s="219"/>
      <c r="DI26" s="219"/>
      <c r="DL26" s="220"/>
      <c r="DM26" s="204"/>
      <c r="DN26" s="219"/>
      <c r="DO26" s="219"/>
      <c r="DQ26" s="219"/>
      <c r="DR26" s="219"/>
      <c r="DS26" s="195"/>
      <c r="DU26" s="204"/>
      <c r="DV26" s="218"/>
      <c r="DW26" s="218"/>
      <c r="DX26" s="181"/>
      <c r="DY26" s="218"/>
      <c r="DZ26" s="218"/>
      <c r="EA26" s="204"/>
      <c r="EC26" s="221"/>
      <c r="EF26" s="220"/>
      <c r="EG26" s="204"/>
      <c r="EH26" s="219"/>
      <c r="EI26" s="219"/>
      <c r="EK26" s="219"/>
      <c r="EL26" s="219"/>
      <c r="EM26" s="195"/>
      <c r="EO26" s="204"/>
      <c r="EP26" s="218"/>
      <c r="EQ26" s="218"/>
      <c r="ER26" s="181"/>
      <c r="ES26" s="218"/>
      <c r="ET26" s="218"/>
      <c r="EU26" s="204"/>
      <c r="EV26" s="219"/>
      <c r="EW26" s="219"/>
      <c r="EZ26" s="220"/>
      <c r="FA26" s="204"/>
      <c r="FB26" s="219"/>
      <c r="FC26" s="219"/>
      <c r="FE26" s="219"/>
      <c r="FF26" s="219"/>
      <c r="FG26" s="195"/>
      <c r="FI26" s="204"/>
      <c r="FJ26" s="218"/>
      <c r="FK26" s="218"/>
      <c r="FL26" s="181"/>
      <c r="FM26" s="218"/>
      <c r="FN26" s="218"/>
      <c r="FO26" s="204"/>
      <c r="FP26" s="219"/>
      <c r="FQ26" s="219"/>
      <c r="FT26" s="220"/>
      <c r="FU26" s="204"/>
      <c r="FV26" s="219"/>
      <c r="FW26" s="219"/>
      <c r="FY26" s="219"/>
      <c r="FZ26" s="219"/>
      <c r="GA26" s="195"/>
      <c r="GC26" s="181"/>
      <c r="GD26" s="218"/>
      <c r="GE26" s="181"/>
      <c r="GF26" s="181"/>
      <c r="GG26" s="218"/>
      <c r="GH26" s="181"/>
      <c r="GI26" s="222"/>
      <c r="GN26" s="220"/>
      <c r="GU26" s="195"/>
      <c r="GW26" s="181"/>
      <c r="GX26" s="218"/>
      <c r="GY26" s="181"/>
      <c r="GZ26" s="181"/>
      <c r="HA26" s="218"/>
      <c r="HB26" s="181"/>
      <c r="HC26" s="222"/>
      <c r="HH26" s="220"/>
      <c r="HO26" s="195"/>
      <c r="HQ26" s="181"/>
      <c r="HR26" s="218"/>
      <c r="HS26" s="181"/>
      <c r="HT26" s="181"/>
      <c r="HU26" s="218"/>
      <c r="HV26" s="181"/>
      <c r="HW26" s="222"/>
      <c r="IB26" s="220"/>
      <c r="II26" s="195"/>
      <c r="IK26" s="181"/>
      <c r="IL26" s="218"/>
      <c r="IM26" s="181"/>
      <c r="IN26" s="181"/>
      <c r="IO26" s="218"/>
      <c r="IP26" s="181"/>
      <c r="IQ26" s="222"/>
      <c r="IV26" s="220"/>
    </row>
    <row r="27" spans="2:262" s="193" customFormat="1" ht="13.5" customHeight="1">
      <c r="B27" s="181"/>
      <c r="C27" s="195"/>
      <c r="E27" s="204"/>
      <c r="F27" s="218"/>
      <c r="G27" s="219"/>
      <c r="H27" s="181"/>
      <c r="I27" s="218"/>
      <c r="J27" s="219"/>
      <c r="K27" s="219"/>
      <c r="L27" s="219"/>
      <c r="M27" s="219"/>
      <c r="P27" s="220"/>
      <c r="Q27" s="204"/>
      <c r="R27" s="219"/>
      <c r="S27" s="219"/>
      <c r="U27" s="219"/>
      <c r="V27" s="219"/>
      <c r="W27" s="195"/>
      <c r="Y27" s="204"/>
      <c r="Z27" s="218"/>
      <c r="AA27" s="218"/>
      <c r="AB27" s="181"/>
      <c r="AC27" s="218"/>
      <c r="AD27" s="218"/>
      <c r="AE27" s="204"/>
      <c r="AF27" s="219"/>
      <c r="AG27" s="219"/>
      <c r="AJ27" s="220"/>
      <c r="AK27" s="204"/>
      <c r="AM27" s="219"/>
      <c r="AO27" s="219"/>
      <c r="AP27" s="219"/>
      <c r="AQ27" s="195"/>
      <c r="AS27" s="204"/>
      <c r="AT27" s="218"/>
      <c r="AU27" s="218"/>
      <c r="AV27" s="181"/>
      <c r="AW27" s="218"/>
      <c r="AX27" s="218"/>
      <c r="AY27" s="204"/>
      <c r="AZ27" s="219"/>
      <c r="BA27" s="219"/>
      <c r="BD27" s="220"/>
      <c r="BE27" s="204"/>
      <c r="BF27" s="219"/>
      <c r="BG27" s="219"/>
      <c r="BI27" s="219"/>
      <c r="BJ27" s="219"/>
      <c r="BK27" s="195"/>
      <c r="BM27" s="204"/>
      <c r="BN27" s="218"/>
      <c r="BO27" s="218"/>
      <c r="BP27" s="181"/>
      <c r="BQ27" s="218"/>
      <c r="BR27" s="218"/>
      <c r="BS27" s="204"/>
      <c r="BT27" s="219"/>
      <c r="BU27" s="219"/>
      <c r="BX27" s="220"/>
      <c r="BY27" s="204"/>
      <c r="BZ27" s="219"/>
      <c r="CA27" s="219"/>
      <c r="CC27" s="219"/>
      <c r="CD27" s="219"/>
      <c r="CE27" s="204"/>
      <c r="CG27" s="204"/>
      <c r="CH27" s="218"/>
      <c r="CI27" s="218"/>
      <c r="CJ27" s="181"/>
      <c r="CK27" s="218"/>
      <c r="CL27" s="218"/>
      <c r="CM27" s="204"/>
      <c r="CN27" s="219"/>
      <c r="CO27" s="219"/>
      <c r="CR27" s="220"/>
      <c r="CS27" s="204"/>
      <c r="CT27" s="219"/>
      <c r="CU27" s="219"/>
      <c r="CW27" s="219"/>
      <c r="CX27" s="219"/>
      <c r="CY27" s="195"/>
      <c r="DA27" s="204"/>
      <c r="DB27" s="218"/>
      <c r="DC27" s="218"/>
      <c r="DD27" s="181"/>
      <c r="DE27" s="218"/>
      <c r="DF27" s="218"/>
      <c r="DG27" s="204"/>
      <c r="DH27" s="219"/>
      <c r="DI27" s="219"/>
      <c r="DL27" s="220"/>
      <c r="DM27" s="204"/>
      <c r="DN27" s="219"/>
      <c r="DO27" s="219"/>
      <c r="DQ27" s="219"/>
      <c r="DR27" s="219"/>
      <c r="DS27" s="195"/>
      <c r="DU27" s="204"/>
      <c r="DV27" s="218"/>
      <c r="DW27" s="218"/>
      <c r="DX27" s="181"/>
      <c r="DY27" s="218"/>
      <c r="DZ27" s="218"/>
      <c r="EA27" s="204"/>
      <c r="EC27" s="221"/>
      <c r="EF27" s="220"/>
      <c r="EG27" s="204"/>
      <c r="EH27" s="219"/>
      <c r="EI27" s="219"/>
      <c r="EK27" s="219"/>
      <c r="EL27" s="219"/>
      <c r="EM27" s="195"/>
      <c r="EO27" s="204"/>
      <c r="EP27" s="218"/>
      <c r="EQ27" s="218"/>
      <c r="ER27" s="181"/>
      <c r="ES27" s="218"/>
      <c r="ET27" s="218"/>
      <c r="EU27" s="204"/>
      <c r="EV27" s="219"/>
      <c r="EW27" s="219"/>
      <c r="EZ27" s="220"/>
      <c r="FA27" s="204"/>
      <c r="FB27" s="219"/>
      <c r="FC27" s="219"/>
      <c r="FE27" s="219"/>
      <c r="FF27" s="219"/>
      <c r="FG27" s="195"/>
      <c r="FI27" s="204"/>
      <c r="FJ27" s="218"/>
      <c r="FK27" s="218"/>
      <c r="FL27" s="181"/>
      <c r="FM27" s="218"/>
      <c r="FN27" s="218"/>
      <c r="FO27" s="204"/>
      <c r="FP27" s="219"/>
      <c r="FQ27" s="219"/>
      <c r="FT27" s="220"/>
      <c r="FU27" s="204"/>
      <c r="FV27" s="219"/>
      <c r="FW27" s="219"/>
      <c r="FY27" s="219"/>
      <c r="FZ27" s="219"/>
      <c r="GA27" s="190"/>
      <c r="GB27" s="224"/>
      <c r="GC27" s="224"/>
      <c r="GD27" s="225"/>
      <c r="GE27" s="204"/>
      <c r="GF27" s="204"/>
      <c r="GG27" s="218"/>
      <c r="GH27" s="204"/>
      <c r="GI27" s="201"/>
      <c r="GJ27" s="181"/>
      <c r="GK27" s="181"/>
      <c r="GL27" s="181"/>
      <c r="GM27" s="181"/>
      <c r="GN27" s="202"/>
      <c r="GO27" s="181"/>
      <c r="GP27" s="181"/>
      <c r="GQ27" s="181"/>
      <c r="GR27" s="181"/>
      <c r="GS27" s="181"/>
      <c r="GT27" s="181"/>
      <c r="GU27" s="190"/>
      <c r="GV27" s="224"/>
      <c r="GW27" s="224"/>
      <c r="GX27" s="225"/>
      <c r="GY27" s="204"/>
      <c r="GZ27" s="204"/>
      <c r="HA27" s="218"/>
      <c r="HB27" s="204"/>
      <c r="HC27" s="201"/>
      <c r="HD27" s="181"/>
      <c r="HE27" s="181"/>
      <c r="HF27" s="181"/>
      <c r="HG27" s="181"/>
      <c r="HH27" s="202"/>
      <c r="HI27" s="181"/>
      <c r="HJ27" s="181"/>
      <c r="HK27" s="181"/>
      <c r="HL27" s="181"/>
      <c r="HM27" s="181"/>
      <c r="HN27" s="181"/>
      <c r="HO27" s="190"/>
      <c r="HP27" s="224"/>
      <c r="HQ27" s="224"/>
      <c r="HR27" s="225"/>
      <c r="HS27" s="204"/>
      <c r="HT27" s="204"/>
      <c r="HU27" s="218"/>
      <c r="HV27" s="204"/>
      <c r="HW27" s="201"/>
      <c r="HX27" s="181"/>
      <c r="HY27" s="181"/>
      <c r="HZ27" s="181"/>
      <c r="IA27" s="181"/>
      <c r="IB27" s="202"/>
      <c r="IC27" s="181"/>
      <c r="ID27" s="181"/>
      <c r="IE27" s="181"/>
      <c r="IF27" s="181"/>
      <c r="IG27" s="181"/>
      <c r="IH27" s="181"/>
      <c r="II27" s="190"/>
      <c r="IJ27" s="224"/>
      <c r="IK27" s="224"/>
      <c r="IL27" s="225"/>
      <c r="IM27" s="204"/>
      <c r="IN27" s="204"/>
      <c r="IO27" s="218"/>
      <c r="IP27" s="204"/>
      <c r="IQ27" s="201"/>
      <c r="IR27" s="181"/>
      <c r="IS27" s="181"/>
      <c r="IT27" s="181"/>
      <c r="IU27" s="181"/>
      <c r="IV27" s="202"/>
      <c r="IW27" s="181"/>
      <c r="IX27" s="181"/>
      <c r="IY27" s="181"/>
      <c r="IZ27" s="181"/>
      <c r="JA27" s="181"/>
      <c r="JB27" s="181"/>
    </row>
    <row r="28" spans="2:262" s="193" customFormat="1" ht="13.5" customHeight="1">
      <c r="B28" s="181"/>
      <c r="C28" s="195"/>
      <c r="E28" s="204"/>
      <c r="F28" s="218"/>
      <c r="G28" s="219"/>
      <c r="H28" s="181"/>
      <c r="I28" s="218"/>
      <c r="J28" s="219"/>
      <c r="K28" s="219"/>
      <c r="L28" s="219"/>
      <c r="M28" s="219"/>
      <c r="P28" s="220"/>
      <c r="Q28" s="204"/>
      <c r="R28" s="219"/>
      <c r="S28" s="219"/>
      <c r="U28" s="219"/>
      <c r="V28" s="219"/>
      <c r="W28" s="195"/>
      <c r="Y28" s="204"/>
      <c r="Z28" s="218"/>
      <c r="AA28" s="218"/>
      <c r="AB28" s="181"/>
      <c r="AC28" s="218"/>
      <c r="AD28" s="218"/>
      <c r="AE28" s="204"/>
      <c r="AF28" s="219"/>
      <c r="AG28" s="219"/>
      <c r="AJ28" s="220"/>
      <c r="AK28" s="204"/>
      <c r="AM28" s="219"/>
      <c r="AO28" s="219"/>
      <c r="AP28" s="219"/>
      <c r="AQ28" s="195"/>
      <c r="AS28" s="204"/>
      <c r="AT28" s="218"/>
      <c r="AU28" s="218"/>
      <c r="AV28" s="181"/>
      <c r="AW28" s="218"/>
      <c r="AX28" s="218"/>
      <c r="AY28" s="204"/>
      <c r="AZ28" s="219"/>
      <c r="BA28" s="219"/>
      <c r="BD28" s="220"/>
      <c r="BE28" s="204"/>
      <c r="BF28" s="219"/>
      <c r="BG28" s="219"/>
      <c r="BI28" s="219"/>
      <c r="BJ28" s="219"/>
      <c r="BK28" s="195"/>
      <c r="BM28" s="204"/>
      <c r="BN28" s="218"/>
      <c r="BO28" s="218"/>
      <c r="BP28" s="181"/>
      <c r="BQ28" s="218"/>
      <c r="BR28" s="218"/>
      <c r="BS28" s="204"/>
      <c r="BT28" s="219"/>
      <c r="BU28" s="219"/>
      <c r="BX28" s="220"/>
      <c r="BY28" s="204"/>
      <c r="BZ28" s="219"/>
      <c r="CA28" s="219"/>
      <c r="CC28" s="219"/>
      <c r="CD28" s="219"/>
      <c r="CE28" s="204"/>
      <c r="CG28" s="204"/>
      <c r="CH28" s="218"/>
      <c r="CI28" s="218"/>
      <c r="CJ28" s="181"/>
      <c r="CK28" s="218"/>
      <c r="CL28" s="218"/>
      <c r="CM28" s="204"/>
      <c r="CN28" s="219"/>
      <c r="CO28" s="219"/>
      <c r="CR28" s="220"/>
      <c r="CS28" s="204"/>
      <c r="CT28" s="219"/>
      <c r="CU28" s="219"/>
      <c r="CW28" s="219"/>
      <c r="CX28" s="219"/>
      <c r="CY28" s="195"/>
      <c r="DA28" s="204"/>
      <c r="DB28" s="218"/>
      <c r="DC28" s="218"/>
      <c r="DD28" s="181"/>
      <c r="DE28" s="218"/>
      <c r="DF28" s="218"/>
      <c r="DG28" s="204"/>
      <c r="DH28" s="219"/>
      <c r="DI28" s="219"/>
      <c r="DL28" s="220"/>
      <c r="DM28" s="204"/>
      <c r="DN28" s="219"/>
      <c r="DO28" s="219"/>
      <c r="DQ28" s="219"/>
      <c r="DR28" s="219"/>
      <c r="DS28" s="195"/>
      <c r="DU28" s="204"/>
      <c r="DV28" s="218"/>
      <c r="DW28" s="218"/>
      <c r="DX28" s="181"/>
      <c r="DY28" s="218"/>
      <c r="DZ28" s="218"/>
      <c r="EA28" s="204"/>
      <c r="EC28" s="221"/>
      <c r="EF28" s="220"/>
      <c r="EG28" s="204"/>
      <c r="EH28" s="219"/>
      <c r="EI28" s="219"/>
      <c r="EK28" s="219"/>
      <c r="EL28" s="219"/>
      <c r="EM28" s="195"/>
      <c r="EO28" s="204"/>
      <c r="EP28" s="218"/>
      <c r="EQ28" s="218"/>
      <c r="ER28" s="181"/>
      <c r="ES28" s="218"/>
      <c r="ET28" s="218"/>
      <c r="EU28" s="204"/>
      <c r="EV28" s="219"/>
      <c r="EW28" s="219"/>
      <c r="EZ28" s="220"/>
      <c r="FA28" s="204"/>
      <c r="FB28" s="219"/>
      <c r="FC28" s="219"/>
      <c r="FE28" s="219"/>
      <c r="FF28" s="219"/>
      <c r="FG28" s="195"/>
      <c r="FI28" s="204"/>
      <c r="FJ28" s="218"/>
      <c r="FK28" s="218"/>
      <c r="FL28" s="181"/>
      <c r="FM28" s="218"/>
      <c r="FN28" s="218"/>
      <c r="FO28" s="204"/>
      <c r="FP28" s="219"/>
      <c r="FQ28" s="219"/>
      <c r="FT28" s="220"/>
      <c r="FU28" s="204"/>
      <c r="FV28" s="219"/>
      <c r="FW28" s="219"/>
      <c r="FY28" s="219"/>
      <c r="FZ28" s="219"/>
      <c r="GA28" s="190"/>
      <c r="GB28" s="224"/>
      <c r="GC28" s="224"/>
      <c r="GD28" s="225"/>
      <c r="GE28" s="204"/>
      <c r="GF28" s="204"/>
      <c r="GG28" s="218"/>
      <c r="GH28" s="204"/>
      <c r="GI28" s="201"/>
      <c r="GJ28" s="181"/>
      <c r="GK28" s="181"/>
      <c r="GL28" s="181"/>
      <c r="GM28" s="181"/>
      <c r="GN28" s="202"/>
      <c r="GO28" s="181"/>
      <c r="GP28" s="181"/>
      <c r="GQ28" s="181"/>
      <c r="GR28" s="181"/>
      <c r="GS28" s="181"/>
      <c r="GT28" s="181"/>
      <c r="GU28" s="190"/>
      <c r="GV28" s="224"/>
      <c r="GW28" s="224"/>
      <c r="GX28" s="225"/>
      <c r="GY28" s="204"/>
      <c r="GZ28" s="204"/>
      <c r="HA28" s="218"/>
      <c r="HB28" s="204"/>
      <c r="HC28" s="201"/>
      <c r="HD28" s="181"/>
      <c r="HE28" s="181"/>
      <c r="HF28" s="181"/>
      <c r="HG28" s="181"/>
      <c r="HH28" s="202"/>
      <c r="HI28" s="181"/>
      <c r="HJ28" s="181"/>
      <c r="HK28" s="181"/>
      <c r="HL28" s="181"/>
      <c r="HM28" s="181"/>
      <c r="HN28" s="181"/>
      <c r="HO28" s="190"/>
      <c r="HP28" s="224"/>
      <c r="HQ28" s="224"/>
      <c r="HR28" s="225"/>
      <c r="HS28" s="204"/>
      <c r="HT28" s="204"/>
      <c r="HU28" s="218"/>
      <c r="HV28" s="204"/>
      <c r="HW28" s="201"/>
      <c r="HX28" s="181"/>
      <c r="HY28" s="181"/>
      <c r="HZ28" s="181"/>
      <c r="IA28" s="181"/>
      <c r="IB28" s="202"/>
      <c r="IC28" s="181"/>
      <c r="ID28" s="181"/>
      <c r="IE28" s="181"/>
      <c r="IF28" s="181"/>
      <c r="IG28" s="181"/>
      <c r="IH28" s="181"/>
      <c r="II28" s="190"/>
      <c r="IJ28" s="224"/>
      <c r="IK28" s="224"/>
      <c r="IL28" s="225"/>
      <c r="IM28" s="204"/>
      <c r="IN28" s="204"/>
      <c r="IO28" s="218"/>
      <c r="IP28" s="204"/>
      <c r="IQ28" s="201"/>
      <c r="IR28" s="181"/>
      <c r="IS28" s="181"/>
      <c r="IT28" s="181"/>
      <c r="IU28" s="181"/>
      <c r="IV28" s="202"/>
      <c r="IW28" s="181"/>
      <c r="IX28" s="181"/>
      <c r="IY28" s="181"/>
      <c r="IZ28" s="181"/>
      <c r="JA28" s="181"/>
      <c r="JB28" s="181"/>
    </row>
    <row r="29" spans="2:262" s="193" customFormat="1" ht="13.5" customHeight="1">
      <c r="B29" s="181"/>
      <c r="C29" s="195"/>
      <c r="E29" s="204"/>
      <c r="F29" s="218"/>
      <c r="G29" s="219"/>
      <c r="H29" s="181"/>
      <c r="I29" s="218"/>
      <c r="J29" s="219"/>
      <c r="K29" s="219"/>
      <c r="L29" s="219"/>
      <c r="M29" s="219"/>
      <c r="P29" s="220"/>
      <c r="Q29" s="204"/>
      <c r="R29" s="219"/>
      <c r="S29" s="219"/>
      <c r="U29" s="219"/>
      <c r="V29" s="219"/>
      <c r="W29" s="195"/>
      <c r="Y29" s="204"/>
      <c r="Z29" s="218"/>
      <c r="AA29" s="218"/>
      <c r="AB29" s="181"/>
      <c r="AC29" s="218"/>
      <c r="AD29" s="218"/>
      <c r="AE29" s="204"/>
      <c r="AF29" s="219"/>
      <c r="AG29" s="219"/>
      <c r="AJ29" s="220"/>
      <c r="AK29" s="204"/>
      <c r="AM29" s="219"/>
      <c r="AO29" s="219"/>
      <c r="AP29" s="219"/>
      <c r="AQ29" s="195"/>
      <c r="AS29" s="204"/>
      <c r="AT29" s="218"/>
      <c r="AU29" s="218"/>
      <c r="AV29" s="181"/>
      <c r="AW29" s="218"/>
      <c r="AX29" s="218"/>
      <c r="AY29" s="204"/>
      <c r="AZ29" s="219"/>
      <c r="BA29" s="219"/>
      <c r="BD29" s="220"/>
      <c r="BE29" s="204"/>
      <c r="BF29" s="219"/>
      <c r="BG29" s="219"/>
      <c r="BI29" s="219"/>
      <c r="BJ29" s="219"/>
      <c r="BK29" s="195"/>
      <c r="BM29" s="204"/>
      <c r="BN29" s="218"/>
      <c r="BO29" s="218"/>
      <c r="BP29" s="181"/>
      <c r="BQ29" s="218"/>
      <c r="BR29" s="218"/>
      <c r="BS29" s="204"/>
      <c r="BT29" s="219"/>
      <c r="BU29" s="219"/>
      <c r="BX29" s="220"/>
      <c r="BY29" s="204"/>
      <c r="BZ29" s="219"/>
      <c r="CA29" s="219"/>
      <c r="CC29" s="219"/>
      <c r="CD29" s="219"/>
      <c r="CE29" s="204"/>
      <c r="CG29" s="204"/>
      <c r="CH29" s="218"/>
      <c r="CI29" s="218"/>
      <c r="CJ29" s="181"/>
      <c r="CK29" s="218"/>
      <c r="CL29" s="218"/>
      <c r="CM29" s="204"/>
      <c r="CN29" s="219"/>
      <c r="CO29" s="219"/>
      <c r="CR29" s="220"/>
      <c r="CS29" s="204"/>
      <c r="CT29" s="219"/>
      <c r="CU29" s="219"/>
      <c r="CW29" s="219"/>
      <c r="CX29" s="219"/>
      <c r="CY29" s="195"/>
      <c r="DA29" s="204"/>
      <c r="DB29" s="218"/>
      <c r="DC29" s="218"/>
      <c r="DD29" s="181"/>
      <c r="DE29" s="218"/>
      <c r="DF29" s="218"/>
      <c r="DG29" s="204"/>
      <c r="DH29" s="219"/>
      <c r="DI29" s="219"/>
      <c r="DL29" s="220"/>
      <c r="DM29" s="204"/>
      <c r="DN29" s="219"/>
      <c r="DO29" s="219"/>
      <c r="DQ29" s="219"/>
      <c r="DR29" s="219"/>
      <c r="DS29" s="195"/>
      <c r="DU29" s="204"/>
      <c r="DV29" s="218"/>
      <c r="DW29" s="218"/>
      <c r="DX29" s="181"/>
      <c r="DY29" s="218"/>
      <c r="DZ29" s="218"/>
      <c r="EA29" s="204"/>
      <c r="EC29" s="221"/>
      <c r="EF29" s="220"/>
      <c r="EG29" s="204"/>
      <c r="EH29" s="219"/>
      <c r="EI29" s="219"/>
      <c r="EK29" s="219"/>
      <c r="EL29" s="219"/>
      <c r="EM29" s="195"/>
      <c r="EO29" s="204"/>
      <c r="EP29" s="218"/>
      <c r="EQ29" s="218"/>
      <c r="ER29" s="181"/>
      <c r="ES29" s="218"/>
      <c r="ET29" s="218"/>
      <c r="EU29" s="204"/>
      <c r="EV29" s="219"/>
      <c r="EW29" s="219"/>
      <c r="EZ29" s="220"/>
      <c r="FA29" s="204"/>
      <c r="FB29" s="219"/>
      <c r="FC29" s="219"/>
      <c r="FE29" s="219"/>
      <c r="FF29" s="219"/>
      <c r="FG29" s="195"/>
      <c r="FI29" s="204"/>
      <c r="FJ29" s="218"/>
      <c r="FK29" s="218"/>
      <c r="FL29" s="181"/>
      <c r="FM29" s="218"/>
      <c r="FN29" s="218"/>
      <c r="FO29" s="204"/>
      <c r="FP29" s="219"/>
      <c r="FQ29" s="219"/>
      <c r="FT29" s="220"/>
      <c r="FU29" s="204"/>
      <c r="FV29" s="219"/>
      <c r="FW29" s="219"/>
      <c r="FY29" s="219"/>
      <c r="FZ29" s="219"/>
      <c r="GA29" s="190"/>
      <c r="GB29" s="224"/>
      <c r="GC29" s="224"/>
      <c r="GD29" s="225"/>
      <c r="GE29" s="204"/>
      <c r="GF29" s="204"/>
      <c r="GG29" s="218"/>
      <c r="GH29" s="204"/>
      <c r="GI29" s="201"/>
      <c r="GJ29" s="181"/>
      <c r="GK29" s="181"/>
      <c r="GL29" s="181"/>
      <c r="GM29" s="181"/>
      <c r="GN29" s="202"/>
      <c r="GO29" s="181"/>
      <c r="GP29" s="181"/>
      <c r="GQ29" s="181"/>
      <c r="GR29" s="181"/>
      <c r="GS29" s="181"/>
      <c r="GT29" s="181"/>
      <c r="GU29" s="190"/>
      <c r="GV29" s="224"/>
      <c r="GW29" s="224"/>
      <c r="GX29" s="225"/>
      <c r="GY29" s="204"/>
      <c r="GZ29" s="204"/>
      <c r="HA29" s="218"/>
      <c r="HB29" s="204"/>
      <c r="HC29" s="201"/>
      <c r="HD29" s="181"/>
      <c r="HE29" s="181"/>
      <c r="HF29" s="181"/>
      <c r="HG29" s="181"/>
      <c r="HH29" s="202"/>
      <c r="HI29" s="181"/>
      <c r="HJ29" s="181"/>
      <c r="HK29" s="181"/>
      <c r="HL29" s="181"/>
      <c r="HM29" s="181"/>
      <c r="HN29" s="181"/>
      <c r="HO29" s="190"/>
      <c r="HP29" s="224"/>
      <c r="HQ29" s="224"/>
      <c r="HR29" s="225"/>
      <c r="HS29" s="204"/>
      <c r="HT29" s="204"/>
      <c r="HU29" s="218"/>
      <c r="HV29" s="204"/>
      <c r="HW29" s="201"/>
      <c r="HX29" s="181"/>
      <c r="HY29" s="181"/>
      <c r="HZ29" s="181"/>
      <c r="IA29" s="181"/>
      <c r="IB29" s="202"/>
      <c r="IC29" s="181"/>
      <c r="ID29" s="181"/>
      <c r="IE29" s="181"/>
      <c r="IF29" s="181"/>
      <c r="IG29" s="181"/>
      <c r="IH29" s="181"/>
      <c r="II29" s="190"/>
      <c r="IJ29" s="224"/>
      <c r="IK29" s="224"/>
      <c r="IL29" s="225"/>
      <c r="IM29" s="204"/>
      <c r="IN29" s="204"/>
      <c r="IO29" s="218"/>
      <c r="IP29" s="204"/>
      <c r="IQ29" s="201"/>
      <c r="IR29" s="181"/>
      <c r="IS29" s="181"/>
      <c r="IT29" s="181"/>
      <c r="IU29" s="181"/>
      <c r="IV29" s="202"/>
      <c r="IW29" s="181"/>
      <c r="IX29" s="181"/>
      <c r="IY29" s="181"/>
      <c r="IZ29" s="181"/>
      <c r="JA29" s="181"/>
      <c r="JB29" s="181"/>
    </row>
    <row r="30" spans="2:262" s="193" customFormat="1" ht="13.5" customHeight="1">
      <c r="B30" s="181"/>
      <c r="C30" s="195"/>
      <c r="E30" s="204"/>
      <c r="F30" s="218"/>
      <c r="G30" s="219"/>
      <c r="H30" s="181"/>
      <c r="I30" s="218"/>
      <c r="J30" s="219"/>
      <c r="K30" s="219"/>
      <c r="L30" s="219"/>
      <c r="M30" s="219"/>
      <c r="P30" s="220"/>
      <c r="Q30" s="204"/>
      <c r="R30" s="219"/>
      <c r="S30" s="219"/>
      <c r="U30" s="219"/>
      <c r="V30" s="219"/>
      <c r="W30" s="195"/>
      <c r="Y30" s="204"/>
      <c r="Z30" s="218"/>
      <c r="AA30" s="218"/>
      <c r="AB30" s="181"/>
      <c r="AC30" s="218"/>
      <c r="AD30" s="218"/>
      <c r="AE30" s="204"/>
      <c r="AF30" s="219"/>
      <c r="AG30" s="219"/>
      <c r="AJ30" s="220"/>
      <c r="AK30" s="204"/>
      <c r="AM30" s="219"/>
      <c r="AO30" s="219"/>
      <c r="AP30" s="219"/>
      <c r="AQ30" s="195"/>
      <c r="AS30" s="204"/>
      <c r="AT30" s="218"/>
      <c r="AU30" s="218"/>
      <c r="AV30" s="181"/>
      <c r="AW30" s="218"/>
      <c r="AX30" s="218"/>
      <c r="AY30" s="204"/>
      <c r="AZ30" s="219"/>
      <c r="BA30" s="219"/>
      <c r="BD30" s="220"/>
      <c r="BE30" s="204"/>
      <c r="BF30" s="219"/>
      <c r="BG30" s="219"/>
      <c r="BI30" s="219"/>
      <c r="BJ30" s="219"/>
      <c r="BK30" s="195"/>
      <c r="BM30" s="204"/>
      <c r="BN30" s="218"/>
      <c r="BO30" s="218"/>
      <c r="BP30" s="181"/>
      <c r="BQ30" s="218"/>
      <c r="BR30" s="218"/>
      <c r="BS30" s="204"/>
      <c r="BT30" s="219"/>
      <c r="BU30" s="219"/>
      <c r="BX30" s="220"/>
      <c r="BY30" s="204"/>
      <c r="BZ30" s="219"/>
      <c r="CA30" s="219"/>
      <c r="CC30" s="219"/>
      <c r="CD30" s="219"/>
      <c r="CE30" s="204"/>
      <c r="CG30" s="204"/>
      <c r="CH30" s="218"/>
      <c r="CI30" s="218"/>
      <c r="CJ30" s="181"/>
      <c r="CK30" s="218"/>
      <c r="CL30" s="218"/>
      <c r="CM30" s="204"/>
      <c r="CN30" s="219"/>
      <c r="CO30" s="219"/>
      <c r="CR30" s="220"/>
      <c r="CS30" s="204"/>
      <c r="CT30" s="219"/>
      <c r="CU30" s="219"/>
      <c r="CW30" s="219"/>
      <c r="CX30" s="219"/>
      <c r="CY30" s="195"/>
      <c r="DA30" s="204"/>
      <c r="DB30" s="218"/>
      <c r="DC30" s="218"/>
      <c r="DD30" s="181"/>
      <c r="DE30" s="218"/>
      <c r="DF30" s="218"/>
      <c r="DG30" s="204"/>
      <c r="DH30" s="219"/>
      <c r="DI30" s="219"/>
      <c r="DL30" s="220"/>
      <c r="DM30" s="204"/>
      <c r="DN30" s="219"/>
      <c r="DO30" s="219"/>
      <c r="DQ30" s="219"/>
      <c r="DR30" s="219"/>
      <c r="DS30" s="195"/>
      <c r="DU30" s="204"/>
      <c r="DV30" s="218"/>
      <c r="DW30" s="218"/>
      <c r="DX30" s="181"/>
      <c r="DY30" s="218"/>
      <c r="DZ30" s="218"/>
      <c r="EA30" s="204"/>
      <c r="EC30" s="221"/>
      <c r="EF30" s="220"/>
      <c r="EG30" s="204"/>
      <c r="EH30" s="219"/>
      <c r="EI30" s="219"/>
      <c r="EK30" s="219"/>
      <c r="EL30" s="219"/>
      <c r="EM30" s="195"/>
      <c r="EO30" s="204"/>
      <c r="EP30" s="218"/>
      <c r="EQ30" s="218"/>
      <c r="ER30" s="181"/>
      <c r="ES30" s="218"/>
      <c r="ET30" s="218"/>
      <c r="EU30" s="204"/>
      <c r="EV30" s="219"/>
      <c r="EW30" s="219"/>
      <c r="EZ30" s="220"/>
      <c r="FA30" s="204"/>
      <c r="FB30" s="219"/>
      <c r="FC30" s="219"/>
      <c r="FE30" s="219"/>
      <c r="FF30" s="219"/>
      <c r="FG30" s="195"/>
      <c r="FI30" s="204"/>
      <c r="FJ30" s="218"/>
      <c r="FK30" s="218"/>
      <c r="FL30" s="181"/>
      <c r="FM30" s="218"/>
      <c r="FN30" s="218"/>
      <c r="FO30" s="204"/>
      <c r="FP30" s="219"/>
      <c r="FQ30" s="219"/>
      <c r="FT30" s="220"/>
      <c r="FU30" s="204"/>
      <c r="FV30" s="219"/>
      <c r="FW30" s="219"/>
      <c r="FY30" s="219"/>
      <c r="FZ30" s="219"/>
      <c r="GA30" s="190"/>
      <c r="GB30" s="224"/>
      <c r="GC30" s="224"/>
      <c r="GD30" s="225"/>
      <c r="GE30" s="204"/>
      <c r="GF30" s="204"/>
      <c r="GG30" s="218"/>
      <c r="GH30" s="204"/>
      <c r="GI30" s="201"/>
      <c r="GJ30" s="181"/>
      <c r="GK30" s="181"/>
      <c r="GL30" s="181"/>
      <c r="GM30" s="181"/>
      <c r="GN30" s="202"/>
      <c r="GO30" s="181"/>
      <c r="GP30" s="181"/>
      <c r="GQ30" s="181"/>
      <c r="GR30" s="181"/>
      <c r="GS30" s="181"/>
      <c r="GT30" s="181"/>
      <c r="GU30" s="190"/>
      <c r="GV30" s="224"/>
      <c r="GW30" s="224"/>
      <c r="GX30" s="225"/>
      <c r="GY30" s="204"/>
      <c r="GZ30" s="204"/>
      <c r="HA30" s="218"/>
      <c r="HB30" s="204"/>
      <c r="HC30" s="201"/>
      <c r="HD30" s="181"/>
      <c r="HE30" s="181"/>
      <c r="HF30" s="181"/>
      <c r="HG30" s="181"/>
      <c r="HH30" s="202"/>
      <c r="HI30" s="181"/>
      <c r="HJ30" s="181"/>
      <c r="HK30" s="181"/>
      <c r="HL30" s="181"/>
      <c r="HM30" s="181"/>
      <c r="HN30" s="181"/>
      <c r="HO30" s="190"/>
      <c r="HP30" s="224"/>
      <c r="HQ30" s="224"/>
      <c r="HR30" s="225"/>
      <c r="HS30" s="204"/>
      <c r="HT30" s="204"/>
      <c r="HU30" s="218"/>
      <c r="HV30" s="204"/>
      <c r="HW30" s="201"/>
      <c r="HX30" s="181"/>
      <c r="HY30" s="181"/>
      <c r="HZ30" s="181"/>
      <c r="IA30" s="181"/>
      <c r="IB30" s="202"/>
      <c r="IC30" s="181"/>
      <c r="ID30" s="181"/>
      <c r="IE30" s="181"/>
      <c r="IF30" s="181"/>
      <c r="IG30" s="181"/>
      <c r="IH30" s="181"/>
      <c r="II30" s="190"/>
      <c r="IJ30" s="224"/>
      <c r="IK30" s="224"/>
      <c r="IL30" s="225"/>
      <c r="IM30" s="204"/>
      <c r="IN30" s="204"/>
      <c r="IO30" s="218"/>
      <c r="IP30" s="204"/>
      <c r="IQ30" s="201"/>
      <c r="IR30" s="181"/>
      <c r="IS30" s="181"/>
      <c r="IT30" s="181"/>
      <c r="IU30" s="181"/>
      <c r="IV30" s="202"/>
      <c r="IW30" s="181"/>
      <c r="IX30" s="181"/>
      <c r="IY30" s="181"/>
      <c r="IZ30" s="181"/>
      <c r="JA30" s="181"/>
      <c r="JB30" s="181"/>
    </row>
    <row r="31" spans="2:262" s="193" customFormat="1" ht="13.5" customHeight="1">
      <c r="B31" s="181"/>
      <c r="C31" s="195"/>
      <c r="E31" s="204"/>
      <c r="F31" s="218"/>
      <c r="G31" s="219"/>
      <c r="H31" s="181"/>
      <c r="I31" s="218"/>
      <c r="J31" s="219"/>
      <c r="K31" s="219"/>
      <c r="L31" s="219"/>
      <c r="M31" s="219"/>
      <c r="P31" s="220"/>
      <c r="Q31" s="204"/>
      <c r="R31" s="219"/>
      <c r="S31" s="219"/>
      <c r="U31" s="219"/>
      <c r="V31" s="219"/>
      <c r="W31" s="195"/>
      <c r="Y31" s="204"/>
      <c r="Z31" s="218"/>
      <c r="AA31" s="218"/>
      <c r="AB31" s="181"/>
      <c r="AC31" s="218"/>
      <c r="AD31" s="218"/>
      <c r="AE31" s="204"/>
      <c r="AF31" s="219"/>
      <c r="AG31" s="219"/>
      <c r="AJ31" s="220"/>
      <c r="AK31" s="204"/>
      <c r="AM31" s="219"/>
      <c r="AO31" s="219"/>
      <c r="AP31" s="219"/>
      <c r="AQ31" s="195"/>
      <c r="AS31" s="204"/>
      <c r="AT31" s="218"/>
      <c r="AU31" s="218"/>
      <c r="AV31" s="181"/>
      <c r="AW31" s="218"/>
      <c r="AX31" s="218"/>
      <c r="AY31" s="204"/>
      <c r="AZ31" s="219"/>
      <c r="BA31" s="219"/>
      <c r="BD31" s="220"/>
      <c r="BE31" s="204"/>
      <c r="BF31" s="219"/>
      <c r="BG31" s="219"/>
      <c r="BI31" s="219"/>
      <c r="BJ31" s="219"/>
      <c r="BK31" s="195"/>
      <c r="BM31" s="204"/>
      <c r="BN31" s="218"/>
      <c r="BO31" s="218"/>
      <c r="BP31" s="181"/>
      <c r="BQ31" s="218"/>
      <c r="BR31" s="218"/>
      <c r="BS31" s="204"/>
      <c r="BT31" s="219"/>
      <c r="BU31" s="219"/>
      <c r="BX31" s="220"/>
      <c r="BY31" s="204"/>
      <c r="BZ31" s="219"/>
      <c r="CA31" s="219"/>
      <c r="CC31" s="219"/>
      <c r="CD31" s="219"/>
      <c r="CE31" s="204"/>
      <c r="CG31" s="204"/>
      <c r="CH31" s="218"/>
      <c r="CI31" s="218"/>
      <c r="CJ31" s="181"/>
      <c r="CK31" s="218"/>
      <c r="CL31" s="218"/>
      <c r="CM31" s="204"/>
      <c r="CN31" s="219"/>
      <c r="CO31" s="219"/>
      <c r="CR31" s="220"/>
      <c r="CS31" s="204"/>
      <c r="CT31" s="219"/>
      <c r="CU31" s="219"/>
      <c r="CW31" s="219"/>
      <c r="CX31" s="219"/>
      <c r="CY31" s="195"/>
      <c r="DA31" s="204"/>
      <c r="DB31" s="218"/>
      <c r="DC31" s="218"/>
      <c r="DD31" s="181"/>
      <c r="DE31" s="218"/>
      <c r="DF31" s="218"/>
      <c r="DG31" s="204"/>
      <c r="DH31" s="219"/>
      <c r="DI31" s="219"/>
      <c r="DL31" s="220"/>
      <c r="DM31" s="204"/>
      <c r="DN31" s="219"/>
      <c r="DO31" s="219"/>
      <c r="DQ31" s="219"/>
      <c r="DR31" s="219"/>
      <c r="DS31" s="195"/>
      <c r="DU31" s="204"/>
      <c r="DV31" s="218"/>
      <c r="DW31" s="218"/>
      <c r="DX31" s="181"/>
      <c r="DY31" s="218"/>
      <c r="DZ31" s="218"/>
      <c r="EA31" s="204"/>
      <c r="EC31" s="221"/>
      <c r="EF31" s="220"/>
      <c r="EG31" s="204"/>
      <c r="EH31" s="219"/>
      <c r="EI31" s="219"/>
      <c r="EK31" s="219"/>
      <c r="EL31" s="219"/>
      <c r="EM31" s="195"/>
      <c r="EO31" s="204"/>
      <c r="EP31" s="218"/>
      <c r="EQ31" s="218"/>
      <c r="ER31" s="181"/>
      <c r="ES31" s="218"/>
      <c r="ET31" s="218"/>
      <c r="EU31" s="204"/>
      <c r="EV31" s="219"/>
      <c r="EW31" s="219"/>
      <c r="EZ31" s="220"/>
      <c r="FA31" s="204"/>
      <c r="FB31" s="219"/>
      <c r="FC31" s="219"/>
      <c r="FE31" s="219"/>
      <c r="FF31" s="219"/>
      <c r="FG31" s="195"/>
      <c r="FI31" s="204"/>
      <c r="FJ31" s="218"/>
      <c r="FK31" s="218"/>
      <c r="FL31" s="181"/>
      <c r="FM31" s="218"/>
      <c r="FN31" s="218"/>
      <c r="FO31" s="204"/>
      <c r="FP31" s="219"/>
      <c r="FQ31" s="219"/>
      <c r="FT31" s="220"/>
      <c r="FU31" s="204"/>
      <c r="FV31" s="219"/>
      <c r="FW31" s="219"/>
      <c r="FY31" s="219"/>
      <c r="FZ31" s="219"/>
      <c r="GA31" s="190"/>
      <c r="GB31" s="224"/>
      <c r="GC31" s="224"/>
      <c r="GD31" s="225"/>
      <c r="GE31" s="204"/>
      <c r="GF31" s="204"/>
      <c r="GG31" s="218"/>
      <c r="GH31" s="204"/>
      <c r="GI31" s="201"/>
      <c r="GJ31" s="181"/>
      <c r="GK31" s="181"/>
      <c r="GL31" s="181"/>
      <c r="GM31" s="181"/>
      <c r="GN31" s="202"/>
      <c r="GO31" s="181"/>
      <c r="GP31" s="181"/>
      <c r="GQ31" s="181"/>
      <c r="GR31" s="181"/>
      <c r="GS31" s="181"/>
      <c r="GT31" s="181"/>
      <c r="GU31" s="190"/>
      <c r="GV31" s="224"/>
      <c r="GW31" s="224"/>
      <c r="GX31" s="225"/>
      <c r="GY31" s="204"/>
      <c r="GZ31" s="204"/>
      <c r="HA31" s="218"/>
      <c r="HB31" s="204"/>
      <c r="HC31" s="201"/>
      <c r="HD31" s="181"/>
      <c r="HE31" s="181"/>
      <c r="HF31" s="181"/>
      <c r="HG31" s="181"/>
      <c r="HH31" s="202"/>
      <c r="HI31" s="181"/>
      <c r="HJ31" s="181"/>
      <c r="HK31" s="181"/>
      <c r="HL31" s="181"/>
      <c r="HM31" s="181"/>
      <c r="HN31" s="181"/>
      <c r="HO31" s="190"/>
      <c r="HP31" s="224"/>
      <c r="HQ31" s="224"/>
      <c r="HR31" s="225"/>
      <c r="HS31" s="204"/>
      <c r="HT31" s="204"/>
      <c r="HU31" s="218"/>
      <c r="HV31" s="204"/>
      <c r="HW31" s="201"/>
      <c r="HX31" s="181"/>
      <c r="HY31" s="181"/>
      <c r="HZ31" s="181"/>
      <c r="IA31" s="181"/>
      <c r="IB31" s="202"/>
      <c r="IC31" s="181"/>
      <c r="ID31" s="181"/>
      <c r="IE31" s="181"/>
      <c r="IF31" s="181"/>
      <c r="IG31" s="181"/>
      <c r="IH31" s="181"/>
      <c r="II31" s="190"/>
      <c r="IJ31" s="224"/>
      <c r="IK31" s="224"/>
      <c r="IL31" s="225"/>
      <c r="IM31" s="204"/>
      <c r="IN31" s="204"/>
      <c r="IO31" s="218"/>
      <c r="IP31" s="204"/>
      <c r="IQ31" s="201"/>
      <c r="IR31" s="181"/>
      <c r="IS31" s="181"/>
      <c r="IT31" s="181"/>
      <c r="IU31" s="181"/>
      <c r="IV31" s="202"/>
      <c r="IW31" s="181"/>
      <c r="IX31" s="181"/>
      <c r="IY31" s="181"/>
      <c r="IZ31" s="181"/>
      <c r="JA31" s="181"/>
      <c r="JB31" s="181"/>
    </row>
    <row r="32" spans="2:262" s="193" customFormat="1" ht="13.5" customHeight="1">
      <c r="B32" s="181"/>
      <c r="C32" s="195"/>
      <c r="E32" s="204"/>
      <c r="F32" s="218"/>
      <c r="G32" s="219"/>
      <c r="H32" s="181"/>
      <c r="I32" s="218"/>
      <c r="J32" s="219"/>
      <c r="K32" s="219"/>
      <c r="L32" s="219"/>
      <c r="M32" s="219"/>
      <c r="P32" s="220"/>
      <c r="Q32" s="204"/>
      <c r="R32" s="219"/>
      <c r="S32" s="219"/>
      <c r="U32" s="219"/>
      <c r="V32" s="219"/>
      <c r="W32" s="195"/>
      <c r="Y32" s="204"/>
      <c r="Z32" s="218"/>
      <c r="AA32" s="218"/>
      <c r="AB32" s="181"/>
      <c r="AC32" s="218"/>
      <c r="AD32" s="218"/>
      <c r="AE32" s="204"/>
      <c r="AF32" s="219"/>
      <c r="AG32" s="219"/>
      <c r="AJ32" s="220"/>
      <c r="AK32" s="204"/>
      <c r="AM32" s="219"/>
      <c r="AO32" s="219"/>
      <c r="AP32" s="219"/>
      <c r="AQ32" s="195"/>
      <c r="AS32" s="204"/>
      <c r="AT32" s="218"/>
      <c r="AU32" s="218"/>
      <c r="AV32" s="181"/>
      <c r="AW32" s="218"/>
      <c r="AX32" s="218"/>
      <c r="AY32" s="204"/>
      <c r="AZ32" s="219"/>
      <c r="BA32" s="219"/>
      <c r="BD32" s="220"/>
      <c r="BE32" s="204"/>
      <c r="BF32" s="219"/>
      <c r="BG32" s="219"/>
      <c r="BI32" s="219"/>
      <c r="BJ32" s="219"/>
      <c r="BK32" s="195"/>
      <c r="BM32" s="204"/>
      <c r="BN32" s="218"/>
      <c r="BO32" s="218"/>
      <c r="BP32" s="181"/>
      <c r="BQ32" s="218"/>
      <c r="BR32" s="218"/>
      <c r="BS32" s="204"/>
      <c r="BT32" s="219"/>
      <c r="BU32" s="219"/>
      <c r="BX32" s="220"/>
      <c r="BY32" s="204"/>
      <c r="BZ32" s="219"/>
      <c r="CA32" s="219"/>
      <c r="CC32" s="219"/>
      <c r="CD32" s="219"/>
      <c r="CE32" s="204"/>
      <c r="CG32" s="204"/>
      <c r="CH32" s="218"/>
      <c r="CI32" s="218"/>
      <c r="CJ32" s="181"/>
      <c r="CK32" s="218"/>
      <c r="CL32" s="218"/>
      <c r="CM32" s="204"/>
      <c r="CN32" s="219"/>
      <c r="CO32" s="219"/>
      <c r="CR32" s="220"/>
      <c r="CS32" s="204"/>
      <c r="CT32" s="219"/>
      <c r="CU32" s="219"/>
      <c r="CW32" s="219"/>
      <c r="CX32" s="219"/>
      <c r="CY32" s="195"/>
      <c r="DA32" s="204"/>
      <c r="DB32" s="218"/>
      <c r="DC32" s="218"/>
      <c r="DD32" s="181"/>
      <c r="DE32" s="218"/>
      <c r="DF32" s="218"/>
      <c r="DG32" s="204"/>
      <c r="DH32" s="219"/>
      <c r="DI32" s="219"/>
      <c r="DL32" s="220"/>
      <c r="DM32" s="204"/>
      <c r="DN32" s="219"/>
      <c r="DO32" s="219"/>
      <c r="DQ32" s="219"/>
      <c r="DR32" s="219"/>
      <c r="DS32" s="195"/>
      <c r="DU32" s="204"/>
      <c r="DV32" s="218"/>
      <c r="DW32" s="218"/>
      <c r="DX32" s="181"/>
      <c r="DY32" s="218"/>
      <c r="DZ32" s="218"/>
      <c r="EA32" s="204"/>
      <c r="EC32" s="221"/>
      <c r="EF32" s="220"/>
      <c r="EG32" s="204"/>
      <c r="EH32" s="219"/>
      <c r="EI32" s="219"/>
      <c r="EK32" s="219"/>
      <c r="EL32" s="219"/>
      <c r="EM32" s="195"/>
      <c r="EO32" s="204"/>
      <c r="EP32" s="218"/>
      <c r="EQ32" s="218"/>
      <c r="ER32" s="181"/>
      <c r="ES32" s="218"/>
      <c r="ET32" s="218"/>
      <c r="EU32" s="204"/>
      <c r="EV32" s="219"/>
      <c r="EW32" s="219"/>
      <c r="EZ32" s="220"/>
      <c r="FA32" s="204"/>
      <c r="FB32" s="219"/>
      <c r="FC32" s="219"/>
      <c r="FE32" s="219"/>
      <c r="FF32" s="219"/>
      <c r="FG32" s="195"/>
      <c r="FI32" s="204"/>
      <c r="FJ32" s="218"/>
      <c r="FK32" s="218"/>
      <c r="FL32" s="181"/>
      <c r="FM32" s="218"/>
      <c r="FN32" s="218"/>
      <c r="FO32" s="204"/>
      <c r="FP32" s="219"/>
      <c r="FQ32" s="219"/>
      <c r="FT32" s="220"/>
      <c r="FU32" s="204"/>
      <c r="FV32" s="219"/>
      <c r="FW32" s="219"/>
      <c r="FY32" s="219"/>
      <c r="FZ32" s="219"/>
      <c r="GA32" s="190"/>
      <c r="GB32" s="224"/>
      <c r="GC32" s="224"/>
      <c r="GD32" s="225"/>
      <c r="GE32" s="181"/>
      <c r="GF32" s="226"/>
      <c r="GG32" s="225"/>
      <c r="GH32" s="181"/>
      <c r="GI32" s="201"/>
      <c r="GJ32" s="181"/>
      <c r="GK32" s="181"/>
      <c r="GL32" s="181"/>
      <c r="GM32" s="181"/>
      <c r="GN32" s="202"/>
      <c r="GO32" s="181"/>
      <c r="GP32" s="181"/>
      <c r="GQ32" s="181"/>
      <c r="GR32" s="181"/>
      <c r="GS32" s="181"/>
      <c r="GT32" s="181"/>
      <c r="GU32" s="190"/>
      <c r="GV32" s="224"/>
      <c r="GW32" s="224"/>
      <c r="GX32" s="225"/>
      <c r="GY32" s="181"/>
      <c r="GZ32" s="226"/>
      <c r="HA32" s="225"/>
      <c r="HB32" s="181"/>
      <c r="HC32" s="201"/>
      <c r="HD32" s="181"/>
      <c r="HE32" s="181"/>
      <c r="HF32" s="181"/>
      <c r="HG32" s="181"/>
      <c r="HH32" s="202"/>
      <c r="HI32" s="181"/>
      <c r="HJ32" s="181"/>
      <c r="HK32" s="181"/>
      <c r="HL32" s="181"/>
      <c r="HM32" s="181"/>
      <c r="HN32" s="181"/>
      <c r="HO32" s="190"/>
      <c r="HP32" s="224"/>
      <c r="HQ32" s="224"/>
      <c r="HR32" s="225"/>
      <c r="HS32" s="181"/>
      <c r="HT32" s="226"/>
      <c r="HU32" s="225"/>
      <c r="HV32" s="181"/>
      <c r="HW32" s="201"/>
      <c r="HX32" s="181"/>
      <c r="HY32" s="181"/>
      <c r="HZ32" s="181"/>
      <c r="IA32" s="181"/>
      <c r="IB32" s="202"/>
      <c r="IC32" s="181"/>
      <c r="ID32" s="181"/>
      <c r="IE32" s="181"/>
      <c r="IF32" s="181"/>
      <c r="IG32" s="181"/>
      <c r="IH32" s="181"/>
      <c r="II32" s="190"/>
      <c r="IJ32" s="224"/>
      <c r="IK32" s="224"/>
      <c r="IL32" s="225"/>
      <c r="IM32" s="181"/>
      <c r="IN32" s="226"/>
      <c r="IO32" s="225"/>
      <c r="IP32" s="181"/>
      <c r="IQ32" s="201"/>
      <c r="IR32" s="181"/>
      <c r="IS32" s="181"/>
      <c r="IT32" s="181"/>
      <c r="IU32" s="181"/>
      <c r="IV32" s="202"/>
      <c r="IW32" s="181"/>
      <c r="IX32" s="181"/>
      <c r="IY32" s="181"/>
      <c r="IZ32" s="181"/>
      <c r="JA32" s="181"/>
      <c r="JB32" s="181"/>
    </row>
    <row r="33" spans="2:262" s="193" customFormat="1" ht="13.5" customHeight="1">
      <c r="B33" s="181"/>
      <c r="C33" s="195"/>
      <c r="E33" s="204"/>
      <c r="F33" s="218"/>
      <c r="G33" s="219"/>
      <c r="H33" s="181"/>
      <c r="I33" s="218"/>
      <c r="J33" s="219"/>
      <c r="K33" s="219"/>
      <c r="L33" s="219"/>
      <c r="M33" s="219"/>
      <c r="P33" s="220"/>
      <c r="Q33" s="204"/>
      <c r="R33" s="219"/>
      <c r="S33" s="219"/>
      <c r="U33" s="219"/>
      <c r="V33" s="219"/>
      <c r="W33" s="195"/>
      <c r="Y33" s="204"/>
      <c r="Z33" s="218"/>
      <c r="AA33" s="218"/>
      <c r="AB33" s="181"/>
      <c r="AC33" s="218"/>
      <c r="AD33" s="218"/>
      <c r="AE33" s="204"/>
      <c r="AF33" s="219"/>
      <c r="AG33" s="219"/>
      <c r="AJ33" s="220"/>
      <c r="AK33" s="204"/>
      <c r="AM33" s="219"/>
      <c r="AO33" s="219"/>
      <c r="AP33" s="219"/>
      <c r="AQ33" s="195"/>
      <c r="AS33" s="204"/>
      <c r="AT33" s="218"/>
      <c r="AU33" s="218"/>
      <c r="AV33" s="181"/>
      <c r="AW33" s="218"/>
      <c r="AX33" s="218"/>
      <c r="AY33" s="204"/>
      <c r="AZ33" s="219"/>
      <c r="BA33" s="219"/>
      <c r="BD33" s="220"/>
      <c r="BE33" s="204"/>
      <c r="BF33" s="219"/>
      <c r="BG33" s="219"/>
      <c r="BI33" s="219"/>
      <c r="BJ33" s="219"/>
      <c r="BK33" s="195"/>
      <c r="BM33" s="204"/>
      <c r="BN33" s="218"/>
      <c r="BO33" s="218"/>
      <c r="BP33" s="181"/>
      <c r="BQ33" s="218"/>
      <c r="BR33" s="218"/>
      <c r="BS33" s="204"/>
      <c r="BT33" s="219"/>
      <c r="BU33" s="219"/>
      <c r="BX33" s="220"/>
      <c r="BY33" s="204"/>
      <c r="BZ33" s="219"/>
      <c r="CA33" s="219"/>
      <c r="CC33" s="219"/>
      <c r="CD33" s="219"/>
      <c r="CE33" s="204"/>
      <c r="CG33" s="204"/>
      <c r="CH33" s="218"/>
      <c r="CI33" s="218"/>
      <c r="CJ33" s="181"/>
      <c r="CK33" s="218"/>
      <c r="CL33" s="218"/>
      <c r="CM33" s="204"/>
      <c r="CN33" s="219"/>
      <c r="CO33" s="219"/>
      <c r="CR33" s="220"/>
      <c r="CS33" s="204"/>
      <c r="CT33" s="219"/>
      <c r="CU33" s="219"/>
      <c r="CW33" s="219"/>
      <c r="CX33" s="219"/>
      <c r="CY33" s="195"/>
      <c r="DA33" s="204"/>
      <c r="DB33" s="218"/>
      <c r="DC33" s="218"/>
      <c r="DD33" s="181"/>
      <c r="DE33" s="218"/>
      <c r="DF33" s="218"/>
      <c r="DG33" s="204"/>
      <c r="DH33" s="219"/>
      <c r="DI33" s="219"/>
      <c r="DL33" s="220"/>
      <c r="DM33" s="204"/>
      <c r="DN33" s="219"/>
      <c r="DO33" s="219"/>
      <c r="DQ33" s="219"/>
      <c r="DR33" s="219"/>
      <c r="DS33" s="195"/>
      <c r="DU33" s="204"/>
      <c r="DV33" s="218"/>
      <c r="DW33" s="218"/>
      <c r="DX33" s="181"/>
      <c r="DY33" s="218"/>
      <c r="DZ33" s="218"/>
      <c r="EA33" s="204"/>
      <c r="EC33" s="221"/>
      <c r="EF33" s="220"/>
      <c r="EG33" s="204"/>
      <c r="EH33" s="219"/>
      <c r="EI33" s="219"/>
      <c r="EK33" s="219"/>
      <c r="EL33" s="219"/>
      <c r="EM33" s="195"/>
      <c r="EO33" s="204"/>
      <c r="EP33" s="218"/>
      <c r="EQ33" s="218"/>
      <c r="ER33" s="181"/>
      <c r="ES33" s="218"/>
      <c r="ET33" s="218"/>
      <c r="EU33" s="204"/>
      <c r="EV33" s="219"/>
      <c r="EW33" s="219"/>
      <c r="EZ33" s="220"/>
      <c r="FA33" s="204"/>
      <c r="FB33" s="219"/>
      <c r="FC33" s="219"/>
      <c r="FE33" s="219"/>
      <c r="FF33" s="219"/>
      <c r="FG33" s="195"/>
      <c r="FI33" s="204"/>
      <c r="FJ33" s="218"/>
      <c r="FK33" s="218"/>
      <c r="FL33" s="181"/>
      <c r="FM33" s="218"/>
      <c r="FN33" s="218"/>
      <c r="FO33" s="204"/>
      <c r="FP33" s="219"/>
      <c r="FQ33" s="219"/>
      <c r="FT33" s="220"/>
      <c r="FU33" s="204"/>
      <c r="FV33" s="219"/>
      <c r="FW33" s="219"/>
      <c r="FY33" s="219"/>
      <c r="FZ33" s="219"/>
      <c r="GA33" s="190"/>
      <c r="GB33" s="224"/>
      <c r="GC33" s="224"/>
      <c r="GD33" s="225"/>
      <c r="GE33" s="181"/>
      <c r="GF33" s="226"/>
      <c r="GG33" s="225"/>
      <c r="GH33" s="181"/>
      <c r="GI33" s="201"/>
      <c r="GJ33" s="181"/>
      <c r="GK33" s="181"/>
      <c r="GL33" s="181"/>
      <c r="GM33" s="181"/>
      <c r="GN33" s="202"/>
      <c r="GO33" s="181"/>
      <c r="GP33" s="181"/>
      <c r="GQ33" s="181"/>
      <c r="GR33" s="181"/>
      <c r="GS33" s="181"/>
      <c r="GT33" s="181"/>
      <c r="GU33" s="190"/>
      <c r="GV33" s="224"/>
      <c r="GW33" s="224"/>
      <c r="GX33" s="225"/>
      <c r="GY33" s="181"/>
      <c r="GZ33" s="226"/>
      <c r="HA33" s="225"/>
      <c r="HB33" s="181"/>
      <c r="HC33" s="201"/>
      <c r="HD33" s="181"/>
      <c r="HE33" s="181"/>
      <c r="HF33" s="181"/>
      <c r="HG33" s="181"/>
      <c r="HH33" s="202"/>
      <c r="HI33" s="181"/>
      <c r="HJ33" s="181"/>
      <c r="HK33" s="181"/>
      <c r="HL33" s="181"/>
      <c r="HM33" s="181"/>
      <c r="HN33" s="181"/>
      <c r="HO33" s="190"/>
      <c r="HP33" s="224"/>
      <c r="HQ33" s="224"/>
      <c r="HR33" s="225"/>
      <c r="HS33" s="181"/>
      <c r="HT33" s="226"/>
      <c r="HU33" s="225"/>
      <c r="HV33" s="181"/>
      <c r="HW33" s="201"/>
      <c r="HX33" s="181"/>
      <c r="HY33" s="181"/>
      <c r="HZ33" s="181"/>
      <c r="IA33" s="181"/>
      <c r="IB33" s="202"/>
      <c r="IC33" s="181"/>
      <c r="ID33" s="181"/>
      <c r="IE33" s="181"/>
      <c r="IF33" s="181"/>
      <c r="IG33" s="181"/>
      <c r="IH33" s="181"/>
      <c r="II33" s="190"/>
      <c r="IJ33" s="224"/>
      <c r="IK33" s="224"/>
      <c r="IL33" s="225"/>
      <c r="IM33" s="181"/>
      <c r="IN33" s="226"/>
      <c r="IO33" s="225"/>
      <c r="IP33" s="181"/>
      <c r="IQ33" s="201"/>
      <c r="IR33" s="181"/>
      <c r="IS33" s="181"/>
      <c r="IT33" s="181"/>
      <c r="IU33" s="181"/>
      <c r="IV33" s="202"/>
      <c r="IW33" s="181"/>
      <c r="IX33" s="181"/>
      <c r="IY33" s="181"/>
      <c r="IZ33" s="181"/>
      <c r="JA33" s="181"/>
      <c r="JB33" s="181"/>
    </row>
    <row r="34" spans="2:262" s="193" customFormat="1" ht="13.5" customHeight="1">
      <c r="B34" s="181"/>
      <c r="C34" s="195"/>
      <c r="E34" s="204"/>
      <c r="F34" s="218"/>
      <c r="G34" s="219"/>
      <c r="H34" s="181"/>
      <c r="I34" s="218"/>
      <c r="J34" s="219"/>
      <c r="K34" s="219"/>
      <c r="L34" s="219"/>
      <c r="M34" s="219"/>
      <c r="P34" s="220"/>
      <c r="Q34" s="204"/>
      <c r="R34" s="219"/>
      <c r="S34" s="219"/>
      <c r="U34" s="219"/>
      <c r="V34" s="219"/>
      <c r="W34" s="195"/>
      <c r="Y34" s="204"/>
      <c r="Z34" s="218"/>
      <c r="AA34" s="218"/>
      <c r="AB34" s="181"/>
      <c r="AC34" s="218"/>
      <c r="AD34" s="218"/>
      <c r="AE34" s="204"/>
      <c r="AF34" s="219"/>
      <c r="AG34" s="219"/>
      <c r="AJ34" s="220"/>
      <c r="AK34" s="204"/>
      <c r="AM34" s="219"/>
      <c r="AO34" s="219"/>
      <c r="AP34" s="219"/>
      <c r="AQ34" s="195"/>
      <c r="AS34" s="204"/>
      <c r="AT34" s="218"/>
      <c r="AU34" s="218"/>
      <c r="AV34" s="181"/>
      <c r="AW34" s="218"/>
      <c r="AX34" s="218"/>
      <c r="AY34" s="204"/>
      <c r="AZ34" s="219"/>
      <c r="BA34" s="219"/>
      <c r="BD34" s="220"/>
      <c r="BE34" s="204"/>
      <c r="BF34" s="219"/>
      <c r="BG34" s="219"/>
      <c r="BI34" s="219"/>
      <c r="BJ34" s="219"/>
      <c r="BK34" s="195"/>
      <c r="BM34" s="204"/>
      <c r="BN34" s="218"/>
      <c r="BO34" s="218"/>
      <c r="BP34" s="181"/>
      <c r="BQ34" s="218"/>
      <c r="BR34" s="218"/>
      <c r="BS34" s="204"/>
      <c r="BT34" s="219"/>
      <c r="BU34" s="219"/>
      <c r="BX34" s="220"/>
      <c r="BY34" s="204"/>
      <c r="BZ34" s="219"/>
      <c r="CA34" s="219"/>
      <c r="CC34" s="219"/>
      <c r="CD34" s="219"/>
      <c r="CE34" s="204"/>
      <c r="CG34" s="204"/>
      <c r="CH34" s="218"/>
      <c r="CI34" s="218"/>
      <c r="CJ34" s="181"/>
      <c r="CK34" s="218"/>
      <c r="CL34" s="218"/>
      <c r="CM34" s="204"/>
      <c r="CN34" s="219"/>
      <c r="CO34" s="219"/>
      <c r="CR34" s="220"/>
      <c r="CS34" s="204"/>
      <c r="CT34" s="219"/>
      <c r="CU34" s="219"/>
      <c r="CW34" s="219"/>
      <c r="CX34" s="219"/>
      <c r="CY34" s="195"/>
      <c r="DA34" s="204"/>
      <c r="DB34" s="218"/>
      <c r="DC34" s="218"/>
      <c r="DD34" s="181"/>
      <c r="DE34" s="218"/>
      <c r="DF34" s="218"/>
      <c r="DG34" s="204"/>
      <c r="DH34" s="219"/>
      <c r="DI34" s="219"/>
      <c r="DL34" s="220"/>
      <c r="DM34" s="204"/>
      <c r="DN34" s="219"/>
      <c r="DO34" s="219"/>
      <c r="DQ34" s="219"/>
      <c r="DR34" s="219"/>
      <c r="DS34" s="195"/>
      <c r="DU34" s="204"/>
      <c r="DV34" s="218"/>
      <c r="DW34" s="218"/>
      <c r="DX34" s="181"/>
      <c r="DY34" s="218"/>
      <c r="DZ34" s="218"/>
      <c r="EA34" s="204"/>
      <c r="EC34" s="221"/>
      <c r="EF34" s="220"/>
      <c r="EG34" s="204"/>
      <c r="EH34" s="219"/>
      <c r="EI34" s="219"/>
      <c r="EK34" s="219"/>
      <c r="EL34" s="219"/>
      <c r="EM34" s="195"/>
      <c r="EO34" s="204"/>
      <c r="EP34" s="218"/>
      <c r="EQ34" s="218"/>
      <c r="ER34" s="181"/>
      <c r="ES34" s="218"/>
      <c r="ET34" s="218"/>
      <c r="EU34" s="204"/>
      <c r="EV34" s="219"/>
      <c r="EW34" s="219"/>
      <c r="EZ34" s="220"/>
      <c r="FA34" s="204"/>
      <c r="FB34" s="219"/>
      <c r="FC34" s="219"/>
      <c r="FE34" s="219"/>
      <c r="FF34" s="219"/>
      <c r="FG34" s="195"/>
      <c r="FI34" s="204"/>
      <c r="FJ34" s="218"/>
      <c r="FK34" s="218"/>
      <c r="FL34" s="181"/>
      <c r="FM34" s="218"/>
      <c r="FN34" s="218"/>
      <c r="FO34" s="204"/>
      <c r="FP34" s="219"/>
      <c r="FQ34" s="219"/>
      <c r="FT34" s="220"/>
      <c r="FU34" s="204"/>
      <c r="FV34" s="219"/>
      <c r="FW34" s="219"/>
      <c r="FY34" s="219"/>
      <c r="FZ34" s="219"/>
      <c r="GA34" s="190"/>
      <c r="GB34" s="224"/>
      <c r="GC34" s="224"/>
      <c r="GD34" s="225"/>
      <c r="GE34" s="181"/>
      <c r="GF34" s="226"/>
      <c r="GG34" s="225"/>
      <c r="GH34" s="181"/>
      <c r="GI34" s="201"/>
      <c r="GJ34" s="181"/>
      <c r="GK34" s="181"/>
      <c r="GL34" s="181"/>
      <c r="GM34" s="181"/>
      <c r="GN34" s="202"/>
      <c r="GO34" s="181"/>
      <c r="GP34" s="181"/>
      <c r="GQ34" s="181"/>
      <c r="GR34" s="181"/>
      <c r="GS34" s="181"/>
      <c r="GT34" s="181"/>
      <c r="GU34" s="190"/>
      <c r="GV34" s="224"/>
      <c r="GW34" s="224"/>
      <c r="GX34" s="225"/>
      <c r="GY34" s="181"/>
      <c r="GZ34" s="226"/>
      <c r="HA34" s="225"/>
      <c r="HB34" s="181"/>
      <c r="HC34" s="201"/>
      <c r="HD34" s="181"/>
      <c r="HE34" s="181"/>
      <c r="HF34" s="181"/>
      <c r="HG34" s="181"/>
      <c r="HH34" s="202"/>
      <c r="HI34" s="181"/>
      <c r="HJ34" s="181"/>
      <c r="HK34" s="181"/>
      <c r="HL34" s="181"/>
      <c r="HM34" s="181"/>
      <c r="HN34" s="181"/>
      <c r="HO34" s="190"/>
      <c r="HP34" s="224"/>
      <c r="HQ34" s="224"/>
      <c r="HR34" s="225"/>
      <c r="HS34" s="181"/>
      <c r="HT34" s="226"/>
      <c r="HU34" s="225"/>
      <c r="HV34" s="181"/>
      <c r="HW34" s="201"/>
      <c r="HX34" s="181"/>
      <c r="HY34" s="181"/>
      <c r="HZ34" s="181"/>
      <c r="IA34" s="181"/>
      <c r="IB34" s="202"/>
      <c r="IC34" s="181"/>
      <c r="ID34" s="181"/>
      <c r="IE34" s="181"/>
      <c r="IF34" s="181"/>
      <c r="IG34" s="181"/>
      <c r="IH34" s="181"/>
      <c r="II34" s="190"/>
      <c r="IJ34" s="224"/>
      <c r="IK34" s="224"/>
      <c r="IL34" s="225"/>
      <c r="IM34" s="181"/>
      <c r="IN34" s="226"/>
      <c r="IO34" s="225"/>
      <c r="IP34" s="181"/>
      <c r="IQ34" s="201"/>
      <c r="IR34" s="181"/>
      <c r="IS34" s="181"/>
      <c r="IT34" s="181"/>
      <c r="IU34" s="181"/>
      <c r="IV34" s="202"/>
      <c r="IW34" s="181"/>
      <c r="IX34" s="181"/>
      <c r="IY34" s="181"/>
      <c r="IZ34" s="181"/>
      <c r="JA34" s="181"/>
      <c r="JB34" s="181"/>
    </row>
    <row r="35" spans="2:262" s="193" customFormat="1" ht="13.5" customHeight="1">
      <c r="B35" s="181"/>
      <c r="C35" s="195"/>
      <c r="E35" s="204"/>
      <c r="F35" s="218"/>
      <c r="G35" s="219"/>
      <c r="H35" s="181"/>
      <c r="I35" s="218"/>
      <c r="J35" s="219"/>
      <c r="K35" s="219"/>
      <c r="L35" s="219"/>
      <c r="M35" s="219"/>
      <c r="P35" s="220"/>
      <c r="Q35" s="204"/>
      <c r="R35" s="219"/>
      <c r="S35" s="219"/>
      <c r="U35" s="219"/>
      <c r="V35" s="219"/>
      <c r="W35" s="195"/>
      <c r="Y35" s="204"/>
      <c r="Z35" s="218"/>
      <c r="AA35" s="218"/>
      <c r="AB35" s="181"/>
      <c r="AC35" s="218"/>
      <c r="AD35" s="218"/>
      <c r="AE35" s="204"/>
      <c r="AF35" s="219"/>
      <c r="AG35" s="219"/>
      <c r="AJ35" s="220"/>
      <c r="AK35" s="204"/>
      <c r="AM35" s="219"/>
      <c r="AO35" s="219"/>
      <c r="AP35" s="219"/>
      <c r="AQ35" s="195"/>
      <c r="AS35" s="204"/>
      <c r="AT35" s="218"/>
      <c r="AU35" s="218"/>
      <c r="AV35" s="181"/>
      <c r="AW35" s="218"/>
      <c r="AX35" s="218"/>
      <c r="AY35" s="204"/>
      <c r="AZ35" s="219"/>
      <c r="BA35" s="219"/>
      <c r="BD35" s="220"/>
      <c r="BE35" s="204"/>
      <c r="BF35" s="219"/>
      <c r="BG35" s="219"/>
      <c r="BI35" s="219"/>
      <c r="BJ35" s="219"/>
      <c r="BK35" s="195"/>
      <c r="BM35" s="204"/>
      <c r="BN35" s="218"/>
      <c r="BO35" s="218"/>
      <c r="BP35" s="181"/>
      <c r="BQ35" s="218"/>
      <c r="BR35" s="218"/>
      <c r="BS35" s="204"/>
      <c r="BT35" s="219"/>
      <c r="BU35" s="219"/>
      <c r="BX35" s="220"/>
      <c r="BY35" s="204"/>
      <c r="BZ35" s="219"/>
      <c r="CA35" s="219"/>
      <c r="CC35" s="219"/>
      <c r="CD35" s="219"/>
      <c r="CE35" s="204"/>
      <c r="CG35" s="204"/>
      <c r="CH35" s="218"/>
      <c r="CI35" s="218"/>
      <c r="CJ35" s="181"/>
      <c r="CK35" s="218"/>
      <c r="CL35" s="218"/>
      <c r="CM35" s="204"/>
      <c r="CN35" s="219"/>
      <c r="CO35" s="219"/>
      <c r="CR35" s="220"/>
      <c r="CS35" s="204"/>
      <c r="CT35" s="219"/>
      <c r="CU35" s="219"/>
      <c r="CW35" s="219"/>
      <c r="CX35" s="219"/>
      <c r="CY35" s="195"/>
      <c r="DA35" s="204"/>
      <c r="DB35" s="218"/>
      <c r="DC35" s="218"/>
      <c r="DD35" s="181"/>
      <c r="DE35" s="218"/>
      <c r="DF35" s="218"/>
      <c r="DG35" s="204"/>
      <c r="DH35" s="219"/>
      <c r="DI35" s="219"/>
      <c r="DL35" s="220"/>
      <c r="DM35" s="204"/>
      <c r="DN35" s="219"/>
      <c r="DO35" s="219"/>
      <c r="DQ35" s="219"/>
      <c r="DR35" s="219"/>
      <c r="DS35" s="195"/>
      <c r="DU35" s="204"/>
      <c r="DV35" s="218"/>
      <c r="DW35" s="218"/>
      <c r="DX35" s="181"/>
      <c r="DY35" s="218"/>
      <c r="DZ35" s="218"/>
      <c r="EA35" s="204"/>
      <c r="EC35" s="221"/>
      <c r="EF35" s="220"/>
      <c r="EG35" s="204"/>
      <c r="EH35" s="219"/>
      <c r="EI35" s="219"/>
      <c r="EK35" s="219"/>
      <c r="EL35" s="219"/>
      <c r="EM35" s="195"/>
      <c r="EO35" s="204"/>
      <c r="EP35" s="218"/>
      <c r="EQ35" s="218"/>
      <c r="ER35" s="181"/>
      <c r="ES35" s="218"/>
      <c r="ET35" s="218"/>
      <c r="EU35" s="204"/>
      <c r="EV35" s="219"/>
      <c r="EW35" s="219"/>
      <c r="EZ35" s="220"/>
      <c r="FA35" s="204"/>
      <c r="FB35" s="219"/>
      <c r="FC35" s="219"/>
      <c r="FE35" s="219"/>
      <c r="FF35" s="219"/>
      <c r="FG35" s="195"/>
      <c r="FI35" s="204"/>
      <c r="FJ35" s="218"/>
      <c r="FK35" s="218"/>
      <c r="FL35" s="181"/>
      <c r="FM35" s="218"/>
      <c r="FN35" s="218"/>
      <c r="FO35" s="204"/>
      <c r="FP35" s="219"/>
      <c r="FQ35" s="219"/>
      <c r="FT35" s="220"/>
      <c r="FU35" s="204"/>
      <c r="FV35" s="219"/>
      <c r="FW35" s="219"/>
      <c r="FY35" s="219"/>
      <c r="FZ35" s="219"/>
      <c r="GA35" s="190"/>
      <c r="GB35" s="224"/>
      <c r="GC35" s="224"/>
      <c r="GD35" s="225"/>
      <c r="GE35" s="181"/>
      <c r="GF35" s="226"/>
      <c r="GG35" s="225"/>
      <c r="GH35" s="181"/>
      <c r="GI35" s="201"/>
      <c r="GJ35" s="181"/>
      <c r="GK35" s="181"/>
      <c r="GL35" s="181"/>
      <c r="GM35" s="181"/>
      <c r="GN35" s="202"/>
      <c r="GO35" s="181"/>
      <c r="GP35" s="181"/>
      <c r="GQ35" s="181"/>
      <c r="GR35" s="181"/>
      <c r="GS35" s="181"/>
      <c r="GT35" s="181"/>
      <c r="GU35" s="190"/>
      <c r="GV35" s="224"/>
      <c r="GW35" s="224"/>
      <c r="GX35" s="225"/>
      <c r="GY35" s="181"/>
      <c r="GZ35" s="226"/>
      <c r="HA35" s="225"/>
      <c r="HB35" s="181"/>
      <c r="HC35" s="201"/>
      <c r="HD35" s="181"/>
      <c r="HE35" s="181"/>
      <c r="HF35" s="181"/>
      <c r="HG35" s="181"/>
      <c r="HH35" s="202"/>
      <c r="HI35" s="181"/>
      <c r="HJ35" s="181"/>
      <c r="HK35" s="181"/>
      <c r="HL35" s="181"/>
      <c r="HM35" s="181"/>
      <c r="HN35" s="181"/>
      <c r="HO35" s="190"/>
      <c r="HP35" s="224"/>
      <c r="HQ35" s="224"/>
      <c r="HR35" s="225"/>
      <c r="HS35" s="181"/>
      <c r="HT35" s="226"/>
      <c r="HU35" s="225"/>
      <c r="HV35" s="181"/>
      <c r="HW35" s="201"/>
      <c r="HX35" s="181"/>
      <c r="HY35" s="181"/>
      <c r="HZ35" s="181"/>
      <c r="IA35" s="181"/>
      <c r="IB35" s="202"/>
      <c r="IC35" s="181"/>
      <c r="ID35" s="181"/>
      <c r="IE35" s="181"/>
      <c r="IF35" s="181"/>
      <c r="IG35" s="181"/>
      <c r="IH35" s="181"/>
      <c r="II35" s="190"/>
      <c r="IJ35" s="224"/>
      <c r="IK35" s="224"/>
      <c r="IL35" s="225"/>
      <c r="IM35" s="181"/>
      <c r="IN35" s="226"/>
      <c r="IO35" s="225"/>
      <c r="IP35" s="181"/>
      <c r="IQ35" s="201"/>
      <c r="IR35" s="181"/>
      <c r="IS35" s="181"/>
      <c r="IT35" s="181"/>
      <c r="IU35" s="181"/>
      <c r="IV35" s="202"/>
      <c r="IW35" s="181"/>
      <c r="IX35" s="181"/>
      <c r="IY35" s="181"/>
      <c r="IZ35" s="181"/>
      <c r="JA35" s="181"/>
      <c r="JB35" s="181"/>
    </row>
    <row r="36" spans="2:262" s="193" customFormat="1" ht="13.5" customHeight="1">
      <c r="B36" s="181"/>
      <c r="C36" s="195"/>
      <c r="E36" s="204"/>
      <c r="F36" s="218"/>
      <c r="G36" s="219"/>
      <c r="H36" s="181"/>
      <c r="I36" s="218"/>
      <c r="J36" s="219"/>
      <c r="K36" s="219"/>
      <c r="L36" s="219"/>
      <c r="M36" s="219"/>
      <c r="P36" s="220"/>
      <c r="Q36" s="204"/>
      <c r="R36" s="219"/>
      <c r="S36" s="219"/>
      <c r="U36" s="219"/>
      <c r="V36" s="219"/>
      <c r="W36" s="195"/>
      <c r="Y36" s="204"/>
      <c r="Z36" s="218"/>
      <c r="AA36" s="218"/>
      <c r="AB36" s="181"/>
      <c r="AC36" s="218"/>
      <c r="AD36" s="218"/>
      <c r="AE36" s="204"/>
      <c r="AF36" s="219"/>
      <c r="AG36" s="219"/>
      <c r="AJ36" s="220"/>
      <c r="AK36" s="204"/>
      <c r="AM36" s="219"/>
      <c r="AO36" s="219"/>
      <c r="AP36" s="219"/>
      <c r="AQ36" s="195"/>
      <c r="AS36" s="204"/>
      <c r="AT36" s="218"/>
      <c r="AU36" s="218"/>
      <c r="AV36" s="181"/>
      <c r="AW36" s="218"/>
      <c r="AX36" s="218"/>
      <c r="AY36" s="204"/>
      <c r="AZ36" s="219"/>
      <c r="BA36" s="219"/>
      <c r="BD36" s="220"/>
      <c r="BE36" s="204"/>
      <c r="BF36" s="219"/>
      <c r="BG36" s="219"/>
      <c r="BI36" s="219"/>
      <c r="BJ36" s="219"/>
      <c r="BK36" s="195"/>
      <c r="BM36" s="204"/>
      <c r="BN36" s="218"/>
      <c r="BO36" s="218"/>
      <c r="BP36" s="181"/>
      <c r="BQ36" s="218"/>
      <c r="BR36" s="218"/>
      <c r="BS36" s="204"/>
      <c r="BT36" s="219"/>
      <c r="BU36" s="219"/>
      <c r="BX36" s="220"/>
      <c r="BY36" s="204"/>
      <c r="BZ36" s="219"/>
      <c r="CA36" s="219"/>
      <c r="CC36" s="219"/>
      <c r="CD36" s="219"/>
      <c r="CE36" s="204"/>
      <c r="CG36" s="204"/>
      <c r="CH36" s="218"/>
      <c r="CI36" s="218"/>
      <c r="CJ36" s="181"/>
      <c r="CK36" s="218"/>
      <c r="CL36" s="218"/>
      <c r="CM36" s="204"/>
      <c r="CN36" s="219"/>
      <c r="CO36" s="219"/>
      <c r="CR36" s="220"/>
      <c r="CS36" s="204"/>
      <c r="CT36" s="219"/>
      <c r="CU36" s="219"/>
      <c r="CW36" s="219"/>
      <c r="CX36" s="219"/>
      <c r="CY36" s="195"/>
      <c r="DA36" s="204"/>
      <c r="DB36" s="218"/>
      <c r="DC36" s="218"/>
      <c r="DD36" s="181"/>
      <c r="DE36" s="218"/>
      <c r="DF36" s="218"/>
      <c r="DG36" s="204"/>
      <c r="DH36" s="219"/>
      <c r="DI36" s="219"/>
      <c r="DL36" s="220"/>
      <c r="DM36" s="204"/>
      <c r="DN36" s="219"/>
      <c r="DO36" s="219"/>
      <c r="DQ36" s="219"/>
      <c r="DR36" s="219"/>
      <c r="DS36" s="195"/>
      <c r="DU36" s="204"/>
      <c r="DV36" s="218"/>
      <c r="DW36" s="218"/>
      <c r="DX36" s="181"/>
      <c r="DY36" s="218"/>
      <c r="DZ36" s="218"/>
      <c r="EA36" s="204"/>
      <c r="EC36" s="221"/>
      <c r="EF36" s="220"/>
      <c r="EG36" s="204"/>
      <c r="EH36" s="219"/>
      <c r="EI36" s="219"/>
      <c r="EK36" s="219"/>
      <c r="EL36" s="219"/>
      <c r="EM36" s="195"/>
      <c r="EO36" s="204"/>
      <c r="EP36" s="218"/>
      <c r="EQ36" s="218"/>
      <c r="ER36" s="181"/>
      <c r="ES36" s="218"/>
      <c r="ET36" s="218"/>
      <c r="EU36" s="204"/>
      <c r="EV36" s="219"/>
      <c r="EW36" s="219"/>
      <c r="EZ36" s="220"/>
      <c r="FA36" s="204"/>
      <c r="FB36" s="219"/>
      <c r="FC36" s="219"/>
      <c r="FE36" s="219"/>
      <c r="FF36" s="219"/>
      <c r="FG36" s="195"/>
      <c r="FI36" s="204"/>
      <c r="FJ36" s="218"/>
      <c r="FK36" s="218"/>
      <c r="FL36" s="181"/>
      <c r="FM36" s="218"/>
      <c r="FN36" s="218"/>
      <c r="FO36" s="204"/>
      <c r="FP36" s="219"/>
      <c r="FQ36" s="219"/>
      <c r="FT36" s="220"/>
      <c r="FU36" s="204"/>
      <c r="FV36" s="219"/>
      <c r="FW36" s="219"/>
      <c r="FY36" s="219"/>
      <c r="FZ36" s="219"/>
      <c r="GA36" s="190"/>
      <c r="GB36" s="224"/>
      <c r="GC36" s="224"/>
      <c r="GD36" s="225"/>
      <c r="GE36" s="181"/>
      <c r="GF36" s="226"/>
      <c r="GG36" s="225"/>
      <c r="GH36" s="181"/>
      <c r="GI36" s="201"/>
      <c r="GJ36" s="181"/>
      <c r="GK36" s="181"/>
      <c r="GL36" s="181"/>
      <c r="GM36" s="181"/>
      <c r="GN36" s="202"/>
      <c r="GO36" s="181"/>
      <c r="GP36" s="181"/>
      <c r="GQ36" s="181"/>
      <c r="GR36" s="181"/>
      <c r="GS36" s="181"/>
      <c r="GT36" s="181"/>
      <c r="GU36" s="190"/>
      <c r="GV36" s="224"/>
      <c r="GW36" s="224"/>
      <c r="GX36" s="225"/>
      <c r="GY36" s="181"/>
      <c r="GZ36" s="226"/>
      <c r="HA36" s="225"/>
      <c r="HB36" s="181"/>
      <c r="HC36" s="201"/>
      <c r="HD36" s="181"/>
      <c r="HE36" s="181"/>
      <c r="HF36" s="181"/>
      <c r="HG36" s="181"/>
      <c r="HH36" s="202"/>
      <c r="HI36" s="181"/>
      <c r="HJ36" s="181"/>
      <c r="HK36" s="181"/>
      <c r="HL36" s="181"/>
      <c r="HM36" s="181"/>
      <c r="HN36" s="181"/>
      <c r="HO36" s="190"/>
      <c r="HP36" s="224"/>
      <c r="HQ36" s="224"/>
      <c r="HR36" s="225"/>
      <c r="HS36" s="181"/>
      <c r="HT36" s="226"/>
      <c r="HU36" s="225"/>
      <c r="HV36" s="181"/>
      <c r="HW36" s="201"/>
      <c r="HX36" s="181"/>
      <c r="HY36" s="181"/>
      <c r="HZ36" s="181"/>
      <c r="IA36" s="181"/>
      <c r="IB36" s="202"/>
      <c r="IC36" s="181"/>
      <c r="ID36" s="181"/>
      <c r="IE36" s="181"/>
      <c r="IF36" s="181"/>
      <c r="IG36" s="181"/>
      <c r="IH36" s="181"/>
      <c r="II36" s="190"/>
      <c r="IJ36" s="224"/>
      <c r="IK36" s="224"/>
      <c r="IL36" s="225"/>
      <c r="IM36" s="181"/>
      <c r="IN36" s="226"/>
      <c r="IO36" s="225"/>
      <c r="IP36" s="181"/>
      <c r="IQ36" s="201"/>
      <c r="IR36" s="181"/>
      <c r="IS36" s="181"/>
      <c r="IT36" s="181"/>
      <c r="IU36" s="181"/>
      <c r="IV36" s="202"/>
      <c r="IW36" s="181"/>
      <c r="IX36" s="181"/>
      <c r="IY36" s="181"/>
      <c r="IZ36" s="181"/>
      <c r="JA36" s="181"/>
      <c r="JB36" s="181"/>
    </row>
    <row r="37" spans="2:262" s="193" customFormat="1" ht="13.5" customHeight="1">
      <c r="B37" s="181"/>
      <c r="C37" s="195"/>
      <c r="E37" s="204"/>
      <c r="F37" s="218"/>
      <c r="G37" s="219"/>
      <c r="H37" s="181"/>
      <c r="I37" s="218"/>
      <c r="J37" s="219"/>
      <c r="K37" s="204"/>
      <c r="L37" s="219"/>
      <c r="M37" s="219"/>
      <c r="P37" s="220"/>
      <c r="Q37" s="204"/>
      <c r="R37" s="219"/>
      <c r="S37" s="219"/>
      <c r="U37" s="219"/>
      <c r="V37" s="219"/>
      <c r="W37" s="195"/>
      <c r="Y37" s="204"/>
      <c r="Z37" s="218"/>
      <c r="AA37" s="218"/>
      <c r="AB37" s="181"/>
      <c r="AC37" s="218"/>
      <c r="AD37" s="218"/>
      <c r="AE37" s="204"/>
      <c r="AF37" s="219"/>
      <c r="AG37" s="219"/>
      <c r="AJ37" s="220"/>
      <c r="AK37" s="204"/>
      <c r="AM37" s="219"/>
      <c r="AO37" s="219"/>
      <c r="AP37" s="219"/>
      <c r="AQ37" s="195"/>
      <c r="AS37" s="204"/>
      <c r="AT37" s="218"/>
      <c r="AU37" s="218"/>
      <c r="AV37" s="181"/>
      <c r="AW37" s="218"/>
      <c r="AX37" s="218"/>
      <c r="AY37" s="204"/>
      <c r="AZ37" s="219"/>
      <c r="BA37" s="219"/>
      <c r="BD37" s="220"/>
      <c r="BE37" s="204"/>
      <c r="BF37" s="219"/>
      <c r="BG37" s="219"/>
      <c r="BI37" s="219"/>
      <c r="BJ37" s="219"/>
      <c r="BK37" s="195"/>
      <c r="BM37" s="204"/>
      <c r="BN37" s="218"/>
      <c r="BO37" s="218"/>
      <c r="BP37" s="181"/>
      <c r="BQ37" s="218"/>
      <c r="BR37" s="218"/>
      <c r="BS37" s="204"/>
      <c r="BT37" s="219"/>
      <c r="BU37" s="219"/>
      <c r="BX37" s="220"/>
      <c r="BY37" s="204"/>
      <c r="BZ37" s="219"/>
      <c r="CA37" s="219"/>
      <c r="CC37" s="219"/>
      <c r="CD37" s="219"/>
      <c r="CE37" s="204"/>
      <c r="CG37" s="204"/>
      <c r="CH37" s="218"/>
      <c r="CI37" s="218"/>
      <c r="CJ37" s="181"/>
      <c r="CK37" s="218"/>
      <c r="CL37" s="218"/>
      <c r="CM37" s="204"/>
      <c r="CN37" s="219"/>
      <c r="CO37" s="219"/>
      <c r="CR37" s="220"/>
      <c r="CS37" s="204"/>
      <c r="CT37" s="219"/>
      <c r="CU37" s="219"/>
      <c r="CW37" s="219"/>
      <c r="CX37" s="219"/>
      <c r="CY37" s="195"/>
      <c r="DA37" s="204"/>
      <c r="DB37" s="218"/>
      <c r="DC37" s="218"/>
      <c r="DD37" s="181"/>
      <c r="DE37" s="218"/>
      <c r="DF37" s="218"/>
      <c r="DG37" s="204"/>
      <c r="DH37" s="219"/>
      <c r="DI37" s="219"/>
      <c r="DL37" s="220"/>
      <c r="DM37" s="204"/>
      <c r="DN37" s="219"/>
      <c r="DO37" s="219"/>
      <c r="DQ37" s="219"/>
      <c r="DR37" s="219"/>
      <c r="DS37" s="195"/>
      <c r="DU37" s="204"/>
      <c r="DV37" s="218"/>
      <c r="DW37" s="218"/>
      <c r="DX37" s="181"/>
      <c r="DY37" s="218"/>
      <c r="DZ37" s="218"/>
      <c r="EA37" s="204"/>
      <c r="EC37" s="221"/>
      <c r="EF37" s="220"/>
      <c r="EG37" s="204"/>
      <c r="EH37" s="219"/>
      <c r="EI37" s="219"/>
      <c r="EK37" s="219"/>
      <c r="EL37" s="219"/>
      <c r="EM37" s="195"/>
      <c r="EO37" s="204"/>
      <c r="EP37" s="218"/>
      <c r="EQ37" s="218"/>
      <c r="ER37" s="181"/>
      <c r="ES37" s="218"/>
      <c r="ET37" s="218"/>
      <c r="EU37" s="204"/>
      <c r="EV37" s="219"/>
      <c r="EW37" s="219"/>
      <c r="EZ37" s="220"/>
      <c r="FA37" s="204"/>
      <c r="FB37" s="219"/>
      <c r="FC37" s="219"/>
      <c r="FE37" s="219"/>
      <c r="FF37" s="219"/>
      <c r="FG37" s="195"/>
      <c r="FI37" s="204"/>
      <c r="FJ37" s="218"/>
      <c r="FK37" s="218"/>
      <c r="FL37" s="181"/>
      <c r="FM37" s="218"/>
      <c r="FN37" s="218"/>
      <c r="FO37" s="204"/>
      <c r="FP37" s="219"/>
      <c r="FQ37" s="219"/>
      <c r="FT37" s="220"/>
      <c r="FU37" s="204"/>
      <c r="FV37" s="219"/>
      <c r="FW37" s="219"/>
      <c r="FY37" s="219"/>
      <c r="FZ37" s="219"/>
      <c r="GA37" s="190"/>
      <c r="GB37" s="224"/>
      <c r="GC37" s="224"/>
      <c r="GD37" s="225"/>
      <c r="GE37" s="181"/>
      <c r="GF37" s="226"/>
      <c r="GG37" s="225"/>
      <c r="GH37" s="181"/>
      <c r="GI37" s="201"/>
      <c r="GJ37" s="181"/>
      <c r="GK37" s="181"/>
      <c r="GL37" s="181"/>
      <c r="GM37" s="181"/>
      <c r="GN37" s="202"/>
      <c r="GO37" s="181"/>
      <c r="GP37" s="181"/>
      <c r="GQ37" s="181"/>
      <c r="GR37" s="181"/>
      <c r="GS37" s="181"/>
      <c r="GT37" s="181"/>
      <c r="GU37" s="190"/>
      <c r="GV37" s="224"/>
      <c r="GW37" s="224"/>
      <c r="GX37" s="225"/>
      <c r="GY37" s="181"/>
      <c r="GZ37" s="226"/>
      <c r="HA37" s="225"/>
      <c r="HB37" s="181"/>
      <c r="HC37" s="201"/>
      <c r="HD37" s="181"/>
      <c r="HE37" s="181"/>
      <c r="HF37" s="181"/>
      <c r="HG37" s="181"/>
      <c r="HH37" s="202"/>
      <c r="HI37" s="181"/>
      <c r="HJ37" s="181"/>
      <c r="HK37" s="181"/>
      <c r="HL37" s="181"/>
      <c r="HM37" s="181"/>
      <c r="HN37" s="181"/>
      <c r="HO37" s="190"/>
      <c r="HP37" s="224"/>
      <c r="HQ37" s="224"/>
      <c r="HR37" s="225"/>
      <c r="HS37" s="181"/>
      <c r="HT37" s="226"/>
      <c r="HU37" s="225"/>
      <c r="HV37" s="181"/>
      <c r="HW37" s="201"/>
      <c r="HX37" s="181"/>
      <c r="HY37" s="181"/>
      <c r="HZ37" s="181"/>
      <c r="IA37" s="181"/>
      <c r="IB37" s="202"/>
      <c r="IC37" s="181"/>
      <c r="ID37" s="181"/>
      <c r="IE37" s="181"/>
      <c r="IF37" s="181"/>
      <c r="IG37" s="181"/>
      <c r="IH37" s="181"/>
      <c r="II37" s="190"/>
      <c r="IJ37" s="224"/>
      <c r="IK37" s="224"/>
      <c r="IL37" s="225"/>
      <c r="IM37" s="181"/>
      <c r="IN37" s="226"/>
      <c r="IO37" s="225"/>
      <c r="IP37" s="181"/>
      <c r="IQ37" s="201"/>
      <c r="IR37" s="181"/>
      <c r="IS37" s="181"/>
      <c r="IT37" s="181"/>
      <c r="IU37" s="181"/>
      <c r="IV37" s="202"/>
      <c r="IW37" s="181"/>
      <c r="IX37" s="181"/>
      <c r="IY37" s="181"/>
      <c r="IZ37" s="181"/>
      <c r="JA37" s="181"/>
      <c r="JB37" s="181"/>
    </row>
    <row r="38" spans="2:262" s="193" customFormat="1" ht="13.5" customHeight="1">
      <c r="B38" s="181"/>
      <c r="C38" s="195"/>
      <c r="E38" s="204"/>
      <c r="F38" s="218"/>
      <c r="G38" s="219"/>
      <c r="H38" s="181"/>
      <c r="I38" s="218"/>
      <c r="J38" s="219"/>
      <c r="K38" s="204"/>
      <c r="L38" s="219"/>
      <c r="M38" s="219"/>
      <c r="P38" s="220"/>
      <c r="Q38" s="204"/>
      <c r="R38" s="219"/>
      <c r="S38" s="219"/>
      <c r="U38" s="219"/>
      <c r="V38" s="219"/>
      <c r="W38" s="195"/>
      <c r="Y38" s="204"/>
      <c r="Z38" s="218"/>
      <c r="AA38" s="218"/>
      <c r="AB38" s="181"/>
      <c r="AC38" s="218"/>
      <c r="AD38" s="218"/>
      <c r="AE38" s="204"/>
      <c r="AF38" s="219"/>
      <c r="AG38" s="219"/>
      <c r="AJ38" s="220"/>
      <c r="AK38" s="204"/>
      <c r="AM38" s="219"/>
      <c r="AO38" s="219"/>
      <c r="AP38" s="219"/>
      <c r="AQ38" s="195"/>
      <c r="AS38" s="204"/>
      <c r="AT38" s="218"/>
      <c r="AU38" s="218"/>
      <c r="AV38" s="181"/>
      <c r="AW38" s="218"/>
      <c r="AX38" s="218"/>
      <c r="AY38" s="204"/>
      <c r="AZ38" s="219"/>
      <c r="BA38" s="219"/>
      <c r="BD38" s="220"/>
      <c r="BE38" s="204"/>
      <c r="BF38" s="219"/>
      <c r="BG38" s="219"/>
      <c r="BI38" s="219"/>
      <c r="BJ38" s="219"/>
      <c r="BK38" s="195"/>
      <c r="BM38" s="204"/>
      <c r="BN38" s="218"/>
      <c r="BO38" s="218"/>
      <c r="BP38" s="181"/>
      <c r="BQ38" s="218"/>
      <c r="BR38" s="218"/>
      <c r="BS38" s="204"/>
      <c r="BT38" s="219"/>
      <c r="BU38" s="219"/>
      <c r="BX38" s="220"/>
      <c r="BY38" s="204"/>
      <c r="BZ38" s="219"/>
      <c r="CA38" s="219"/>
      <c r="CC38" s="219"/>
      <c r="CD38" s="219"/>
      <c r="CE38" s="204"/>
      <c r="CG38" s="204"/>
      <c r="CH38" s="218"/>
      <c r="CI38" s="218"/>
      <c r="CJ38" s="181"/>
      <c r="CK38" s="218"/>
      <c r="CL38" s="218"/>
      <c r="CM38" s="204"/>
      <c r="CN38" s="219"/>
      <c r="CO38" s="219"/>
      <c r="CR38" s="220"/>
      <c r="CS38" s="204"/>
      <c r="CT38" s="219"/>
      <c r="CU38" s="219"/>
      <c r="CW38" s="219"/>
      <c r="CX38" s="219"/>
      <c r="CY38" s="195"/>
      <c r="DA38" s="204"/>
      <c r="DB38" s="218"/>
      <c r="DC38" s="218"/>
      <c r="DD38" s="181"/>
      <c r="DE38" s="218"/>
      <c r="DF38" s="218"/>
      <c r="DG38" s="204"/>
      <c r="DH38" s="219"/>
      <c r="DI38" s="219"/>
      <c r="DL38" s="220"/>
      <c r="DM38" s="204"/>
      <c r="DN38" s="219"/>
      <c r="DO38" s="219"/>
      <c r="DQ38" s="219"/>
      <c r="DR38" s="219"/>
      <c r="DS38" s="195"/>
      <c r="DU38" s="204"/>
      <c r="DV38" s="218"/>
      <c r="DW38" s="218"/>
      <c r="DX38" s="181"/>
      <c r="DY38" s="218"/>
      <c r="DZ38" s="218"/>
      <c r="EA38" s="204"/>
      <c r="EC38" s="221"/>
      <c r="EF38" s="220"/>
      <c r="EG38" s="204"/>
      <c r="EH38" s="219"/>
      <c r="EI38" s="219"/>
      <c r="EK38" s="219"/>
      <c r="EL38" s="219"/>
      <c r="EM38" s="195"/>
      <c r="EO38" s="204"/>
      <c r="EP38" s="218"/>
      <c r="EQ38" s="218"/>
      <c r="ER38" s="181"/>
      <c r="ES38" s="218"/>
      <c r="ET38" s="218"/>
      <c r="EU38" s="204"/>
      <c r="EV38" s="219"/>
      <c r="EW38" s="219"/>
      <c r="EZ38" s="220"/>
      <c r="FA38" s="204"/>
      <c r="FB38" s="219"/>
      <c r="FC38" s="219"/>
      <c r="FE38" s="219"/>
      <c r="FF38" s="219"/>
      <c r="FG38" s="195"/>
      <c r="FI38" s="204"/>
      <c r="FJ38" s="218"/>
      <c r="FK38" s="218"/>
      <c r="FL38" s="181"/>
      <c r="FM38" s="218"/>
      <c r="FN38" s="218"/>
      <c r="FO38" s="204"/>
      <c r="FP38" s="219"/>
      <c r="FQ38" s="219"/>
      <c r="FT38" s="220"/>
      <c r="FU38" s="204"/>
      <c r="FV38" s="219"/>
      <c r="FW38" s="219"/>
      <c r="FY38" s="219"/>
      <c r="FZ38" s="219"/>
      <c r="GA38" s="190"/>
      <c r="GB38" s="224"/>
      <c r="GC38" s="224"/>
      <c r="GD38" s="225"/>
      <c r="GE38" s="181"/>
      <c r="GF38" s="226"/>
      <c r="GG38" s="225"/>
      <c r="GH38" s="181"/>
      <c r="GI38" s="201"/>
      <c r="GJ38" s="181"/>
      <c r="GK38" s="181"/>
      <c r="GL38" s="181"/>
      <c r="GM38" s="181"/>
      <c r="GN38" s="202"/>
      <c r="GO38" s="181"/>
      <c r="GP38" s="181"/>
      <c r="GQ38" s="181"/>
      <c r="GR38" s="181"/>
      <c r="GS38" s="181"/>
      <c r="GT38" s="181"/>
      <c r="GU38" s="190"/>
      <c r="GV38" s="224"/>
      <c r="GW38" s="224"/>
      <c r="GX38" s="225"/>
      <c r="GY38" s="181"/>
      <c r="GZ38" s="226"/>
      <c r="HA38" s="225"/>
      <c r="HB38" s="181"/>
      <c r="HC38" s="201"/>
      <c r="HD38" s="181"/>
      <c r="HE38" s="181"/>
      <c r="HF38" s="181"/>
      <c r="HG38" s="181"/>
      <c r="HH38" s="202"/>
      <c r="HI38" s="181"/>
      <c r="HJ38" s="181"/>
      <c r="HK38" s="181"/>
      <c r="HL38" s="181"/>
      <c r="HM38" s="181"/>
      <c r="HN38" s="181"/>
      <c r="HO38" s="190"/>
      <c r="HP38" s="224"/>
      <c r="HQ38" s="224"/>
      <c r="HR38" s="225"/>
      <c r="HS38" s="181"/>
      <c r="HT38" s="226"/>
      <c r="HU38" s="225"/>
      <c r="HV38" s="181"/>
      <c r="HW38" s="201"/>
      <c r="HX38" s="181"/>
      <c r="HY38" s="181"/>
      <c r="HZ38" s="181"/>
      <c r="IA38" s="181"/>
      <c r="IB38" s="202"/>
      <c r="IC38" s="181"/>
      <c r="ID38" s="181"/>
      <c r="IE38" s="181"/>
      <c r="IF38" s="181"/>
      <c r="IG38" s="181"/>
      <c r="IH38" s="181"/>
      <c r="II38" s="190"/>
      <c r="IJ38" s="224"/>
      <c r="IK38" s="224"/>
      <c r="IL38" s="225"/>
      <c r="IM38" s="181"/>
      <c r="IN38" s="226"/>
      <c r="IO38" s="225"/>
      <c r="IP38" s="181"/>
      <c r="IQ38" s="201"/>
      <c r="IR38" s="181"/>
      <c r="IS38" s="181"/>
      <c r="IT38" s="181"/>
      <c r="IU38" s="181"/>
      <c r="IV38" s="202"/>
      <c r="IW38" s="181"/>
      <c r="IX38" s="181"/>
      <c r="IY38" s="181"/>
      <c r="IZ38" s="181"/>
      <c r="JA38" s="181"/>
      <c r="JB38" s="181"/>
    </row>
    <row r="39" spans="2:262" s="193" customFormat="1" ht="13.5" customHeight="1">
      <c r="B39" s="181"/>
      <c r="C39" s="195"/>
      <c r="E39" s="204"/>
      <c r="F39" s="218"/>
      <c r="G39" s="219"/>
      <c r="H39" s="181"/>
      <c r="I39" s="218"/>
      <c r="J39" s="219"/>
      <c r="K39" s="204"/>
      <c r="L39" s="219"/>
      <c r="M39" s="219"/>
      <c r="P39" s="220"/>
      <c r="Q39" s="204"/>
      <c r="R39" s="219"/>
      <c r="S39" s="219"/>
      <c r="U39" s="219"/>
      <c r="V39" s="219"/>
      <c r="W39" s="195"/>
      <c r="Y39" s="204"/>
      <c r="Z39" s="218"/>
      <c r="AA39" s="218"/>
      <c r="AB39" s="181"/>
      <c r="AC39" s="218"/>
      <c r="AD39" s="218"/>
      <c r="AE39" s="204"/>
      <c r="AF39" s="219"/>
      <c r="AG39" s="219"/>
      <c r="AJ39" s="220"/>
      <c r="AK39" s="204"/>
      <c r="AM39" s="219"/>
      <c r="AO39" s="219"/>
      <c r="AP39" s="219"/>
      <c r="AQ39" s="195"/>
      <c r="AS39" s="204"/>
      <c r="AT39" s="218"/>
      <c r="AU39" s="218"/>
      <c r="AV39" s="181"/>
      <c r="AW39" s="218"/>
      <c r="AX39" s="218"/>
      <c r="AY39" s="204"/>
      <c r="AZ39" s="219"/>
      <c r="BA39" s="219"/>
      <c r="BD39" s="220"/>
      <c r="BE39" s="204"/>
      <c r="BF39" s="219"/>
      <c r="BG39" s="219"/>
      <c r="BI39" s="219"/>
      <c r="BJ39" s="219"/>
      <c r="BK39" s="195"/>
      <c r="BM39" s="204"/>
      <c r="BN39" s="218"/>
      <c r="BO39" s="218"/>
      <c r="BP39" s="181"/>
      <c r="BQ39" s="218"/>
      <c r="BR39" s="218"/>
      <c r="BS39" s="204"/>
      <c r="BT39" s="219"/>
      <c r="BU39" s="219"/>
      <c r="BX39" s="220"/>
      <c r="BY39" s="204"/>
      <c r="BZ39" s="219"/>
      <c r="CA39" s="219"/>
      <c r="CC39" s="219"/>
      <c r="CD39" s="219"/>
      <c r="CE39" s="204"/>
      <c r="CG39" s="204"/>
      <c r="CH39" s="218"/>
      <c r="CI39" s="218"/>
      <c r="CJ39" s="181"/>
      <c r="CK39" s="218"/>
      <c r="CL39" s="218"/>
      <c r="CM39" s="204"/>
      <c r="CN39" s="219"/>
      <c r="CO39" s="219"/>
      <c r="CR39" s="220"/>
      <c r="CS39" s="204"/>
      <c r="CT39" s="219"/>
      <c r="CU39" s="219"/>
      <c r="CW39" s="219"/>
      <c r="CX39" s="219"/>
      <c r="CY39" s="195"/>
      <c r="DA39" s="204"/>
      <c r="DB39" s="218"/>
      <c r="DC39" s="218"/>
      <c r="DD39" s="181"/>
      <c r="DE39" s="218"/>
      <c r="DF39" s="218"/>
      <c r="DG39" s="204"/>
      <c r="DH39" s="219"/>
      <c r="DI39" s="219"/>
      <c r="DL39" s="220"/>
      <c r="DM39" s="204"/>
      <c r="DN39" s="219"/>
      <c r="DO39" s="219"/>
      <c r="DQ39" s="219"/>
      <c r="DR39" s="219"/>
      <c r="DS39" s="195"/>
      <c r="DU39" s="204"/>
      <c r="DV39" s="218"/>
      <c r="DW39" s="218"/>
      <c r="DX39" s="181"/>
      <c r="DY39" s="218"/>
      <c r="DZ39" s="218"/>
      <c r="EA39" s="204"/>
      <c r="EC39" s="221"/>
      <c r="EF39" s="220"/>
      <c r="EG39" s="204"/>
      <c r="EH39" s="219"/>
      <c r="EI39" s="219"/>
      <c r="EK39" s="219"/>
      <c r="EL39" s="219"/>
      <c r="EM39" s="195"/>
      <c r="EO39" s="204"/>
      <c r="EP39" s="218"/>
      <c r="EQ39" s="218"/>
      <c r="ER39" s="181"/>
      <c r="ES39" s="218"/>
      <c r="ET39" s="218"/>
      <c r="EU39" s="204"/>
      <c r="EV39" s="219"/>
      <c r="EW39" s="219"/>
      <c r="EZ39" s="220"/>
      <c r="FA39" s="204"/>
      <c r="FB39" s="219"/>
      <c r="FC39" s="219"/>
      <c r="FE39" s="219"/>
      <c r="FF39" s="219"/>
      <c r="FG39" s="195"/>
      <c r="FI39" s="204"/>
      <c r="FJ39" s="218"/>
      <c r="FK39" s="218"/>
      <c r="FL39" s="181"/>
      <c r="FM39" s="218"/>
      <c r="FN39" s="218"/>
      <c r="FO39" s="204"/>
      <c r="FP39" s="219"/>
      <c r="FQ39" s="219"/>
      <c r="FT39" s="220"/>
      <c r="FU39" s="204"/>
      <c r="FV39" s="219"/>
      <c r="FW39" s="219"/>
      <c r="FY39" s="219"/>
      <c r="FZ39" s="219"/>
      <c r="GA39" s="190"/>
      <c r="GB39" s="224"/>
      <c r="GC39" s="224"/>
      <c r="GD39" s="225"/>
      <c r="GE39" s="181"/>
      <c r="GF39" s="226"/>
      <c r="GG39" s="225"/>
      <c r="GH39" s="181"/>
      <c r="GI39" s="201"/>
      <c r="GJ39" s="181"/>
      <c r="GK39" s="181"/>
      <c r="GL39" s="181"/>
      <c r="GM39" s="181"/>
      <c r="GN39" s="202"/>
      <c r="GO39" s="181"/>
      <c r="GP39" s="181"/>
      <c r="GQ39" s="181"/>
      <c r="GR39" s="181"/>
      <c r="GS39" s="181"/>
      <c r="GT39" s="181"/>
      <c r="GU39" s="190"/>
      <c r="GV39" s="224"/>
      <c r="GW39" s="224"/>
      <c r="GX39" s="225"/>
      <c r="GY39" s="181"/>
      <c r="GZ39" s="226"/>
      <c r="HA39" s="225"/>
      <c r="HB39" s="181"/>
      <c r="HC39" s="201"/>
      <c r="HD39" s="181"/>
      <c r="HE39" s="181"/>
      <c r="HF39" s="181"/>
      <c r="HG39" s="181"/>
      <c r="HH39" s="202"/>
      <c r="HI39" s="181"/>
      <c r="HJ39" s="181"/>
      <c r="HK39" s="181"/>
      <c r="HL39" s="181"/>
      <c r="HM39" s="181"/>
      <c r="HN39" s="181"/>
      <c r="HO39" s="190"/>
      <c r="HP39" s="224"/>
      <c r="HQ39" s="224"/>
      <c r="HR39" s="225"/>
      <c r="HS39" s="181"/>
      <c r="HT39" s="226"/>
      <c r="HU39" s="225"/>
      <c r="HV39" s="181"/>
      <c r="HW39" s="201"/>
      <c r="HX39" s="181"/>
      <c r="HY39" s="181"/>
      <c r="HZ39" s="181"/>
      <c r="IA39" s="181"/>
      <c r="IB39" s="202"/>
      <c r="IC39" s="181"/>
      <c r="ID39" s="181"/>
      <c r="IE39" s="181"/>
      <c r="IF39" s="181"/>
      <c r="IG39" s="181"/>
      <c r="IH39" s="181"/>
      <c r="II39" s="190"/>
      <c r="IJ39" s="224"/>
      <c r="IK39" s="224"/>
      <c r="IL39" s="225"/>
      <c r="IM39" s="181"/>
      <c r="IN39" s="226"/>
      <c r="IO39" s="225"/>
      <c r="IP39" s="181"/>
      <c r="IQ39" s="201"/>
      <c r="IR39" s="181"/>
      <c r="IS39" s="181"/>
      <c r="IT39" s="181"/>
      <c r="IU39" s="181"/>
      <c r="IV39" s="202"/>
      <c r="IW39" s="181"/>
      <c r="IX39" s="181"/>
      <c r="IY39" s="181"/>
      <c r="IZ39" s="181"/>
      <c r="JA39" s="181"/>
      <c r="JB39" s="181"/>
    </row>
    <row r="40" spans="2:262" s="193" customFormat="1" ht="13.5" customHeight="1">
      <c r="B40" s="181"/>
      <c r="C40" s="195"/>
      <c r="E40" s="204"/>
      <c r="F40" s="218"/>
      <c r="G40" s="219"/>
      <c r="H40" s="181"/>
      <c r="I40" s="218"/>
      <c r="J40" s="219"/>
      <c r="K40" s="204"/>
      <c r="L40" s="219"/>
      <c r="M40" s="219"/>
      <c r="P40" s="220"/>
      <c r="Q40" s="204"/>
      <c r="R40" s="219"/>
      <c r="S40" s="219"/>
      <c r="U40" s="219"/>
      <c r="V40" s="219"/>
      <c r="W40" s="195"/>
      <c r="Y40" s="204"/>
      <c r="Z40" s="218"/>
      <c r="AA40" s="218"/>
      <c r="AB40" s="181"/>
      <c r="AC40" s="218"/>
      <c r="AD40" s="218"/>
      <c r="AE40" s="204"/>
      <c r="AF40" s="219"/>
      <c r="AG40" s="219"/>
      <c r="AJ40" s="220"/>
      <c r="AK40" s="204"/>
      <c r="AM40" s="219"/>
      <c r="AO40" s="219"/>
      <c r="AP40" s="219"/>
      <c r="AQ40" s="195"/>
      <c r="AS40" s="204"/>
      <c r="AT40" s="218"/>
      <c r="AU40" s="218"/>
      <c r="AV40" s="181"/>
      <c r="AW40" s="218"/>
      <c r="AX40" s="218"/>
      <c r="AY40" s="204"/>
      <c r="AZ40" s="219"/>
      <c r="BA40" s="219"/>
      <c r="BD40" s="220"/>
      <c r="BE40" s="204"/>
      <c r="BF40" s="219"/>
      <c r="BG40" s="219"/>
      <c r="BI40" s="219"/>
      <c r="BJ40" s="219"/>
      <c r="BK40" s="195"/>
      <c r="BM40" s="204"/>
      <c r="BN40" s="218"/>
      <c r="BO40" s="218"/>
      <c r="BP40" s="181"/>
      <c r="BQ40" s="218"/>
      <c r="BR40" s="218"/>
      <c r="BS40" s="204"/>
      <c r="BT40" s="219"/>
      <c r="BU40" s="219"/>
      <c r="BX40" s="220"/>
      <c r="BY40" s="204"/>
      <c r="BZ40" s="219"/>
      <c r="CA40" s="219"/>
      <c r="CC40" s="219"/>
      <c r="CD40" s="219"/>
      <c r="CE40" s="204"/>
      <c r="CG40" s="204"/>
      <c r="CH40" s="218"/>
      <c r="CI40" s="218"/>
      <c r="CJ40" s="181"/>
      <c r="CK40" s="218"/>
      <c r="CL40" s="218"/>
      <c r="CM40" s="204"/>
      <c r="CN40" s="219"/>
      <c r="CO40" s="219"/>
      <c r="CR40" s="220"/>
      <c r="CS40" s="204"/>
      <c r="CT40" s="219"/>
      <c r="CU40" s="219"/>
      <c r="CW40" s="219"/>
      <c r="CX40" s="219"/>
      <c r="CY40" s="195"/>
      <c r="DA40" s="204"/>
      <c r="DB40" s="218"/>
      <c r="DC40" s="218"/>
      <c r="DD40" s="181"/>
      <c r="DE40" s="218"/>
      <c r="DF40" s="218"/>
      <c r="DG40" s="204"/>
      <c r="DH40" s="219"/>
      <c r="DI40" s="219"/>
      <c r="DL40" s="220"/>
      <c r="DM40" s="204"/>
      <c r="DN40" s="219"/>
      <c r="DO40" s="219"/>
      <c r="DQ40" s="219"/>
      <c r="DR40" s="219"/>
      <c r="DS40" s="195"/>
      <c r="DU40" s="204"/>
      <c r="DV40" s="218"/>
      <c r="DW40" s="218"/>
      <c r="DX40" s="181"/>
      <c r="DY40" s="218"/>
      <c r="DZ40" s="218"/>
      <c r="EA40" s="204"/>
      <c r="EC40" s="221"/>
      <c r="EF40" s="220"/>
      <c r="EG40" s="204"/>
      <c r="EH40" s="219"/>
      <c r="EI40" s="219"/>
      <c r="EK40" s="219"/>
      <c r="EL40" s="219"/>
      <c r="EM40" s="195"/>
      <c r="EO40" s="204"/>
      <c r="EP40" s="218"/>
      <c r="EQ40" s="218"/>
      <c r="ER40" s="181"/>
      <c r="ES40" s="218"/>
      <c r="ET40" s="218"/>
      <c r="EU40" s="204"/>
      <c r="EV40" s="219"/>
      <c r="EW40" s="219"/>
      <c r="EZ40" s="220"/>
      <c r="FA40" s="204"/>
      <c r="FB40" s="219"/>
      <c r="FC40" s="219"/>
      <c r="FE40" s="219"/>
      <c r="FF40" s="219"/>
      <c r="FG40" s="195"/>
      <c r="FI40" s="204"/>
      <c r="FJ40" s="218"/>
      <c r="FK40" s="218"/>
      <c r="FL40" s="181"/>
      <c r="FM40" s="218"/>
      <c r="FN40" s="218"/>
      <c r="FO40" s="204"/>
      <c r="FP40" s="219"/>
      <c r="FQ40" s="219"/>
      <c r="FT40" s="220"/>
      <c r="FU40" s="204"/>
      <c r="FV40" s="219"/>
      <c r="FW40" s="219"/>
      <c r="FY40" s="219"/>
      <c r="FZ40" s="219"/>
      <c r="GA40" s="190"/>
      <c r="GB40" s="224"/>
      <c r="GC40" s="224"/>
      <c r="GD40" s="225"/>
      <c r="GE40" s="181"/>
      <c r="GF40" s="226"/>
      <c r="GG40" s="225"/>
      <c r="GH40" s="181"/>
      <c r="GI40" s="201"/>
      <c r="GJ40" s="181"/>
      <c r="GK40" s="181"/>
      <c r="GL40" s="181"/>
      <c r="GM40" s="181"/>
      <c r="GN40" s="202"/>
      <c r="GO40" s="181"/>
      <c r="GP40" s="181"/>
      <c r="GQ40" s="181"/>
      <c r="GR40" s="181"/>
      <c r="GS40" s="181"/>
      <c r="GT40" s="181"/>
      <c r="GU40" s="190"/>
      <c r="GV40" s="224"/>
      <c r="GW40" s="224"/>
      <c r="GX40" s="225"/>
      <c r="GY40" s="181"/>
      <c r="GZ40" s="226"/>
      <c r="HA40" s="225"/>
      <c r="HB40" s="181"/>
      <c r="HC40" s="201"/>
      <c r="HD40" s="181"/>
      <c r="HE40" s="181"/>
      <c r="HF40" s="181"/>
      <c r="HG40" s="181"/>
      <c r="HH40" s="202"/>
      <c r="HI40" s="181"/>
      <c r="HJ40" s="181"/>
      <c r="HK40" s="181"/>
      <c r="HL40" s="181"/>
      <c r="HM40" s="181"/>
      <c r="HN40" s="181"/>
      <c r="HO40" s="190"/>
      <c r="HP40" s="224"/>
      <c r="HQ40" s="224"/>
      <c r="HR40" s="225"/>
      <c r="HS40" s="181"/>
      <c r="HT40" s="226"/>
      <c r="HU40" s="225"/>
      <c r="HV40" s="181"/>
      <c r="HW40" s="201"/>
      <c r="HX40" s="181"/>
      <c r="HY40" s="181"/>
      <c r="HZ40" s="181"/>
      <c r="IA40" s="181"/>
      <c r="IB40" s="202"/>
      <c r="IC40" s="181"/>
      <c r="ID40" s="181"/>
      <c r="IE40" s="181"/>
      <c r="IF40" s="181"/>
      <c r="IG40" s="181"/>
      <c r="IH40" s="181"/>
      <c r="II40" s="190"/>
      <c r="IJ40" s="224"/>
      <c r="IK40" s="224"/>
      <c r="IL40" s="225"/>
      <c r="IM40" s="181"/>
      <c r="IN40" s="226"/>
      <c r="IO40" s="225"/>
      <c r="IP40" s="181"/>
      <c r="IQ40" s="201"/>
      <c r="IR40" s="181"/>
      <c r="IS40" s="181"/>
      <c r="IT40" s="181"/>
      <c r="IU40" s="181"/>
      <c r="IV40" s="202"/>
      <c r="IW40" s="181"/>
      <c r="IX40" s="181"/>
      <c r="IY40" s="181"/>
      <c r="IZ40" s="181"/>
      <c r="JA40" s="181"/>
      <c r="JB40" s="181"/>
    </row>
    <row r="41" spans="2:262" s="193" customFormat="1" ht="13.5" customHeight="1">
      <c r="B41" s="181"/>
      <c r="C41" s="195"/>
      <c r="E41" s="204"/>
      <c r="F41" s="218"/>
      <c r="G41" s="219"/>
      <c r="H41" s="181"/>
      <c r="I41" s="218"/>
      <c r="J41" s="219"/>
      <c r="K41" s="204"/>
      <c r="L41" s="219"/>
      <c r="M41" s="219"/>
      <c r="P41" s="220"/>
      <c r="Q41" s="204"/>
      <c r="R41" s="219"/>
      <c r="S41" s="219"/>
      <c r="U41" s="219"/>
      <c r="V41" s="219"/>
      <c r="W41" s="195"/>
      <c r="Y41" s="204"/>
      <c r="Z41" s="218"/>
      <c r="AA41" s="218"/>
      <c r="AB41" s="181"/>
      <c r="AC41" s="218"/>
      <c r="AD41" s="218"/>
      <c r="AE41" s="204"/>
      <c r="AF41" s="219"/>
      <c r="AG41" s="219"/>
      <c r="AJ41" s="220"/>
      <c r="AK41" s="204"/>
      <c r="AM41" s="219"/>
      <c r="AO41" s="219"/>
      <c r="AP41" s="219"/>
      <c r="AQ41" s="195"/>
      <c r="AS41" s="204"/>
      <c r="AT41" s="218"/>
      <c r="AU41" s="218"/>
      <c r="AV41" s="181"/>
      <c r="AW41" s="218"/>
      <c r="AX41" s="218"/>
      <c r="AY41" s="204"/>
      <c r="AZ41" s="219"/>
      <c r="BA41" s="219"/>
      <c r="BD41" s="220"/>
      <c r="BE41" s="204"/>
      <c r="BF41" s="219"/>
      <c r="BG41" s="219"/>
      <c r="BI41" s="219"/>
      <c r="BJ41" s="219"/>
      <c r="BK41" s="195"/>
      <c r="BM41" s="204"/>
      <c r="BN41" s="218"/>
      <c r="BO41" s="218"/>
      <c r="BP41" s="181"/>
      <c r="BQ41" s="218"/>
      <c r="BR41" s="218"/>
      <c r="BS41" s="204"/>
      <c r="BT41" s="219"/>
      <c r="BU41" s="219"/>
      <c r="BX41" s="220"/>
      <c r="BY41" s="204"/>
      <c r="BZ41" s="219"/>
      <c r="CA41" s="219"/>
      <c r="CC41" s="219"/>
      <c r="CD41" s="219"/>
      <c r="CE41" s="204"/>
      <c r="CG41" s="204"/>
      <c r="CH41" s="218"/>
      <c r="CI41" s="218"/>
      <c r="CJ41" s="181"/>
      <c r="CK41" s="218"/>
      <c r="CL41" s="218"/>
      <c r="CM41" s="204"/>
      <c r="CN41" s="219"/>
      <c r="CO41" s="219"/>
      <c r="CR41" s="220"/>
      <c r="CS41" s="204"/>
      <c r="CT41" s="219"/>
      <c r="CU41" s="219"/>
      <c r="CW41" s="219"/>
      <c r="CX41" s="219"/>
      <c r="CY41" s="195"/>
      <c r="DA41" s="204"/>
      <c r="DB41" s="218"/>
      <c r="DC41" s="218"/>
      <c r="DD41" s="181"/>
      <c r="DE41" s="218"/>
      <c r="DF41" s="218"/>
      <c r="DG41" s="204"/>
      <c r="DH41" s="219"/>
      <c r="DI41" s="219"/>
      <c r="DL41" s="220"/>
      <c r="DM41" s="204"/>
      <c r="DN41" s="219"/>
      <c r="DO41" s="219"/>
      <c r="DQ41" s="219"/>
      <c r="DR41" s="219"/>
      <c r="DS41" s="195"/>
      <c r="DU41" s="204"/>
      <c r="DV41" s="218"/>
      <c r="DW41" s="218"/>
      <c r="DX41" s="181"/>
      <c r="DY41" s="218"/>
      <c r="DZ41" s="218"/>
      <c r="EA41" s="204"/>
      <c r="EC41" s="221"/>
      <c r="EF41" s="220"/>
      <c r="EG41" s="204"/>
      <c r="EH41" s="219"/>
      <c r="EI41" s="219"/>
      <c r="EK41" s="219"/>
      <c r="EL41" s="219"/>
      <c r="EM41" s="195"/>
      <c r="EO41" s="204"/>
      <c r="EP41" s="218"/>
      <c r="EQ41" s="218"/>
      <c r="ER41" s="181"/>
      <c r="ES41" s="218"/>
      <c r="ET41" s="218"/>
      <c r="EU41" s="204"/>
      <c r="EV41" s="219"/>
      <c r="EW41" s="219"/>
      <c r="EZ41" s="220"/>
      <c r="FA41" s="204"/>
      <c r="FB41" s="219"/>
      <c r="FC41" s="219"/>
      <c r="FE41" s="219"/>
      <c r="FF41" s="219"/>
      <c r="FG41" s="195"/>
      <c r="FI41" s="204"/>
      <c r="FJ41" s="218"/>
      <c r="FK41" s="218"/>
      <c r="FL41" s="181"/>
      <c r="FM41" s="218"/>
      <c r="FN41" s="218"/>
      <c r="FO41" s="204"/>
      <c r="FP41" s="219"/>
      <c r="FQ41" s="219"/>
      <c r="FT41" s="220"/>
      <c r="FU41" s="204"/>
      <c r="FV41" s="219"/>
      <c r="FW41" s="219"/>
      <c r="FY41" s="219"/>
      <c r="FZ41" s="219"/>
      <c r="GA41" s="190"/>
      <c r="GB41" s="224"/>
      <c r="GC41" s="224"/>
      <c r="GD41" s="225"/>
      <c r="GE41" s="181"/>
      <c r="GF41" s="226"/>
      <c r="GG41" s="225"/>
      <c r="GH41" s="181"/>
      <c r="GI41" s="201"/>
      <c r="GJ41" s="181"/>
      <c r="GK41" s="181"/>
      <c r="GL41" s="181"/>
      <c r="GM41" s="181"/>
      <c r="GN41" s="202"/>
      <c r="GO41" s="181"/>
      <c r="GP41" s="181"/>
      <c r="GQ41" s="181"/>
      <c r="GR41" s="181"/>
      <c r="GS41" s="181"/>
      <c r="GT41" s="181"/>
      <c r="GU41" s="190"/>
      <c r="GV41" s="224"/>
      <c r="GW41" s="224"/>
      <c r="GX41" s="225"/>
      <c r="GY41" s="181"/>
      <c r="GZ41" s="226"/>
      <c r="HA41" s="225"/>
      <c r="HB41" s="181"/>
      <c r="HC41" s="201"/>
      <c r="HD41" s="181"/>
      <c r="HE41" s="181"/>
      <c r="HF41" s="181"/>
      <c r="HG41" s="181"/>
      <c r="HH41" s="202"/>
      <c r="HI41" s="181"/>
      <c r="HJ41" s="181"/>
      <c r="HK41" s="181"/>
      <c r="HL41" s="181"/>
      <c r="HM41" s="181"/>
      <c r="HN41" s="181"/>
      <c r="HO41" s="190"/>
      <c r="HP41" s="224"/>
      <c r="HQ41" s="224"/>
      <c r="HR41" s="225"/>
      <c r="HS41" s="181"/>
      <c r="HT41" s="226"/>
      <c r="HU41" s="225"/>
      <c r="HV41" s="181"/>
      <c r="HW41" s="201"/>
      <c r="HX41" s="181"/>
      <c r="HY41" s="181"/>
      <c r="HZ41" s="181"/>
      <c r="IA41" s="181"/>
      <c r="IB41" s="202"/>
      <c r="IC41" s="181"/>
      <c r="ID41" s="181"/>
      <c r="IE41" s="181"/>
      <c r="IF41" s="181"/>
      <c r="IG41" s="181"/>
      <c r="IH41" s="181"/>
      <c r="II41" s="190"/>
      <c r="IJ41" s="224"/>
      <c r="IK41" s="224"/>
      <c r="IL41" s="225"/>
      <c r="IM41" s="181"/>
      <c r="IN41" s="226"/>
      <c r="IO41" s="225"/>
      <c r="IP41" s="181"/>
      <c r="IQ41" s="201"/>
      <c r="IR41" s="181"/>
      <c r="IS41" s="181"/>
      <c r="IT41" s="181"/>
      <c r="IU41" s="181"/>
      <c r="IV41" s="202"/>
      <c r="IW41" s="181"/>
      <c r="IX41" s="181"/>
      <c r="IY41" s="181"/>
      <c r="IZ41" s="181"/>
      <c r="JA41" s="181"/>
      <c r="JB41" s="181"/>
    </row>
    <row r="42" spans="2:262" s="193" customFormat="1" ht="13.5" customHeight="1">
      <c r="B42" s="181"/>
      <c r="C42" s="195"/>
      <c r="E42" s="204"/>
      <c r="F42" s="218"/>
      <c r="G42" s="219"/>
      <c r="H42" s="181"/>
      <c r="I42" s="218"/>
      <c r="J42" s="219"/>
      <c r="K42" s="204"/>
      <c r="L42" s="219"/>
      <c r="M42" s="219"/>
      <c r="P42" s="220"/>
      <c r="Q42" s="204"/>
      <c r="R42" s="219"/>
      <c r="S42" s="219"/>
      <c r="U42" s="219"/>
      <c r="V42" s="219"/>
      <c r="W42" s="195"/>
      <c r="Y42" s="204"/>
      <c r="Z42" s="218"/>
      <c r="AA42" s="218"/>
      <c r="AB42" s="181"/>
      <c r="AC42" s="218"/>
      <c r="AD42" s="218"/>
      <c r="AE42" s="204"/>
      <c r="AF42" s="219"/>
      <c r="AG42" s="219"/>
      <c r="AJ42" s="220"/>
      <c r="AK42" s="204"/>
      <c r="AM42" s="219"/>
      <c r="AO42" s="219"/>
      <c r="AP42" s="219"/>
      <c r="AQ42" s="195"/>
      <c r="AS42" s="204"/>
      <c r="AT42" s="218"/>
      <c r="AU42" s="218"/>
      <c r="AV42" s="181"/>
      <c r="AW42" s="218"/>
      <c r="AX42" s="218"/>
      <c r="AY42" s="204"/>
      <c r="AZ42" s="219"/>
      <c r="BA42" s="219"/>
      <c r="BD42" s="220"/>
      <c r="BE42" s="204"/>
      <c r="BF42" s="219"/>
      <c r="BG42" s="219"/>
      <c r="BI42" s="219"/>
      <c r="BJ42" s="219"/>
      <c r="BK42" s="195"/>
      <c r="BM42" s="204"/>
      <c r="BN42" s="218"/>
      <c r="BO42" s="218"/>
      <c r="BP42" s="181"/>
      <c r="BQ42" s="218"/>
      <c r="BR42" s="218"/>
      <c r="BS42" s="204"/>
      <c r="BT42" s="219"/>
      <c r="BU42" s="219"/>
      <c r="BX42" s="220"/>
      <c r="BY42" s="204"/>
      <c r="BZ42" s="219"/>
      <c r="CA42" s="219"/>
      <c r="CC42" s="219"/>
      <c r="CD42" s="219"/>
      <c r="CE42" s="204"/>
      <c r="CG42" s="204"/>
      <c r="CH42" s="218"/>
      <c r="CI42" s="218"/>
      <c r="CJ42" s="181"/>
      <c r="CK42" s="218"/>
      <c r="CL42" s="218"/>
      <c r="CM42" s="204"/>
      <c r="CN42" s="219"/>
      <c r="CO42" s="219"/>
      <c r="CR42" s="220"/>
      <c r="CS42" s="204"/>
      <c r="CT42" s="219"/>
      <c r="CU42" s="219"/>
      <c r="CW42" s="219"/>
      <c r="CX42" s="219"/>
      <c r="CY42" s="195"/>
      <c r="DA42" s="204"/>
      <c r="DB42" s="218"/>
      <c r="DC42" s="218"/>
      <c r="DD42" s="181"/>
      <c r="DE42" s="218"/>
      <c r="DF42" s="218"/>
      <c r="DG42" s="204"/>
      <c r="DH42" s="219"/>
      <c r="DI42" s="219"/>
      <c r="DL42" s="220"/>
      <c r="DM42" s="204"/>
      <c r="DN42" s="219"/>
      <c r="DO42" s="219"/>
      <c r="DQ42" s="219"/>
      <c r="DR42" s="219"/>
      <c r="DS42" s="195"/>
      <c r="DU42" s="204"/>
      <c r="DV42" s="218"/>
      <c r="DW42" s="218"/>
      <c r="DX42" s="181"/>
      <c r="DY42" s="218"/>
      <c r="DZ42" s="218"/>
      <c r="EA42" s="204"/>
      <c r="EC42" s="221"/>
      <c r="EF42" s="220"/>
      <c r="EG42" s="204"/>
      <c r="EH42" s="219"/>
      <c r="EI42" s="219"/>
      <c r="EK42" s="219"/>
      <c r="EL42" s="219"/>
      <c r="EM42" s="195"/>
      <c r="EO42" s="204"/>
      <c r="EP42" s="218"/>
      <c r="EQ42" s="218"/>
      <c r="ER42" s="181"/>
      <c r="ES42" s="218"/>
      <c r="ET42" s="218"/>
      <c r="EU42" s="204"/>
      <c r="EV42" s="219"/>
      <c r="EW42" s="219"/>
      <c r="EZ42" s="220"/>
      <c r="FA42" s="204"/>
      <c r="FB42" s="219"/>
      <c r="FC42" s="219"/>
      <c r="FE42" s="219"/>
      <c r="FF42" s="219"/>
      <c r="FG42" s="195"/>
      <c r="FI42" s="204"/>
      <c r="FJ42" s="218"/>
      <c r="FK42" s="218"/>
      <c r="FL42" s="181"/>
      <c r="FM42" s="218"/>
      <c r="FN42" s="218"/>
      <c r="FO42" s="204"/>
      <c r="FP42" s="219"/>
      <c r="FQ42" s="219"/>
      <c r="FT42" s="220"/>
      <c r="FU42" s="204"/>
      <c r="FV42" s="219"/>
      <c r="FW42" s="219"/>
      <c r="FY42" s="219"/>
      <c r="FZ42" s="219"/>
      <c r="GA42" s="190"/>
      <c r="GB42" s="224"/>
      <c r="GC42" s="224"/>
      <c r="GD42" s="225"/>
      <c r="GE42" s="181"/>
      <c r="GF42" s="226"/>
      <c r="GG42" s="225"/>
      <c r="GH42" s="181"/>
      <c r="GI42" s="201"/>
      <c r="GJ42" s="181"/>
      <c r="GK42" s="181"/>
      <c r="GL42" s="181"/>
      <c r="GM42" s="181"/>
      <c r="GN42" s="202"/>
      <c r="GO42" s="181"/>
      <c r="GP42" s="181"/>
      <c r="GQ42" s="181"/>
      <c r="GR42" s="181"/>
      <c r="GS42" s="181"/>
      <c r="GT42" s="181"/>
      <c r="GU42" s="190"/>
      <c r="GV42" s="224"/>
      <c r="GW42" s="224"/>
      <c r="GX42" s="225"/>
      <c r="GY42" s="181"/>
      <c r="GZ42" s="226"/>
      <c r="HA42" s="225"/>
      <c r="HB42" s="181"/>
      <c r="HC42" s="201"/>
      <c r="HD42" s="181"/>
      <c r="HE42" s="181"/>
      <c r="HF42" s="181"/>
      <c r="HG42" s="181"/>
      <c r="HH42" s="202"/>
      <c r="HI42" s="181"/>
      <c r="HJ42" s="181"/>
      <c r="HK42" s="181"/>
      <c r="HL42" s="181"/>
      <c r="HM42" s="181"/>
      <c r="HN42" s="181"/>
      <c r="HO42" s="190"/>
      <c r="HP42" s="224"/>
      <c r="HQ42" s="224"/>
      <c r="HR42" s="225"/>
      <c r="HS42" s="181"/>
      <c r="HT42" s="226"/>
      <c r="HU42" s="225"/>
      <c r="HV42" s="181"/>
      <c r="HW42" s="201"/>
      <c r="HX42" s="181"/>
      <c r="HY42" s="181"/>
      <c r="HZ42" s="181"/>
      <c r="IA42" s="181"/>
      <c r="IB42" s="202"/>
      <c r="IC42" s="181"/>
      <c r="ID42" s="181"/>
      <c r="IE42" s="181"/>
      <c r="IF42" s="181"/>
      <c r="IG42" s="181"/>
      <c r="IH42" s="181"/>
      <c r="II42" s="190"/>
      <c r="IJ42" s="224"/>
      <c r="IK42" s="224"/>
      <c r="IL42" s="225"/>
      <c r="IM42" s="181"/>
      <c r="IN42" s="226"/>
      <c r="IO42" s="225"/>
      <c r="IP42" s="181"/>
      <c r="IQ42" s="201"/>
      <c r="IR42" s="181"/>
      <c r="IS42" s="181"/>
      <c r="IT42" s="181"/>
      <c r="IU42" s="181"/>
      <c r="IV42" s="202"/>
      <c r="IW42" s="181"/>
      <c r="IX42" s="181"/>
      <c r="IY42" s="181"/>
      <c r="IZ42" s="181"/>
      <c r="JA42" s="181"/>
      <c r="JB42" s="181"/>
    </row>
    <row r="43" spans="2:262" s="193" customFormat="1" ht="13.5" customHeight="1">
      <c r="B43" s="181"/>
      <c r="C43" s="195"/>
      <c r="E43" s="204"/>
      <c r="F43" s="218"/>
      <c r="G43" s="219"/>
      <c r="H43" s="181"/>
      <c r="I43" s="218"/>
      <c r="J43" s="219"/>
      <c r="K43" s="204"/>
      <c r="L43" s="219"/>
      <c r="M43" s="219"/>
      <c r="P43" s="220"/>
      <c r="Q43" s="204"/>
      <c r="R43" s="219"/>
      <c r="S43" s="219"/>
      <c r="U43" s="219"/>
      <c r="V43" s="219"/>
      <c r="W43" s="195"/>
      <c r="Y43" s="204"/>
      <c r="Z43" s="218"/>
      <c r="AA43" s="218"/>
      <c r="AB43" s="181"/>
      <c r="AC43" s="218"/>
      <c r="AD43" s="218"/>
      <c r="AE43" s="204"/>
      <c r="AF43" s="219"/>
      <c r="AG43" s="219"/>
      <c r="AJ43" s="220"/>
      <c r="AK43" s="204"/>
      <c r="AM43" s="219"/>
      <c r="AO43" s="219"/>
      <c r="AP43" s="219"/>
      <c r="AQ43" s="195"/>
      <c r="AS43" s="204"/>
      <c r="AT43" s="218"/>
      <c r="AU43" s="218"/>
      <c r="AV43" s="181"/>
      <c r="AW43" s="218"/>
      <c r="AX43" s="218"/>
      <c r="AY43" s="204"/>
      <c r="AZ43" s="219"/>
      <c r="BA43" s="219"/>
      <c r="BD43" s="220"/>
      <c r="BE43" s="204"/>
      <c r="BF43" s="219"/>
      <c r="BG43" s="219"/>
      <c r="BI43" s="219"/>
      <c r="BJ43" s="219"/>
      <c r="BK43" s="195"/>
      <c r="BM43" s="204"/>
      <c r="BN43" s="218"/>
      <c r="BO43" s="218"/>
      <c r="BP43" s="181"/>
      <c r="BQ43" s="218"/>
      <c r="BR43" s="218"/>
      <c r="BS43" s="204"/>
      <c r="BT43" s="219"/>
      <c r="BU43" s="219"/>
      <c r="BX43" s="220"/>
      <c r="BY43" s="204"/>
      <c r="BZ43" s="219"/>
      <c r="CA43" s="219"/>
      <c r="CC43" s="219"/>
      <c r="CD43" s="219"/>
      <c r="CE43" s="204"/>
      <c r="CG43" s="204"/>
      <c r="CH43" s="218"/>
      <c r="CI43" s="218"/>
      <c r="CJ43" s="181"/>
      <c r="CK43" s="218"/>
      <c r="CL43" s="218"/>
      <c r="CM43" s="204"/>
      <c r="CN43" s="219"/>
      <c r="CO43" s="219"/>
      <c r="CR43" s="220"/>
      <c r="CS43" s="204"/>
      <c r="CT43" s="219"/>
      <c r="CU43" s="219"/>
      <c r="CW43" s="219"/>
      <c r="CX43" s="219"/>
      <c r="CY43" s="195"/>
      <c r="DA43" s="204"/>
      <c r="DB43" s="218"/>
      <c r="DC43" s="218"/>
      <c r="DD43" s="181"/>
      <c r="DE43" s="218"/>
      <c r="DF43" s="218"/>
      <c r="DG43" s="204"/>
      <c r="DH43" s="219"/>
      <c r="DI43" s="219"/>
      <c r="DL43" s="220"/>
      <c r="DM43" s="204"/>
      <c r="DN43" s="219"/>
      <c r="DO43" s="219"/>
      <c r="DQ43" s="219"/>
      <c r="DR43" s="219"/>
      <c r="DS43" s="195"/>
      <c r="DU43" s="204"/>
      <c r="DV43" s="218"/>
      <c r="DW43" s="218"/>
      <c r="DX43" s="181"/>
      <c r="DY43" s="218"/>
      <c r="DZ43" s="218"/>
      <c r="EA43" s="204"/>
      <c r="EC43" s="221"/>
      <c r="EF43" s="220"/>
      <c r="EG43" s="204"/>
      <c r="EH43" s="219"/>
      <c r="EI43" s="219"/>
      <c r="EK43" s="219"/>
      <c r="EL43" s="219"/>
      <c r="EM43" s="195"/>
      <c r="EO43" s="204"/>
      <c r="EP43" s="218"/>
      <c r="EQ43" s="218"/>
      <c r="ER43" s="181"/>
      <c r="ES43" s="218"/>
      <c r="ET43" s="218"/>
      <c r="EU43" s="204"/>
      <c r="EV43" s="219"/>
      <c r="EW43" s="219"/>
      <c r="EZ43" s="220"/>
      <c r="FA43" s="204"/>
      <c r="FB43" s="219"/>
      <c r="FC43" s="219"/>
      <c r="FE43" s="219"/>
      <c r="FF43" s="219"/>
      <c r="FG43" s="195"/>
      <c r="FI43" s="204"/>
      <c r="FJ43" s="218"/>
      <c r="FK43" s="218"/>
      <c r="FL43" s="181"/>
      <c r="FM43" s="218"/>
      <c r="FN43" s="218"/>
      <c r="FO43" s="204"/>
      <c r="FP43" s="219"/>
      <c r="FQ43" s="219"/>
      <c r="FT43" s="220"/>
      <c r="FU43" s="204"/>
      <c r="FV43" s="219"/>
      <c r="FW43" s="219"/>
      <c r="FY43" s="219"/>
      <c r="FZ43" s="219"/>
      <c r="GA43" s="190"/>
      <c r="GB43" s="224"/>
      <c r="GC43" s="224"/>
      <c r="GD43" s="225"/>
      <c r="GE43" s="204"/>
      <c r="GF43" s="204"/>
      <c r="GG43" s="218"/>
      <c r="GH43" s="204"/>
      <c r="GI43" s="201"/>
      <c r="GJ43" s="181"/>
      <c r="GK43" s="181"/>
      <c r="GL43" s="181"/>
      <c r="GM43" s="181"/>
      <c r="GN43" s="202"/>
      <c r="GO43" s="181"/>
      <c r="GP43" s="181"/>
      <c r="GQ43" s="181"/>
      <c r="GR43" s="181"/>
      <c r="GS43" s="181"/>
      <c r="GT43" s="181"/>
      <c r="GU43" s="190"/>
      <c r="GV43" s="224"/>
      <c r="GW43" s="224"/>
      <c r="GX43" s="225"/>
      <c r="GY43" s="204"/>
      <c r="GZ43" s="204"/>
      <c r="HA43" s="218"/>
      <c r="HB43" s="204"/>
      <c r="HC43" s="201"/>
      <c r="HD43" s="181"/>
      <c r="HE43" s="181"/>
      <c r="HF43" s="181"/>
      <c r="HG43" s="181"/>
      <c r="HH43" s="202"/>
      <c r="HI43" s="181"/>
      <c r="HJ43" s="181"/>
      <c r="HK43" s="181"/>
      <c r="HL43" s="181"/>
      <c r="HM43" s="181"/>
      <c r="HN43" s="181"/>
      <c r="HO43" s="190"/>
      <c r="HP43" s="224"/>
      <c r="HQ43" s="224"/>
      <c r="HR43" s="225"/>
      <c r="HS43" s="204"/>
      <c r="HT43" s="204"/>
      <c r="HU43" s="218"/>
      <c r="HV43" s="204"/>
      <c r="HW43" s="201"/>
      <c r="HX43" s="181"/>
      <c r="HY43" s="181"/>
      <c r="HZ43" s="181"/>
      <c r="IA43" s="181"/>
      <c r="IB43" s="202"/>
      <c r="IC43" s="181"/>
      <c r="ID43" s="181"/>
      <c r="IE43" s="181"/>
      <c r="IF43" s="181"/>
      <c r="IG43" s="181"/>
      <c r="IH43" s="181"/>
      <c r="II43" s="190"/>
      <c r="IJ43" s="224"/>
      <c r="IK43" s="224"/>
      <c r="IL43" s="225"/>
      <c r="IM43" s="204"/>
      <c r="IN43" s="204"/>
      <c r="IO43" s="218"/>
      <c r="IP43" s="204"/>
      <c r="IQ43" s="201"/>
      <c r="IR43" s="181"/>
      <c r="IS43" s="181"/>
      <c r="IT43" s="181"/>
      <c r="IU43" s="181"/>
      <c r="IV43" s="202"/>
      <c r="IW43" s="181"/>
      <c r="IX43" s="181"/>
      <c r="IY43" s="181"/>
      <c r="IZ43" s="181"/>
      <c r="JA43" s="181"/>
      <c r="JB43" s="181"/>
    </row>
    <row r="44" spans="2:262" s="193" customFormat="1" ht="13.5" customHeight="1">
      <c r="B44" s="181"/>
      <c r="C44" s="195"/>
      <c r="E44" s="204"/>
      <c r="F44" s="218"/>
      <c r="G44" s="219"/>
      <c r="H44" s="181"/>
      <c r="I44" s="218"/>
      <c r="J44" s="219"/>
      <c r="K44" s="204"/>
      <c r="L44" s="219"/>
      <c r="M44" s="219"/>
      <c r="P44" s="220"/>
      <c r="Q44" s="204"/>
      <c r="R44" s="219"/>
      <c r="S44" s="219"/>
      <c r="U44" s="219"/>
      <c r="V44" s="219"/>
      <c r="W44" s="195"/>
      <c r="Y44" s="204"/>
      <c r="Z44" s="218"/>
      <c r="AA44" s="218"/>
      <c r="AB44" s="181"/>
      <c r="AC44" s="218"/>
      <c r="AD44" s="218"/>
      <c r="AE44" s="204"/>
      <c r="AF44" s="219"/>
      <c r="AG44" s="219"/>
      <c r="AJ44" s="220"/>
      <c r="AK44" s="204"/>
      <c r="AM44" s="219"/>
      <c r="AO44" s="219"/>
      <c r="AP44" s="219"/>
      <c r="AQ44" s="195"/>
      <c r="AS44" s="204"/>
      <c r="AT44" s="218"/>
      <c r="AU44" s="218"/>
      <c r="AV44" s="181"/>
      <c r="AW44" s="218"/>
      <c r="AX44" s="218"/>
      <c r="AY44" s="204"/>
      <c r="AZ44" s="219"/>
      <c r="BA44" s="219"/>
      <c r="BD44" s="220"/>
      <c r="BE44" s="204"/>
      <c r="BF44" s="219"/>
      <c r="BG44" s="219"/>
      <c r="BI44" s="219"/>
      <c r="BJ44" s="219"/>
      <c r="BK44" s="195"/>
      <c r="BM44" s="204"/>
      <c r="BN44" s="218"/>
      <c r="BO44" s="218"/>
      <c r="BP44" s="181"/>
      <c r="BQ44" s="218"/>
      <c r="BR44" s="218"/>
      <c r="BS44" s="204"/>
      <c r="BT44" s="219"/>
      <c r="BU44" s="219"/>
      <c r="BX44" s="220"/>
      <c r="BY44" s="204"/>
      <c r="BZ44" s="219"/>
      <c r="CA44" s="219"/>
      <c r="CC44" s="219"/>
      <c r="CD44" s="219"/>
      <c r="CE44" s="204"/>
      <c r="CG44" s="204"/>
      <c r="CH44" s="218"/>
      <c r="CI44" s="218"/>
      <c r="CJ44" s="181"/>
      <c r="CK44" s="218"/>
      <c r="CL44" s="218"/>
      <c r="CM44" s="204"/>
      <c r="CN44" s="219"/>
      <c r="CO44" s="219"/>
      <c r="CR44" s="220"/>
      <c r="CS44" s="204"/>
      <c r="CT44" s="219"/>
      <c r="CU44" s="219"/>
      <c r="CW44" s="219"/>
      <c r="CX44" s="219"/>
      <c r="CY44" s="195"/>
      <c r="DA44" s="204"/>
      <c r="DB44" s="218"/>
      <c r="DC44" s="218"/>
      <c r="DD44" s="181"/>
      <c r="DE44" s="218"/>
      <c r="DF44" s="218"/>
      <c r="DG44" s="204"/>
      <c r="DH44" s="219"/>
      <c r="DI44" s="219"/>
      <c r="DL44" s="220"/>
      <c r="DM44" s="204"/>
      <c r="DN44" s="219"/>
      <c r="DO44" s="219"/>
      <c r="DQ44" s="219"/>
      <c r="DR44" s="219"/>
      <c r="DS44" s="195"/>
      <c r="DU44" s="204"/>
      <c r="DV44" s="218"/>
      <c r="DW44" s="218"/>
      <c r="DX44" s="181"/>
      <c r="DY44" s="218"/>
      <c r="DZ44" s="218"/>
      <c r="EA44" s="204"/>
      <c r="EC44" s="221"/>
      <c r="EF44" s="220"/>
      <c r="EG44" s="204"/>
      <c r="EH44" s="219"/>
      <c r="EI44" s="219"/>
      <c r="EK44" s="219"/>
      <c r="EL44" s="219"/>
      <c r="EM44" s="195"/>
      <c r="EO44" s="204"/>
      <c r="EP44" s="218"/>
      <c r="EQ44" s="218"/>
      <c r="ER44" s="181"/>
      <c r="ES44" s="218"/>
      <c r="ET44" s="218"/>
      <c r="EU44" s="204"/>
      <c r="EV44" s="219"/>
      <c r="EW44" s="219"/>
      <c r="EZ44" s="220"/>
      <c r="FA44" s="204"/>
      <c r="FB44" s="219"/>
      <c r="FC44" s="219"/>
      <c r="FE44" s="219"/>
      <c r="FF44" s="219"/>
      <c r="FG44" s="195"/>
      <c r="FI44" s="204"/>
      <c r="FJ44" s="218"/>
      <c r="FK44" s="218"/>
      <c r="FL44" s="181"/>
      <c r="FM44" s="218"/>
      <c r="FN44" s="218"/>
      <c r="FO44" s="204"/>
      <c r="FP44" s="219"/>
      <c r="FQ44" s="219"/>
      <c r="FT44" s="220"/>
      <c r="FU44" s="204"/>
      <c r="FV44" s="219"/>
      <c r="FW44" s="219"/>
      <c r="FY44" s="219"/>
      <c r="FZ44" s="219"/>
      <c r="GA44" s="190"/>
      <c r="GB44" s="224"/>
      <c r="GC44" s="224"/>
      <c r="GD44" s="225"/>
      <c r="GE44" s="181"/>
      <c r="GF44" s="226"/>
      <c r="GG44" s="225"/>
      <c r="GH44" s="181"/>
      <c r="GI44" s="201"/>
      <c r="GJ44" s="181"/>
      <c r="GK44" s="181"/>
      <c r="GL44" s="181"/>
      <c r="GM44" s="181"/>
      <c r="GN44" s="202"/>
      <c r="GO44" s="181"/>
      <c r="GP44" s="181"/>
      <c r="GQ44" s="181"/>
      <c r="GR44" s="181"/>
      <c r="GS44" s="181"/>
      <c r="GT44" s="181"/>
      <c r="GU44" s="190"/>
      <c r="GV44" s="224"/>
      <c r="GW44" s="224"/>
      <c r="GX44" s="225"/>
      <c r="GY44" s="181"/>
      <c r="GZ44" s="226"/>
      <c r="HA44" s="225"/>
      <c r="HB44" s="181"/>
      <c r="HC44" s="201"/>
      <c r="HD44" s="181"/>
      <c r="HE44" s="181"/>
      <c r="HF44" s="181"/>
      <c r="HG44" s="181"/>
      <c r="HH44" s="202"/>
      <c r="HI44" s="181"/>
      <c r="HJ44" s="181"/>
      <c r="HK44" s="181"/>
      <c r="HL44" s="181"/>
      <c r="HM44" s="181"/>
      <c r="HN44" s="181"/>
      <c r="HO44" s="190"/>
      <c r="HP44" s="224"/>
      <c r="HQ44" s="224"/>
      <c r="HR44" s="225"/>
      <c r="HS44" s="181"/>
      <c r="HT44" s="226"/>
      <c r="HU44" s="225"/>
      <c r="HV44" s="181"/>
      <c r="HW44" s="201"/>
      <c r="HX44" s="181"/>
      <c r="HY44" s="181"/>
      <c r="HZ44" s="181"/>
      <c r="IA44" s="181"/>
      <c r="IB44" s="202"/>
      <c r="IC44" s="181"/>
      <c r="ID44" s="181"/>
      <c r="IE44" s="181"/>
      <c r="IF44" s="181"/>
      <c r="IG44" s="181"/>
      <c r="IH44" s="181"/>
      <c r="II44" s="190"/>
      <c r="IJ44" s="224"/>
      <c r="IK44" s="224"/>
      <c r="IL44" s="225"/>
      <c r="IM44" s="181"/>
      <c r="IN44" s="226"/>
      <c r="IO44" s="225"/>
      <c r="IP44" s="181"/>
      <c r="IQ44" s="201"/>
      <c r="IR44" s="181"/>
      <c r="IS44" s="181"/>
      <c r="IT44" s="181"/>
      <c r="IU44" s="181"/>
      <c r="IV44" s="202"/>
      <c r="IW44" s="181"/>
      <c r="IX44" s="181"/>
      <c r="IY44" s="181"/>
      <c r="IZ44" s="181"/>
      <c r="JA44" s="181"/>
      <c r="JB44" s="181"/>
    </row>
    <row r="45" spans="2:262" s="193" customFormat="1" ht="13.5" customHeight="1">
      <c r="B45" s="181"/>
      <c r="C45" s="195"/>
      <c r="E45" s="204"/>
      <c r="F45" s="218"/>
      <c r="G45" s="219"/>
      <c r="H45" s="181"/>
      <c r="I45" s="218"/>
      <c r="J45" s="219"/>
      <c r="K45" s="204"/>
      <c r="L45" s="219"/>
      <c r="M45" s="219"/>
      <c r="P45" s="220"/>
      <c r="Q45" s="204"/>
      <c r="R45" s="219"/>
      <c r="S45" s="219"/>
      <c r="U45" s="219"/>
      <c r="V45" s="219"/>
      <c r="W45" s="195"/>
      <c r="Y45" s="204"/>
      <c r="Z45" s="218"/>
      <c r="AA45" s="218"/>
      <c r="AB45" s="181"/>
      <c r="AC45" s="218"/>
      <c r="AD45" s="218"/>
      <c r="AE45" s="204"/>
      <c r="AF45" s="219"/>
      <c r="AG45" s="219"/>
      <c r="AJ45" s="220"/>
      <c r="AK45" s="204"/>
      <c r="AM45" s="219"/>
      <c r="AO45" s="219"/>
      <c r="AP45" s="219"/>
      <c r="AQ45" s="195"/>
      <c r="AS45" s="204"/>
      <c r="AT45" s="218"/>
      <c r="AU45" s="218"/>
      <c r="AV45" s="181"/>
      <c r="AW45" s="218"/>
      <c r="AX45" s="218"/>
      <c r="AY45" s="204"/>
      <c r="AZ45" s="219"/>
      <c r="BA45" s="219"/>
      <c r="BD45" s="220"/>
      <c r="BE45" s="204"/>
      <c r="BF45" s="219"/>
      <c r="BG45" s="219"/>
      <c r="BI45" s="219"/>
      <c r="BJ45" s="219"/>
      <c r="BK45" s="195"/>
      <c r="BM45" s="204"/>
      <c r="BN45" s="218"/>
      <c r="BO45" s="218"/>
      <c r="BP45" s="181"/>
      <c r="BQ45" s="218"/>
      <c r="BR45" s="218"/>
      <c r="BS45" s="204"/>
      <c r="BT45" s="219"/>
      <c r="BU45" s="219"/>
      <c r="BX45" s="220"/>
      <c r="BY45" s="204"/>
      <c r="BZ45" s="219"/>
      <c r="CA45" s="219"/>
      <c r="CC45" s="219"/>
      <c r="CD45" s="219"/>
      <c r="CE45" s="204"/>
      <c r="CG45" s="204"/>
      <c r="CH45" s="218"/>
      <c r="CI45" s="218"/>
      <c r="CJ45" s="181"/>
      <c r="CK45" s="218"/>
      <c r="CL45" s="218"/>
      <c r="CM45" s="204"/>
      <c r="CN45" s="219"/>
      <c r="CO45" s="219"/>
      <c r="CR45" s="220"/>
      <c r="CS45" s="204"/>
      <c r="CT45" s="219"/>
      <c r="CU45" s="219"/>
      <c r="CW45" s="219"/>
      <c r="CX45" s="219"/>
      <c r="CY45" s="195"/>
      <c r="DA45" s="204"/>
      <c r="DB45" s="218"/>
      <c r="DC45" s="218"/>
      <c r="DD45" s="181"/>
      <c r="DE45" s="218"/>
      <c r="DF45" s="218"/>
      <c r="DG45" s="204"/>
      <c r="DH45" s="219"/>
      <c r="DI45" s="219"/>
      <c r="DL45" s="220"/>
      <c r="DM45" s="204"/>
      <c r="DN45" s="219"/>
      <c r="DO45" s="219"/>
      <c r="DQ45" s="219"/>
      <c r="DR45" s="219"/>
      <c r="DS45" s="195"/>
      <c r="DU45" s="204"/>
      <c r="DV45" s="218"/>
      <c r="DW45" s="218"/>
      <c r="DX45" s="181"/>
      <c r="DY45" s="218"/>
      <c r="DZ45" s="218"/>
      <c r="EA45" s="204"/>
      <c r="EC45" s="221"/>
      <c r="EF45" s="220"/>
      <c r="EG45" s="204"/>
      <c r="EH45" s="219"/>
      <c r="EI45" s="219"/>
      <c r="EK45" s="219"/>
      <c r="EL45" s="219"/>
      <c r="EM45" s="195"/>
      <c r="EO45" s="204"/>
      <c r="EP45" s="218"/>
      <c r="EQ45" s="218"/>
      <c r="ER45" s="181"/>
      <c r="ES45" s="218"/>
      <c r="ET45" s="218"/>
      <c r="EU45" s="204"/>
      <c r="EV45" s="219"/>
      <c r="EW45" s="219"/>
      <c r="EZ45" s="220"/>
      <c r="FA45" s="204"/>
      <c r="FB45" s="219"/>
      <c r="FC45" s="219"/>
      <c r="FE45" s="219"/>
      <c r="FF45" s="219"/>
      <c r="FG45" s="195"/>
      <c r="FI45" s="204"/>
      <c r="FJ45" s="218"/>
      <c r="FK45" s="218"/>
      <c r="FL45" s="181"/>
      <c r="FM45" s="218"/>
      <c r="FN45" s="218"/>
      <c r="FO45" s="204"/>
      <c r="FP45" s="219"/>
      <c r="FQ45" s="219"/>
      <c r="FT45" s="220"/>
      <c r="FU45" s="204"/>
      <c r="FV45" s="219"/>
      <c r="FW45" s="219"/>
      <c r="FY45" s="219"/>
      <c r="FZ45" s="219"/>
      <c r="GA45" s="190"/>
      <c r="GB45" s="224"/>
      <c r="GC45" s="224"/>
      <c r="GD45" s="225"/>
      <c r="GE45" s="181"/>
      <c r="GF45" s="226"/>
      <c r="GG45" s="225"/>
      <c r="GH45" s="181"/>
      <c r="GI45" s="201"/>
      <c r="GJ45" s="181"/>
      <c r="GK45" s="181"/>
      <c r="GL45" s="181"/>
      <c r="GM45" s="181"/>
      <c r="GN45" s="202"/>
      <c r="GO45" s="181"/>
      <c r="GP45" s="181"/>
      <c r="GQ45" s="181"/>
      <c r="GR45" s="181"/>
      <c r="GS45" s="181"/>
      <c r="GT45" s="181"/>
      <c r="GU45" s="190"/>
      <c r="GV45" s="224"/>
      <c r="GW45" s="224"/>
      <c r="GX45" s="225"/>
      <c r="GY45" s="181"/>
      <c r="GZ45" s="226"/>
      <c r="HA45" s="225"/>
      <c r="HB45" s="181"/>
      <c r="HC45" s="201"/>
      <c r="HD45" s="181"/>
      <c r="HE45" s="181"/>
      <c r="HF45" s="181"/>
      <c r="HG45" s="181"/>
      <c r="HH45" s="202"/>
      <c r="HI45" s="181"/>
      <c r="HJ45" s="181"/>
      <c r="HK45" s="181"/>
      <c r="HL45" s="181"/>
      <c r="HM45" s="181"/>
      <c r="HN45" s="181"/>
      <c r="HO45" s="190"/>
      <c r="HP45" s="224"/>
      <c r="HQ45" s="224"/>
      <c r="HR45" s="225"/>
      <c r="HS45" s="181"/>
      <c r="HT45" s="226"/>
      <c r="HU45" s="225"/>
      <c r="HV45" s="181"/>
      <c r="HW45" s="201"/>
      <c r="HX45" s="181"/>
      <c r="HY45" s="181"/>
      <c r="HZ45" s="181"/>
      <c r="IA45" s="181"/>
      <c r="IB45" s="202"/>
      <c r="IC45" s="181"/>
      <c r="ID45" s="181"/>
      <c r="IE45" s="181"/>
      <c r="IF45" s="181"/>
      <c r="IG45" s="181"/>
      <c r="IH45" s="181"/>
      <c r="II45" s="190"/>
      <c r="IJ45" s="224"/>
      <c r="IK45" s="224"/>
      <c r="IL45" s="225"/>
      <c r="IM45" s="181"/>
      <c r="IN45" s="226"/>
      <c r="IO45" s="225"/>
      <c r="IP45" s="181"/>
      <c r="IQ45" s="201"/>
      <c r="IR45" s="181"/>
      <c r="IS45" s="181"/>
      <c r="IT45" s="181"/>
      <c r="IU45" s="181"/>
      <c r="IV45" s="202"/>
      <c r="IW45" s="181"/>
      <c r="IX45" s="181"/>
      <c r="IY45" s="181"/>
      <c r="IZ45" s="181"/>
      <c r="JA45" s="181"/>
      <c r="JB45" s="181"/>
    </row>
    <row r="46" spans="2:262" s="193" customFormat="1" ht="13.5" customHeight="1">
      <c r="B46" s="181"/>
      <c r="C46" s="195"/>
      <c r="E46" s="204"/>
      <c r="F46" s="218"/>
      <c r="G46" s="219"/>
      <c r="H46" s="181"/>
      <c r="I46" s="218"/>
      <c r="J46" s="219"/>
      <c r="K46" s="204"/>
      <c r="L46" s="219"/>
      <c r="M46" s="219"/>
      <c r="P46" s="220"/>
      <c r="Q46" s="204"/>
      <c r="R46" s="219"/>
      <c r="S46" s="219"/>
      <c r="U46" s="219"/>
      <c r="V46" s="219"/>
      <c r="W46" s="195"/>
      <c r="Y46" s="204"/>
      <c r="Z46" s="218"/>
      <c r="AA46" s="218"/>
      <c r="AB46" s="181"/>
      <c r="AC46" s="218"/>
      <c r="AD46" s="218"/>
      <c r="AE46" s="204"/>
      <c r="AF46" s="219"/>
      <c r="AG46" s="219"/>
      <c r="AJ46" s="220"/>
      <c r="AK46" s="204"/>
      <c r="AM46" s="219"/>
      <c r="AO46" s="219"/>
      <c r="AP46" s="219"/>
      <c r="AQ46" s="195"/>
      <c r="AS46" s="204"/>
      <c r="AT46" s="218"/>
      <c r="AU46" s="218"/>
      <c r="AV46" s="181"/>
      <c r="AW46" s="218"/>
      <c r="AX46" s="218"/>
      <c r="AY46" s="204"/>
      <c r="AZ46" s="219"/>
      <c r="BA46" s="219"/>
      <c r="BD46" s="220"/>
      <c r="BE46" s="204"/>
      <c r="BF46" s="219"/>
      <c r="BG46" s="219"/>
      <c r="BI46" s="219"/>
      <c r="BJ46" s="219"/>
      <c r="BK46" s="195"/>
      <c r="BM46" s="204"/>
      <c r="BN46" s="218"/>
      <c r="BO46" s="218"/>
      <c r="BP46" s="181"/>
      <c r="BQ46" s="218"/>
      <c r="BR46" s="218"/>
      <c r="BS46" s="204"/>
      <c r="BT46" s="219"/>
      <c r="BU46" s="219"/>
      <c r="BX46" s="220"/>
      <c r="BY46" s="204"/>
      <c r="BZ46" s="219"/>
      <c r="CA46" s="219"/>
      <c r="CC46" s="219"/>
      <c r="CD46" s="219"/>
      <c r="CE46" s="204"/>
      <c r="CG46" s="204"/>
      <c r="CH46" s="218"/>
      <c r="CI46" s="218"/>
      <c r="CJ46" s="181"/>
      <c r="CK46" s="218"/>
      <c r="CL46" s="218"/>
      <c r="CM46" s="204"/>
      <c r="CN46" s="219"/>
      <c r="CO46" s="219"/>
      <c r="CR46" s="220"/>
      <c r="CS46" s="204"/>
      <c r="CT46" s="219"/>
      <c r="CU46" s="219"/>
      <c r="CW46" s="219"/>
      <c r="CX46" s="219"/>
      <c r="CY46" s="195"/>
      <c r="DA46" s="204"/>
      <c r="DB46" s="218"/>
      <c r="DC46" s="218"/>
      <c r="DD46" s="181"/>
      <c r="DE46" s="218"/>
      <c r="DF46" s="218"/>
      <c r="DG46" s="204"/>
      <c r="DH46" s="219"/>
      <c r="DI46" s="219"/>
      <c r="DL46" s="220"/>
      <c r="DM46" s="204"/>
      <c r="DN46" s="219"/>
      <c r="DO46" s="219"/>
      <c r="DQ46" s="219"/>
      <c r="DR46" s="219"/>
      <c r="DS46" s="195"/>
      <c r="DU46" s="204"/>
      <c r="DV46" s="218"/>
      <c r="DW46" s="218"/>
      <c r="DX46" s="181"/>
      <c r="DY46" s="218"/>
      <c r="DZ46" s="218"/>
      <c r="EA46" s="204"/>
      <c r="EC46" s="221"/>
      <c r="EF46" s="220"/>
      <c r="EG46" s="204"/>
      <c r="EH46" s="219"/>
      <c r="EI46" s="219"/>
      <c r="EK46" s="219"/>
      <c r="EL46" s="219"/>
      <c r="EM46" s="195"/>
      <c r="EO46" s="204"/>
      <c r="EP46" s="218"/>
      <c r="EQ46" s="218"/>
      <c r="ER46" s="181"/>
      <c r="ES46" s="218"/>
      <c r="ET46" s="218"/>
      <c r="EU46" s="204"/>
      <c r="EV46" s="219"/>
      <c r="EW46" s="219"/>
      <c r="EZ46" s="220"/>
      <c r="FA46" s="204"/>
      <c r="FB46" s="219"/>
      <c r="FC46" s="219"/>
      <c r="FE46" s="219"/>
      <c r="FF46" s="219"/>
      <c r="FG46" s="195"/>
      <c r="FI46" s="204"/>
      <c r="FJ46" s="218"/>
      <c r="FK46" s="218"/>
      <c r="FL46" s="181"/>
      <c r="FM46" s="218"/>
      <c r="FN46" s="218"/>
      <c r="FO46" s="204"/>
      <c r="FP46" s="219"/>
      <c r="FQ46" s="219"/>
      <c r="FT46" s="220"/>
      <c r="FU46" s="204"/>
      <c r="FV46" s="219"/>
      <c r="FW46" s="219"/>
      <c r="FY46" s="219"/>
      <c r="FZ46" s="219"/>
      <c r="GA46" s="190"/>
      <c r="GB46" s="224"/>
      <c r="GC46" s="224"/>
      <c r="GD46" s="225"/>
      <c r="GE46" s="181"/>
      <c r="GF46" s="226"/>
      <c r="GG46" s="225"/>
      <c r="GH46" s="181"/>
      <c r="GI46" s="201"/>
      <c r="GJ46" s="181"/>
      <c r="GK46" s="181"/>
      <c r="GL46" s="181"/>
      <c r="GM46" s="181"/>
      <c r="GN46" s="202"/>
      <c r="GO46" s="181"/>
      <c r="GP46" s="181"/>
      <c r="GQ46" s="181"/>
      <c r="GR46" s="181"/>
      <c r="GS46" s="181"/>
      <c r="GT46" s="181"/>
      <c r="GU46" s="190"/>
      <c r="GV46" s="224"/>
      <c r="GW46" s="224"/>
      <c r="GX46" s="225"/>
      <c r="GY46" s="181"/>
      <c r="GZ46" s="226"/>
      <c r="HA46" s="225"/>
      <c r="HB46" s="181"/>
      <c r="HC46" s="201"/>
      <c r="HD46" s="181"/>
      <c r="HE46" s="181"/>
      <c r="HF46" s="181"/>
      <c r="HG46" s="181"/>
      <c r="HH46" s="202"/>
      <c r="HI46" s="181"/>
      <c r="HJ46" s="181"/>
      <c r="HK46" s="181"/>
      <c r="HL46" s="181"/>
      <c r="HM46" s="181"/>
      <c r="HN46" s="181"/>
      <c r="HO46" s="190"/>
      <c r="HP46" s="224"/>
      <c r="HQ46" s="224"/>
      <c r="HR46" s="225"/>
      <c r="HS46" s="181"/>
      <c r="HT46" s="226"/>
      <c r="HU46" s="225"/>
      <c r="HV46" s="181"/>
      <c r="HW46" s="201"/>
      <c r="HX46" s="181"/>
      <c r="HY46" s="181"/>
      <c r="HZ46" s="181"/>
      <c r="IA46" s="181"/>
      <c r="IB46" s="202"/>
      <c r="IC46" s="181"/>
      <c r="ID46" s="181"/>
      <c r="IE46" s="181"/>
      <c r="IF46" s="181"/>
      <c r="IG46" s="181"/>
      <c r="IH46" s="181"/>
      <c r="II46" s="190"/>
      <c r="IJ46" s="224"/>
      <c r="IK46" s="224"/>
      <c r="IL46" s="225"/>
      <c r="IM46" s="181"/>
      <c r="IN46" s="226"/>
      <c r="IO46" s="225"/>
      <c r="IP46" s="181"/>
      <c r="IQ46" s="201"/>
      <c r="IR46" s="181"/>
      <c r="IS46" s="181"/>
      <c r="IT46" s="181"/>
      <c r="IU46" s="181"/>
      <c r="IV46" s="202"/>
      <c r="IW46" s="181"/>
      <c r="IX46" s="181"/>
      <c r="IY46" s="181"/>
      <c r="IZ46" s="181"/>
      <c r="JA46" s="181"/>
      <c r="JB46" s="181"/>
    </row>
    <row r="47" spans="2:262" s="193" customFormat="1" ht="13.5" customHeight="1">
      <c r="B47" s="181"/>
      <c r="C47" s="195"/>
      <c r="E47" s="204"/>
      <c r="F47" s="218"/>
      <c r="G47" s="219"/>
      <c r="H47" s="181"/>
      <c r="I47" s="218"/>
      <c r="J47" s="219"/>
      <c r="K47" s="204"/>
      <c r="L47" s="219"/>
      <c r="M47" s="219"/>
      <c r="P47" s="220"/>
      <c r="Q47" s="204"/>
      <c r="R47" s="219"/>
      <c r="S47" s="219"/>
      <c r="U47" s="219"/>
      <c r="V47" s="219"/>
      <c r="W47" s="195"/>
      <c r="Y47" s="204"/>
      <c r="Z47" s="218"/>
      <c r="AA47" s="218"/>
      <c r="AB47" s="181"/>
      <c r="AC47" s="218"/>
      <c r="AD47" s="218"/>
      <c r="AE47" s="204"/>
      <c r="AF47" s="219"/>
      <c r="AG47" s="219"/>
      <c r="AJ47" s="220"/>
      <c r="AK47" s="204"/>
      <c r="AM47" s="219"/>
      <c r="AO47" s="219"/>
      <c r="AP47" s="219"/>
      <c r="AQ47" s="195"/>
      <c r="AS47" s="204"/>
      <c r="AT47" s="218"/>
      <c r="AU47" s="218"/>
      <c r="AV47" s="181"/>
      <c r="AW47" s="218"/>
      <c r="AX47" s="218"/>
      <c r="AY47" s="204"/>
      <c r="AZ47" s="219"/>
      <c r="BA47" s="219"/>
      <c r="BD47" s="220"/>
      <c r="BE47" s="204"/>
      <c r="BF47" s="219"/>
      <c r="BG47" s="219"/>
      <c r="BI47" s="219"/>
      <c r="BJ47" s="219"/>
      <c r="BK47" s="195"/>
      <c r="BM47" s="204"/>
      <c r="BN47" s="218"/>
      <c r="BO47" s="218"/>
      <c r="BP47" s="181"/>
      <c r="BQ47" s="218"/>
      <c r="BR47" s="218"/>
      <c r="BS47" s="204"/>
      <c r="BT47" s="219"/>
      <c r="BU47" s="219"/>
      <c r="BX47" s="220"/>
      <c r="BY47" s="204"/>
      <c r="BZ47" s="219"/>
      <c r="CA47" s="219"/>
      <c r="CC47" s="219"/>
      <c r="CD47" s="219"/>
      <c r="CE47" s="204"/>
      <c r="CG47" s="204"/>
      <c r="CH47" s="218"/>
      <c r="CI47" s="218"/>
      <c r="CJ47" s="181"/>
      <c r="CK47" s="218"/>
      <c r="CL47" s="218"/>
      <c r="CM47" s="204"/>
      <c r="CN47" s="219"/>
      <c r="CO47" s="219"/>
      <c r="CR47" s="220"/>
      <c r="CS47" s="204"/>
      <c r="CT47" s="219"/>
      <c r="CU47" s="219"/>
      <c r="CW47" s="219"/>
      <c r="CX47" s="219"/>
      <c r="CY47" s="195"/>
      <c r="DA47" s="204"/>
      <c r="DB47" s="218"/>
      <c r="DC47" s="218"/>
      <c r="DD47" s="181"/>
      <c r="DE47" s="218"/>
      <c r="DF47" s="218"/>
      <c r="DG47" s="204"/>
      <c r="DH47" s="219"/>
      <c r="DI47" s="219"/>
      <c r="DL47" s="220"/>
      <c r="DM47" s="204"/>
      <c r="DN47" s="219"/>
      <c r="DO47" s="219"/>
      <c r="DQ47" s="219"/>
      <c r="DR47" s="219"/>
      <c r="DS47" s="195"/>
      <c r="DU47" s="204"/>
      <c r="DV47" s="218"/>
      <c r="DW47" s="218"/>
      <c r="DX47" s="181"/>
      <c r="DY47" s="218"/>
      <c r="DZ47" s="218"/>
      <c r="EA47" s="204"/>
      <c r="EC47" s="221"/>
      <c r="EF47" s="220"/>
      <c r="EG47" s="204"/>
      <c r="EH47" s="219"/>
      <c r="EI47" s="219"/>
      <c r="EK47" s="219"/>
      <c r="EL47" s="219"/>
      <c r="EM47" s="195"/>
      <c r="EO47" s="204"/>
      <c r="EP47" s="218"/>
      <c r="EQ47" s="218"/>
      <c r="ER47" s="181"/>
      <c r="ES47" s="218"/>
      <c r="ET47" s="218"/>
      <c r="EU47" s="204"/>
      <c r="EV47" s="219"/>
      <c r="EW47" s="219"/>
      <c r="EZ47" s="220"/>
      <c r="FA47" s="204"/>
      <c r="FB47" s="219"/>
      <c r="FC47" s="219"/>
      <c r="FE47" s="219"/>
      <c r="FF47" s="219"/>
      <c r="FG47" s="195"/>
      <c r="FI47" s="204"/>
      <c r="FJ47" s="218"/>
      <c r="FK47" s="218"/>
      <c r="FL47" s="181"/>
      <c r="FM47" s="218"/>
      <c r="FN47" s="218"/>
      <c r="FO47" s="204"/>
      <c r="FP47" s="219"/>
      <c r="FQ47" s="219"/>
      <c r="FT47" s="220"/>
      <c r="FU47" s="204"/>
      <c r="FV47" s="219"/>
      <c r="FW47" s="219"/>
      <c r="FY47" s="219"/>
      <c r="FZ47" s="219"/>
      <c r="GA47" s="190"/>
      <c r="GB47" s="224"/>
      <c r="GC47" s="224"/>
      <c r="GD47" s="225"/>
      <c r="GE47" s="181"/>
      <c r="GF47" s="226"/>
      <c r="GG47" s="225"/>
      <c r="GH47" s="181"/>
      <c r="GI47" s="201"/>
      <c r="GJ47" s="181"/>
      <c r="GK47" s="181"/>
      <c r="GL47" s="181"/>
      <c r="GM47" s="181"/>
      <c r="GN47" s="202"/>
      <c r="GO47" s="181"/>
      <c r="GP47" s="181"/>
      <c r="GQ47" s="181"/>
      <c r="GR47" s="181"/>
      <c r="GS47" s="181"/>
      <c r="GT47" s="181"/>
      <c r="GU47" s="190"/>
      <c r="GV47" s="224"/>
      <c r="GW47" s="224"/>
      <c r="GX47" s="225"/>
      <c r="GY47" s="181"/>
      <c r="GZ47" s="226"/>
      <c r="HA47" s="225"/>
      <c r="HB47" s="181"/>
      <c r="HC47" s="201"/>
      <c r="HD47" s="181"/>
      <c r="HE47" s="181"/>
      <c r="HF47" s="181"/>
      <c r="HG47" s="181"/>
      <c r="HH47" s="202"/>
      <c r="HI47" s="181"/>
      <c r="HJ47" s="181"/>
      <c r="HK47" s="181"/>
      <c r="HL47" s="181"/>
      <c r="HM47" s="181"/>
      <c r="HN47" s="181"/>
      <c r="HO47" s="190"/>
      <c r="HP47" s="224"/>
      <c r="HQ47" s="224"/>
      <c r="HR47" s="225"/>
      <c r="HS47" s="181"/>
      <c r="HT47" s="226"/>
      <c r="HU47" s="225"/>
      <c r="HV47" s="181"/>
      <c r="HW47" s="201"/>
      <c r="HX47" s="181"/>
      <c r="HY47" s="181"/>
      <c r="HZ47" s="181"/>
      <c r="IA47" s="181"/>
      <c r="IB47" s="202"/>
      <c r="IC47" s="181"/>
      <c r="ID47" s="181"/>
      <c r="IE47" s="181"/>
      <c r="IF47" s="181"/>
      <c r="IG47" s="181"/>
      <c r="IH47" s="181"/>
      <c r="II47" s="190"/>
      <c r="IJ47" s="224"/>
      <c r="IK47" s="224"/>
      <c r="IL47" s="225"/>
      <c r="IM47" s="181"/>
      <c r="IN47" s="226"/>
      <c r="IO47" s="225"/>
      <c r="IP47" s="181"/>
      <c r="IQ47" s="201"/>
      <c r="IR47" s="181"/>
      <c r="IS47" s="181"/>
      <c r="IT47" s="181"/>
      <c r="IU47" s="181"/>
      <c r="IV47" s="202"/>
      <c r="IW47" s="181"/>
      <c r="IX47" s="181"/>
      <c r="IY47" s="181"/>
      <c r="IZ47" s="181"/>
      <c r="JA47" s="181"/>
      <c r="JB47" s="181"/>
    </row>
    <row r="48" spans="2:262" s="193" customFormat="1" ht="13.5" customHeight="1">
      <c r="B48" s="181"/>
      <c r="C48" s="195"/>
      <c r="E48" s="204"/>
      <c r="F48" s="218"/>
      <c r="G48" s="219"/>
      <c r="H48" s="181"/>
      <c r="I48" s="218"/>
      <c r="J48" s="219"/>
      <c r="K48" s="204"/>
      <c r="L48" s="219"/>
      <c r="M48" s="219"/>
      <c r="P48" s="220"/>
      <c r="Q48" s="204"/>
      <c r="R48" s="219"/>
      <c r="S48" s="219"/>
      <c r="U48" s="219"/>
      <c r="V48" s="219"/>
      <c r="W48" s="195"/>
      <c r="Y48" s="204"/>
      <c r="Z48" s="218"/>
      <c r="AA48" s="218"/>
      <c r="AB48" s="181"/>
      <c r="AC48" s="218"/>
      <c r="AD48" s="218"/>
      <c r="AE48" s="204"/>
      <c r="AF48" s="219"/>
      <c r="AG48" s="219"/>
      <c r="AJ48" s="220"/>
      <c r="AK48" s="204"/>
      <c r="AM48" s="219"/>
      <c r="AO48" s="219"/>
      <c r="AP48" s="219"/>
      <c r="AQ48" s="195"/>
      <c r="AS48" s="204"/>
      <c r="AT48" s="218"/>
      <c r="AU48" s="218"/>
      <c r="AV48" s="181"/>
      <c r="AW48" s="218"/>
      <c r="AX48" s="218"/>
      <c r="AY48" s="204"/>
      <c r="AZ48" s="219"/>
      <c r="BA48" s="219"/>
      <c r="BD48" s="220"/>
      <c r="BE48" s="204"/>
      <c r="BF48" s="219"/>
      <c r="BG48" s="219"/>
      <c r="BI48" s="219"/>
      <c r="BJ48" s="219"/>
      <c r="BK48" s="195"/>
      <c r="BM48" s="204"/>
      <c r="BN48" s="218"/>
      <c r="BO48" s="218"/>
      <c r="BP48" s="181"/>
      <c r="BQ48" s="218"/>
      <c r="BR48" s="218"/>
      <c r="BS48" s="204"/>
      <c r="BT48" s="219"/>
      <c r="BU48" s="219"/>
      <c r="BX48" s="220"/>
      <c r="BY48" s="204"/>
      <c r="BZ48" s="219"/>
      <c r="CA48" s="219"/>
      <c r="CC48" s="219"/>
      <c r="CD48" s="219"/>
      <c r="CE48" s="204"/>
      <c r="CG48" s="204"/>
      <c r="CH48" s="218"/>
      <c r="CI48" s="218"/>
      <c r="CJ48" s="181"/>
      <c r="CK48" s="218"/>
      <c r="CL48" s="218"/>
      <c r="CM48" s="204"/>
      <c r="CN48" s="219"/>
      <c r="CO48" s="219"/>
      <c r="CR48" s="220"/>
      <c r="CS48" s="204"/>
      <c r="CT48" s="219"/>
      <c r="CU48" s="219"/>
      <c r="CW48" s="219"/>
      <c r="CX48" s="219"/>
      <c r="CY48" s="195"/>
      <c r="DA48" s="204"/>
      <c r="DB48" s="218"/>
      <c r="DC48" s="218"/>
      <c r="DD48" s="181"/>
      <c r="DE48" s="218"/>
      <c r="DF48" s="218"/>
      <c r="DG48" s="204"/>
      <c r="DH48" s="219"/>
      <c r="DI48" s="219"/>
      <c r="DL48" s="220"/>
      <c r="DM48" s="204"/>
      <c r="DN48" s="219"/>
      <c r="DO48" s="219"/>
      <c r="DQ48" s="219"/>
      <c r="DR48" s="219"/>
      <c r="DS48" s="195"/>
      <c r="DU48" s="204"/>
      <c r="DV48" s="218"/>
      <c r="DW48" s="218"/>
      <c r="DX48" s="181"/>
      <c r="DY48" s="218"/>
      <c r="DZ48" s="218"/>
      <c r="EA48" s="204"/>
      <c r="EC48" s="221"/>
      <c r="EF48" s="220"/>
      <c r="EG48" s="204"/>
      <c r="EH48" s="219"/>
      <c r="EI48" s="219"/>
      <c r="EK48" s="219"/>
      <c r="EL48" s="219"/>
      <c r="EM48" s="195"/>
      <c r="EO48" s="204"/>
      <c r="EP48" s="218"/>
      <c r="EQ48" s="218"/>
      <c r="ER48" s="181"/>
      <c r="ES48" s="218"/>
      <c r="ET48" s="218"/>
      <c r="EU48" s="204"/>
      <c r="EV48" s="219"/>
      <c r="EW48" s="219"/>
      <c r="EZ48" s="220"/>
      <c r="FA48" s="204"/>
      <c r="FB48" s="219"/>
      <c r="FC48" s="219"/>
      <c r="FE48" s="219"/>
      <c r="FF48" s="219"/>
      <c r="FG48" s="195"/>
      <c r="FI48" s="204"/>
      <c r="FJ48" s="218"/>
      <c r="FK48" s="218"/>
      <c r="FL48" s="181"/>
      <c r="FM48" s="218"/>
      <c r="FN48" s="218"/>
      <c r="FO48" s="204"/>
      <c r="FP48" s="219"/>
      <c r="FQ48" s="219"/>
      <c r="FT48" s="220"/>
      <c r="FU48" s="204"/>
      <c r="FV48" s="219"/>
      <c r="FW48" s="219"/>
      <c r="FY48" s="219"/>
      <c r="FZ48" s="219"/>
      <c r="GA48" s="190"/>
      <c r="GB48" s="224"/>
      <c r="GC48" s="224"/>
      <c r="GD48" s="225"/>
      <c r="GE48" s="181"/>
      <c r="GF48" s="226"/>
      <c r="GG48" s="225"/>
      <c r="GH48" s="181"/>
      <c r="GI48" s="201"/>
      <c r="GJ48" s="181"/>
      <c r="GK48" s="181"/>
      <c r="GL48" s="181"/>
      <c r="GM48" s="181"/>
      <c r="GN48" s="202"/>
      <c r="GO48" s="181"/>
      <c r="GP48" s="181"/>
      <c r="GQ48" s="181"/>
      <c r="GR48" s="181"/>
      <c r="GS48" s="181"/>
      <c r="GT48" s="181"/>
      <c r="GU48" s="190"/>
      <c r="GV48" s="224"/>
      <c r="GW48" s="224"/>
      <c r="GX48" s="225"/>
      <c r="GY48" s="181"/>
      <c r="GZ48" s="226"/>
      <c r="HA48" s="225"/>
      <c r="HB48" s="181"/>
      <c r="HC48" s="201"/>
      <c r="HD48" s="181"/>
      <c r="HE48" s="181"/>
      <c r="HF48" s="181"/>
      <c r="HG48" s="181"/>
      <c r="HH48" s="202"/>
      <c r="HI48" s="181"/>
      <c r="HJ48" s="181"/>
      <c r="HK48" s="181"/>
      <c r="HL48" s="181"/>
      <c r="HM48" s="181"/>
      <c r="HN48" s="181"/>
      <c r="HO48" s="190"/>
      <c r="HP48" s="224"/>
      <c r="HQ48" s="224"/>
      <c r="HR48" s="225"/>
      <c r="HS48" s="181"/>
      <c r="HT48" s="226"/>
      <c r="HU48" s="225"/>
      <c r="HV48" s="181"/>
      <c r="HW48" s="201"/>
      <c r="HX48" s="181"/>
      <c r="HY48" s="181"/>
      <c r="HZ48" s="181"/>
      <c r="IA48" s="181"/>
      <c r="IB48" s="202"/>
      <c r="IC48" s="181"/>
      <c r="ID48" s="181"/>
      <c r="IE48" s="181"/>
      <c r="IF48" s="181"/>
      <c r="IG48" s="181"/>
      <c r="IH48" s="181"/>
      <c r="II48" s="190"/>
      <c r="IJ48" s="224"/>
      <c r="IK48" s="224"/>
      <c r="IL48" s="225"/>
      <c r="IM48" s="181"/>
      <c r="IN48" s="226"/>
      <c r="IO48" s="225"/>
      <c r="IP48" s="181"/>
      <c r="IQ48" s="201"/>
      <c r="IR48" s="181"/>
      <c r="IS48" s="181"/>
      <c r="IT48" s="181"/>
      <c r="IU48" s="181"/>
      <c r="IV48" s="202"/>
      <c r="IW48" s="181"/>
      <c r="IX48" s="181"/>
      <c r="IY48" s="181"/>
      <c r="IZ48" s="181"/>
      <c r="JA48" s="181"/>
      <c r="JB48" s="181"/>
    </row>
    <row r="49" spans="2:262" s="193" customFormat="1" ht="13.5" customHeight="1">
      <c r="B49" s="181"/>
      <c r="C49" s="195"/>
      <c r="E49" s="204"/>
      <c r="F49" s="218"/>
      <c r="G49" s="219"/>
      <c r="H49" s="181"/>
      <c r="I49" s="218"/>
      <c r="J49" s="219"/>
      <c r="K49" s="204"/>
      <c r="L49" s="219"/>
      <c r="M49" s="219"/>
      <c r="P49" s="220"/>
      <c r="Q49" s="204"/>
      <c r="R49" s="219"/>
      <c r="S49" s="219"/>
      <c r="U49" s="219"/>
      <c r="V49" s="219"/>
      <c r="W49" s="195"/>
      <c r="Y49" s="204"/>
      <c r="Z49" s="218"/>
      <c r="AA49" s="218"/>
      <c r="AB49" s="181"/>
      <c r="AC49" s="218"/>
      <c r="AD49" s="218"/>
      <c r="AE49" s="204"/>
      <c r="AF49" s="219"/>
      <c r="AG49" s="219"/>
      <c r="AJ49" s="220"/>
      <c r="AK49" s="204"/>
      <c r="AM49" s="219"/>
      <c r="AO49" s="219"/>
      <c r="AP49" s="219"/>
      <c r="AQ49" s="195"/>
      <c r="AS49" s="204"/>
      <c r="AT49" s="218"/>
      <c r="AU49" s="218"/>
      <c r="AV49" s="181"/>
      <c r="AW49" s="218"/>
      <c r="AX49" s="218"/>
      <c r="AY49" s="204"/>
      <c r="AZ49" s="219"/>
      <c r="BA49" s="219"/>
      <c r="BD49" s="220"/>
      <c r="BE49" s="204"/>
      <c r="BF49" s="219"/>
      <c r="BG49" s="219"/>
      <c r="BI49" s="219"/>
      <c r="BJ49" s="219"/>
      <c r="BK49" s="195"/>
      <c r="BM49" s="204"/>
      <c r="BN49" s="218"/>
      <c r="BO49" s="218"/>
      <c r="BP49" s="181"/>
      <c r="BQ49" s="218"/>
      <c r="BR49" s="218"/>
      <c r="BS49" s="204"/>
      <c r="BT49" s="219"/>
      <c r="BU49" s="219"/>
      <c r="BX49" s="220"/>
      <c r="BY49" s="204"/>
      <c r="BZ49" s="219"/>
      <c r="CA49" s="219"/>
      <c r="CC49" s="219"/>
      <c r="CD49" s="219"/>
      <c r="CE49" s="204"/>
      <c r="CG49" s="204"/>
      <c r="CH49" s="218"/>
      <c r="CI49" s="218"/>
      <c r="CJ49" s="181"/>
      <c r="CK49" s="218"/>
      <c r="CL49" s="218"/>
      <c r="CM49" s="204"/>
      <c r="CN49" s="219"/>
      <c r="CO49" s="219"/>
      <c r="CR49" s="220"/>
      <c r="CS49" s="204"/>
      <c r="CT49" s="219"/>
      <c r="CU49" s="219"/>
      <c r="CW49" s="219"/>
      <c r="CX49" s="219"/>
      <c r="CY49" s="195"/>
      <c r="DA49" s="204"/>
      <c r="DB49" s="218"/>
      <c r="DC49" s="218"/>
      <c r="DD49" s="181"/>
      <c r="DE49" s="218"/>
      <c r="DF49" s="218"/>
      <c r="DG49" s="204"/>
      <c r="DH49" s="219"/>
      <c r="DI49" s="219"/>
      <c r="DL49" s="220"/>
      <c r="DM49" s="204"/>
      <c r="DN49" s="219"/>
      <c r="DO49" s="219"/>
      <c r="DQ49" s="219"/>
      <c r="DR49" s="219"/>
      <c r="DS49" s="195"/>
      <c r="DU49" s="204"/>
      <c r="DV49" s="218"/>
      <c r="DW49" s="218"/>
      <c r="DX49" s="181"/>
      <c r="DY49" s="218"/>
      <c r="DZ49" s="218"/>
      <c r="EA49" s="204"/>
      <c r="EC49" s="221"/>
      <c r="EF49" s="220"/>
      <c r="EG49" s="204"/>
      <c r="EH49" s="219"/>
      <c r="EI49" s="219"/>
      <c r="EK49" s="219"/>
      <c r="EL49" s="219"/>
      <c r="EM49" s="195"/>
      <c r="EO49" s="204"/>
      <c r="EP49" s="218"/>
      <c r="EQ49" s="218"/>
      <c r="ER49" s="181"/>
      <c r="ES49" s="218"/>
      <c r="ET49" s="218"/>
      <c r="EU49" s="204"/>
      <c r="EV49" s="219"/>
      <c r="EW49" s="219"/>
      <c r="EZ49" s="220"/>
      <c r="FA49" s="204"/>
      <c r="FB49" s="219"/>
      <c r="FC49" s="219"/>
      <c r="FE49" s="219"/>
      <c r="FF49" s="219"/>
      <c r="FG49" s="195"/>
      <c r="FI49" s="204"/>
      <c r="FJ49" s="218"/>
      <c r="FK49" s="218"/>
      <c r="FL49" s="181"/>
      <c r="FM49" s="218"/>
      <c r="FN49" s="218"/>
      <c r="FO49" s="204"/>
      <c r="FP49" s="219"/>
      <c r="FQ49" s="219"/>
      <c r="FT49" s="220"/>
      <c r="FU49" s="204"/>
      <c r="FV49" s="219"/>
      <c r="FW49" s="219"/>
      <c r="FY49" s="219"/>
      <c r="FZ49" s="219"/>
      <c r="GA49" s="190"/>
      <c r="GB49" s="224"/>
      <c r="GC49" s="224"/>
      <c r="GD49" s="225"/>
      <c r="GE49" s="181"/>
      <c r="GF49" s="226"/>
      <c r="GG49" s="225"/>
      <c r="GH49" s="181"/>
      <c r="GI49" s="201"/>
      <c r="GJ49" s="181"/>
      <c r="GK49" s="181"/>
      <c r="GL49" s="181"/>
      <c r="GM49" s="181"/>
      <c r="GN49" s="202"/>
      <c r="GO49" s="181"/>
      <c r="GP49" s="181"/>
      <c r="GQ49" s="181"/>
      <c r="GR49" s="181"/>
      <c r="GS49" s="181"/>
      <c r="GT49" s="181"/>
      <c r="GU49" s="190"/>
      <c r="GV49" s="224"/>
      <c r="GW49" s="224"/>
      <c r="GX49" s="225"/>
      <c r="GY49" s="181"/>
      <c r="GZ49" s="226"/>
      <c r="HA49" s="225"/>
      <c r="HB49" s="181"/>
      <c r="HC49" s="201"/>
      <c r="HD49" s="181"/>
      <c r="HE49" s="181"/>
      <c r="HF49" s="181"/>
      <c r="HG49" s="181"/>
      <c r="HH49" s="202"/>
      <c r="HI49" s="181"/>
      <c r="HJ49" s="181"/>
      <c r="HK49" s="181"/>
      <c r="HL49" s="181"/>
      <c r="HM49" s="181"/>
      <c r="HN49" s="181"/>
      <c r="HO49" s="190"/>
      <c r="HP49" s="224"/>
      <c r="HQ49" s="224"/>
      <c r="HR49" s="225"/>
      <c r="HS49" s="181"/>
      <c r="HT49" s="226"/>
      <c r="HU49" s="225"/>
      <c r="HV49" s="181"/>
      <c r="HW49" s="201"/>
      <c r="HX49" s="181"/>
      <c r="HY49" s="181"/>
      <c r="HZ49" s="181"/>
      <c r="IA49" s="181"/>
      <c r="IB49" s="202"/>
      <c r="IC49" s="181"/>
      <c r="ID49" s="181"/>
      <c r="IE49" s="181"/>
      <c r="IF49" s="181"/>
      <c r="IG49" s="181"/>
      <c r="IH49" s="181"/>
      <c r="II49" s="190"/>
      <c r="IJ49" s="224"/>
      <c r="IK49" s="224"/>
      <c r="IL49" s="225"/>
      <c r="IM49" s="181"/>
      <c r="IN49" s="226"/>
      <c r="IO49" s="225"/>
      <c r="IP49" s="181"/>
      <c r="IQ49" s="201"/>
      <c r="IR49" s="181"/>
      <c r="IS49" s="181"/>
      <c r="IT49" s="181"/>
      <c r="IU49" s="181"/>
      <c r="IV49" s="202"/>
      <c r="IW49" s="181"/>
      <c r="IX49" s="181"/>
      <c r="IY49" s="181"/>
      <c r="IZ49" s="181"/>
      <c r="JA49" s="181"/>
      <c r="JB49" s="181"/>
    </row>
    <row r="50" spans="2:262" s="193" customFormat="1" ht="13.5" customHeight="1">
      <c r="B50" s="181"/>
      <c r="C50" s="195"/>
      <c r="E50" s="204"/>
      <c r="F50" s="218"/>
      <c r="G50" s="219"/>
      <c r="H50" s="181"/>
      <c r="I50" s="218"/>
      <c r="J50" s="219"/>
      <c r="K50" s="204"/>
      <c r="L50" s="219"/>
      <c r="M50" s="219"/>
      <c r="P50" s="220"/>
      <c r="Q50" s="204"/>
      <c r="R50" s="219"/>
      <c r="S50" s="219"/>
      <c r="U50" s="219"/>
      <c r="V50" s="219"/>
      <c r="W50" s="195"/>
      <c r="Y50" s="204"/>
      <c r="Z50" s="218"/>
      <c r="AA50" s="218"/>
      <c r="AB50" s="181"/>
      <c r="AC50" s="218"/>
      <c r="AD50" s="218"/>
      <c r="AE50" s="204"/>
      <c r="AF50" s="219"/>
      <c r="AG50" s="219"/>
      <c r="AJ50" s="220"/>
      <c r="AK50" s="204"/>
      <c r="AM50" s="219"/>
      <c r="AO50" s="219"/>
      <c r="AP50" s="219"/>
      <c r="AQ50" s="195"/>
      <c r="AS50" s="204"/>
      <c r="AT50" s="218"/>
      <c r="AU50" s="218"/>
      <c r="AV50" s="181"/>
      <c r="AW50" s="218"/>
      <c r="AX50" s="218"/>
      <c r="AY50" s="204"/>
      <c r="AZ50" s="219"/>
      <c r="BA50" s="219"/>
      <c r="BD50" s="220"/>
      <c r="BE50" s="204"/>
      <c r="BF50" s="219"/>
      <c r="BG50" s="219"/>
      <c r="BI50" s="219"/>
      <c r="BJ50" s="219"/>
      <c r="BK50" s="195"/>
      <c r="BM50" s="204"/>
      <c r="BN50" s="218"/>
      <c r="BO50" s="218"/>
      <c r="BP50" s="181"/>
      <c r="BQ50" s="218"/>
      <c r="BR50" s="218"/>
      <c r="BS50" s="204"/>
      <c r="BT50" s="219"/>
      <c r="BU50" s="219"/>
      <c r="BX50" s="220"/>
      <c r="BY50" s="204"/>
      <c r="BZ50" s="219"/>
      <c r="CA50" s="219"/>
      <c r="CC50" s="219"/>
      <c r="CD50" s="219"/>
      <c r="CE50" s="204"/>
      <c r="CG50" s="204"/>
      <c r="CH50" s="218"/>
      <c r="CI50" s="218"/>
      <c r="CJ50" s="181"/>
      <c r="CK50" s="218"/>
      <c r="CL50" s="218"/>
      <c r="CM50" s="204"/>
      <c r="CN50" s="219"/>
      <c r="CO50" s="219"/>
      <c r="CR50" s="220"/>
      <c r="CS50" s="204"/>
      <c r="CT50" s="219"/>
      <c r="CU50" s="219"/>
      <c r="CW50" s="219"/>
      <c r="CX50" s="219"/>
      <c r="CY50" s="195"/>
      <c r="DA50" s="204"/>
      <c r="DB50" s="218"/>
      <c r="DC50" s="218"/>
      <c r="DD50" s="181"/>
      <c r="DE50" s="218"/>
      <c r="DF50" s="218"/>
      <c r="DG50" s="204"/>
      <c r="DH50" s="219"/>
      <c r="DI50" s="219"/>
      <c r="DL50" s="220"/>
      <c r="DM50" s="204"/>
      <c r="DN50" s="219"/>
      <c r="DO50" s="219"/>
      <c r="DQ50" s="219"/>
      <c r="DR50" s="219"/>
      <c r="DS50" s="195"/>
      <c r="DU50" s="204"/>
      <c r="DV50" s="218"/>
      <c r="DW50" s="218"/>
      <c r="DX50" s="181"/>
      <c r="DY50" s="218"/>
      <c r="DZ50" s="218"/>
      <c r="EA50" s="204"/>
      <c r="EC50" s="221"/>
      <c r="EF50" s="220"/>
      <c r="EG50" s="204"/>
      <c r="EH50" s="219"/>
      <c r="EI50" s="219"/>
      <c r="EK50" s="219"/>
      <c r="EL50" s="219"/>
      <c r="EM50" s="195"/>
      <c r="EO50" s="204"/>
      <c r="EP50" s="218"/>
      <c r="EQ50" s="218"/>
      <c r="ER50" s="181"/>
      <c r="ES50" s="218"/>
      <c r="ET50" s="218"/>
      <c r="EU50" s="204"/>
      <c r="EV50" s="219"/>
      <c r="EW50" s="219"/>
      <c r="EZ50" s="220"/>
      <c r="FA50" s="204"/>
      <c r="FB50" s="219"/>
      <c r="FC50" s="219"/>
      <c r="FE50" s="219"/>
      <c r="FF50" s="219"/>
      <c r="FG50" s="195"/>
      <c r="FI50" s="204"/>
      <c r="FJ50" s="218"/>
      <c r="FK50" s="218"/>
      <c r="FL50" s="181"/>
      <c r="FM50" s="218"/>
      <c r="FN50" s="218"/>
      <c r="FO50" s="204"/>
      <c r="FP50" s="219"/>
      <c r="FQ50" s="219"/>
      <c r="FT50" s="220"/>
      <c r="FU50" s="204"/>
      <c r="FV50" s="219"/>
      <c r="FW50" s="219"/>
      <c r="FY50" s="219"/>
      <c r="FZ50" s="219"/>
      <c r="GA50" s="190"/>
      <c r="GB50" s="224"/>
      <c r="GC50" s="224"/>
      <c r="GD50" s="225"/>
      <c r="GE50" s="181"/>
      <c r="GF50" s="226"/>
      <c r="GG50" s="225"/>
      <c r="GH50" s="181"/>
      <c r="GI50" s="201"/>
      <c r="GJ50" s="181"/>
      <c r="GK50" s="181"/>
      <c r="GL50" s="181"/>
      <c r="GM50" s="181"/>
      <c r="GN50" s="202"/>
      <c r="GO50" s="181"/>
      <c r="GP50" s="181"/>
      <c r="GQ50" s="181"/>
      <c r="GR50" s="181"/>
      <c r="GS50" s="181"/>
      <c r="GT50" s="181"/>
      <c r="GU50" s="190"/>
      <c r="GV50" s="224"/>
      <c r="GW50" s="224"/>
      <c r="GX50" s="225"/>
      <c r="GY50" s="181"/>
      <c r="GZ50" s="226"/>
      <c r="HA50" s="225"/>
      <c r="HB50" s="181"/>
      <c r="HC50" s="201"/>
      <c r="HD50" s="181"/>
      <c r="HE50" s="181"/>
      <c r="HF50" s="181"/>
      <c r="HG50" s="181"/>
      <c r="HH50" s="202"/>
      <c r="HI50" s="181"/>
      <c r="HJ50" s="181"/>
      <c r="HK50" s="181"/>
      <c r="HL50" s="181"/>
      <c r="HM50" s="181"/>
      <c r="HN50" s="181"/>
      <c r="HO50" s="190"/>
      <c r="HP50" s="224"/>
      <c r="HQ50" s="224"/>
      <c r="HR50" s="225"/>
      <c r="HS50" s="181"/>
      <c r="HT50" s="226"/>
      <c r="HU50" s="225"/>
      <c r="HV50" s="181"/>
      <c r="HW50" s="201"/>
      <c r="HX50" s="181"/>
      <c r="HY50" s="181"/>
      <c r="HZ50" s="181"/>
      <c r="IA50" s="181"/>
      <c r="IB50" s="202"/>
      <c r="IC50" s="181"/>
      <c r="ID50" s="181"/>
      <c r="IE50" s="181"/>
      <c r="IF50" s="181"/>
      <c r="IG50" s="181"/>
      <c r="IH50" s="181"/>
      <c r="II50" s="190"/>
      <c r="IJ50" s="224"/>
      <c r="IK50" s="224"/>
      <c r="IL50" s="225"/>
      <c r="IM50" s="181"/>
      <c r="IN50" s="226"/>
      <c r="IO50" s="225"/>
      <c r="IP50" s="181"/>
      <c r="IQ50" s="201"/>
      <c r="IR50" s="181"/>
      <c r="IS50" s="181"/>
      <c r="IT50" s="181"/>
      <c r="IU50" s="181"/>
      <c r="IV50" s="202"/>
      <c r="IW50" s="181"/>
      <c r="IX50" s="181"/>
      <c r="IY50" s="181"/>
      <c r="IZ50" s="181"/>
      <c r="JA50" s="181"/>
      <c r="JB50" s="181"/>
    </row>
    <row r="51" spans="2:262" s="193" customFormat="1" ht="13.5" customHeight="1">
      <c r="B51" s="181"/>
      <c r="C51" s="195"/>
      <c r="E51" s="204"/>
      <c r="F51" s="218"/>
      <c r="G51" s="219"/>
      <c r="H51" s="181"/>
      <c r="I51" s="218"/>
      <c r="J51" s="219"/>
      <c r="K51" s="204"/>
      <c r="L51" s="219"/>
      <c r="M51" s="219"/>
      <c r="P51" s="220"/>
      <c r="Q51" s="204"/>
      <c r="R51" s="219"/>
      <c r="S51" s="219"/>
      <c r="U51" s="219"/>
      <c r="V51" s="219"/>
      <c r="W51" s="195"/>
      <c r="Y51" s="204"/>
      <c r="Z51" s="218"/>
      <c r="AA51" s="218"/>
      <c r="AB51" s="181"/>
      <c r="AC51" s="218"/>
      <c r="AD51" s="218"/>
      <c r="AE51" s="204"/>
      <c r="AF51" s="219"/>
      <c r="AG51" s="219"/>
      <c r="AJ51" s="220"/>
      <c r="AK51" s="204"/>
      <c r="AM51" s="219"/>
      <c r="AO51" s="219"/>
      <c r="AP51" s="219"/>
      <c r="AQ51" s="195"/>
      <c r="AS51" s="204"/>
      <c r="AT51" s="218"/>
      <c r="AU51" s="218"/>
      <c r="AV51" s="181"/>
      <c r="AW51" s="218"/>
      <c r="AX51" s="218"/>
      <c r="AY51" s="204"/>
      <c r="AZ51" s="219"/>
      <c r="BA51" s="219"/>
      <c r="BD51" s="220"/>
      <c r="BE51" s="204"/>
      <c r="BF51" s="219"/>
      <c r="BG51" s="219"/>
      <c r="BI51" s="219"/>
      <c r="BJ51" s="219"/>
      <c r="BK51" s="195"/>
      <c r="BM51" s="204"/>
      <c r="BN51" s="218"/>
      <c r="BO51" s="218"/>
      <c r="BP51" s="181"/>
      <c r="BQ51" s="218"/>
      <c r="BR51" s="218"/>
      <c r="BS51" s="204"/>
      <c r="BT51" s="219"/>
      <c r="BU51" s="219"/>
      <c r="BX51" s="220"/>
      <c r="BY51" s="204"/>
      <c r="BZ51" s="219"/>
      <c r="CA51" s="219"/>
      <c r="CC51" s="219"/>
      <c r="CD51" s="219"/>
      <c r="CE51" s="204"/>
      <c r="CG51" s="204"/>
      <c r="CH51" s="218"/>
      <c r="CI51" s="218"/>
      <c r="CJ51" s="181"/>
      <c r="CK51" s="218"/>
      <c r="CL51" s="218"/>
      <c r="CM51" s="204"/>
      <c r="CN51" s="219"/>
      <c r="CO51" s="219"/>
      <c r="CR51" s="220"/>
      <c r="CS51" s="204"/>
      <c r="CT51" s="219"/>
      <c r="CU51" s="219"/>
      <c r="CW51" s="219"/>
      <c r="CX51" s="219"/>
      <c r="CY51" s="195"/>
      <c r="DA51" s="204"/>
      <c r="DB51" s="218"/>
      <c r="DC51" s="218"/>
      <c r="DD51" s="181"/>
      <c r="DE51" s="218"/>
      <c r="DF51" s="218"/>
      <c r="DG51" s="204"/>
      <c r="DH51" s="219"/>
      <c r="DI51" s="219"/>
      <c r="DL51" s="220"/>
      <c r="DM51" s="204"/>
      <c r="DN51" s="219"/>
      <c r="DO51" s="219"/>
      <c r="DQ51" s="219"/>
      <c r="DR51" s="219"/>
      <c r="DS51" s="195"/>
      <c r="DU51" s="204"/>
      <c r="DV51" s="218"/>
      <c r="DW51" s="218"/>
      <c r="DX51" s="181"/>
      <c r="DY51" s="218"/>
      <c r="DZ51" s="218"/>
      <c r="EA51" s="204"/>
      <c r="EC51" s="221"/>
      <c r="EF51" s="220"/>
      <c r="EG51" s="204"/>
      <c r="EH51" s="219"/>
      <c r="EI51" s="219"/>
      <c r="EK51" s="219"/>
      <c r="EL51" s="219"/>
      <c r="EM51" s="195"/>
      <c r="EO51" s="204"/>
      <c r="EP51" s="218"/>
      <c r="EQ51" s="218"/>
      <c r="ER51" s="181"/>
      <c r="ES51" s="218"/>
      <c r="ET51" s="218"/>
      <c r="EU51" s="204"/>
      <c r="EV51" s="219"/>
      <c r="EW51" s="219"/>
      <c r="EZ51" s="220"/>
      <c r="FA51" s="204"/>
      <c r="FB51" s="219"/>
      <c r="FC51" s="219"/>
      <c r="FE51" s="219"/>
      <c r="FF51" s="219"/>
      <c r="FG51" s="195"/>
      <c r="FI51" s="204"/>
      <c r="FJ51" s="218"/>
      <c r="FK51" s="218"/>
      <c r="FL51" s="181"/>
      <c r="FM51" s="218"/>
      <c r="FN51" s="218"/>
      <c r="FO51" s="204"/>
      <c r="FP51" s="219"/>
      <c r="FQ51" s="219"/>
      <c r="FT51" s="220"/>
      <c r="FU51" s="204"/>
      <c r="FV51" s="219"/>
      <c r="FW51" s="219"/>
      <c r="FY51" s="219"/>
      <c r="FZ51" s="219"/>
      <c r="GA51" s="190"/>
      <c r="GB51" s="224"/>
      <c r="GC51" s="224"/>
      <c r="GD51" s="225"/>
      <c r="GE51" s="181"/>
      <c r="GF51" s="226"/>
      <c r="GG51" s="225"/>
      <c r="GH51" s="181"/>
      <c r="GI51" s="201"/>
      <c r="GJ51" s="181"/>
      <c r="GK51" s="181"/>
      <c r="GL51" s="181"/>
      <c r="GM51" s="181"/>
      <c r="GN51" s="202"/>
      <c r="GO51" s="181"/>
      <c r="GP51" s="181"/>
      <c r="GQ51" s="181"/>
      <c r="GR51" s="181"/>
      <c r="GS51" s="181"/>
      <c r="GT51" s="181"/>
      <c r="GU51" s="190"/>
      <c r="GV51" s="224"/>
      <c r="GW51" s="224"/>
      <c r="GX51" s="225"/>
      <c r="GY51" s="181"/>
      <c r="GZ51" s="226"/>
      <c r="HA51" s="225"/>
      <c r="HB51" s="181"/>
      <c r="HC51" s="201"/>
      <c r="HD51" s="181"/>
      <c r="HE51" s="181"/>
      <c r="HF51" s="181"/>
      <c r="HG51" s="181"/>
      <c r="HH51" s="202"/>
      <c r="HI51" s="181"/>
      <c r="HJ51" s="181"/>
      <c r="HK51" s="181"/>
      <c r="HL51" s="181"/>
      <c r="HM51" s="181"/>
      <c r="HN51" s="181"/>
      <c r="HO51" s="190"/>
      <c r="HP51" s="224"/>
      <c r="HQ51" s="224"/>
      <c r="HR51" s="225"/>
      <c r="HS51" s="181"/>
      <c r="HT51" s="226"/>
      <c r="HU51" s="225"/>
      <c r="HV51" s="181"/>
      <c r="HW51" s="201"/>
      <c r="HX51" s="181"/>
      <c r="HY51" s="181"/>
      <c r="HZ51" s="181"/>
      <c r="IA51" s="181"/>
      <c r="IB51" s="202"/>
      <c r="IC51" s="181"/>
      <c r="ID51" s="181"/>
      <c r="IE51" s="181"/>
      <c r="IF51" s="181"/>
      <c r="IG51" s="181"/>
      <c r="IH51" s="181"/>
      <c r="II51" s="190"/>
      <c r="IJ51" s="224"/>
      <c r="IK51" s="224"/>
      <c r="IL51" s="225"/>
      <c r="IM51" s="181"/>
      <c r="IN51" s="226"/>
      <c r="IO51" s="225"/>
      <c r="IP51" s="181"/>
      <c r="IQ51" s="201"/>
      <c r="IR51" s="181"/>
      <c r="IS51" s="181"/>
      <c r="IT51" s="181"/>
      <c r="IU51" s="181"/>
      <c r="IV51" s="202"/>
      <c r="IW51" s="181"/>
      <c r="IX51" s="181"/>
      <c r="IY51" s="181"/>
      <c r="IZ51" s="181"/>
      <c r="JA51" s="181"/>
      <c r="JB51" s="181"/>
    </row>
    <row r="52" spans="2:262" s="193" customFormat="1" ht="13.5" customHeight="1">
      <c r="B52" s="181"/>
      <c r="C52" s="195"/>
      <c r="E52" s="204"/>
      <c r="F52" s="218"/>
      <c r="G52" s="219"/>
      <c r="H52" s="181"/>
      <c r="I52" s="218"/>
      <c r="J52" s="219"/>
      <c r="K52" s="204"/>
      <c r="L52" s="219"/>
      <c r="M52" s="219"/>
      <c r="P52" s="220"/>
      <c r="Q52" s="204"/>
      <c r="R52" s="219"/>
      <c r="S52" s="219"/>
      <c r="U52" s="219"/>
      <c r="V52" s="219"/>
      <c r="W52" s="195"/>
      <c r="Y52" s="204"/>
      <c r="Z52" s="218"/>
      <c r="AA52" s="218"/>
      <c r="AB52" s="181"/>
      <c r="AC52" s="218"/>
      <c r="AD52" s="218"/>
      <c r="AE52" s="204"/>
      <c r="AF52" s="219"/>
      <c r="AG52" s="219"/>
      <c r="AJ52" s="220"/>
      <c r="AK52" s="204"/>
      <c r="AM52" s="219"/>
      <c r="AO52" s="219"/>
      <c r="AP52" s="219"/>
      <c r="AQ52" s="195"/>
      <c r="AS52" s="204"/>
      <c r="AT52" s="218"/>
      <c r="AU52" s="218"/>
      <c r="AV52" s="181"/>
      <c r="AW52" s="218"/>
      <c r="AX52" s="218"/>
      <c r="AY52" s="204"/>
      <c r="AZ52" s="219"/>
      <c r="BA52" s="219"/>
      <c r="BD52" s="220"/>
      <c r="BE52" s="204"/>
      <c r="BF52" s="219"/>
      <c r="BG52" s="219"/>
      <c r="BI52" s="219"/>
      <c r="BJ52" s="219"/>
      <c r="BK52" s="195"/>
      <c r="BM52" s="204"/>
      <c r="BN52" s="218"/>
      <c r="BO52" s="218"/>
      <c r="BP52" s="181"/>
      <c r="BQ52" s="218"/>
      <c r="BR52" s="218"/>
      <c r="BS52" s="204"/>
      <c r="BT52" s="219"/>
      <c r="BU52" s="219"/>
      <c r="BX52" s="220"/>
      <c r="BY52" s="204"/>
      <c r="BZ52" s="219"/>
      <c r="CA52" s="219"/>
      <c r="CC52" s="219"/>
      <c r="CD52" s="219"/>
      <c r="CE52" s="204"/>
      <c r="CG52" s="204"/>
      <c r="CH52" s="218"/>
      <c r="CI52" s="218"/>
      <c r="CJ52" s="181"/>
      <c r="CK52" s="218"/>
      <c r="CL52" s="218"/>
      <c r="CM52" s="204"/>
      <c r="CN52" s="219"/>
      <c r="CO52" s="219"/>
      <c r="CR52" s="220"/>
      <c r="CS52" s="204"/>
      <c r="CT52" s="219"/>
      <c r="CU52" s="219"/>
      <c r="CW52" s="219"/>
      <c r="CX52" s="219"/>
      <c r="CY52" s="195"/>
      <c r="DA52" s="204"/>
      <c r="DB52" s="218"/>
      <c r="DC52" s="218"/>
      <c r="DD52" s="181"/>
      <c r="DE52" s="218"/>
      <c r="DF52" s="218"/>
      <c r="DG52" s="204"/>
      <c r="DH52" s="219"/>
      <c r="DI52" s="219"/>
      <c r="DL52" s="220"/>
      <c r="DM52" s="204"/>
      <c r="DN52" s="219"/>
      <c r="DO52" s="219"/>
      <c r="DQ52" s="219"/>
      <c r="DR52" s="219"/>
      <c r="DS52" s="195"/>
      <c r="DU52" s="204"/>
      <c r="DV52" s="218"/>
      <c r="DW52" s="218"/>
      <c r="DX52" s="181"/>
      <c r="DY52" s="218"/>
      <c r="DZ52" s="218"/>
      <c r="EA52" s="204"/>
      <c r="EC52" s="221"/>
      <c r="EF52" s="220"/>
      <c r="EG52" s="204"/>
      <c r="EH52" s="219"/>
      <c r="EI52" s="219"/>
      <c r="EK52" s="219"/>
      <c r="EL52" s="219"/>
      <c r="EM52" s="195"/>
      <c r="EO52" s="204"/>
      <c r="EP52" s="218"/>
      <c r="EQ52" s="218"/>
      <c r="ER52" s="181"/>
      <c r="ES52" s="218"/>
      <c r="ET52" s="218"/>
      <c r="EU52" s="204"/>
      <c r="EV52" s="219"/>
      <c r="EW52" s="219"/>
      <c r="EZ52" s="220"/>
      <c r="FA52" s="204"/>
      <c r="FB52" s="219"/>
      <c r="FC52" s="219"/>
      <c r="FE52" s="219"/>
      <c r="FF52" s="219"/>
      <c r="FG52" s="195"/>
      <c r="FI52" s="204"/>
      <c r="FJ52" s="218"/>
      <c r="FK52" s="218"/>
      <c r="FL52" s="181"/>
      <c r="FM52" s="218"/>
      <c r="FN52" s="218"/>
      <c r="FO52" s="204"/>
      <c r="FP52" s="219"/>
      <c r="FQ52" s="219"/>
      <c r="FT52" s="220"/>
      <c r="FU52" s="204"/>
      <c r="FV52" s="219"/>
      <c r="FW52" s="219"/>
      <c r="FY52" s="219"/>
      <c r="FZ52" s="219"/>
      <c r="GA52" s="190"/>
      <c r="GB52" s="224"/>
      <c r="GC52" s="224"/>
      <c r="GD52" s="225"/>
      <c r="GE52" s="181"/>
      <c r="GF52" s="226"/>
      <c r="GG52" s="225"/>
      <c r="GH52" s="181"/>
      <c r="GI52" s="201"/>
      <c r="GJ52" s="181"/>
      <c r="GK52" s="181"/>
      <c r="GL52" s="181"/>
      <c r="GM52" s="181"/>
      <c r="GN52" s="202"/>
      <c r="GO52" s="181"/>
      <c r="GP52" s="181"/>
      <c r="GQ52" s="181"/>
      <c r="GR52" s="181"/>
      <c r="GS52" s="181"/>
      <c r="GT52" s="181"/>
      <c r="GU52" s="190"/>
      <c r="GV52" s="224"/>
      <c r="GW52" s="224"/>
      <c r="GX52" s="225"/>
      <c r="GY52" s="181"/>
      <c r="GZ52" s="226"/>
      <c r="HA52" s="225"/>
      <c r="HB52" s="181"/>
      <c r="HC52" s="201"/>
      <c r="HD52" s="181"/>
      <c r="HE52" s="181"/>
      <c r="HF52" s="181"/>
      <c r="HG52" s="181"/>
      <c r="HH52" s="202"/>
      <c r="HI52" s="181"/>
      <c r="HJ52" s="181"/>
      <c r="HK52" s="181"/>
      <c r="HL52" s="181"/>
      <c r="HM52" s="181"/>
      <c r="HN52" s="181"/>
      <c r="HO52" s="190"/>
      <c r="HP52" s="224"/>
      <c r="HQ52" s="224"/>
      <c r="HR52" s="225"/>
      <c r="HS52" s="181"/>
      <c r="HT52" s="226"/>
      <c r="HU52" s="225"/>
      <c r="HV52" s="181"/>
      <c r="HW52" s="201"/>
      <c r="HX52" s="181"/>
      <c r="HY52" s="181"/>
      <c r="HZ52" s="181"/>
      <c r="IA52" s="181"/>
      <c r="IB52" s="202"/>
      <c r="IC52" s="181"/>
      <c r="ID52" s="181"/>
      <c r="IE52" s="181"/>
      <c r="IF52" s="181"/>
      <c r="IG52" s="181"/>
      <c r="IH52" s="181"/>
      <c r="II52" s="190"/>
      <c r="IJ52" s="224"/>
      <c r="IK52" s="224"/>
      <c r="IL52" s="225"/>
      <c r="IM52" s="181"/>
      <c r="IN52" s="226"/>
      <c r="IO52" s="225"/>
      <c r="IP52" s="181"/>
      <c r="IQ52" s="201"/>
      <c r="IR52" s="181"/>
      <c r="IS52" s="181"/>
      <c r="IT52" s="181"/>
      <c r="IU52" s="181"/>
      <c r="IV52" s="202"/>
      <c r="IW52" s="181"/>
      <c r="IX52" s="181"/>
      <c r="IY52" s="181"/>
      <c r="IZ52" s="181"/>
      <c r="JA52" s="181"/>
      <c r="JB52" s="181"/>
    </row>
    <row r="53" spans="2:262" s="193" customFormat="1" ht="13.5" customHeight="1">
      <c r="B53" s="181"/>
      <c r="C53" s="195"/>
      <c r="E53" s="204"/>
      <c r="F53" s="218"/>
      <c r="G53" s="219"/>
      <c r="H53" s="181"/>
      <c r="I53" s="218"/>
      <c r="J53" s="219"/>
      <c r="K53" s="204"/>
      <c r="L53" s="219"/>
      <c r="M53" s="219"/>
      <c r="P53" s="220"/>
      <c r="Q53" s="204"/>
      <c r="R53" s="219"/>
      <c r="S53" s="219"/>
      <c r="U53" s="219"/>
      <c r="V53" s="219"/>
      <c r="W53" s="195"/>
      <c r="Y53" s="204"/>
      <c r="Z53" s="218"/>
      <c r="AA53" s="218"/>
      <c r="AB53" s="181"/>
      <c r="AC53" s="218"/>
      <c r="AD53" s="218"/>
      <c r="AE53" s="204"/>
      <c r="AF53" s="219"/>
      <c r="AG53" s="219"/>
      <c r="AJ53" s="220"/>
      <c r="AK53" s="204"/>
      <c r="AM53" s="219"/>
      <c r="AO53" s="219"/>
      <c r="AP53" s="219"/>
      <c r="AQ53" s="195"/>
      <c r="AS53" s="204"/>
      <c r="AT53" s="218"/>
      <c r="AU53" s="218"/>
      <c r="AV53" s="181"/>
      <c r="AW53" s="218"/>
      <c r="AX53" s="218"/>
      <c r="AY53" s="204"/>
      <c r="AZ53" s="219"/>
      <c r="BA53" s="219"/>
      <c r="BD53" s="220"/>
      <c r="BE53" s="204"/>
      <c r="BF53" s="219"/>
      <c r="BG53" s="219"/>
      <c r="BI53" s="219"/>
      <c r="BJ53" s="219"/>
      <c r="BK53" s="195"/>
      <c r="BM53" s="204"/>
      <c r="BN53" s="218"/>
      <c r="BO53" s="218"/>
      <c r="BP53" s="181"/>
      <c r="BQ53" s="218"/>
      <c r="BR53" s="218"/>
      <c r="BS53" s="204"/>
      <c r="BT53" s="219"/>
      <c r="BU53" s="219"/>
      <c r="BX53" s="220"/>
      <c r="BY53" s="204"/>
      <c r="BZ53" s="219"/>
      <c r="CA53" s="219"/>
      <c r="CC53" s="219"/>
      <c r="CD53" s="219"/>
      <c r="CE53" s="204"/>
      <c r="CG53" s="204"/>
      <c r="CH53" s="218"/>
      <c r="CI53" s="218"/>
      <c r="CJ53" s="181"/>
      <c r="CK53" s="218"/>
      <c r="CL53" s="218"/>
      <c r="CM53" s="204"/>
      <c r="CN53" s="219"/>
      <c r="CO53" s="219"/>
      <c r="CR53" s="220"/>
      <c r="CS53" s="204"/>
      <c r="CT53" s="219"/>
      <c r="CU53" s="219"/>
      <c r="CW53" s="219"/>
      <c r="CX53" s="219"/>
      <c r="CY53" s="195"/>
      <c r="DA53" s="204"/>
      <c r="DB53" s="218"/>
      <c r="DC53" s="218"/>
      <c r="DD53" s="181"/>
      <c r="DE53" s="218"/>
      <c r="DF53" s="218"/>
      <c r="DG53" s="204"/>
      <c r="DH53" s="219"/>
      <c r="DI53" s="219"/>
      <c r="DL53" s="220"/>
      <c r="DM53" s="204"/>
      <c r="DN53" s="219"/>
      <c r="DO53" s="219"/>
      <c r="DQ53" s="219"/>
      <c r="DR53" s="219"/>
      <c r="DS53" s="195"/>
      <c r="DU53" s="204"/>
      <c r="DV53" s="218"/>
      <c r="DW53" s="218"/>
      <c r="DX53" s="181"/>
      <c r="DY53" s="218"/>
      <c r="DZ53" s="218"/>
      <c r="EA53" s="204"/>
      <c r="EC53" s="221"/>
      <c r="EF53" s="220"/>
      <c r="EG53" s="204"/>
      <c r="EH53" s="219"/>
      <c r="EI53" s="219"/>
      <c r="EK53" s="219"/>
      <c r="EL53" s="219"/>
      <c r="EM53" s="195"/>
      <c r="EO53" s="204"/>
      <c r="EP53" s="218"/>
      <c r="EQ53" s="218"/>
      <c r="ER53" s="181"/>
      <c r="ES53" s="218"/>
      <c r="ET53" s="218"/>
      <c r="EU53" s="204"/>
      <c r="EV53" s="219"/>
      <c r="EW53" s="219"/>
      <c r="EZ53" s="220"/>
      <c r="FA53" s="204"/>
      <c r="FB53" s="219"/>
      <c r="FC53" s="219"/>
      <c r="FE53" s="219"/>
      <c r="FF53" s="219"/>
      <c r="FG53" s="195"/>
      <c r="FI53" s="204"/>
      <c r="FJ53" s="218"/>
      <c r="FK53" s="218"/>
      <c r="FL53" s="181"/>
      <c r="FM53" s="218"/>
      <c r="FN53" s="218"/>
      <c r="FO53" s="204"/>
      <c r="FP53" s="219"/>
      <c r="FQ53" s="219"/>
      <c r="FT53" s="220"/>
      <c r="FU53" s="204"/>
      <c r="FV53" s="219"/>
      <c r="FW53" s="219"/>
      <c r="FY53" s="219"/>
      <c r="FZ53" s="219"/>
      <c r="GA53" s="190"/>
      <c r="GB53" s="224"/>
      <c r="GC53" s="224"/>
      <c r="GD53" s="227"/>
      <c r="GE53" s="181"/>
      <c r="GF53" s="224"/>
      <c r="GG53" s="225"/>
      <c r="GH53" s="181"/>
      <c r="GI53" s="201"/>
      <c r="GJ53" s="181"/>
      <c r="GK53" s="181"/>
      <c r="GL53" s="181"/>
      <c r="GM53" s="181"/>
      <c r="GN53" s="202"/>
      <c r="GO53" s="181"/>
      <c r="GP53" s="181"/>
      <c r="GQ53" s="181"/>
      <c r="GR53" s="181"/>
      <c r="GS53" s="181"/>
      <c r="GT53" s="181"/>
      <c r="GU53" s="190"/>
      <c r="GV53" s="224"/>
      <c r="GW53" s="224"/>
      <c r="GX53" s="227"/>
      <c r="GY53" s="181"/>
      <c r="GZ53" s="224"/>
      <c r="HA53" s="225"/>
      <c r="HB53" s="181"/>
      <c r="HC53" s="201"/>
      <c r="HD53" s="181"/>
      <c r="HE53" s="181"/>
      <c r="HF53" s="181"/>
      <c r="HG53" s="181"/>
      <c r="HH53" s="202"/>
      <c r="HI53" s="181"/>
      <c r="HJ53" s="181"/>
      <c r="HK53" s="181"/>
      <c r="HL53" s="181"/>
      <c r="HM53" s="181"/>
      <c r="HN53" s="181"/>
      <c r="HO53" s="190"/>
      <c r="HP53" s="224"/>
      <c r="HQ53" s="224"/>
      <c r="HR53" s="227"/>
      <c r="HS53" s="181"/>
      <c r="HT53" s="224"/>
      <c r="HU53" s="225"/>
      <c r="HV53" s="181"/>
      <c r="HW53" s="201"/>
      <c r="HX53" s="181"/>
      <c r="HY53" s="181"/>
      <c r="HZ53" s="181"/>
      <c r="IA53" s="181"/>
      <c r="IB53" s="202"/>
      <c r="IC53" s="181"/>
      <c r="ID53" s="181"/>
      <c r="IE53" s="181"/>
      <c r="IF53" s="181"/>
      <c r="IG53" s="181"/>
      <c r="IH53" s="181"/>
      <c r="II53" s="190"/>
      <c r="IJ53" s="224"/>
      <c r="IK53" s="224"/>
      <c r="IL53" s="227"/>
      <c r="IM53" s="181"/>
      <c r="IN53" s="224"/>
      <c r="IO53" s="225"/>
      <c r="IP53" s="181"/>
      <c r="IQ53" s="201"/>
      <c r="IR53" s="181"/>
      <c r="IS53" s="181"/>
      <c r="IT53" s="181"/>
      <c r="IU53" s="181"/>
      <c r="IV53" s="202"/>
      <c r="IW53" s="181"/>
      <c r="IX53" s="181"/>
      <c r="IY53" s="181"/>
      <c r="IZ53" s="181"/>
      <c r="JA53" s="181"/>
      <c r="JB53" s="181"/>
    </row>
    <row r="54" spans="2:262" s="193" customFormat="1" ht="13.5" customHeight="1">
      <c r="B54" s="181"/>
      <c r="C54" s="195"/>
      <c r="E54" s="204"/>
      <c r="F54" s="218"/>
      <c r="G54" s="219"/>
      <c r="H54" s="181"/>
      <c r="I54" s="218"/>
      <c r="J54" s="219"/>
      <c r="K54" s="204"/>
      <c r="L54" s="219"/>
      <c r="M54" s="219"/>
      <c r="P54" s="220"/>
      <c r="Q54" s="204"/>
      <c r="R54" s="219"/>
      <c r="S54" s="219"/>
      <c r="U54" s="219"/>
      <c r="V54" s="219"/>
      <c r="W54" s="195"/>
      <c r="Y54" s="204"/>
      <c r="Z54" s="218"/>
      <c r="AA54" s="218"/>
      <c r="AB54" s="181"/>
      <c r="AC54" s="218"/>
      <c r="AD54" s="218"/>
      <c r="AE54" s="204"/>
      <c r="AF54" s="219"/>
      <c r="AG54" s="219"/>
      <c r="AJ54" s="220"/>
      <c r="AK54" s="204"/>
      <c r="AM54" s="219"/>
      <c r="AO54" s="219"/>
      <c r="AP54" s="219"/>
      <c r="AQ54" s="195"/>
      <c r="AS54" s="204"/>
      <c r="AT54" s="218"/>
      <c r="AU54" s="218"/>
      <c r="AV54" s="181"/>
      <c r="AW54" s="218"/>
      <c r="AX54" s="218"/>
      <c r="AY54" s="204"/>
      <c r="AZ54" s="219"/>
      <c r="BA54" s="219"/>
      <c r="BD54" s="220"/>
      <c r="BE54" s="204"/>
      <c r="BF54" s="219"/>
      <c r="BG54" s="219"/>
      <c r="BI54" s="219"/>
      <c r="BJ54" s="219"/>
      <c r="BK54" s="195"/>
      <c r="BM54" s="204"/>
      <c r="BN54" s="218"/>
      <c r="BO54" s="218"/>
      <c r="BP54" s="181"/>
      <c r="BQ54" s="218"/>
      <c r="BR54" s="218"/>
      <c r="BS54" s="204"/>
      <c r="BT54" s="219"/>
      <c r="BU54" s="219"/>
      <c r="BX54" s="220"/>
      <c r="BY54" s="204"/>
      <c r="BZ54" s="219"/>
      <c r="CA54" s="219"/>
      <c r="CC54" s="219"/>
      <c r="CD54" s="219"/>
      <c r="CE54" s="204"/>
      <c r="CG54" s="204"/>
      <c r="CH54" s="218"/>
      <c r="CI54" s="218"/>
      <c r="CJ54" s="181"/>
      <c r="CK54" s="218"/>
      <c r="CL54" s="218"/>
      <c r="CM54" s="204"/>
      <c r="CN54" s="219"/>
      <c r="CO54" s="219"/>
      <c r="CR54" s="220"/>
      <c r="CS54" s="204"/>
      <c r="CT54" s="219"/>
      <c r="CU54" s="219"/>
      <c r="CW54" s="219"/>
      <c r="CX54" s="219"/>
      <c r="CY54" s="195"/>
      <c r="DA54" s="204"/>
      <c r="DB54" s="218"/>
      <c r="DC54" s="218"/>
      <c r="DD54" s="181"/>
      <c r="DE54" s="218"/>
      <c r="DF54" s="218"/>
      <c r="DG54" s="204"/>
      <c r="DH54" s="219"/>
      <c r="DI54" s="219"/>
      <c r="DL54" s="220"/>
      <c r="DM54" s="204"/>
      <c r="DN54" s="219"/>
      <c r="DO54" s="219"/>
      <c r="DQ54" s="219"/>
      <c r="DR54" s="219"/>
      <c r="DS54" s="195"/>
      <c r="DU54" s="204"/>
      <c r="DV54" s="218"/>
      <c r="DW54" s="218"/>
      <c r="DX54" s="181"/>
      <c r="DY54" s="218"/>
      <c r="DZ54" s="218"/>
      <c r="EA54" s="204"/>
      <c r="EC54" s="221"/>
      <c r="EF54" s="220"/>
      <c r="EG54" s="204"/>
      <c r="EH54" s="219"/>
      <c r="EI54" s="219"/>
      <c r="EK54" s="219"/>
      <c r="EL54" s="219"/>
      <c r="EM54" s="195"/>
      <c r="EO54" s="204"/>
      <c r="EP54" s="218"/>
      <c r="EQ54" s="218"/>
      <c r="ER54" s="181"/>
      <c r="ES54" s="218"/>
      <c r="ET54" s="218"/>
      <c r="EU54" s="204"/>
      <c r="EV54" s="219"/>
      <c r="EW54" s="219"/>
      <c r="EZ54" s="220"/>
      <c r="FA54" s="204"/>
      <c r="FB54" s="219"/>
      <c r="FC54" s="219"/>
      <c r="FE54" s="219"/>
      <c r="FF54" s="219"/>
      <c r="FG54" s="195"/>
      <c r="FI54" s="204"/>
      <c r="FJ54" s="218"/>
      <c r="FK54" s="218"/>
      <c r="FL54" s="181"/>
      <c r="FM54" s="218"/>
      <c r="FN54" s="218"/>
      <c r="FO54" s="204"/>
      <c r="FP54" s="219"/>
      <c r="FQ54" s="219"/>
      <c r="FT54" s="220"/>
      <c r="FU54" s="204"/>
      <c r="FV54" s="219"/>
      <c r="FW54" s="219"/>
      <c r="FY54" s="219"/>
      <c r="FZ54" s="219"/>
      <c r="GA54" s="190"/>
      <c r="GB54" s="224"/>
      <c r="GC54" s="224"/>
      <c r="GD54" s="227"/>
      <c r="GE54" s="181"/>
      <c r="GF54" s="224"/>
      <c r="GG54" s="225"/>
      <c r="GH54" s="181"/>
      <c r="GI54" s="201"/>
      <c r="GJ54" s="181"/>
      <c r="GK54" s="181"/>
      <c r="GL54" s="181"/>
      <c r="GM54" s="181"/>
      <c r="GN54" s="202"/>
      <c r="GO54" s="181"/>
      <c r="GP54" s="181"/>
      <c r="GQ54" s="181"/>
      <c r="GR54" s="181"/>
      <c r="GS54" s="181"/>
      <c r="GT54" s="181"/>
      <c r="GU54" s="190"/>
      <c r="GV54" s="224"/>
      <c r="GW54" s="224"/>
      <c r="GX54" s="227"/>
      <c r="GY54" s="181"/>
      <c r="GZ54" s="224"/>
      <c r="HA54" s="225"/>
      <c r="HB54" s="181"/>
      <c r="HC54" s="201"/>
      <c r="HD54" s="181"/>
      <c r="HE54" s="181"/>
      <c r="HF54" s="181"/>
      <c r="HG54" s="181"/>
      <c r="HH54" s="202"/>
      <c r="HI54" s="181"/>
      <c r="HJ54" s="181"/>
      <c r="HK54" s="181"/>
      <c r="HL54" s="181"/>
      <c r="HM54" s="181"/>
      <c r="HN54" s="181"/>
      <c r="HO54" s="190"/>
      <c r="HP54" s="224"/>
      <c r="HQ54" s="224"/>
      <c r="HR54" s="227"/>
      <c r="HS54" s="181"/>
      <c r="HT54" s="224"/>
      <c r="HU54" s="225"/>
      <c r="HV54" s="181"/>
      <c r="HW54" s="201"/>
      <c r="HX54" s="181"/>
      <c r="HY54" s="181"/>
      <c r="HZ54" s="181"/>
      <c r="IA54" s="181"/>
      <c r="IB54" s="202"/>
      <c r="IC54" s="181"/>
      <c r="ID54" s="181"/>
      <c r="IE54" s="181"/>
      <c r="IF54" s="181"/>
      <c r="IG54" s="181"/>
      <c r="IH54" s="181"/>
      <c r="II54" s="190"/>
      <c r="IJ54" s="224"/>
      <c r="IK54" s="224"/>
      <c r="IL54" s="227"/>
      <c r="IM54" s="181"/>
      <c r="IN54" s="224"/>
      <c r="IO54" s="225"/>
      <c r="IP54" s="181"/>
      <c r="IQ54" s="201"/>
      <c r="IR54" s="181"/>
      <c r="IS54" s="181"/>
      <c r="IT54" s="181"/>
      <c r="IU54" s="181"/>
      <c r="IV54" s="202"/>
      <c r="IW54" s="181"/>
      <c r="IX54" s="181"/>
      <c r="IY54" s="181"/>
      <c r="IZ54" s="181"/>
      <c r="JA54" s="181"/>
      <c r="JB54" s="181"/>
    </row>
    <row r="55" spans="2:262" s="193" customFormat="1" ht="13.5" customHeight="1">
      <c r="B55" s="181"/>
      <c r="C55" s="195"/>
      <c r="E55" s="204"/>
      <c r="F55" s="218"/>
      <c r="G55" s="219"/>
      <c r="H55" s="181"/>
      <c r="I55" s="218"/>
      <c r="J55" s="219"/>
      <c r="K55" s="204"/>
      <c r="L55" s="219"/>
      <c r="M55" s="219"/>
      <c r="P55" s="220"/>
      <c r="Q55" s="204"/>
      <c r="R55" s="219"/>
      <c r="S55" s="219"/>
      <c r="U55" s="219"/>
      <c r="V55" s="219"/>
      <c r="W55" s="195"/>
      <c r="Y55" s="204"/>
      <c r="Z55" s="218"/>
      <c r="AA55" s="218"/>
      <c r="AB55" s="181"/>
      <c r="AC55" s="218"/>
      <c r="AD55" s="218"/>
      <c r="AE55" s="204"/>
      <c r="AF55" s="219"/>
      <c r="AG55" s="219"/>
      <c r="AJ55" s="220"/>
      <c r="AK55" s="204"/>
      <c r="AM55" s="219"/>
      <c r="AO55" s="219"/>
      <c r="AP55" s="219"/>
      <c r="AQ55" s="195"/>
      <c r="AS55" s="204"/>
      <c r="AT55" s="218"/>
      <c r="AU55" s="218"/>
      <c r="AV55" s="181"/>
      <c r="AW55" s="218"/>
      <c r="AX55" s="218"/>
      <c r="AY55" s="204"/>
      <c r="AZ55" s="219"/>
      <c r="BA55" s="219"/>
      <c r="BD55" s="220"/>
      <c r="BE55" s="204"/>
      <c r="BF55" s="219"/>
      <c r="BG55" s="219"/>
      <c r="BI55" s="219"/>
      <c r="BJ55" s="219"/>
      <c r="BK55" s="195"/>
      <c r="BM55" s="204"/>
      <c r="BN55" s="218"/>
      <c r="BO55" s="218"/>
      <c r="BP55" s="181"/>
      <c r="BQ55" s="218"/>
      <c r="BR55" s="218"/>
      <c r="BS55" s="204"/>
      <c r="BT55" s="219"/>
      <c r="BU55" s="219"/>
      <c r="BX55" s="220"/>
      <c r="BY55" s="204"/>
      <c r="BZ55" s="219"/>
      <c r="CA55" s="219"/>
      <c r="CC55" s="219"/>
      <c r="CD55" s="219"/>
      <c r="CE55" s="204"/>
      <c r="CG55" s="204"/>
      <c r="CH55" s="218"/>
      <c r="CI55" s="218"/>
      <c r="CJ55" s="181"/>
      <c r="CK55" s="218"/>
      <c r="CL55" s="218"/>
      <c r="CM55" s="204"/>
      <c r="CN55" s="219"/>
      <c r="CO55" s="219"/>
      <c r="CR55" s="220"/>
      <c r="CS55" s="204"/>
      <c r="CT55" s="219"/>
      <c r="CU55" s="219"/>
      <c r="CW55" s="219"/>
      <c r="CX55" s="219"/>
      <c r="CY55" s="195"/>
      <c r="DA55" s="204"/>
      <c r="DB55" s="218"/>
      <c r="DC55" s="218"/>
      <c r="DD55" s="181"/>
      <c r="DE55" s="218"/>
      <c r="DF55" s="218"/>
      <c r="DG55" s="204"/>
      <c r="DH55" s="219"/>
      <c r="DI55" s="219"/>
      <c r="DL55" s="220"/>
      <c r="DM55" s="204"/>
      <c r="DN55" s="219"/>
      <c r="DO55" s="219"/>
      <c r="DQ55" s="219"/>
      <c r="DR55" s="219"/>
      <c r="DS55" s="195"/>
      <c r="DU55" s="204"/>
      <c r="DV55" s="218"/>
      <c r="DW55" s="218"/>
      <c r="DX55" s="181"/>
      <c r="DY55" s="218"/>
      <c r="DZ55" s="218"/>
      <c r="EA55" s="204"/>
      <c r="EC55" s="221"/>
      <c r="EF55" s="220"/>
      <c r="EG55" s="204"/>
      <c r="EH55" s="219"/>
      <c r="EI55" s="219"/>
      <c r="EK55" s="219"/>
      <c r="EL55" s="219"/>
      <c r="EM55" s="195"/>
      <c r="EO55" s="204"/>
      <c r="EP55" s="218"/>
      <c r="EQ55" s="218"/>
      <c r="ER55" s="181"/>
      <c r="ES55" s="218"/>
      <c r="ET55" s="218"/>
      <c r="EU55" s="204"/>
      <c r="EV55" s="219"/>
      <c r="EW55" s="219"/>
      <c r="EZ55" s="220"/>
      <c r="FA55" s="204"/>
      <c r="FB55" s="219"/>
      <c r="FC55" s="219"/>
      <c r="FE55" s="219"/>
      <c r="FF55" s="219"/>
      <c r="FG55" s="195"/>
      <c r="FI55" s="204"/>
      <c r="FJ55" s="218"/>
      <c r="FK55" s="218"/>
      <c r="FL55" s="181"/>
      <c r="FM55" s="218"/>
      <c r="FN55" s="218"/>
      <c r="FO55" s="204"/>
      <c r="FP55" s="219"/>
      <c r="FQ55" s="219"/>
      <c r="FT55" s="220"/>
      <c r="FU55" s="204"/>
      <c r="FV55" s="219"/>
      <c r="FW55" s="219"/>
      <c r="FY55" s="219"/>
      <c r="FZ55" s="219"/>
      <c r="GA55" s="228"/>
      <c r="GB55" s="224"/>
      <c r="GC55" s="225"/>
      <c r="GD55" s="226"/>
      <c r="GE55" s="225"/>
      <c r="GF55" s="224"/>
      <c r="GG55" s="225"/>
      <c r="GH55" s="225"/>
      <c r="GI55" s="229"/>
      <c r="GJ55" s="225"/>
      <c r="GN55" s="220"/>
      <c r="GS55" s="226"/>
      <c r="GT55" s="225"/>
      <c r="GU55" s="228"/>
      <c r="GV55" s="224"/>
      <c r="GW55" s="225"/>
      <c r="GX55" s="226"/>
      <c r="GY55" s="225"/>
      <c r="GZ55" s="224"/>
      <c r="HA55" s="225"/>
      <c r="HB55" s="225"/>
      <c r="HC55" s="229"/>
      <c r="HD55" s="225"/>
      <c r="HH55" s="220"/>
      <c r="HM55" s="226"/>
      <c r="HN55" s="225"/>
      <c r="HO55" s="228"/>
      <c r="HP55" s="224"/>
      <c r="HQ55" s="225"/>
      <c r="HR55" s="226"/>
      <c r="HS55" s="225"/>
      <c r="HT55" s="224"/>
      <c r="HU55" s="225"/>
      <c r="HV55" s="225"/>
      <c r="HW55" s="229"/>
      <c r="HX55" s="225"/>
      <c r="IB55" s="220"/>
      <c r="IG55" s="226"/>
      <c r="IH55" s="225"/>
      <c r="II55" s="228"/>
      <c r="IJ55" s="224"/>
      <c r="IK55" s="225"/>
      <c r="IL55" s="226"/>
      <c r="IM55" s="225"/>
      <c r="IN55" s="224"/>
      <c r="IO55" s="225"/>
      <c r="IP55" s="225"/>
      <c r="IQ55" s="229"/>
      <c r="IR55" s="225"/>
      <c r="IV55" s="220"/>
      <c r="JA55" s="226"/>
      <c r="JB55" s="225"/>
    </row>
    <row r="56" spans="2:262" s="193" customFormat="1" ht="13.5" customHeight="1">
      <c r="B56" s="181"/>
      <c r="C56" s="195"/>
      <c r="E56" s="204"/>
      <c r="F56" s="218"/>
      <c r="G56" s="219"/>
      <c r="H56" s="181"/>
      <c r="I56" s="218"/>
      <c r="J56" s="219"/>
      <c r="K56" s="204"/>
      <c r="L56" s="219"/>
      <c r="M56" s="219"/>
      <c r="P56" s="220"/>
      <c r="Q56" s="204"/>
      <c r="R56" s="219"/>
      <c r="S56" s="219"/>
      <c r="U56" s="219"/>
      <c r="V56" s="219"/>
      <c r="W56" s="195"/>
      <c r="Y56" s="204"/>
      <c r="Z56" s="218"/>
      <c r="AA56" s="218"/>
      <c r="AB56" s="181"/>
      <c r="AC56" s="218"/>
      <c r="AD56" s="218"/>
      <c r="AE56" s="204"/>
      <c r="AF56" s="219"/>
      <c r="AG56" s="219"/>
      <c r="AJ56" s="220"/>
      <c r="AK56" s="204"/>
      <c r="AM56" s="219"/>
      <c r="AO56" s="219"/>
      <c r="AP56" s="219"/>
      <c r="AQ56" s="195"/>
      <c r="AS56" s="204"/>
      <c r="AT56" s="218"/>
      <c r="AU56" s="218"/>
      <c r="AV56" s="181"/>
      <c r="AW56" s="218"/>
      <c r="AX56" s="218"/>
      <c r="AY56" s="204"/>
      <c r="AZ56" s="219"/>
      <c r="BA56" s="219"/>
      <c r="BD56" s="220"/>
      <c r="BE56" s="204"/>
      <c r="BF56" s="219"/>
      <c r="BG56" s="219"/>
      <c r="BI56" s="219"/>
      <c r="BJ56" s="219"/>
      <c r="BK56" s="195"/>
      <c r="BM56" s="204"/>
      <c r="BN56" s="218"/>
      <c r="BO56" s="218"/>
      <c r="BP56" s="181"/>
      <c r="BQ56" s="218"/>
      <c r="BR56" s="218"/>
      <c r="BS56" s="204"/>
      <c r="BT56" s="219"/>
      <c r="BU56" s="219"/>
      <c r="BX56" s="220"/>
      <c r="BY56" s="204"/>
      <c r="BZ56" s="219"/>
      <c r="CA56" s="219"/>
      <c r="CC56" s="219"/>
      <c r="CD56" s="219"/>
      <c r="CE56" s="204"/>
      <c r="CG56" s="204"/>
      <c r="CH56" s="218"/>
      <c r="CI56" s="218"/>
      <c r="CJ56" s="181"/>
      <c r="CK56" s="218"/>
      <c r="CL56" s="218"/>
      <c r="CM56" s="204"/>
      <c r="CN56" s="219"/>
      <c r="CO56" s="219"/>
      <c r="CR56" s="220"/>
      <c r="CS56" s="204"/>
      <c r="CT56" s="219"/>
      <c r="CU56" s="219"/>
      <c r="CW56" s="219"/>
      <c r="CX56" s="219"/>
      <c r="CY56" s="195"/>
      <c r="DA56" s="204"/>
      <c r="DB56" s="218"/>
      <c r="DC56" s="218"/>
      <c r="DD56" s="181"/>
      <c r="DE56" s="218"/>
      <c r="DF56" s="218"/>
      <c r="DG56" s="204"/>
      <c r="DH56" s="219"/>
      <c r="DI56" s="219"/>
      <c r="DL56" s="220"/>
      <c r="DM56" s="204"/>
      <c r="DN56" s="219"/>
      <c r="DO56" s="219"/>
      <c r="DQ56" s="219"/>
      <c r="DR56" s="219"/>
      <c r="DS56" s="195"/>
      <c r="DU56" s="204"/>
      <c r="DV56" s="218"/>
      <c r="DW56" s="218"/>
      <c r="DX56" s="181"/>
      <c r="DY56" s="218"/>
      <c r="DZ56" s="218"/>
      <c r="EA56" s="204"/>
      <c r="EC56" s="221"/>
      <c r="EF56" s="220"/>
      <c r="EG56" s="204"/>
      <c r="EH56" s="219"/>
      <c r="EI56" s="219"/>
      <c r="EK56" s="219"/>
      <c r="EL56" s="219"/>
      <c r="EM56" s="195"/>
      <c r="EO56" s="204"/>
      <c r="EP56" s="218"/>
      <c r="EQ56" s="218"/>
      <c r="ER56" s="181"/>
      <c r="ES56" s="218"/>
      <c r="ET56" s="218"/>
      <c r="EU56" s="204"/>
      <c r="EV56" s="219"/>
      <c r="EW56" s="219"/>
      <c r="EZ56" s="220"/>
      <c r="FA56" s="204"/>
      <c r="FB56" s="219"/>
      <c r="FC56" s="219"/>
      <c r="FE56" s="219"/>
      <c r="FF56" s="219"/>
      <c r="FG56" s="195"/>
      <c r="FI56" s="204"/>
      <c r="FJ56" s="218"/>
      <c r="FK56" s="218"/>
      <c r="FL56" s="181"/>
      <c r="FM56" s="218"/>
      <c r="FN56" s="218"/>
      <c r="FO56" s="204"/>
      <c r="FP56" s="219"/>
      <c r="FQ56" s="219"/>
      <c r="FT56" s="220"/>
      <c r="FU56" s="204"/>
      <c r="FV56" s="219"/>
      <c r="FW56" s="219"/>
      <c r="FY56" s="219"/>
      <c r="FZ56" s="219"/>
      <c r="GA56" s="190"/>
      <c r="GB56" s="224"/>
      <c r="GC56" s="224"/>
      <c r="GD56" s="227"/>
      <c r="GE56" s="181"/>
      <c r="GF56" s="224"/>
      <c r="GG56" s="225"/>
      <c r="GH56" s="181"/>
      <c r="GI56" s="201"/>
      <c r="GJ56" s="181"/>
      <c r="GK56" s="181"/>
      <c r="GL56" s="181"/>
      <c r="GM56" s="181"/>
      <c r="GN56" s="202"/>
      <c r="GO56" s="181"/>
      <c r="GP56" s="181"/>
      <c r="GQ56" s="181"/>
      <c r="GR56" s="181"/>
      <c r="GS56" s="181"/>
      <c r="GT56" s="181"/>
      <c r="GU56" s="190"/>
      <c r="GV56" s="224"/>
      <c r="GW56" s="224"/>
      <c r="GX56" s="227"/>
      <c r="GY56" s="181"/>
      <c r="GZ56" s="224"/>
      <c r="HA56" s="225"/>
      <c r="HB56" s="181"/>
      <c r="HC56" s="201"/>
      <c r="HD56" s="181"/>
      <c r="HE56" s="181"/>
      <c r="HF56" s="181"/>
      <c r="HG56" s="181"/>
      <c r="HH56" s="202"/>
      <c r="HI56" s="181"/>
      <c r="HJ56" s="181"/>
      <c r="HK56" s="181"/>
      <c r="HL56" s="181"/>
      <c r="HM56" s="181"/>
      <c r="HN56" s="181"/>
      <c r="HO56" s="190"/>
      <c r="HP56" s="224"/>
      <c r="HQ56" s="224"/>
      <c r="HR56" s="227"/>
      <c r="HS56" s="181"/>
      <c r="HT56" s="224"/>
      <c r="HU56" s="225"/>
      <c r="HV56" s="181"/>
      <c r="HW56" s="201"/>
      <c r="HX56" s="181"/>
      <c r="HY56" s="181"/>
      <c r="HZ56" s="181"/>
      <c r="IA56" s="181"/>
      <c r="IB56" s="202"/>
      <c r="IC56" s="181"/>
      <c r="ID56" s="181"/>
      <c r="IE56" s="181"/>
      <c r="IF56" s="181"/>
      <c r="IG56" s="181"/>
      <c r="IH56" s="181"/>
      <c r="II56" s="190"/>
      <c r="IJ56" s="224"/>
      <c r="IK56" s="224"/>
      <c r="IL56" s="227"/>
      <c r="IM56" s="181"/>
      <c r="IN56" s="224"/>
      <c r="IO56" s="225"/>
      <c r="IP56" s="181"/>
      <c r="IQ56" s="201"/>
      <c r="IR56" s="181"/>
      <c r="IS56" s="181"/>
      <c r="IT56" s="181"/>
      <c r="IU56" s="181"/>
      <c r="IV56" s="202"/>
      <c r="IW56" s="181"/>
      <c r="IX56" s="181"/>
      <c r="IY56" s="181"/>
      <c r="IZ56" s="181"/>
      <c r="JA56" s="181"/>
      <c r="JB56" s="181"/>
    </row>
    <row r="57" spans="2:262" s="193" customFormat="1" ht="13.5" customHeight="1">
      <c r="B57" s="181"/>
      <c r="C57" s="195"/>
      <c r="E57" s="204"/>
      <c r="F57" s="218"/>
      <c r="G57" s="219"/>
      <c r="H57" s="181"/>
      <c r="I57" s="218"/>
      <c r="J57" s="219"/>
      <c r="K57" s="204"/>
      <c r="L57" s="219"/>
      <c r="M57" s="219"/>
      <c r="P57" s="220"/>
      <c r="Q57" s="204"/>
      <c r="R57" s="219"/>
      <c r="S57" s="219"/>
      <c r="U57" s="219"/>
      <c r="V57" s="219"/>
      <c r="W57" s="195"/>
      <c r="Y57" s="204"/>
      <c r="Z57" s="218"/>
      <c r="AA57" s="218"/>
      <c r="AB57" s="181"/>
      <c r="AC57" s="218"/>
      <c r="AD57" s="218"/>
      <c r="AE57" s="204"/>
      <c r="AF57" s="219"/>
      <c r="AG57" s="219"/>
      <c r="AJ57" s="220"/>
      <c r="AK57" s="204"/>
      <c r="AM57" s="219"/>
      <c r="AO57" s="219"/>
      <c r="AP57" s="219"/>
      <c r="AQ57" s="195"/>
      <c r="AS57" s="204"/>
      <c r="AT57" s="218"/>
      <c r="AU57" s="218"/>
      <c r="AV57" s="181"/>
      <c r="AW57" s="218"/>
      <c r="AX57" s="218"/>
      <c r="AY57" s="204"/>
      <c r="AZ57" s="219"/>
      <c r="BA57" s="219"/>
      <c r="BD57" s="220"/>
      <c r="BE57" s="204"/>
      <c r="BF57" s="219"/>
      <c r="BG57" s="219"/>
      <c r="BI57" s="219"/>
      <c r="BJ57" s="219"/>
      <c r="BK57" s="195"/>
      <c r="BM57" s="204"/>
      <c r="BN57" s="218"/>
      <c r="BO57" s="218"/>
      <c r="BP57" s="181"/>
      <c r="BQ57" s="218"/>
      <c r="BR57" s="218"/>
      <c r="BS57" s="204"/>
      <c r="BT57" s="219"/>
      <c r="BU57" s="219"/>
      <c r="BX57" s="220"/>
      <c r="BY57" s="204"/>
      <c r="BZ57" s="219"/>
      <c r="CA57" s="219"/>
      <c r="CC57" s="219"/>
      <c r="CD57" s="219"/>
      <c r="CE57" s="204"/>
      <c r="CG57" s="204"/>
      <c r="CH57" s="218"/>
      <c r="CI57" s="218"/>
      <c r="CJ57" s="181"/>
      <c r="CK57" s="218"/>
      <c r="CL57" s="218"/>
      <c r="CM57" s="204"/>
      <c r="CN57" s="219"/>
      <c r="CO57" s="219"/>
      <c r="CR57" s="220"/>
      <c r="CS57" s="204"/>
      <c r="CT57" s="219"/>
      <c r="CU57" s="219"/>
      <c r="CW57" s="219"/>
      <c r="CX57" s="219"/>
      <c r="CY57" s="195"/>
      <c r="DA57" s="204"/>
      <c r="DB57" s="218"/>
      <c r="DC57" s="218"/>
      <c r="DD57" s="181"/>
      <c r="DE57" s="218"/>
      <c r="DF57" s="218"/>
      <c r="DG57" s="204"/>
      <c r="DH57" s="219"/>
      <c r="DI57" s="219"/>
      <c r="DL57" s="220"/>
      <c r="DM57" s="204"/>
      <c r="DN57" s="219"/>
      <c r="DO57" s="219"/>
      <c r="DQ57" s="219"/>
      <c r="DR57" s="219"/>
      <c r="DS57" s="195"/>
      <c r="DU57" s="204"/>
      <c r="DV57" s="218"/>
      <c r="DW57" s="218"/>
      <c r="DX57" s="181"/>
      <c r="DY57" s="218"/>
      <c r="DZ57" s="218"/>
      <c r="EA57" s="204"/>
      <c r="EC57" s="221"/>
      <c r="EF57" s="220"/>
      <c r="EG57" s="204"/>
      <c r="EH57" s="219"/>
      <c r="EI57" s="219"/>
      <c r="EK57" s="219"/>
      <c r="EL57" s="219"/>
      <c r="EM57" s="195"/>
      <c r="EO57" s="204"/>
      <c r="EP57" s="218"/>
      <c r="EQ57" s="218"/>
      <c r="ER57" s="181"/>
      <c r="ES57" s="218"/>
      <c r="ET57" s="218"/>
      <c r="EU57" s="204"/>
      <c r="EV57" s="219"/>
      <c r="EW57" s="219"/>
      <c r="EZ57" s="220"/>
      <c r="FA57" s="204"/>
      <c r="FB57" s="219"/>
      <c r="FC57" s="219"/>
      <c r="FE57" s="219"/>
      <c r="FF57" s="219"/>
      <c r="FG57" s="195"/>
      <c r="FI57" s="204"/>
      <c r="FJ57" s="218"/>
      <c r="FK57" s="218"/>
      <c r="FL57" s="181"/>
      <c r="FM57" s="218"/>
      <c r="FN57" s="218"/>
      <c r="FO57" s="204"/>
      <c r="FP57" s="219"/>
      <c r="FQ57" s="219"/>
      <c r="FT57" s="220"/>
      <c r="FU57" s="204"/>
      <c r="FV57" s="219"/>
      <c r="FW57" s="219"/>
      <c r="FY57" s="219"/>
      <c r="FZ57" s="219"/>
      <c r="GA57" s="190"/>
      <c r="GB57" s="224"/>
      <c r="GC57" s="224"/>
      <c r="GD57" s="227"/>
      <c r="GE57" s="227"/>
      <c r="GF57" s="224"/>
      <c r="GG57" s="225"/>
      <c r="GH57" s="181"/>
      <c r="GI57" s="201"/>
      <c r="GJ57" s="181"/>
      <c r="GK57" s="181"/>
      <c r="GL57" s="181"/>
      <c r="GM57" s="181"/>
      <c r="GN57" s="202"/>
      <c r="GO57" s="181"/>
      <c r="GP57" s="181"/>
      <c r="GQ57" s="181"/>
      <c r="GR57" s="181"/>
      <c r="GS57" s="181"/>
      <c r="GT57" s="181"/>
      <c r="GU57" s="190"/>
      <c r="GV57" s="224"/>
      <c r="GW57" s="224"/>
      <c r="GX57" s="227"/>
      <c r="GY57" s="227"/>
      <c r="GZ57" s="224"/>
      <c r="HA57" s="225"/>
      <c r="HB57" s="181"/>
      <c r="HC57" s="201"/>
      <c r="HD57" s="181"/>
      <c r="HE57" s="181"/>
      <c r="HF57" s="181"/>
      <c r="HG57" s="181"/>
      <c r="HH57" s="202"/>
      <c r="HI57" s="181"/>
      <c r="HJ57" s="181"/>
      <c r="HK57" s="181"/>
      <c r="HL57" s="181"/>
      <c r="HM57" s="181"/>
      <c r="HN57" s="181"/>
      <c r="HO57" s="190"/>
      <c r="HP57" s="224"/>
      <c r="HQ57" s="224"/>
      <c r="HR57" s="227"/>
      <c r="HS57" s="227"/>
      <c r="HT57" s="224"/>
      <c r="HU57" s="225"/>
      <c r="HV57" s="181"/>
      <c r="HW57" s="201"/>
      <c r="HX57" s="181"/>
      <c r="HY57" s="181"/>
      <c r="HZ57" s="181"/>
      <c r="IA57" s="181"/>
      <c r="IB57" s="202"/>
      <c r="IC57" s="181"/>
      <c r="ID57" s="181"/>
      <c r="IE57" s="181"/>
      <c r="IF57" s="181"/>
      <c r="IG57" s="181"/>
      <c r="IH57" s="181"/>
      <c r="II57" s="190"/>
      <c r="IJ57" s="224"/>
      <c r="IK57" s="224"/>
      <c r="IL57" s="227"/>
      <c r="IM57" s="227"/>
      <c r="IN57" s="224"/>
      <c r="IO57" s="225"/>
      <c r="IP57" s="181"/>
      <c r="IQ57" s="201"/>
      <c r="IR57" s="181"/>
      <c r="IS57" s="181"/>
      <c r="IT57" s="181"/>
      <c r="IU57" s="181"/>
      <c r="IV57" s="202"/>
      <c r="IW57" s="181"/>
      <c r="IX57" s="181"/>
      <c r="IY57" s="181"/>
      <c r="IZ57" s="181"/>
      <c r="JA57" s="181"/>
      <c r="JB57" s="181"/>
    </row>
    <row r="58" spans="2:262" s="193" customFormat="1" ht="13.5" customHeight="1">
      <c r="B58" s="181"/>
      <c r="C58" s="195"/>
      <c r="E58" s="204"/>
      <c r="F58" s="218"/>
      <c r="G58" s="219"/>
      <c r="H58" s="181"/>
      <c r="I58" s="218"/>
      <c r="J58" s="219"/>
      <c r="K58" s="204"/>
      <c r="L58" s="219"/>
      <c r="M58" s="219"/>
      <c r="P58" s="220"/>
      <c r="Q58" s="204"/>
      <c r="R58" s="219"/>
      <c r="S58" s="219"/>
      <c r="U58" s="219"/>
      <c r="V58" s="219"/>
      <c r="W58" s="195"/>
      <c r="Y58" s="204"/>
      <c r="Z58" s="218"/>
      <c r="AA58" s="218"/>
      <c r="AB58" s="181"/>
      <c r="AC58" s="218"/>
      <c r="AD58" s="218"/>
      <c r="AE58" s="204"/>
      <c r="AF58" s="219"/>
      <c r="AG58" s="219"/>
      <c r="AJ58" s="220"/>
      <c r="AK58" s="204"/>
      <c r="AM58" s="219"/>
      <c r="AO58" s="219"/>
      <c r="AP58" s="219"/>
      <c r="AQ58" s="195"/>
      <c r="AS58" s="204"/>
      <c r="AT58" s="218"/>
      <c r="AU58" s="218"/>
      <c r="AV58" s="181"/>
      <c r="AW58" s="218"/>
      <c r="AX58" s="218"/>
      <c r="AY58" s="204"/>
      <c r="AZ58" s="219"/>
      <c r="BA58" s="219"/>
      <c r="BD58" s="220"/>
      <c r="BE58" s="204"/>
      <c r="BF58" s="219"/>
      <c r="BG58" s="219"/>
      <c r="BI58" s="219"/>
      <c r="BJ58" s="219"/>
      <c r="BK58" s="195"/>
      <c r="BM58" s="204"/>
      <c r="BN58" s="218"/>
      <c r="BO58" s="218"/>
      <c r="BP58" s="181"/>
      <c r="BQ58" s="218"/>
      <c r="BR58" s="218"/>
      <c r="BS58" s="204"/>
      <c r="BT58" s="219"/>
      <c r="BU58" s="219"/>
      <c r="BX58" s="220"/>
      <c r="BY58" s="204"/>
      <c r="BZ58" s="219"/>
      <c r="CA58" s="219"/>
      <c r="CC58" s="219"/>
      <c r="CD58" s="219"/>
      <c r="CE58" s="204"/>
      <c r="CG58" s="204"/>
      <c r="CH58" s="218"/>
      <c r="CI58" s="218"/>
      <c r="CJ58" s="181"/>
      <c r="CK58" s="218"/>
      <c r="CL58" s="218"/>
      <c r="CM58" s="204"/>
      <c r="CN58" s="219"/>
      <c r="CO58" s="219"/>
      <c r="CR58" s="220"/>
      <c r="CS58" s="204"/>
      <c r="CT58" s="219"/>
      <c r="CU58" s="219"/>
      <c r="CW58" s="219"/>
      <c r="CX58" s="219"/>
      <c r="CY58" s="195"/>
      <c r="DA58" s="204"/>
      <c r="DB58" s="218"/>
      <c r="DC58" s="218"/>
      <c r="DD58" s="181"/>
      <c r="DE58" s="218"/>
      <c r="DF58" s="218"/>
      <c r="DG58" s="204"/>
      <c r="DH58" s="219"/>
      <c r="DI58" s="219"/>
      <c r="DL58" s="220"/>
      <c r="DM58" s="204"/>
      <c r="DN58" s="219"/>
      <c r="DO58" s="219"/>
      <c r="DQ58" s="219"/>
      <c r="DR58" s="219"/>
      <c r="DS58" s="195"/>
      <c r="DU58" s="204"/>
      <c r="DV58" s="218"/>
      <c r="DW58" s="218"/>
      <c r="DX58" s="181"/>
      <c r="DY58" s="218"/>
      <c r="DZ58" s="218"/>
      <c r="EA58" s="204"/>
      <c r="EC58" s="221"/>
      <c r="EF58" s="220"/>
      <c r="EG58" s="204"/>
      <c r="EH58" s="219"/>
      <c r="EI58" s="219"/>
      <c r="EK58" s="219"/>
      <c r="EL58" s="219"/>
      <c r="EM58" s="195"/>
      <c r="EO58" s="204"/>
      <c r="EP58" s="218"/>
      <c r="EQ58" s="218"/>
      <c r="ER58" s="181"/>
      <c r="ES58" s="218"/>
      <c r="ET58" s="218"/>
      <c r="EU58" s="204"/>
      <c r="EV58" s="219"/>
      <c r="EW58" s="219"/>
      <c r="EZ58" s="220"/>
      <c r="FA58" s="204"/>
      <c r="FB58" s="219"/>
      <c r="FC58" s="219"/>
      <c r="FE58" s="219"/>
      <c r="FF58" s="219"/>
      <c r="FG58" s="195"/>
      <c r="FI58" s="204"/>
      <c r="FJ58" s="218"/>
      <c r="FK58" s="218"/>
      <c r="FL58" s="181"/>
      <c r="FM58" s="218"/>
      <c r="FN58" s="218"/>
      <c r="FO58" s="204"/>
      <c r="FP58" s="219"/>
      <c r="FQ58" s="219"/>
      <c r="FT58" s="220"/>
      <c r="FU58" s="204"/>
      <c r="FV58" s="219"/>
      <c r="FW58" s="219"/>
      <c r="FY58" s="219"/>
      <c r="FZ58" s="219"/>
      <c r="GA58" s="195"/>
      <c r="GG58" s="219"/>
      <c r="GI58" s="222"/>
      <c r="GN58" s="220"/>
      <c r="GU58" s="195"/>
      <c r="HA58" s="219"/>
      <c r="HC58" s="222"/>
      <c r="HH58" s="220"/>
      <c r="HO58" s="195"/>
      <c r="HU58" s="219"/>
      <c r="HW58" s="222"/>
      <c r="IB58" s="220"/>
      <c r="II58" s="195"/>
      <c r="IO58" s="219"/>
      <c r="IQ58" s="222"/>
      <c r="IV58" s="220"/>
    </row>
    <row r="59" spans="2:262" s="193" customFormat="1" ht="13.5" customHeight="1">
      <c r="B59" s="181"/>
      <c r="C59" s="195"/>
      <c r="E59" s="204"/>
      <c r="F59" s="218"/>
      <c r="G59" s="219"/>
      <c r="H59" s="181"/>
      <c r="I59" s="218"/>
      <c r="J59" s="219"/>
      <c r="K59" s="204"/>
      <c r="L59" s="219"/>
      <c r="M59" s="219"/>
      <c r="P59" s="220"/>
      <c r="Q59" s="204"/>
      <c r="R59" s="219"/>
      <c r="S59" s="219"/>
      <c r="U59" s="219"/>
      <c r="V59" s="219"/>
      <c r="W59" s="195"/>
      <c r="Y59" s="204"/>
      <c r="Z59" s="218"/>
      <c r="AA59" s="218"/>
      <c r="AB59" s="181"/>
      <c r="AC59" s="218"/>
      <c r="AD59" s="218"/>
      <c r="AE59" s="204"/>
      <c r="AF59" s="219"/>
      <c r="AG59" s="219"/>
      <c r="AJ59" s="220"/>
      <c r="AK59" s="204"/>
      <c r="AM59" s="219"/>
      <c r="AO59" s="219"/>
      <c r="AP59" s="219"/>
      <c r="AQ59" s="195"/>
      <c r="AS59" s="204"/>
      <c r="AT59" s="218"/>
      <c r="AU59" s="218"/>
      <c r="AV59" s="181"/>
      <c r="AW59" s="218"/>
      <c r="AX59" s="218"/>
      <c r="AY59" s="204"/>
      <c r="AZ59" s="219"/>
      <c r="BA59" s="219"/>
      <c r="BD59" s="220"/>
      <c r="BE59" s="204"/>
      <c r="BF59" s="219"/>
      <c r="BG59" s="219"/>
      <c r="BI59" s="219"/>
      <c r="BJ59" s="219"/>
      <c r="BK59" s="195"/>
      <c r="BM59" s="204"/>
      <c r="BN59" s="218"/>
      <c r="BO59" s="218"/>
      <c r="BP59" s="181"/>
      <c r="BQ59" s="218"/>
      <c r="BR59" s="218"/>
      <c r="BS59" s="204"/>
      <c r="BT59" s="219"/>
      <c r="BU59" s="219"/>
      <c r="BX59" s="220"/>
      <c r="BY59" s="204"/>
      <c r="BZ59" s="219"/>
      <c r="CA59" s="219"/>
      <c r="CC59" s="219"/>
      <c r="CD59" s="219"/>
      <c r="CE59" s="204"/>
      <c r="CG59" s="204"/>
      <c r="CH59" s="218"/>
      <c r="CI59" s="218"/>
      <c r="CJ59" s="181"/>
      <c r="CK59" s="218"/>
      <c r="CL59" s="218"/>
      <c r="CM59" s="204"/>
      <c r="CN59" s="219"/>
      <c r="CO59" s="219"/>
      <c r="CR59" s="220"/>
      <c r="CS59" s="204"/>
      <c r="CT59" s="219"/>
      <c r="CU59" s="219"/>
      <c r="CW59" s="219"/>
      <c r="CX59" s="219"/>
      <c r="CY59" s="195"/>
      <c r="DA59" s="204"/>
      <c r="DB59" s="218"/>
      <c r="DC59" s="218"/>
      <c r="DD59" s="181"/>
      <c r="DE59" s="218"/>
      <c r="DF59" s="218"/>
      <c r="DG59" s="204"/>
      <c r="DH59" s="219"/>
      <c r="DI59" s="219"/>
      <c r="DL59" s="220"/>
      <c r="DM59" s="204"/>
      <c r="DN59" s="219"/>
      <c r="DO59" s="219"/>
      <c r="DQ59" s="219"/>
      <c r="DR59" s="219"/>
      <c r="DS59" s="195"/>
      <c r="DU59" s="204"/>
      <c r="DV59" s="218"/>
      <c r="DW59" s="218"/>
      <c r="DX59" s="181"/>
      <c r="DY59" s="218"/>
      <c r="DZ59" s="218"/>
      <c r="EA59" s="204"/>
      <c r="EC59" s="221"/>
      <c r="EF59" s="220"/>
      <c r="EG59" s="204"/>
      <c r="EH59" s="219"/>
      <c r="EI59" s="219"/>
      <c r="EK59" s="219"/>
      <c r="EL59" s="219"/>
      <c r="EM59" s="195"/>
      <c r="EO59" s="204"/>
      <c r="EP59" s="218"/>
      <c r="EQ59" s="218"/>
      <c r="ER59" s="181"/>
      <c r="ES59" s="218"/>
      <c r="ET59" s="218"/>
      <c r="EU59" s="204"/>
      <c r="EV59" s="219"/>
      <c r="EW59" s="219"/>
      <c r="EZ59" s="220"/>
      <c r="FA59" s="204"/>
      <c r="FB59" s="219"/>
      <c r="FC59" s="219"/>
      <c r="FE59" s="219"/>
      <c r="FF59" s="219"/>
      <c r="FG59" s="195"/>
      <c r="FI59" s="204"/>
      <c r="FJ59" s="218"/>
      <c r="FK59" s="218"/>
      <c r="FL59" s="181"/>
      <c r="FM59" s="218"/>
      <c r="FN59" s="218"/>
      <c r="FO59" s="204"/>
      <c r="FP59" s="219"/>
      <c r="FQ59" s="219"/>
      <c r="FT59" s="220"/>
      <c r="FU59" s="204"/>
      <c r="FV59" s="219"/>
      <c r="FW59" s="219"/>
      <c r="FY59" s="219"/>
      <c r="FZ59" s="219"/>
      <c r="GA59" s="195"/>
      <c r="GG59" s="219"/>
      <c r="GI59" s="222"/>
      <c r="GN59" s="220"/>
      <c r="GU59" s="195"/>
      <c r="HA59" s="219"/>
      <c r="HC59" s="222"/>
      <c r="HH59" s="220"/>
      <c r="HO59" s="195"/>
      <c r="HU59" s="219"/>
      <c r="HW59" s="222"/>
      <c r="IB59" s="220"/>
      <c r="II59" s="195"/>
      <c r="IO59" s="219"/>
      <c r="IQ59" s="222"/>
      <c r="IV59" s="220"/>
    </row>
    <row r="60" spans="2:262" s="193" customFormat="1" ht="13.5" customHeight="1">
      <c r="B60" s="181"/>
      <c r="C60" s="195"/>
      <c r="E60" s="204"/>
      <c r="F60" s="218"/>
      <c r="G60" s="219"/>
      <c r="H60" s="181"/>
      <c r="I60" s="218"/>
      <c r="J60" s="219"/>
      <c r="K60" s="204"/>
      <c r="L60" s="219"/>
      <c r="M60" s="219"/>
      <c r="P60" s="220"/>
      <c r="Q60" s="204"/>
      <c r="R60" s="219"/>
      <c r="S60" s="219"/>
      <c r="U60" s="219"/>
      <c r="V60" s="219"/>
      <c r="W60" s="195"/>
      <c r="Y60" s="204"/>
      <c r="Z60" s="218"/>
      <c r="AA60" s="218"/>
      <c r="AB60" s="181"/>
      <c r="AC60" s="218"/>
      <c r="AD60" s="218"/>
      <c r="AE60" s="204"/>
      <c r="AF60" s="219"/>
      <c r="AG60" s="219"/>
      <c r="AJ60" s="220"/>
      <c r="AK60" s="204"/>
      <c r="AM60" s="219"/>
      <c r="AO60" s="219"/>
      <c r="AP60" s="219"/>
      <c r="AQ60" s="195"/>
      <c r="AS60" s="204"/>
      <c r="AT60" s="218"/>
      <c r="AU60" s="218"/>
      <c r="AV60" s="181"/>
      <c r="AW60" s="218"/>
      <c r="AX60" s="218"/>
      <c r="AY60" s="204"/>
      <c r="AZ60" s="219"/>
      <c r="BA60" s="219"/>
      <c r="BD60" s="220"/>
      <c r="BE60" s="204"/>
      <c r="BF60" s="219"/>
      <c r="BG60" s="219"/>
      <c r="BI60" s="219"/>
      <c r="BJ60" s="219"/>
      <c r="BK60" s="195"/>
      <c r="BM60" s="204"/>
      <c r="BN60" s="218"/>
      <c r="BO60" s="218"/>
      <c r="BP60" s="181"/>
      <c r="BQ60" s="218"/>
      <c r="BR60" s="218"/>
      <c r="BS60" s="204"/>
      <c r="BT60" s="219"/>
      <c r="BU60" s="219"/>
      <c r="BX60" s="220"/>
      <c r="BY60" s="204"/>
      <c r="BZ60" s="219"/>
      <c r="CA60" s="219"/>
      <c r="CC60" s="219"/>
      <c r="CD60" s="219"/>
      <c r="CE60" s="204"/>
      <c r="CG60" s="204"/>
      <c r="CH60" s="218"/>
      <c r="CI60" s="218"/>
      <c r="CJ60" s="181"/>
      <c r="CK60" s="218"/>
      <c r="CL60" s="218"/>
      <c r="CM60" s="204"/>
      <c r="CN60" s="219"/>
      <c r="CO60" s="219"/>
      <c r="CR60" s="220"/>
      <c r="CS60" s="204"/>
      <c r="CT60" s="219"/>
      <c r="CU60" s="219"/>
      <c r="CW60" s="219"/>
      <c r="CX60" s="219"/>
      <c r="CY60" s="195"/>
      <c r="DA60" s="204"/>
      <c r="DB60" s="218"/>
      <c r="DC60" s="218"/>
      <c r="DD60" s="181"/>
      <c r="DE60" s="218"/>
      <c r="DF60" s="218"/>
      <c r="DG60" s="204"/>
      <c r="DH60" s="219"/>
      <c r="DI60" s="219"/>
      <c r="DL60" s="220"/>
      <c r="DM60" s="204"/>
      <c r="DN60" s="219"/>
      <c r="DO60" s="219"/>
      <c r="DQ60" s="219"/>
      <c r="DR60" s="219"/>
      <c r="DS60" s="195"/>
      <c r="DU60" s="204"/>
      <c r="DV60" s="218"/>
      <c r="DW60" s="218"/>
      <c r="DX60" s="181"/>
      <c r="DY60" s="218"/>
      <c r="DZ60" s="218"/>
      <c r="EA60" s="204"/>
      <c r="EC60" s="221"/>
      <c r="EF60" s="220"/>
      <c r="EG60" s="204"/>
      <c r="EH60" s="219"/>
      <c r="EI60" s="219"/>
      <c r="EK60" s="219"/>
      <c r="EL60" s="219"/>
      <c r="EM60" s="195"/>
      <c r="EO60" s="204"/>
      <c r="EP60" s="218"/>
      <c r="EQ60" s="218"/>
      <c r="ER60" s="181"/>
      <c r="ES60" s="218"/>
      <c r="ET60" s="218"/>
      <c r="EU60" s="204"/>
      <c r="EV60" s="219"/>
      <c r="EW60" s="219"/>
      <c r="EZ60" s="220"/>
      <c r="FA60" s="204"/>
      <c r="FB60" s="219"/>
      <c r="FC60" s="219"/>
      <c r="FE60" s="219"/>
      <c r="FF60" s="219"/>
      <c r="FG60" s="195"/>
      <c r="FI60" s="204"/>
      <c r="FJ60" s="218"/>
      <c r="FK60" s="218"/>
      <c r="FL60" s="181"/>
      <c r="FM60" s="218"/>
      <c r="FN60" s="218"/>
      <c r="FO60" s="204"/>
      <c r="FP60" s="219"/>
      <c r="FQ60" s="219"/>
      <c r="FT60" s="220"/>
      <c r="FU60" s="204"/>
      <c r="FV60" s="219"/>
      <c r="FW60" s="219"/>
      <c r="FY60" s="219"/>
      <c r="FZ60" s="219"/>
      <c r="GA60" s="195"/>
      <c r="GG60" s="219"/>
      <c r="GI60" s="222"/>
      <c r="GN60" s="220"/>
      <c r="GU60" s="195"/>
      <c r="HA60" s="219"/>
      <c r="HC60" s="222"/>
      <c r="HH60" s="220"/>
      <c r="HO60" s="195"/>
      <c r="HU60" s="219"/>
      <c r="HW60" s="222"/>
      <c r="IB60" s="220"/>
      <c r="II60" s="195"/>
      <c r="IO60" s="219"/>
      <c r="IQ60" s="222"/>
      <c r="IV60" s="220"/>
    </row>
    <row r="61" spans="2:262" s="193" customFormat="1" ht="13.5" customHeight="1">
      <c r="B61" s="181"/>
      <c r="C61" s="195"/>
      <c r="E61" s="204"/>
      <c r="F61" s="218"/>
      <c r="G61" s="219"/>
      <c r="H61" s="181"/>
      <c r="I61" s="218"/>
      <c r="J61" s="219"/>
      <c r="K61" s="204"/>
      <c r="L61" s="219"/>
      <c r="M61" s="219"/>
      <c r="P61" s="220"/>
      <c r="Q61" s="204"/>
      <c r="R61" s="219"/>
      <c r="S61" s="219"/>
      <c r="U61" s="219"/>
      <c r="V61" s="219"/>
      <c r="W61" s="195"/>
      <c r="Y61" s="204"/>
      <c r="Z61" s="218"/>
      <c r="AA61" s="218"/>
      <c r="AB61" s="181"/>
      <c r="AC61" s="218"/>
      <c r="AD61" s="218"/>
      <c r="AE61" s="204"/>
      <c r="AF61" s="219"/>
      <c r="AG61" s="219"/>
      <c r="AJ61" s="220"/>
      <c r="AK61" s="204"/>
      <c r="AM61" s="219"/>
      <c r="AO61" s="219"/>
      <c r="AP61" s="219"/>
      <c r="AQ61" s="195"/>
      <c r="AS61" s="204"/>
      <c r="AT61" s="218"/>
      <c r="AU61" s="218"/>
      <c r="AV61" s="181"/>
      <c r="AW61" s="218"/>
      <c r="AX61" s="218"/>
      <c r="AY61" s="204"/>
      <c r="AZ61" s="219"/>
      <c r="BA61" s="219"/>
      <c r="BD61" s="220"/>
      <c r="BE61" s="204"/>
      <c r="BF61" s="219"/>
      <c r="BG61" s="219"/>
      <c r="BI61" s="219"/>
      <c r="BJ61" s="219"/>
      <c r="BK61" s="195"/>
      <c r="BM61" s="204"/>
      <c r="BN61" s="218"/>
      <c r="BO61" s="218"/>
      <c r="BP61" s="181"/>
      <c r="BQ61" s="218"/>
      <c r="BR61" s="218"/>
      <c r="BS61" s="204"/>
      <c r="BT61" s="219"/>
      <c r="BU61" s="219"/>
      <c r="BX61" s="220"/>
      <c r="BY61" s="204"/>
      <c r="BZ61" s="219"/>
      <c r="CA61" s="219"/>
      <c r="CC61" s="219"/>
      <c r="CD61" s="219"/>
      <c r="CE61" s="204"/>
      <c r="CG61" s="204"/>
      <c r="CH61" s="218"/>
      <c r="CI61" s="218"/>
      <c r="CJ61" s="181"/>
      <c r="CK61" s="218"/>
      <c r="CL61" s="218"/>
      <c r="CM61" s="204"/>
      <c r="CN61" s="219"/>
      <c r="CO61" s="219"/>
      <c r="CR61" s="220"/>
      <c r="CS61" s="204"/>
      <c r="CT61" s="219"/>
      <c r="CU61" s="219"/>
      <c r="CW61" s="219"/>
      <c r="CX61" s="219"/>
      <c r="CY61" s="195"/>
      <c r="DA61" s="204"/>
      <c r="DB61" s="218"/>
      <c r="DC61" s="218"/>
      <c r="DD61" s="181"/>
      <c r="DE61" s="218"/>
      <c r="DF61" s="218"/>
      <c r="DG61" s="204"/>
      <c r="DH61" s="219"/>
      <c r="DI61" s="219"/>
      <c r="DL61" s="220"/>
      <c r="DM61" s="204"/>
      <c r="DN61" s="219"/>
      <c r="DO61" s="219"/>
      <c r="DQ61" s="219"/>
      <c r="DR61" s="219"/>
      <c r="DS61" s="195"/>
      <c r="DU61" s="204"/>
      <c r="DV61" s="218"/>
      <c r="DW61" s="218"/>
      <c r="DX61" s="181"/>
      <c r="DY61" s="218"/>
      <c r="DZ61" s="218"/>
      <c r="EA61" s="204"/>
      <c r="EC61" s="221"/>
      <c r="EF61" s="220"/>
      <c r="EG61" s="204"/>
      <c r="EH61" s="219"/>
      <c r="EI61" s="219"/>
      <c r="EK61" s="219"/>
      <c r="EL61" s="219"/>
      <c r="EM61" s="195"/>
      <c r="EO61" s="204"/>
      <c r="EP61" s="218"/>
      <c r="EQ61" s="218"/>
      <c r="ER61" s="181"/>
      <c r="ES61" s="218"/>
      <c r="ET61" s="218"/>
      <c r="EU61" s="204"/>
      <c r="EV61" s="219"/>
      <c r="EW61" s="219"/>
      <c r="EZ61" s="220"/>
      <c r="FA61" s="204"/>
      <c r="FB61" s="219"/>
      <c r="FC61" s="219"/>
      <c r="FE61" s="219"/>
      <c r="FF61" s="219"/>
      <c r="FG61" s="195"/>
      <c r="FI61" s="204"/>
      <c r="FJ61" s="218"/>
      <c r="FK61" s="218"/>
      <c r="FL61" s="181"/>
      <c r="FM61" s="218"/>
      <c r="FN61" s="218"/>
      <c r="FO61" s="204"/>
      <c r="FP61" s="219"/>
      <c r="FQ61" s="219"/>
      <c r="FT61" s="220"/>
      <c r="FU61" s="204"/>
      <c r="FV61" s="219"/>
      <c r="FW61" s="219"/>
      <c r="FY61" s="219"/>
      <c r="FZ61" s="219"/>
      <c r="GA61" s="195"/>
      <c r="GG61" s="219"/>
      <c r="GI61" s="222"/>
      <c r="GN61" s="220"/>
      <c r="GU61" s="195"/>
      <c r="HA61" s="219"/>
      <c r="HC61" s="222"/>
      <c r="HH61" s="220"/>
      <c r="HO61" s="195"/>
      <c r="HU61" s="219"/>
      <c r="HW61" s="222"/>
      <c r="IB61" s="220"/>
      <c r="II61" s="195"/>
      <c r="IO61" s="219"/>
      <c r="IQ61" s="222"/>
      <c r="IV61" s="220"/>
    </row>
    <row r="62" spans="2:262" s="193" customFormat="1" ht="13.5" customHeight="1">
      <c r="B62" s="181"/>
      <c r="C62" s="195"/>
      <c r="E62" s="204"/>
      <c r="F62" s="218"/>
      <c r="G62" s="219"/>
      <c r="H62" s="181"/>
      <c r="I62" s="218"/>
      <c r="J62" s="219"/>
      <c r="K62" s="204"/>
      <c r="L62" s="219"/>
      <c r="M62" s="219"/>
      <c r="P62" s="220"/>
      <c r="Q62" s="204"/>
      <c r="R62" s="219"/>
      <c r="S62" s="219"/>
      <c r="U62" s="219"/>
      <c r="V62" s="219"/>
      <c r="W62" s="195"/>
      <c r="Y62" s="204"/>
      <c r="Z62" s="218"/>
      <c r="AA62" s="218"/>
      <c r="AB62" s="181"/>
      <c r="AC62" s="218"/>
      <c r="AD62" s="218"/>
      <c r="AE62" s="204"/>
      <c r="AF62" s="219"/>
      <c r="AG62" s="219"/>
      <c r="AJ62" s="220"/>
      <c r="AK62" s="204"/>
      <c r="AM62" s="219"/>
      <c r="AO62" s="219"/>
      <c r="AP62" s="219"/>
      <c r="AQ62" s="195"/>
      <c r="AS62" s="204"/>
      <c r="AT62" s="218"/>
      <c r="AU62" s="218"/>
      <c r="AV62" s="181"/>
      <c r="AW62" s="218"/>
      <c r="AX62" s="218"/>
      <c r="AY62" s="204"/>
      <c r="AZ62" s="219"/>
      <c r="BA62" s="219"/>
      <c r="BD62" s="220"/>
      <c r="BE62" s="204"/>
      <c r="BF62" s="219"/>
      <c r="BG62" s="219"/>
      <c r="BI62" s="219"/>
      <c r="BJ62" s="219"/>
      <c r="BK62" s="195"/>
      <c r="BM62" s="204"/>
      <c r="BN62" s="218"/>
      <c r="BO62" s="218"/>
      <c r="BP62" s="181"/>
      <c r="BQ62" s="218"/>
      <c r="BR62" s="218"/>
      <c r="BS62" s="204"/>
      <c r="BT62" s="219"/>
      <c r="BU62" s="219"/>
      <c r="BX62" s="220"/>
      <c r="BY62" s="204"/>
      <c r="BZ62" s="219"/>
      <c r="CA62" s="219"/>
      <c r="CC62" s="219"/>
      <c r="CD62" s="219"/>
      <c r="CE62" s="204"/>
      <c r="CG62" s="204"/>
      <c r="CH62" s="218"/>
      <c r="CI62" s="218"/>
      <c r="CJ62" s="181"/>
      <c r="CK62" s="218"/>
      <c r="CL62" s="218"/>
      <c r="CM62" s="204"/>
      <c r="CN62" s="219"/>
      <c r="CO62" s="219"/>
      <c r="CR62" s="220"/>
      <c r="CS62" s="204"/>
      <c r="CT62" s="219"/>
      <c r="CU62" s="219"/>
      <c r="CW62" s="219"/>
      <c r="CX62" s="219"/>
      <c r="CY62" s="195"/>
      <c r="DA62" s="204"/>
      <c r="DB62" s="218"/>
      <c r="DC62" s="218"/>
      <c r="DD62" s="181"/>
      <c r="DE62" s="218"/>
      <c r="DF62" s="218"/>
      <c r="DG62" s="204"/>
      <c r="DH62" s="219"/>
      <c r="DI62" s="219"/>
      <c r="DL62" s="220"/>
      <c r="DM62" s="204"/>
      <c r="DN62" s="219"/>
      <c r="DO62" s="219"/>
      <c r="DQ62" s="219"/>
      <c r="DR62" s="219"/>
      <c r="DS62" s="195"/>
      <c r="DU62" s="204"/>
      <c r="DV62" s="218"/>
      <c r="DW62" s="218"/>
      <c r="DX62" s="181"/>
      <c r="DY62" s="218"/>
      <c r="DZ62" s="218"/>
      <c r="EA62" s="204"/>
      <c r="EC62" s="221"/>
      <c r="EF62" s="220"/>
      <c r="EG62" s="204"/>
      <c r="EH62" s="219"/>
      <c r="EI62" s="219"/>
      <c r="EK62" s="219"/>
      <c r="EL62" s="219"/>
      <c r="EM62" s="195"/>
      <c r="EO62" s="204"/>
      <c r="EP62" s="218"/>
      <c r="EQ62" s="218"/>
      <c r="ER62" s="181"/>
      <c r="ES62" s="218"/>
      <c r="ET62" s="218"/>
      <c r="EU62" s="204"/>
      <c r="EV62" s="219"/>
      <c r="EW62" s="219"/>
      <c r="EZ62" s="220"/>
      <c r="FA62" s="204"/>
      <c r="FB62" s="219"/>
      <c r="FC62" s="219"/>
      <c r="FE62" s="219"/>
      <c r="FF62" s="219"/>
      <c r="FG62" s="195"/>
      <c r="FI62" s="204"/>
      <c r="FJ62" s="218"/>
      <c r="FK62" s="218"/>
      <c r="FL62" s="181"/>
      <c r="FM62" s="218"/>
      <c r="FN62" s="218"/>
      <c r="FO62" s="204"/>
      <c r="FP62" s="219"/>
      <c r="FQ62" s="219"/>
      <c r="FT62" s="220"/>
      <c r="FU62" s="204"/>
      <c r="FV62" s="219"/>
      <c r="FW62" s="219"/>
      <c r="FY62" s="219"/>
      <c r="FZ62" s="219"/>
      <c r="GA62" s="195"/>
      <c r="GG62" s="219"/>
      <c r="GI62" s="222"/>
      <c r="GN62" s="220"/>
      <c r="GU62" s="195"/>
      <c r="HA62" s="219"/>
      <c r="HC62" s="222"/>
      <c r="HH62" s="220"/>
      <c r="HO62" s="195"/>
      <c r="HU62" s="219"/>
      <c r="HW62" s="222"/>
      <c r="IB62" s="220"/>
      <c r="II62" s="195"/>
      <c r="IO62" s="219"/>
      <c r="IQ62" s="222"/>
      <c r="IV62" s="220"/>
    </row>
    <row r="63" spans="2:262" s="193" customFormat="1" ht="13.5" customHeight="1">
      <c r="B63" s="181"/>
      <c r="C63" s="195"/>
      <c r="E63" s="204"/>
      <c r="F63" s="218"/>
      <c r="G63" s="219"/>
      <c r="H63" s="181"/>
      <c r="I63" s="218"/>
      <c r="J63" s="219"/>
      <c r="K63" s="204"/>
      <c r="L63" s="219"/>
      <c r="M63" s="219"/>
      <c r="P63" s="220"/>
      <c r="Q63" s="204"/>
      <c r="R63" s="219"/>
      <c r="S63" s="219"/>
      <c r="U63" s="219"/>
      <c r="V63" s="219"/>
      <c r="W63" s="195"/>
      <c r="Y63" s="204"/>
      <c r="Z63" s="218"/>
      <c r="AA63" s="218"/>
      <c r="AB63" s="181"/>
      <c r="AC63" s="218"/>
      <c r="AD63" s="218"/>
      <c r="AE63" s="204"/>
      <c r="AF63" s="219"/>
      <c r="AG63" s="219"/>
      <c r="AJ63" s="220"/>
      <c r="AK63" s="204"/>
      <c r="AM63" s="219"/>
      <c r="AO63" s="219"/>
      <c r="AP63" s="219"/>
      <c r="AQ63" s="195"/>
      <c r="AS63" s="204"/>
      <c r="AT63" s="218"/>
      <c r="AU63" s="218"/>
      <c r="AV63" s="181"/>
      <c r="AW63" s="218"/>
      <c r="AX63" s="218"/>
      <c r="AY63" s="204"/>
      <c r="AZ63" s="219"/>
      <c r="BA63" s="219"/>
      <c r="BD63" s="220"/>
      <c r="BE63" s="204"/>
      <c r="BF63" s="219"/>
      <c r="BG63" s="219"/>
      <c r="BI63" s="219"/>
      <c r="BJ63" s="219"/>
      <c r="BK63" s="195"/>
      <c r="BM63" s="204"/>
      <c r="BN63" s="218"/>
      <c r="BO63" s="218"/>
      <c r="BP63" s="181"/>
      <c r="BQ63" s="218"/>
      <c r="BR63" s="218"/>
      <c r="BS63" s="204"/>
      <c r="BT63" s="219"/>
      <c r="BU63" s="219"/>
      <c r="BX63" s="220"/>
      <c r="BY63" s="204"/>
      <c r="BZ63" s="219"/>
      <c r="CA63" s="219"/>
      <c r="CC63" s="219"/>
      <c r="CD63" s="219"/>
      <c r="CE63" s="204"/>
      <c r="CG63" s="204"/>
      <c r="CH63" s="218"/>
      <c r="CI63" s="218"/>
      <c r="CJ63" s="181"/>
      <c r="CK63" s="218"/>
      <c r="CL63" s="218"/>
      <c r="CM63" s="204"/>
      <c r="CN63" s="219"/>
      <c r="CO63" s="219"/>
      <c r="CR63" s="220"/>
      <c r="CS63" s="204"/>
      <c r="CT63" s="219"/>
      <c r="CU63" s="219"/>
      <c r="CW63" s="219"/>
      <c r="CX63" s="219"/>
      <c r="CY63" s="195"/>
      <c r="DA63" s="204"/>
      <c r="DB63" s="218"/>
      <c r="DC63" s="218"/>
      <c r="DD63" s="181"/>
      <c r="DE63" s="218"/>
      <c r="DF63" s="218"/>
      <c r="DG63" s="204"/>
      <c r="DH63" s="219"/>
      <c r="DI63" s="219"/>
      <c r="DL63" s="220"/>
      <c r="DM63" s="204"/>
      <c r="DN63" s="219"/>
      <c r="DO63" s="219"/>
      <c r="DQ63" s="219"/>
      <c r="DR63" s="219"/>
      <c r="DS63" s="195"/>
      <c r="DU63" s="204"/>
      <c r="DV63" s="218"/>
      <c r="DW63" s="218"/>
      <c r="DX63" s="181"/>
      <c r="DY63" s="218"/>
      <c r="DZ63" s="218"/>
      <c r="EA63" s="204"/>
      <c r="EC63" s="221"/>
      <c r="EF63" s="220"/>
      <c r="EG63" s="204"/>
      <c r="EH63" s="219"/>
      <c r="EI63" s="219"/>
      <c r="EK63" s="219"/>
      <c r="EL63" s="219"/>
      <c r="EM63" s="195"/>
      <c r="EO63" s="204"/>
      <c r="EP63" s="218"/>
      <c r="EQ63" s="218"/>
      <c r="ER63" s="181"/>
      <c r="ES63" s="218"/>
      <c r="ET63" s="218"/>
      <c r="EU63" s="204"/>
      <c r="EV63" s="219"/>
      <c r="EW63" s="219"/>
      <c r="EZ63" s="220"/>
      <c r="FA63" s="204"/>
      <c r="FB63" s="219"/>
      <c r="FC63" s="219"/>
      <c r="FE63" s="219"/>
      <c r="FF63" s="219"/>
      <c r="FG63" s="195"/>
      <c r="FI63" s="204"/>
      <c r="FJ63" s="218"/>
      <c r="FK63" s="218"/>
      <c r="FL63" s="181"/>
      <c r="FM63" s="218"/>
      <c r="FN63" s="218"/>
      <c r="FO63" s="204"/>
      <c r="FP63" s="219"/>
      <c r="FQ63" s="219"/>
      <c r="FT63" s="220"/>
      <c r="FU63" s="204"/>
      <c r="FV63" s="219"/>
      <c r="FW63" s="219"/>
      <c r="FY63" s="219"/>
      <c r="FZ63" s="219"/>
      <c r="GA63" s="195"/>
      <c r="GG63" s="219"/>
      <c r="GI63" s="222"/>
      <c r="GN63" s="220"/>
      <c r="GU63" s="195"/>
      <c r="HA63" s="219"/>
      <c r="HC63" s="222"/>
      <c r="HH63" s="220"/>
      <c r="HO63" s="195"/>
      <c r="HU63" s="219"/>
      <c r="HW63" s="222"/>
      <c r="IB63" s="220"/>
      <c r="II63" s="195"/>
      <c r="IO63" s="219"/>
      <c r="IQ63" s="222"/>
      <c r="IV63" s="220"/>
    </row>
    <row r="64" spans="2:262" s="193" customFormat="1" ht="13.5" customHeight="1">
      <c r="B64" s="181"/>
      <c r="C64" s="195"/>
      <c r="E64" s="204"/>
      <c r="F64" s="218"/>
      <c r="G64" s="219"/>
      <c r="H64" s="181"/>
      <c r="I64" s="218"/>
      <c r="J64" s="219"/>
      <c r="K64" s="204"/>
      <c r="L64" s="219"/>
      <c r="M64" s="219"/>
      <c r="P64" s="220"/>
      <c r="Q64" s="204"/>
      <c r="R64" s="219"/>
      <c r="S64" s="219"/>
      <c r="U64" s="219"/>
      <c r="V64" s="219"/>
      <c r="W64" s="195"/>
      <c r="Y64" s="204"/>
      <c r="Z64" s="218"/>
      <c r="AA64" s="218"/>
      <c r="AB64" s="181"/>
      <c r="AC64" s="218"/>
      <c r="AD64" s="218"/>
      <c r="AE64" s="204"/>
      <c r="AF64" s="219"/>
      <c r="AG64" s="219"/>
      <c r="AJ64" s="220"/>
      <c r="AK64" s="204"/>
      <c r="AM64" s="219"/>
      <c r="AO64" s="219"/>
      <c r="AP64" s="219"/>
      <c r="AQ64" s="195"/>
      <c r="AS64" s="204"/>
      <c r="AT64" s="218"/>
      <c r="AU64" s="218"/>
      <c r="AV64" s="181"/>
      <c r="AW64" s="218"/>
      <c r="AX64" s="218"/>
      <c r="AY64" s="204"/>
      <c r="AZ64" s="219"/>
      <c r="BA64" s="219"/>
      <c r="BD64" s="220"/>
      <c r="BE64" s="204"/>
      <c r="BF64" s="219"/>
      <c r="BG64" s="219"/>
      <c r="BI64" s="219"/>
      <c r="BJ64" s="219"/>
      <c r="BK64" s="195"/>
      <c r="BM64" s="204"/>
      <c r="BN64" s="218"/>
      <c r="BO64" s="218"/>
      <c r="BP64" s="181"/>
      <c r="BQ64" s="218"/>
      <c r="BR64" s="218"/>
      <c r="BS64" s="204"/>
      <c r="BT64" s="219"/>
      <c r="BU64" s="219"/>
      <c r="BX64" s="220"/>
      <c r="BY64" s="204"/>
      <c r="BZ64" s="219"/>
      <c r="CA64" s="219"/>
      <c r="CC64" s="219"/>
      <c r="CD64" s="219"/>
      <c r="CE64" s="204"/>
      <c r="CG64" s="204"/>
      <c r="CH64" s="218"/>
      <c r="CI64" s="218"/>
      <c r="CJ64" s="181"/>
      <c r="CK64" s="218"/>
      <c r="CL64" s="218"/>
      <c r="CM64" s="204"/>
      <c r="CN64" s="219"/>
      <c r="CO64" s="219"/>
      <c r="CR64" s="220"/>
      <c r="CS64" s="204"/>
      <c r="CT64" s="219"/>
      <c r="CU64" s="219"/>
      <c r="CW64" s="219"/>
      <c r="CX64" s="219"/>
      <c r="CY64" s="195"/>
      <c r="DA64" s="204"/>
      <c r="DB64" s="218"/>
      <c r="DC64" s="218"/>
      <c r="DD64" s="181"/>
      <c r="DE64" s="218"/>
      <c r="DF64" s="218"/>
      <c r="DG64" s="204"/>
      <c r="DH64" s="219"/>
      <c r="DI64" s="219"/>
      <c r="DL64" s="220"/>
      <c r="DM64" s="204"/>
      <c r="DN64" s="219"/>
      <c r="DO64" s="219"/>
      <c r="DQ64" s="219"/>
      <c r="DR64" s="219"/>
      <c r="DS64" s="195"/>
      <c r="DU64" s="204"/>
      <c r="DV64" s="218"/>
      <c r="DW64" s="218"/>
      <c r="DX64" s="181"/>
      <c r="DY64" s="218"/>
      <c r="DZ64" s="218"/>
      <c r="EA64" s="204"/>
      <c r="EC64" s="221"/>
      <c r="EF64" s="220"/>
      <c r="EG64" s="204"/>
      <c r="EH64" s="219"/>
      <c r="EI64" s="219"/>
      <c r="EK64" s="219"/>
      <c r="EL64" s="219"/>
      <c r="EM64" s="195"/>
      <c r="EO64" s="204"/>
      <c r="EP64" s="218"/>
      <c r="EQ64" s="218"/>
      <c r="ER64" s="181"/>
      <c r="ES64" s="218"/>
      <c r="ET64" s="218"/>
      <c r="EU64" s="204"/>
      <c r="EV64" s="219"/>
      <c r="EW64" s="219"/>
      <c r="EZ64" s="220"/>
      <c r="FA64" s="204"/>
      <c r="FB64" s="219"/>
      <c r="FC64" s="219"/>
      <c r="FE64" s="219"/>
      <c r="FF64" s="219"/>
      <c r="FG64" s="195"/>
      <c r="FI64" s="204"/>
      <c r="FJ64" s="218"/>
      <c r="FK64" s="218"/>
      <c r="FL64" s="181"/>
      <c r="FM64" s="218"/>
      <c r="FN64" s="218"/>
      <c r="FO64" s="204"/>
      <c r="FP64" s="219"/>
      <c r="FQ64" s="219"/>
      <c r="FT64" s="220"/>
      <c r="FU64" s="204"/>
      <c r="FV64" s="219"/>
      <c r="FW64" s="219"/>
      <c r="FY64" s="219"/>
      <c r="FZ64" s="219"/>
      <c r="GA64" s="195"/>
      <c r="GG64" s="219"/>
      <c r="GI64" s="222"/>
      <c r="GN64" s="220"/>
      <c r="GU64" s="195"/>
      <c r="HA64" s="219"/>
      <c r="HC64" s="222"/>
      <c r="HH64" s="220"/>
      <c r="HO64" s="195"/>
      <c r="HU64" s="219"/>
      <c r="HW64" s="222"/>
      <c r="IB64" s="220"/>
      <c r="II64" s="195"/>
      <c r="IO64" s="219"/>
      <c r="IQ64" s="222"/>
      <c r="IV64" s="220"/>
    </row>
    <row r="65" spans="2:256" s="193" customFormat="1" ht="13.5" customHeight="1">
      <c r="B65" s="181"/>
      <c r="C65" s="195"/>
      <c r="E65" s="204"/>
      <c r="F65" s="218"/>
      <c r="G65" s="219"/>
      <c r="H65" s="181"/>
      <c r="I65" s="218"/>
      <c r="J65" s="219"/>
      <c r="K65" s="204"/>
      <c r="L65" s="219"/>
      <c r="M65" s="219"/>
      <c r="P65" s="220"/>
      <c r="Q65" s="204"/>
      <c r="R65" s="219"/>
      <c r="S65" s="219"/>
      <c r="U65" s="219"/>
      <c r="V65" s="219"/>
      <c r="W65" s="195"/>
      <c r="Y65" s="204"/>
      <c r="Z65" s="218"/>
      <c r="AA65" s="218"/>
      <c r="AB65" s="181"/>
      <c r="AC65" s="218"/>
      <c r="AD65" s="218"/>
      <c r="AE65" s="204"/>
      <c r="AF65" s="219"/>
      <c r="AG65" s="219"/>
      <c r="AJ65" s="220"/>
      <c r="AK65" s="204"/>
      <c r="AM65" s="219"/>
      <c r="AO65" s="219"/>
      <c r="AP65" s="219"/>
      <c r="AQ65" s="195"/>
      <c r="AS65" s="204"/>
      <c r="AT65" s="218"/>
      <c r="AU65" s="218"/>
      <c r="AV65" s="181"/>
      <c r="AW65" s="218"/>
      <c r="AX65" s="218"/>
      <c r="AY65" s="204"/>
      <c r="AZ65" s="219"/>
      <c r="BA65" s="219"/>
      <c r="BD65" s="220"/>
      <c r="BE65" s="204"/>
      <c r="BF65" s="219"/>
      <c r="BG65" s="219"/>
      <c r="BI65" s="219"/>
      <c r="BJ65" s="219"/>
      <c r="BK65" s="195"/>
      <c r="BM65" s="204"/>
      <c r="BN65" s="218"/>
      <c r="BO65" s="218"/>
      <c r="BP65" s="181"/>
      <c r="BQ65" s="218"/>
      <c r="BR65" s="218"/>
      <c r="BS65" s="204"/>
      <c r="BT65" s="219"/>
      <c r="BU65" s="219"/>
      <c r="BX65" s="220"/>
      <c r="BY65" s="204"/>
      <c r="BZ65" s="219"/>
      <c r="CA65" s="219"/>
      <c r="CC65" s="219"/>
      <c r="CD65" s="219"/>
      <c r="CE65" s="204"/>
      <c r="CG65" s="204"/>
      <c r="CH65" s="218"/>
      <c r="CI65" s="218"/>
      <c r="CJ65" s="181"/>
      <c r="CK65" s="218"/>
      <c r="CL65" s="218"/>
      <c r="CM65" s="204"/>
      <c r="CN65" s="219"/>
      <c r="CO65" s="219"/>
      <c r="CR65" s="220"/>
      <c r="CS65" s="204"/>
      <c r="CT65" s="219"/>
      <c r="CU65" s="219"/>
      <c r="CW65" s="219"/>
      <c r="CX65" s="219"/>
      <c r="CY65" s="195"/>
      <c r="DA65" s="204"/>
      <c r="DB65" s="218"/>
      <c r="DC65" s="218"/>
      <c r="DD65" s="181"/>
      <c r="DE65" s="218"/>
      <c r="DF65" s="218"/>
      <c r="DG65" s="204"/>
      <c r="DH65" s="219"/>
      <c r="DI65" s="219"/>
      <c r="DL65" s="220"/>
      <c r="DM65" s="204"/>
      <c r="DN65" s="219"/>
      <c r="DO65" s="219"/>
      <c r="DQ65" s="219"/>
      <c r="DR65" s="219"/>
      <c r="DS65" s="195"/>
      <c r="DU65" s="204"/>
      <c r="DV65" s="218"/>
      <c r="DW65" s="218"/>
      <c r="DX65" s="181"/>
      <c r="DY65" s="218"/>
      <c r="DZ65" s="218"/>
      <c r="EA65" s="204"/>
      <c r="EC65" s="221"/>
      <c r="EF65" s="220"/>
      <c r="EG65" s="204"/>
      <c r="EH65" s="219"/>
      <c r="EI65" s="219"/>
      <c r="EK65" s="219"/>
      <c r="EL65" s="219"/>
      <c r="EM65" s="195"/>
      <c r="EO65" s="204"/>
      <c r="EP65" s="218"/>
      <c r="EQ65" s="218"/>
      <c r="ER65" s="181"/>
      <c r="ES65" s="218"/>
      <c r="ET65" s="218"/>
      <c r="EU65" s="204"/>
      <c r="EV65" s="219"/>
      <c r="EW65" s="219"/>
      <c r="EZ65" s="220"/>
      <c r="FA65" s="204"/>
      <c r="FB65" s="219"/>
      <c r="FC65" s="219"/>
      <c r="FE65" s="219"/>
      <c r="FF65" s="219"/>
      <c r="FG65" s="195"/>
      <c r="FI65" s="204"/>
      <c r="FJ65" s="218"/>
      <c r="FK65" s="218"/>
      <c r="FL65" s="181"/>
      <c r="FM65" s="218"/>
      <c r="FN65" s="218"/>
      <c r="FO65" s="204"/>
      <c r="FP65" s="219"/>
      <c r="FQ65" s="219"/>
      <c r="FT65" s="220"/>
      <c r="FU65" s="204"/>
      <c r="FV65" s="219"/>
      <c r="FW65" s="219"/>
      <c r="FY65" s="219"/>
      <c r="FZ65" s="219"/>
      <c r="GA65" s="195"/>
      <c r="GG65" s="219"/>
      <c r="GI65" s="222"/>
      <c r="GN65" s="220"/>
      <c r="GU65" s="195"/>
      <c r="HA65" s="219"/>
      <c r="HC65" s="222"/>
      <c r="HH65" s="220"/>
      <c r="HO65" s="195"/>
      <c r="HU65" s="219"/>
      <c r="HW65" s="222"/>
      <c r="IB65" s="220"/>
      <c r="II65" s="195"/>
      <c r="IO65" s="219"/>
      <c r="IQ65" s="222"/>
      <c r="IV65" s="220"/>
    </row>
    <row r="66" spans="2:256" s="193" customFormat="1" ht="13.5" customHeight="1">
      <c r="B66" s="181"/>
      <c r="C66" s="195"/>
      <c r="E66" s="204"/>
      <c r="F66" s="218"/>
      <c r="G66" s="219"/>
      <c r="H66" s="181"/>
      <c r="I66" s="218"/>
      <c r="J66" s="219"/>
      <c r="K66" s="204"/>
      <c r="L66" s="219"/>
      <c r="M66" s="219"/>
      <c r="P66" s="220"/>
      <c r="Q66" s="204"/>
      <c r="R66" s="219"/>
      <c r="S66" s="219"/>
      <c r="U66" s="219"/>
      <c r="V66" s="219"/>
      <c r="W66" s="195"/>
      <c r="Y66" s="204"/>
      <c r="Z66" s="218"/>
      <c r="AA66" s="218"/>
      <c r="AB66" s="181"/>
      <c r="AC66" s="218"/>
      <c r="AD66" s="218"/>
      <c r="AE66" s="204"/>
      <c r="AF66" s="219"/>
      <c r="AG66" s="219"/>
      <c r="AJ66" s="220"/>
      <c r="AK66" s="204"/>
      <c r="AM66" s="219"/>
      <c r="AO66" s="219"/>
      <c r="AP66" s="219"/>
      <c r="AQ66" s="195"/>
      <c r="AS66" s="204"/>
      <c r="AT66" s="218"/>
      <c r="AU66" s="218"/>
      <c r="AV66" s="181"/>
      <c r="AW66" s="218"/>
      <c r="AX66" s="218"/>
      <c r="AY66" s="204"/>
      <c r="AZ66" s="219"/>
      <c r="BA66" s="219"/>
      <c r="BD66" s="220"/>
      <c r="BE66" s="204"/>
      <c r="BF66" s="219"/>
      <c r="BG66" s="219"/>
      <c r="BI66" s="219"/>
      <c r="BJ66" s="219"/>
      <c r="BK66" s="195"/>
      <c r="BM66" s="204"/>
      <c r="BN66" s="218"/>
      <c r="BO66" s="218"/>
      <c r="BP66" s="181"/>
      <c r="BQ66" s="218"/>
      <c r="BR66" s="218"/>
      <c r="BS66" s="204"/>
      <c r="BT66" s="219"/>
      <c r="BU66" s="219"/>
      <c r="BX66" s="220"/>
      <c r="BY66" s="204"/>
      <c r="BZ66" s="219"/>
      <c r="CA66" s="219"/>
      <c r="CC66" s="219"/>
      <c r="CD66" s="219"/>
      <c r="CE66" s="204"/>
      <c r="CG66" s="204"/>
      <c r="CH66" s="218"/>
      <c r="CI66" s="218"/>
      <c r="CJ66" s="181"/>
      <c r="CK66" s="218"/>
      <c r="CL66" s="218"/>
      <c r="CM66" s="204"/>
      <c r="CN66" s="219"/>
      <c r="CO66" s="219"/>
      <c r="CR66" s="220"/>
      <c r="CS66" s="204"/>
      <c r="CT66" s="219"/>
      <c r="CU66" s="219"/>
      <c r="CW66" s="219"/>
      <c r="CX66" s="219"/>
      <c r="CY66" s="195"/>
      <c r="DA66" s="204"/>
      <c r="DB66" s="218"/>
      <c r="DC66" s="218"/>
      <c r="DD66" s="181"/>
      <c r="DE66" s="218"/>
      <c r="DF66" s="218"/>
      <c r="DG66" s="204"/>
      <c r="DH66" s="219"/>
      <c r="DI66" s="219"/>
      <c r="DL66" s="220"/>
      <c r="DM66" s="204"/>
      <c r="DN66" s="219"/>
      <c r="DO66" s="219"/>
      <c r="DQ66" s="219"/>
      <c r="DR66" s="219"/>
      <c r="DS66" s="195"/>
      <c r="DU66" s="204"/>
      <c r="DV66" s="218"/>
      <c r="DW66" s="218"/>
      <c r="DX66" s="181"/>
      <c r="DY66" s="218"/>
      <c r="DZ66" s="218"/>
      <c r="EA66" s="204"/>
      <c r="EC66" s="221"/>
      <c r="EF66" s="220"/>
      <c r="EG66" s="204"/>
      <c r="EH66" s="219"/>
      <c r="EI66" s="219"/>
      <c r="EK66" s="219"/>
      <c r="EL66" s="219"/>
      <c r="EM66" s="195"/>
      <c r="EO66" s="204"/>
      <c r="EP66" s="218"/>
      <c r="EQ66" s="218"/>
      <c r="ER66" s="181"/>
      <c r="ES66" s="218"/>
      <c r="ET66" s="218"/>
      <c r="EU66" s="204"/>
      <c r="EV66" s="219"/>
      <c r="EW66" s="219"/>
      <c r="EZ66" s="220"/>
      <c r="FA66" s="204"/>
      <c r="FB66" s="219"/>
      <c r="FC66" s="219"/>
      <c r="FE66" s="219"/>
      <c r="FF66" s="219"/>
      <c r="FG66" s="195"/>
      <c r="FI66" s="204"/>
      <c r="FJ66" s="218"/>
      <c r="FK66" s="218"/>
      <c r="FL66" s="181"/>
      <c r="FM66" s="218"/>
      <c r="FN66" s="218"/>
      <c r="FO66" s="204"/>
      <c r="FP66" s="219"/>
      <c r="FQ66" s="219"/>
      <c r="FT66" s="220"/>
      <c r="FU66" s="204"/>
      <c r="FV66" s="219"/>
      <c r="FW66" s="219"/>
      <c r="FY66" s="219"/>
      <c r="FZ66" s="219"/>
      <c r="GA66" s="195"/>
      <c r="GG66" s="219"/>
      <c r="GI66" s="222"/>
      <c r="GN66" s="220"/>
      <c r="GU66" s="195"/>
      <c r="HA66" s="219"/>
      <c r="HC66" s="222"/>
      <c r="HH66" s="220"/>
      <c r="HO66" s="195"/>
      <c r="HU66" s="219"/>
      <c r="HW66" s="222"/>
      <c r="IB66" s="220"/>
      <c r="II66" s="195"/>
      <c r="IO66" s="219"/>
      <c r="IQ66" s="222"/>
      <c r="IV66" s="220"/>
    </row>
    <row r="67" spans="2:256" s="193" customFormat="1" ht="13.5" customHeight="1">
      <c r="B67" s="181"/>
      <c r="C67" s="195"/>
      <c r="E67" s="204"/>
      <c r="F67" s="218"/>
      <c r="G67" s="219"/>
      <c r="H67" s="181"/>
      <c r="I67" s="218"/>
      <c r="J67" s="219"/>
      <c r="K67" s="204"/>
      <c r="L67" s="219"/>
      <c r="M67" s="219"/>
      <c r="P67" s="220"/>
      <c r="Q67" s="204"/>
      <c r="R67" s="219"/>
      <c r="S67" s="219"/>
      <c r="U67" s="219"/>
      <c r="V67" s="219"/>
      <c r="W67" s="195"/>
      <c r="Y67" s="204"/>
      <c r="Z67" s="218"/>
      <c r="AA67" s="218"/>
      <c r="AB67" s="181"/>
      <c r="AC67" s="218"/>
      <c r="AD67" s="218"/>
      <c r="AE67" s="204"/>
      <c r="AF67" s="219"/>
      <c r="AG67" s="219"/>
      <c r="AJ67" s="220"/>
      <c r="AK67" s="204"/>
      <c r="AM67" s="219"/>
      <c r="AO67" s="219"/>
      <c r="AP67" s="219"/>
      <c r="AQ67" s="195"/>
      <c r="AS67" s="204"/>
      <c r="AT67" s="218"/>
      <c r="AU67" s="218"/>
      <c r="AV67" s="181"/>
      <c r="AW67" s="218"/>
      <c r="AX67" s="218"/>
      <c r="AY67" s="204"/>
      <c r="AZ67" s="219"/>
      <c r="BA67" s="219"/>
      <c r="BD67" s="220"/>
      <c r="BE67" s="204"/>
      <c r="BF67" s="219"/>
      <c r="BG67" s="219"/>
      <c r="BI67" s="219"/>
      <c r="BJ67" s="219"/>
      <c r="BK67" s="195"/>
      <c r="BM67" s="204"/>
      <c r="BN67" s="218"/>
      <c r="BO67" s="218"/>
      <c r="BP67" s="181"/>
      <c r="BQ67" s="218"/>
      <c r="BR67" s="218"/>
      <c r="BS67" s="204"/>
      <c r="BT67" s="219"/>
      <c r="BU67" s="219"/>
      <c r="BX67" s="220"/>
      <c r="BY67" s="204"/>
      <c r="BZ67" s="219"/>
      <c r="CA67" s="219"/>
      <c r="CC67" s="219"/>
      <c r="CD67" s="219"/>
      <c r="CE67" s="204"/>
      <c r="CG67" s="204"/>
      <c r="CH67" s="218"/>
      <c r="CI67" s="218"/>
      <c r="CJ67" s="181"/>
      <c r="CK67" s="218"/>
      <c r="CL67" s="218"/>
      <c r="CM67" s="204"/>
      <c r="CN67" s="219"/>
      <c r="CO67" s="219"/>
      <c r="CR67" s="220"/>
      <c r="CS67" s="204"/>
      <c r="CT67" s="219"/>
      <c r="CU67" s="219"/>
      <c r="CW67" s="219"/>
      <c r="CX67" s="219"/>
      <c r="CY67" s="195"/>
      <c r="DA67" s="204"/>
      <c r="DB67" s="218"/>
      <c r="DC67" s="218"/>
      <c r="DD67" s="181"/>
      <c r="DE67" s="218"/>
      <c r="DF67" s="218"/>
      <c r="DG67" s="204"/>
      <c r="DH67" s="219"/>
      <c r="DI67" s="219"/>
      <c r="DL67" s="220"/>
      <c r="DM67" s="204"/>
      <c r="DN67" s="219"/>
      <c r="DO67" s="219"/>
      <c r="DQ67" s="219"/>
      <c r="DR67" s="219"/>
      <c r="DS67" s="195"/>
      <c r="DU67" s="204"/>
      <c r="DV67" s="218"/>
      <c r="DW67" s="218"/>
      <c r="DX67" s="181"/>
      <c r="DY67" s="218"/>
      <c r="DZ67" s="218"/>
      <c r="EA67" s="204"/>
      <c r="EC67" s="221"/>
      <c r="EF67" s="220"/>
      <c r="EG67" s="204"/>
      <c r="EH67" s="219"/>
      <c r="EI67" s="219"/>
      <c r="EK67" s="219"/>
      <c r="EL67" s="219"/>
      <c r="EM67" s="195"/>
      <c r="EO67" s="204"/>
      <c r="EP67" s="218"/>
      <c r="EQ67" s="218"/>
      <c r="ER67" s="181"/>
      <c r="ES67" s="218"/>
      <c r="ET67" s="218"/>
      <c r="EU67" s="204"/>
      <c r="EV67" s="219"/>
      <c r="EW67" s="219"/>
      <c r="EZ67" s="220"/>
      <c r="FA67" s="204"/>
      <c r="FB67" s="219"/>
      <c r="FC67" s="219"/>
      <c r="FE67" s="219"/>
      <c r="FF67" s="219"/>
      <c r="FG67" s="195"/>
      <c r="FI67" s="204"/>
      <c r="FJ67" s="218"/>
      <c r="FK67" s="218"/>
      <c r="FL67" s="181"/>
      <c r="FM67" s="218"/>
      <c r="FN67" s="218"/>
      <c r="FO67" s="204"/>
      <c r="FP67" s="219"/>
      <c r="FQ67" s="219"/>
      <c r="FT67" s="220"/>
      <c r="FU67" s="204"/>
      <c r="FV67" s="219"/>
      <c r="FW67" s="219"/>
      <c r="FY67" s="219"/>
      <c r="FZ67" s="219"/>
      <c r="GA67" s="195"/>
      <c r="GG67" s="219"/>
      <c r="GI67" s="222"/>
      <c r="GN67" s="220"/>
      <c r="GU67" s="195"/>
      <c r="HA67" s="219"/>
      <c r="HC67" s="222"/>
      <c r="HH67" s="220"/>
      <c r="HO67" s="195"/>
      <c r="HU67" s="219"/>
      <c r="HW67" s="222"/>
      <c r="IB67" s="220"/>
      <c r="II67" s="195"/>
      <c r="IO67" s="219"/>
      <c r="IQ67" s="222"/>
      <c r="IV67" s="220"/>
    </row>
    <row r="68" spans="2:256" s="193" customFormat="1" ht="13.5" customHeight="1">
      <c r="B68" s="181"/>
      <c r="C68" s="195"/>
      <c r="E68" s="204"/>
      <c r="F68" s="218"/>
      <c r="G68" s="219"/>
      <c r="H68" s="181"/>
      <c r="I68" s="218"/>
      <c r="J68" s="219"/>
      <c r="K68" s="204"/>
      <c r="L68" s="219"/>
      <c r="M68" s="219"/>
      <c r="P68" s="220"/>
      <c r="Q68" s="204"/>
      <c r="R68" s="219"/>
      <c r="S68" s="219"/>
      <c r="U68" s="219"/>
      <c r="V68" s="219"/>
      <c r="W68" s="195"/>
      <c r="Y68" s="204"/>
      <c r="Z68" s="218"/>
      <c r="AA68" s="218"/>
      <c r="AB68" s="181"/>
      <c r="AC68" s="218"/>
      <c r="AD68" s="218"/>
      <c r="AE68" s="204"/>
      <c r="AF68" s="219"/>
      <c r="AG68" s="219"/>
      <c r="AJ68" s="220"/>
      <c r="AK68" s="204"/>
      <c r="AM68" s="219"/>
      <c r="AO68" s="219"/>
      <c r="AP68" s="219"/>
      <c r="AQ68" s="195"/>
      <c r="AS68" s="204"/>
      <c r="AT68" s="218"/>
      <c r="AU68" s="218"/>
      <c r="AV68" s="181"/>
      <c r="AW68" s="218"/>
      <c r="AX68" s="218"/>
      <c r="AY68" s="204"/>
      <c r="AZ68" s="219"/>
      <c r="BA68" s="219"/>
      <c r="BD68" s="220"/>
      <c r="BE68" s="204"/>
      <c r="BF68" s="219"/>
      <c r="BG68" s="219"/>
      <c r="BI68" s="219"/>
      <c r="BJ68" s="219"/>
      <c r="BK68" s="195"/>
      <c r="BM68" s="204"/>
      <c r="BN68" s="218"/>
      <c r="BO68" s="218"/>
      <c r="BP68" s="181"/>
      <c r="BQ68" s="218"/>
      <c r="BR68" s="218"/>
      <c r="BS68" s="204"/>
      <c r="BT68" s="219"/>
      <c r="BU68" s="219"/>
      <c r="BX68" s="220"/>
      <c r="BY68" s="204"/>
      <c r="BZ68" s="219"/>
      <c r="CA68" s="219"/>
      <c r="CC68" s="219"/>
      <c r="CD68" s="219"/>
      <c r="CE68" s="204"/>
      <c r="CG68" s="204"/>
      <c r="CH68" s="218"/>
      <c r="CI68" s="218"/>
      <c r="CJ68" s="181"/>
      <c r="CK68" s="218"/>
      <c r="CL68" s="218"/>
      <c r="CM68" s="204"/>
      <c r="CN68" s="219"/>
      <c r="CO68" s="219"/>
      <c r="CR68" s="220"/>
      <c r="CS68" s="204"/>
      <c r="CT68" s="219"/>
      <c r="CU68" s="219"/>
      <c r="CW68" s="219"/>
      <c r="CX68" s="219"/>
      <c r="CY68" s="195"/>
      <c r="DA68" s="204"/>
      <c r="DB68" s="218"/>
      <c r="DC68" s="218"/>
      <c r="DD68" s="181"/>
      <c r="DE68" s="218"/>
      <c r="DF68" s="218"/>
      <c r="DG68" s="204"/>
      <c r="DH68" s="219"/>
      <c r="DI68" s="219"/>
      <c r="DL68" s="220"/>
      <c r="DM68" s="204"/>
      <c r="DN68" s="219"/>
      <c r="DO68" s="219"/>
      <c r="DQ68" s="219"/>
      <c r="DR68" s="219"/>
      <c r="DS68" s="195"/>
      <c r="DU68" s="204"/>
      <c r="DV68" s="218"/>
      <c r="DW68" s="218"/>
      <c r="DX68" s="181"/>
      <c r="DY68" s="218"/>
      <c r="DZ68" s="218"/>
      <c r="EA68" s="204"/>
      <c r="EC68" s="221"/>
      <c r="EF68" s="220"/>
      <c r="EG68" s="204"/>
      <c r="EH68" s="219"/>
      <c r="EI68" s="219"/>
      <c r="EK68" s="219"/>
      <c r="EL68" s="219"/>
      <c r="EM68" s="195"/>
      <c r="EO68" s="204"/>
      <c r="EP68" s="218"/>
      <c r="EQ68" s="218"/>
      <c r="ER68" s="181"/>
      <c r="ES68" s="218"/>
      <c r="ET68" s="218"/>
      <c r="EU68" s="204"/>
      <c r="EV68" s="219"/>
      <c r="EW68" s="219"/>
      <c r="EZ68" s="220"/>
      <c r="FA68" s="204"/>
      <c r="FB68" s="219"/>
      <c r="FC68" s="219"/>
      <c r="FE68" s="219"/>
      <c r="FF68" s="219"/>
      <c r="FG68" s="195"/>
      <c r="FI68" s="204"/>
      <c r="FJ68" s="218"/>
      <c r="FK68" s="218"/>
      <c r="FL68" s="181"/>
      <c r="FM68" s="218"/>
      <c r="FN68" s="218"/>
      <c r="FO68" s="204"/>
      <c r="FP68" s="219"/>
      <c r="FQ68" s="219"/>
      <c r="FT68" s="220"/>
      <c r="FU68" s="204"/>
      <c r="FV68" s="219"/>
      <c r="FW68" s="219"/>
      <c r="FY68" s="219"/>
      <c r="FZ68" s="219"/>
      <c r="GA68" s="195"/>
      <c r="GI68" s="222"/>
      <c r="GN68" s="220"/>
      <c r="GU68" s="195"/>
      <c r="HC68" s="222"/>
      <c r="HH68" s="220"/>
      <c r="HO68" s="195"/>
      <c r="HW68" s="222"/>
      <c r="IB68" s="220"/>
      <c r="II68" s="195"/>
      <c r="IQ68" s="222"/>
      <c r="IV68" s="220"/>
    </row>
    <row r="69" spans="2:256" s="193" customFormat="1" ht="13.5" customHeight="1">
      <c r="B69" s="181"/>
      <c r="C69" s="195"/>
      <c r="E69" s="204"/>
      <c r="F69" s="218"/>
      <c r="G69" s="219"/>
      <c r="H69" s="181"/>
      <c r="I69" s="218"/>
      <c r="J69" s="219"/>
      <c r="K69" s="204"/>
      <c r="L69" s="219"/>
      <c r="M69" s="219"/>
      <c r="P69" s="220"/>
      <c r="Q69" s="204"/>
      <c r="R69" s="219"/>
      <c r="S69" s="219"/>
      <c r="U69" s="219"/>
      <c r="V69" s="219"/>
      <c r="W69" s="195"/>
      <c r="Y69" s="204"/>
      <c r="Z69" s="218"/>
      <c r="AA69" s="218"/>
      <c r="AB69" s="181"/>
      <c r="AC69" s="218"/>
      <c r="AD69" s="218"/>
      <c r="AE69" s="204"/>
      <c r="AF69" s="219"/>
      <c r="AG69" s="219"/>
      <c r="AJ69" s="220"/>
      <c r="AK69" s="204"/>
      <c r="AM69" s="219"/>
      <c r="AO69" s="219"/>
      <c r="AP69" s="219"/>
      <c r="AQ69" s="195"/>
      <c r="AS69" s="204"/>
      <c r="AT69" s="218"/>
      <c r="AU69" s="218"/>
      <c r="AV69" s="181"/>
      <c r="AW69" s="218"/>
      <c r="AX69" s="218"/>
      <c r="AY69" s="204"/>
      <c r="AZ69" s="219"/>
      <c r="BA69" s="219"/>
      <c r="BD69" s="220"/>
      <c r="BE69" s="204"/>
      <c r="BF69" s="219"/>
      <c r="BG69" s="219"/>
      <c r="BI69" s="219"/>
      <c r="BJ69" s="219"/>
      <c r="BK69" s="195"/>
      <c r="BM69" s="204"/>
      <c r="BN69" s="218"/>
      <c r="BO69" s="218"/>
      <c r="BP69" s="181"/>
      <c r="BQ69" s="218"/>
      <c r="BR69" s="218"/>
      <c r="BS69" s="204"/>
      <c r="BT69" s="219"/>
      <c r="BU69" s="219"/>
      <c r="BX69" s="220"/>
      <c r="BY69" s="204"/>
      <c r="BZ69" s="219"/>
      <c r="CA69" s="219"/>
      <c r="CC69" s="219"/>
      <c r="CD69" s="219"/>
      <c r="CE69" s="204"/>
      <c r="CG69" s="204"/>
      <c r="CH69" s="218"/>
      <c r="CI69" s="218"/>
      <c r="CJ69" s="181"/>
      <c r="CK69" s="218"/>
      <c r="CL69" s="218"/>
      <c r="CM69" s="204"/>
      <c r="CN69" s="219"/>
      <c r="CO69" s="219"/>
      <c r="CR69" s="220"/>
      <c r="CS69" s="204"/>
      <c r="CT69" s="219"/>
      <c r="CU69" s="219"/>
      <c r="CW69" s="219"/>
      <c r="CX69" s="219"/>
      <c r="CY69" s="195"/>
      <c r="DA69" s="204"/>
      <c r="DB69" s="218"/>
      <c r="DC69" s="218"/>
      <c r="DD69" s="181"/>
      <c r="DE69" s="218"/>
      <c r="DF69" s="218"/>
      <c r="DG69" s="204"/>
      <c r="DH69" s="219"/>
      <c r="DI69" s="219"/>
      <c r="DL69" s="220"/>
      <c r="DM69" s="204"/>
      <c r="DN69" s="219"/>
      <c r="DO69" s="219"/>
      <c r="DQ69" s="219"/>
      <c r="DR69" s="219"/>
      <c r="DS69" s="195"/>
      <c r="DU69" s="204"/>
      <c r="DV69" s="218"/>
      <c r="DW69" s="218"/>
      <c r="DX69" s="181"/>
      <c r="DY69" s="218"/>
      <c r="DZ69" s="218"/>
      <c r="EA69" s="204"/>
      <c r="EC69" s="221"/>
      <c r="EF69" s="220"/>
      <c r="EG69" s="204"/>
      <c r="EH69" s="219"/>
      <c r="EI69" s="219"/>
      <c r="EK69" s="219"/>
      <c r="EL69" s="219"/>
      <c r="EM69" s="195"/>
      <c r="EO69" s="204"/>
      <c r="EP69" s="218"/>
      <c r="EQ69" s="218"/>
      <c r="ER69" s="181"/>
      <c r="ES69" s="218"/>
      <c r="ET69" s="218"/>
      <c r="EU69" s="204"/>
      <c r="EV69" s="219"/>
      <c r="EW69" s="219"/>
      <c r="EZ69" s="220"/>
      <c r="FA69" s="204"/>
      <c r="FB69" s="219"/>
      <c r="FC69" s="219"/>
      <c r="FE69" s="219"/>
      <c r="FF69" s="219"/>
      <c r="FG69" s="195"/>
      <c r="FI69" s="204"/>
      <c r="FJ69" s="218"/>
      <c r="FK69" s="218"/>
      <c r="FL69" s="181"/>
      <c r="FM69" s="218"/>
      <c r="FN69" s="218"/>
      <c r="FO69" s="204"/>
      <c r="FP69" s="219"/>
      <c r="FQ69" s="219"/>
      <c r="FT69" s="220"/>
      <c r="FU69" s="204"/>
      <c r="FV69" s="219"/>
      <c r="FW69" s="219"/>
      <c r="FY69" s="219"/>
      <c r="FZ69" s="219"/>
      <c r="GA69" s="195"/>
      <c r="GI69" s="222"/>
      <c r="GN69" s="220"/>
      <c r="GU69" s="195"/>
      <c r="HC69" s="222"/>
      <c r="HH69" s="220"/>
      <c r="HO69" s="195"/>
      <c r="HW69" s="222"/>
      <c r="IB69" s="220"/>
      <c r="II69" s="195"/>
      <c r="IQ69" s="222"/>
      <c r="IV69" s="220"/>
    </row>
    <row r="70" spans="2:256" s="193" customFormat="1" ht="13.5" customHeight="1">
      <c r="B70" s="181"/>
      <c r="C70" s="195"/>
      <c r="E70" s="204"/>
      <c r="F70" s="218"/>
      <c r="G70" s="219"/>
      <c r="H70" s="181"/>
      <c r="I70" s="218"/>
      <c r="J70" s="219"/>
      <c r="K70" s="204"/>
      <c r="L70" s="219"/>
      <c r="M70" s="219"/>
      <c r="P70" s="220"/>
      <c r="Q70" s="204"/>
      <c r="R70" s="219"/>
      <c r="S70" s="219"/>
      <c r="U70" s="219"/>
      <c r="V70" s="219"/>
      <c r="W70" s="195"/>
      <c r="Y70" s="204"/>
      <c r="Z70" s="218"/>
      <c r="AA70" s="218"/>
      <c r="AB70" s="181"/>
      <c r="AC70" s="218"/>
      <c r="AD70" s="218"/>
      <c r="AE70" s="204"/>
      <c r="AF70" s="219"/>
      <c r="AG70" s="219"/>
      <c r="AJ70" s="220"/>
      <c r="AK70" s="204"/>
      <c r="AM70" s="219"/>
      <c r="AO70" s="219"/>
      <c r="AP70" s="219"/>
      <c r="AQ70" s="195"/>
      <c r="AS70" s="204"/>
      <c r="AT70" s="218"/>
      <c r="AU70" s="218"/>
      <c r="AV70" s="181"/>
      <c r="AW70" s="218"/>
      <c r="AX70" s="218"/>
      <c r="AY70" s="204"/>
      <c r="AZ70" s="219"/>
      <c r="BA70" s="219"/>
      <c r="BD70" s="220"/>
      <c r="BE70" s="204"/>
      <c r="BF70" s="219"/>
      <c r="BG70" s="219"/>
      <c r="BI70" s="219"/>
      <c r="BJ70" s="219"/>
      <c r="BK70" s="195"/>
      <c r="BM70" s="204"/>
      <c r="BN70" s="218"/>
      <c r="BO70" s="218"/>
      <c r="BP70" s="181"/>
      <c r="BQ70" s="218"/>
      <c r="BR70" s="218"/>
      <c r="BS70" s="204"/>
      <c r="BT70" s="219"/>
      <c r="BU70" s="219"/>
      <c r="BX70" s="220"/>
      <c r="BY70" s="204"/>
      <c r="BZ70" s="219"/>
      <c r="CA70" s="219"/>
      <c r="CC70" s="219"/>
      <c r="CD70" s="219"/>
      <c r="CE70" s="204"/>
      <c r="CG70" s="204"/>
      <c r="CH70" s="218"/>
      <c r="CI70" s="218"/>
      <c r="CJ70" s="181"/>
      <c r="CK70" s="218"/>
      <c r="CL70" s="218"/>
      <c r="CM70" s="204"/>
      <c r="CN70" s="219"/>
      <c r="CO70" s="219"/>
      <c r="CR70" s="220"/>
      <c r="CS70" s="204"/>
      <c r="CT70" s="219"/>
      <c r="CU70" s="219"/>
      <c r="CW70" s="219"/>
      <c r="CX70" s="219"/>
      <c r="CY70" s="195"/>
      <c r="DA70" s="204"/>
      <c r="DB70" s="218"/>
      <c r="DC70" s="218"/>
      <c r="DD70" s="181"/>
      <c r="DE70" s="218"/>
      <c r="DF70" s="218"/>
      <c r="DG70" s="204"/>
      <c r="DH70" s="219"/>
      <c r="DI70" s="219"/>
      <c r="DL70" s="220"/>
      <c r="DM70" s="204"/>
      <c r="DN70" s="219"/>
      <c r="DO70" s="219"/>
      <c r="DQ70" s="219"/>
      <c r="DR70" s="219"/>
      <c r="DS70" s="195"/>
      <c r="DU70" s="204"/>
      <c r="DV70" s="218"/>
      <c r="DW70" s="218"/>
      <c r="DX70" s="181"/>
      <c r="DY70" s="218"/>
      <c r="DZ70" s="218"/>
      <c r="EA70" s="204"/>
      <c r="EC70" s="221"/>
      <c r="EF70" s="220"/>
      <c r="EG70" s="204"/>
      <c r="EH70" s="219"/>
      <c r="EI70" s="219"/>
      <c r="EK70" s="219"/>
      <c r="EL70" s="219"/>
      <c r="EM70" s="195"/>
      <c r="EO70" s="204"/>
      <c r="EP70" s="218"/>
      <c r="EQ70" s="218"/>
      <c r="ER70" s="181"/>
      <c r="ES70" s="218"/>
      <c r="ET70" s="218"/>
      <c r="EU70" s="204"/>
      <c r="EV70" s="219"/>
      <c r="EW70" s="219"/>
      <c r="EZ70" s="220"/>
      <c r="FA70" s="204"/>
      <c r="FB70" s="219"/>
      <c r="FC70" s="219"/>
      <c r="FE70" s="219"/>
      <c r="FF70" s="219"/>
      <c r="FG70" s="195"/>
      <c r="FI70" s="204"/>
      <c r="FJ70" s="218"/>
      <c r="FK70" s="218"/>
      <c r="FL70" s="181"/>
      <c r="FM70" s="218"/>
      <c r="FN70" s="218"/>
      <c r="FO70" s="204"/>
      <c r="FP70" s="219"/>
      <c r="FQ70" s="219"/>
      <c r="FT70" s="220"/>
      <c r="FU70" s="204"/>
      <c r="FV70" s="219"/>
      <c r="FW70" s="219"/>
      <c r="FY70" s="219"/>
      <c r="FZ70" s="219"/>
      <c r="GA70" s="195"/>
      <c r="GI70" s="222"/>
      <c r="GN70" s="220"/>
      <c r="GU70" s="195"/>
      <c r="HC70" s="222"/>
      <c r="HH70" s="220"/>
      <c r="HO70" s="195"/>
      <c r="HW70" s="222"/>
      <c r="IB70" s="220"/>
      <c r="II70" s="195"/>
      <c r="IQ70" s="222"/>
      <c r="IV70" s="220"/>
    </row>
    <row r="71" spans="2:256" s="193" customFormat="1" ht="13.5" customHeight="1">
      <c r="B71" s="181"/>
      <c r="C71" s="195"/>
      <c r="E71" s="204"/>
      <c r="F71" s="218"/>
      <c r="G71" s="219"/>
      <c r="H71" s="181"/>
      <c r="I71" s="218"/>
      <c r="J71" s="219"/>
      <c r="K71" s="204"/>
      <c r="L71" s="219"/>
      <c r="M71" s="219"/>
      <c r="P71" s="220"/>
      <c r="Q71" s="204"/>
      <c r="R71" s="219"/>
      <c r="S71" s="219"/>
      <c r="U71" s="219"/>
      <c r="V71" s="219"/>
      <c r="W71" s="195"/>
      <c r="Y71" s="204"/>
      <c r="Z71" s="218"/>
      <c r="AA71" s="218"/>
      <c r="AB71" s="181"/>
      <c r="AC71" s="218"/>
      <c r="AD71" s="218"/>
      <c r="AE71" s="204"/>
      <c r="AF71" s="219"/>
      <c r="AG71" s="219"/>
      <c r="AJ71" s="220"/>
      <c r="AK71" s="204"/>
      <c r="AM71" s="219"/>
      <c r="AO71" s="219"/>
      <c r="AP71" s="219"/>
      <c r="AQ71" s="195"/>
      <c r="AS71" s="204"/>
      <c r="AT71" s="218"/>
      <c r="AU71" s="218"/>
      <c r="AV71" s="181"/>
      <c r="AW71" s="218"/>
      <c r="AX71" s="218"/>
      <c r="AY71" s="204"/>
      <c r="AZ71" s="219"/>
      <c r="BA71" s="219"/>
      <c r="BD71" s="220"/>
      <c r="BE71" s="204"/>
      <c r="BF71" s="219"/>
      <c r="BG71" s="219"/>
      <c r="BI71" s="219"/>
      <c r="BJ71" s="219"/>
      <c r="BK71" s="195"/>
      <c r="BM71" s="204"/>
      <c r="BN71" s="218"/>
      <c r="BO71" s="218"/>
      <c r="BP71" s="181"/>
      <c r="BQ71" s="218"/>
      <c r="BR71" s="218"/>
      <c r="BS71" s="204"/>
      <c r="BT71" s="219"/>
      <c r="BU71" s="219"/>
      <c r="BX71" s="220"/>
      <c r="BY71" s="204"/>
      <c r="BZ71" s="219"/>
      <c r="CA71" s="219"/>
      <c r="CC71" s="219"/>
      <c r="CD71" s="219"/>
      <c r="CE71" s="204"/>
      <c r="CG71" s="204"/>
      <c r="CH71" s="218"/>
      <c r="CI71" s="218"/>
      <c r="CJ71" s="181"/>
      <c r="CK71" s="218"/>
      <c r="CL71" s="218"/>
      <c r="CM71" s="204"/>
      <c r="CN71" s="219"/>
      <c r="CO71" s="219"/>
      <c r="CR71" s="220"/>
      <c r="CS71" s="204"/>
      <c r="CT71" s="219"/>
      <c r="CU71" s="219"/>
      <c r="CW71" s="219"/>
      <c r="CX71" s="219"/>
      <c r="CY71" s="195"/>
      <c r="DA71" s="204"/>
      <c r="DB71" s="218"/>
      <c r="DC71" s="218"/>
      <c r="DD71" s="181"/>
      <c r="DE71" s="218"/>
      <c r="DF71" s="218"/>
      <c r="DG71" s="204"/>
      <c r="DH71" s="219"/>
      <c r="DI71" s="219"/>
      <c r="DL71" s="220"/>
      <c r="DM71" s="204"/>
      <c r="DN71" s="219"/>
      <c r="DO71" s="219"/>
      <c r="DQ71" s="219"/>
      <c r="DR71" s="219"/>
      <c r="DS71" s="195"/>
      <c r="DU71" s="204"/>
      <c r="DV71" s="218"/>
      <c r="DW71" s="218"/>
      <c r="DX71" s="181"/>
      <c r="DY71" s="218"/>
      <c r="DZ71" s="218"/>
      <c r="EA71" s="204"/>
      <c r="EC71" s="221"/>
      <c r="EF71" s="220"/>
      <c r="EG71" s="204"/>
      <c r="EH71" s="219"/>
      <c r="EI71" s="219"/>
      <c r="EK71" s="219"/>
      <c r="EL71" s="219"/>
      <c r="EM71" s="195"/>
      <c r="EO71" s="204"/>
      <c r="EP71" s="218"/>
      <c r="EQ71" s="218"/>
      <c r="ER71" s="181"/>
      <c r="ES71" s="218"/>
      <c r="ET71" s="218"/>
      <c r="EU71" s="204"/>
      <c r="EV71" s="219"/>
      <c r="EW71" s="219"/>
      <c r="EZ71" s="220"/>
      <c r="FA71" s="204"/>
      <c r="FB71" s="219"/>
      <c r="FC71" s="219"/>
      <c r="FE71" s="219"/>
      <c r="FF71" s="219"/>
      <c r="FG71" s="195"/>
      <c r="FI71" s="204"/>
      <c r="FJ71" s="218"/>
      <c r="FK71" s="218"/>
      <c r="FL71" s="181"/>
      <c r="FM71" s="218"/>
      <c r="FN71" s="218"/>
      <c r="FO71" s="204"/>
      <c r="FP71" s="219"/>
      <c r="FQ71" s="219"/>
      <c r="FT71" s="220"/>
      <c r="FU71" s="204"/>
      <c r="FV71" s="219"/>
      <c r="FW71" s="219"/>
      <c r="FY71" s="219"/>
      <c r="FZ71" s="219"/>
      <c r="GA71" s="195"/>
      <c r="GI71" s="222"/>
      <c r="GN71" s="220"/>
      <c r="GU71" s="195"/>
      <c r="HC71" s="222"/>
      <c r="HH71" s="220"/>
      <c r="HO71" s="195"/>
      <c r="HW71" s="222"/>
      <c r="IB71" s="220"/>
      <c r="II71" s="195"/>
      <c r="IQ71" s="222"/>
      <c r="IV71" s="220"/>
    </row>
    <row r="72" spans="2:256" s="193" customFormat="1" ht="13.5" customHeight="1">
      <c r="B72" s="181"/>
      <c r="C72" s="195"/>
      <c r="E72" s="204"/>
      <c r="F72" s="218"/>
      <c r="G72" s="219"/>
      <c r="H72" s="181"/>
      <c r="I72" s="218"/>
      <c r="J72" s="219"/>
      <c r="K72" s="204"/>
      <c r="L72" s="219"/>
      <c r="M72" s="219"/>
      <c r="P72" s="220"/>
      <c r="Q72" s="204"/>
      <c r="R72" s="219"/>
      <c r="S72" s="219"/>
      <c r="U72" s="219"/>
      <c r="V72" s="219"/>
      <c r="W72" s="195"/>
      <c r="Y72" s="204"/>
      <c r="Z72" s="218"/>
      <c r="AA72" s="218"/>
      <c r="AB72" s="181"/>
      <c r="AC72" s="218"/>
      <c r="AD72" s="218"/>
      <c r="AE72" s="204"/>
      <c r="AF72" s="219"/>
      <c r="AG72" s="219"/>
      <c r="AJ72" s="220"/>
      <c r="AK72" s="204"/>
      <c r="AM72" s="219"/>
      <c r="AO72" s="219"/>
      <c r="AP72" s="219"/>
      <c r="AQ72" s="195"/>
      <c r="AS72" s="204"/>
      <c r="AT72" s="218"/>
      <c r="AU72" s="218"/>
      <c r="AV72" s="181"/>
      <c r="AW72" s="218"/>
      <c r="AX72" s="218"/>
      <c r="AY72" s="204"/>
      <c r="AZ72" s="219"/>
      <c r="BA72" s="219"/>
      <c r="BD72" s="220"/>
      <c r="BE72" s="204"/>
      <c r="BF72" s="219"/>
      <c r="BG72" s="219"/>
      <c r="BI72" s="219"/>
      <c r="BJ72" s="219"/>
      <c r="BK72" s="195"/>
      <c r="BM72" s="204"/>
      <c r="BN72" s="218"/>
      <c r="BO72" s="218"/>
      <c r="BP72" s="181"/>
      <c r="BQ72" s="218"/>
      <c r="BR72" s="218"/>
      <c r="BS72" s="204"/>
      <c r="BT72" s="219"/>
      <c r="BU72" s="219"/>
      <c r="BX72" s="220"/>
      <c r="BY72" s="204"/>
      <c r="BZ72" s="219"/>
      <c r="CA72" s="219"/>
      <c r="CC72" s="219"/>
      <c r="CD72" s="219"/>
      <c r="CE72" s="204"/>
      <c r="CG72" s="204"/>
      <c r="CH72" s="218"/>
      <c r="CI72" s="218"/>
      <c r="CJ72" s="181"/>
      <c r="CK72" s="218"/>
      <c r="CL72" s="218"/>
      <c r="CM72" s="204"/>
      <c r="CN72" s="219"/>
      <c r="CO72" s="219"/>
      <c r="CR72" s="220"/>
      <c r="CS72" s="204"/>
      <c r="CT72" s="219"/>
      <c r="CU72" s="219"/>
      <c r="CW72" s="219"/>
      <c r="CX72" s="219"/>
      <c r="CY72" s="195"/>
      <c r="DA72" s="204"/>
      <c r="DB72" s="218"/>
      <c r="DC72" s="218"/>
      <c r="DD72" s="181"/>
      <c r="DE72" s="218"/>
      <c r="DF72" s="218"/>
      <c r="DG72" s="204"/>
      <c r="DH72" s="219"/>
      <c r="DI72" s="219"/>
      <c r="DL72" s="220"/>
      <c r="DM72" s="204"/>
      <c r="DN72" s="219"/>
      <c r="DO72" s="219"/>
      <c r="DQ72" s="219"/>
      <c r="DR72" s="219"/>
      <c r="DS72" s="195"/>
      <c r="DU72" s="204"/>
      <c r="DV72" s="218"/>
      <c r="DW72" s="218"/>
      <c r="DX72" s="181"/>
      <c r="DY72" s="218"/>
      <c r="DZ72" s="218"/>
      <c r="EA72" s="204"/>
      <c r="EC72" s="221"/>
      <c r="EF72" s="220"/>
      <c r="EG72" s="204"/>
      <c r="EH72" s="219"/>
      <c r="EI72" s="219"/>
      <c r="EK72" s="219"/>
      <c r="EL72" s="219"/>
      <c r="EM72" s="195"/>
      <c r="EO72" s="204"/>
      <c r="EP72" s="218"/>
      <c r="EQ72" s="218"/>
      <c r="ER72" s="181"/>
      <c r="ES72" s="218"/>
      <c r="ET72" s="218"/>
      <c r="EU72" s="204"/>
      <c r="EV72" s="219"/>
      <c r="EW72" s="219"/>
      <c r="EZ72" s="220"/>
      <c r="FA72" s="204"/>
      <c r="FB72" s="219"/>
      <c r="FC72" s="219"/>
      <c r="FE72" s="219"/>
      <c r="FF72" s="219"/>
      <c r="FG72" s="195"/>
      <c r="FI72" s="204"/>
      <c r="FJ72" s="218"/>
      <c r="FK72" s="218"/>
      <c r="FL72" s="181"/>
      <c r="FM72" s="218"/>
      <c r="FN72" s="218"/>
      <c r="FO72" s="204"/>
      <c r="FP72" s="219"/>
      <c r="FQ72" s="219"/>
      <c r="FT72" s="220"/>
      <c r="FU72" s="204"/>
      <c r="FV72" s="219"/>
      <c r="FW72" s="219"/>
      <c r="FY72" s="219"/>
      <c r="FZ72" s="219"/>
      <c r="GA72" s="195"/>
      <c r="GI72" s="222"/>
      <c r="GN72" s="220"/>
      <c r="GU72" s="195"/>
      <c r="HC72" s="222"/>
      <c r="HH72" s="220"/>
      <c r="HO72" s="195"/>
      <c r="HW72" s="222"/>
      <c r="IB72" s="220"/>
      <c r="II72" s="195"/>
      <c r="IQ72" s="222"/>
      <c r="IV72" s="220"/>
    </row>
    <row r="73" spans="2:256" s="193" customFormat="1" ht="13.5" customHeight="1">
      <c r="B73" s="181"/>
      <c r="C73" s="195"/>
      <c r="E73" s="204"/>
      <c r="F73" s="218"/>
      <c r="G73" s="219"/>
      <c r="H73" s="181"/>
      <c r="I73" s="218"/>
      <c r="J73" s="219"/>
      <c r="K73" s="204"/>
      <c r="L73" s="219"/>
      <c r="M73" s="219"/>
      <c r="P73" s="220"/>
      <c r="Q73" s="204"/>
      <c r="R73" s="219"/>
      <c r="S73" s="219"/>
      <c r="U73" s="219"/>
      <c r="V73" s="219"/>
      <c r="W73" s="195"/>
      <c r="Y73" s="204"/>
      <c r="Z73" s="218"/>
      <c r="AA73" s="218"/>
      <c r="AB73" s="181"/>
      <c r="AC73" s="218"/>
      <c r="AD73" s="218"/>
      <c r="AE73" s="204"/>
      <c r="AF73" s="219"/>
      <c r="AG73" s="219"/>
      <c r="AJ73" s="220"/>
      <c r="AK73" s="204"/>
      <c r="AM73" s="219"/>
      <c r="AO73" s="219"/>
      <c r="AP73" s="219"/>
      <c r="AQ73" s="195"/>
      <c r="AS73" s="204"/>
      <c r="AT73" s="218"/>
      <c r="AU73" s="218"/>
      <c r="AV73" s="181"/>
      <c r="AW73" s="218"/>
      <c r="AX73" s="218"/>
      <c r="AY73" s="204"/>
      <c r="AZ73" s="219"/>
      <c r="BA73" s="219"/>
      <c r="BD73" s="220"/>
      <c r="BE73" s="204"/>
      <c r="BF73" s="219"/>
      <c r="BG73" s="219"/>
      <c r="BI73" s="219"/>
      <c r="BJ73" s="219"/>
      <c r="BK73" s="195"/>
      <c r="BM73" s="204"/>
      <c r="BN73" s="218"/>
      <c r="BO73" s="218"/>
      <c r="BP73" s="181"/>
      <c r="BQ73" s="218"/>
      <c r="BR73" s="218"/>
      <c r="BS73" s="204"/>
      <c r="BT73" s="219"/>
      <c r="BU73" s="219"/>
      <c r="BX73" s="220"/>
      <c r="BY73" s="204"/>
      <c r="BZ73" s="219"/>
      <c r="CA73" s="219"/>
      <c r="CC73" s="219"/>
      <c r="CD73" s="219"/>
      <c r="CE73" s="204"/>
      <c r="CG73" s="204"/>
      <c r="CH73" s="218"/>
      <c r="CI73" s="218"/>
      <c r="CJ73" s="181"/>
      <c r="CK73" s="218"/>
      <c r="CL73" s="218"/>
      <c r="CM73" s="204"/>
      <c r="CN73" s="219"/>
      <c r="CO73" s="219"/>
      <c r="CR73" s="220"/>
      <c r="CS73" s="204"/>
      <c r="CT73" s="219"/>
      <c r="CU73" s="219"/>
      <c r="CW73" s="219"/>
      <c r="CX73" s="219"/>
      <c r="CY73" s="195"/>
      <c r="DA73" s="204"/>
      <c r="DB73" s="218"/>
      <c r="DC73" s="218"/>
      <c r="DD73" s="181"/>
      <c r="DE73" s="218"/>
      <c r="DF73" s="218"/>
      <c r="DG73" s="204"/>
      <c r="DH73" s="219"/>
      <c r="DI73" s="219"/>
      <c r="DL73" s="220"/>
      <c r="DM73" s="204"/>
      <c r="DN73" s="219"/>
      <c r="DO73" s="219"/>
      <c r="DQ73" s="219"/>
      <c r="DR73" s="219"/>
      <c r="DS73" s="195"/>
      <c r="DU73" s="204"/>
      <c r="DV73" s="218"/>
      <c r="DW73" s="218"/>
      <c r="DX73" s="181"/>
      <c r="DY73" s="218"/>
      <c r="DZ73" s="218"/>
      <c r="EA73" s="204"/>
      <c r="EC73" s="221"/>
      <c r="EF73" s="220"/>
      <c r="EG73" s="204"/>
      <c r="EH73" s="219"/>
      <c r="EI73" s="219"/>
      <c r="EK73" s="219"/>
      <c r="EL73" s="219"/>
      <c r="EM73" s="195"/>
      <c r="EO73" s="204"/>
      <c r="EP73" s="218"/>
      <c r="EQ73" s="218"/>
      <c r="ER73" s="181"/>
      <c r="ES73" s="218"/>
      <c r="ET73" s="218"/>
      <c r="EU73" s="204"/>
      <c r="EV73" s="219"/>
      <c r="EW73" s="219"/>
      <c r="EZ73" s="220"/>
      <c r="FA73" s="204"/>
      <c r="FB73" s="219"/>
      <c r="FC73" s="219"/>
      <c r="FE73" s="219"/>
      <c r="FF73" s="219"/>
      <c r="FG73" s="195"/>
      <c r="FI73" s="204"/>
      <c r="FJ73" s="218"/>
      <c r="FK73" s="218"/>
      <c r="FL73" s="181"/>
      <c r="FM73" s="218"/>
      <c r="FN73" s="218"/>
      <c r="FO73" s="204"/>
      <c r="FP73" s="219"/>
      <c r="FQ73" s="219"/>
      <c r="FT73" s="220"/>
      <c r="FU73" s="204"/>
      <c r="FV73" s="219"/>
      <c r="FW73" s="219"/>
      <c r="FY73" s="219"/>
      <c r="FZ73" s="219"/>
      <c r="GA73" s="195"/>
      <c r="GI73" s="222"/>
      <c r="GN73" s="220"/>
      <c r="GU73" s="195"/>
      <c r="HC73" s="222"/>
      <c r="HH73" s="220"/>
      <c r="HO73" s="195"/>
      <c r="HW73" s="222"/>
      <c r="IB73" s="220"/>
      <c r="II73" s="195"/>
      <c r="IQ73" s="222"/>
      <c r="IV73" s="220"/>
    </row>
    <row r="74" spans="2:256" s="193" customFormat="1" ht="13.5" customHeight="1">
      <c r="B74" s="181"/>
      <c r="C74" s="195"/>
      <c r="E74" s="204"/>
      <c r="F74" s="218"/>
      <c r="G74" s="219"/>
      <c r="H74" s="181"/>
      <c r="I74" s="218"/>
      <c r="J74" s="219"/>
      <c r="K74" s="204"/>
      <c r="L74" s="219"/>
      <c r="M74" s="219"/>
      <c r="P74" s="220"/>
      <c r="Q74" s="204"/>
      <c r="R74" s="219"/>
      <c r="S74" s="219"/>
      <c r="U74" s="219"/>
      <c r="V74" s="219"/>
      <c r="W74" s="195"/>
      <c r="Y74" s="204"/>
      <c r="Z74" s="218"/>
      <c r="AA74" s="218"/>
      <c r="AB74" s="181"/>
      <c r="AC74" s="218"/>
      <c r="AD74" s="218"/>
      <c r="AE74" s="204"/>
      <c r="AF74" s="219"/>
      <c r="AG74" s="219"/>
      <c r="AJ74" s="220"/>
      <c r="AK74" s="204"/>
      <c r="AM74" s="219"/>
      <c r="AO74" s="219"/>
      <c r="AP74" s="219"/>
      <c r="AQ74" s="195"/>
      <c r="AS74" s="204"/>
      <c r="AT74" s="218"/>
      <c r="AU74" s="218"/>
      <c r="AV74" s="181"/>
      <c r="AW74" s="218"/>
      <c r="AX74" s="218"/>
      <c r="AY74" s="204"/>
      <c r="AZ74" s="219"/>
      <c r="BA74" s="219"/>
      <c r="BD74" s="220"/>
      <c r="BE74" s="204"/>
      <c r="BF74" s="219"/>
      <c r="BG74" s="219"/>
      <c r="BI74" s="219"/>
      <c r="BJ74" s="219"/>
      <c r="BK74" s="195"/>
      <c r="BM74" s="204"/>
      <c r="BN74" s="218"/>
      <c r="BO74" s="218"/>
      <c r="BP74" s="181"/>
      <c r="BQ74" s="218"/>
      <c r="BR74" s="218"/>
      <c r="BS74" s="204"/>
      <c r="BT74" s="219"/>
      <c r="BU74" s="219"/>
      <c r="BX74" s="220"/>
      <c r="BY74" s="204"/>
      <c r="BZ74" s="219"/>
      <c r="CA74" s="219"/>
      <c r="CC74" s="219"/>
      <c r="CD74" s="219"/>
      <c r="CE74" s="204"/>
      <c r="CG74" s="204"/>
      <c r="CH74" s="218"/>
      <c r="CI74" s="218"/>
      <c r="CJ74" s="181"/>
      <c r="CK74" s="218"/>
      <c r="CL74" s="218"/>
      <c r="CM74" s="204"/>
      <c r="CN74" s="219"/>
      <c r="CO74" s="219"/>
      <c r="CR74" s="220"/>
      <c r="CS74" s="204"/>
      <c r="CT74" s="219"/>
      <c r="CU74" s="219"/>
      <c r="CW74" s="219"/>
      <c r="CX74" s="219"/>
      <c r="CY74" s="195"/>
      <c r="DA74" s="204"/>
      <c r="DB74" s="218"/>
      <c r="DC74" s="218"/>
      <c r="DD74" s="181"/>
      <c r="DE74" s="218"/>
      <c r="DF74" s="218"/>
      <c r="DG74" s="204"/>
      <c r="DH74" s="219"/>
      <c r="DI74" s="219"/>
      <c r="DL74" s="220"/>
      <c r="DM74" s="204"/>
      <c r="DN74" s="219"/>
      <c r="DO74" s="219"/>
      <c r="DQ74" s="219"/>
      <c r="DR74" s="219"/>
      <c r="DS74" s="195"/>
      <c r="DU74" s="204"/>
      <c r="DV74" s="218"/>
      <c r="DW74" s="218"/>
      <c r="DX74" s="181"/>
      <c r="DY74" s="218"/>
      <c r="DZ74" s="218"/>
      <c r="EA74" s="204"/>
      <c r="EC74" s="221"/>
      <c r="EF74" s="220"/>
      <c r="EG74" s="204"/>
      <c r="EH74" s="219"/>
      <c r="EI74" s="219"/>
      <c r="EK74" s="219"/>
      <c r="EL74" s="219"/>
      <c r="EM74" s="195"/>
      <c r="EO74" s="204"/>
      <c r="EP74" s="218"/>
      <c r="EQ74" s="218"/>
      <c r="ER74" s="181"/>
      <c r="ES74" s="218"/>
      <c r="ET74" s="218"/>
      <c r="EU74" s="204"/>
      <c r="EV74" s="219"/>
      <c r="EW74" s="219"/>
      <c r="EZ74" s="220"/>
      <c r="FA74" s="204"/>
      <c r="FB74" s="219"/>
      <c r="FC74" s="219"/>
      <c r="FE74" s="219"/>
      <c r="FF74" s="219"/>
      <c r="FG74" s="195"/>
      <c r="FI74" s="204"/>
      <c r="FJ74" s="218"/>
      <c r="FK74" s="218"/>
      <c r="FL74" s="181"/>
      <c r="FM74" s="218"/>
      <c r="FN74" s="218"/>
      <c r="FO74" s="204"/>
      <c r="FP74" s="219"/>
      <c r="FQ74" s="219"/>
      <c r="FT74" s="220"/>
      <c r="FU74" s="204"/>
      <c r="FV74" s="219"/>
      <c r="FW74" s="219"/>
      <c r="FY74" s="219"/>
      <c r="FZ74" s="219"/>
      <c r="GA74" s="195"/>
      <c r="GI74" s="222"/>
      <c r="GN74" s="220"/>
      <c r="GU74" s="195"/>
      <c r="HC74" s="222"/>
      <c r="HH74" s="220"/>
      <c r="HO74" s="195"/>
      <c r="HW74" s="222"/>
      <c r="IB74" s="220"/>
      <c r="II74" s="195"/>
      <c r="IQ74" s="222"/>
      <c r="IV74" s="220"/>
    </row>
    <row r="75" spans="2:256" s="193" customFormat="1" ht="13.5" customHeight="1">
      <c r="B75" s="181"/>
      <c r="C75" s="195"/>
      <c r="E75" s="204"/>
      <c r="F75" s="218"/>
      <c r="G75" s="219"/>
      <c r="H75" s="181"/>
      <c r="I75" s="218"/>
      <c r="J75" s="219"/>
      <c r="K75" s="204"/>
      <c r="L75" s="219"/>
      <c r="M75" s="219"/>
      <c r="P75" s="220"/>
      <c r="Q75" s="204"/>
      <c r="R75" s="219"/>
      <c r="S75" s="219"/>
      <c r="U75" s="219"/>
      <c r="V75" s="219"/>
      <c r="W75" s="195"/>
      <c r="Y75" s="204"/>
      <c r="Z75" s="218"/>
      <c r="AA75" s="218"/>
      <c r="AB75" s="181"/>
      <c r="AC75" s="218"/>
      <c r="AD75" s="218"/>
      <c r="AE75" s="204"/>
      <c r="AF75" s="219"/>
      <c r="AG75" s="219"/>
      <c r="AJ75" s="220"/>
      <c r="AK75" s="204"/>
      <c r="AM75" s="219"/>
      <c r="AO75" s="219"/>
      <c r="AP75" s="219"/>
      <c r="AQ75" s="195"/>
      <c r="AS75" s="204"/>
      <c r="AT75" s="218"/>
      <c r="AU75" s="218"/>
      <c r="AV75" s="181"/>
      <c r="AW75" s="218"/>
      <c r="AX75" s="218"/>
      <c r="AY75" s="204"/>
      <c r="AZ75" s="219"/>
      <c r="BA75" s="219"/>
      <c r="BD75" s="220"/>
      <c r="BE75" s="204"/>
      <c r="BF75" s="219"/>
      <c r="BG75" s="219"/>
      <c r="BI75" s="219"/>
      <c r="BJ75" s="219"/>
      <c r="BK75" s="195"/>
      <c r="BM75" s="204"/>
      <c r="BN75" s="218"/>
      <c r="BO75" s="218"/>
      <c r="BP75" s="181"/>
      <c r="BQ75" s="218"/>
      <c r="BR75" s="218"/>
      <c r="BS75" s="204"/>
      <c r="BT75" s="219"/>
      <c r="BU75" s="219"/>
      <c r="BX75" s="220"/>
      <c r="BY75" s="204"/>
      <c r="BZ75" s="219"/>
      <c r="CA75" s="219"/>
      <c r="CC75" s="219"/>
      <c r="CD75" s="219"/>
      <c r="CE75" s="204"/>
      <c r="CG75" s="204"/>
      <c r="CH75" s="218"/>
      <c r="CI75" s="218"/>
      <c r="CJ75" s="181"/>
      <c r="CK75" s="218"/>
      <c r="CL75" s="218"/>
      <c r="CM75" s="204"/>
      <c r="CN75" s="219"/>
      <c r="CO75" s="219"/>
      <c r="CR75" s="220"/>
      <c r="CS75" s="204"/>
      <c r="CT75" s="219"/>
      <c r="CU75" s="219"/>
      <c r="CW75" s="219"/>
      <c r="CX75" s="219"/>
      <c r="CY75" s="195"/>
      <c r="DA75" s="204"/>
      <c r="DB75" s="218"/>
      <c r="DC75" s="218"/>
      <c r="DD75" s="181"/>
      <c r="DE75" s="218"/>
      <c r="DF75" s="218"/>
      <c r="DG75" s="204"/>
      <c r="DH75" s="219"/>
      <c r="DI75" s="219"/>
      <c r="DL75" s="220"/>
      <c r="DM75" s="204"/>
      <c r="DN75" s="219"/>
      <c r="DO75" s="219"/>
      <c r="DQ75" s="219"/>
      <c r="DR75" s="219"/>
      <c r="DS75" s="195"/>
      <c r="DU75" s="204"/>
      <c r="DV75" s="218"/>
      <c r="DW75" s="218"/>
      <c r="DX75" s="181"/>
      <c r="DY75" s="218"/>
      <c r="DZ75" s="218"/>
      <c r="EA75" s="204"/>
      <c r="EC75" s="221"/>
      <c r="EF75" s="220"/>
      <c r="EG75" s="204"/>
      <c r="EH75" s="219"/>
      <c r="EI75" s="219"/>
      <c r="EK75" s="219"/>
      <c r="EL75" s="219"/>
      <c r="EM75" s="195"/>
      <c r="EO75" s="204"/>
      <c r="EP75" s="218"/>
      <c r="EQ75" s="218"/>
      <c r="ER75" s="181"/>
      <c r="ES75" s="218"/>
      <c r="ET75" s="218"/>
      <c r="EU75" s="204"/>
      <c r="EV75" s="219"/>
      <c r="EW75" s="219"/>
      <c r="EZ75" s="220"/>
      <c r="FA75" s="204"/>
      <c r="FB75" s="219"/>
      <c r="FC75" s="219"/>
      <c r="FE75" s="219"/>
      <c r="FF75" s="219"/>
      <c r="FG75" s="195"/>
      <c r="FI75" s="204"/>
      <c r="FJ75" s="218"/>
      <c r="FK75" s="218"/>
      <c r="FL75" s="181"/>
      <c r="FM75" s="218"/>
      <c r="FN75" s="218"/>
      <c r="FO75" s="204"/>
      <c r="FP75" s="219"/>
      <c r="FQ75" s="219"/>
      <c r="FT75" s="220"/>
      <c r="FU75" s="204"/>
      <c r="FV75" s="219"/>
      <c r="FW75" s="219"/>
      <c r="FY75" s="219"/>
      <c r="FZ75" s="219"/>
      <c r="GA75" s="195"/>
      <c r="GI75" s="222"/>
      <c r="GN75" s="220"/>
      <c r="GU75" s="195"/>
      <c r="HC75" s="222"/>
      <c r="HH75" s="220"/>
      <c r="HO75" s="195"/>
      <c r="HW75" s="222"/>
      <c r="IB75" s="220"/>
      <c r="II75" s="195"/>
      <c r="IQ75" s="222"/>
      <c r="IV75" s="220"/>
    </row>
    <row r="76" spans="2:256" s="193" customFormat="1" ht="13.5" customHeight="1">
      <c r="B76" s="181"/>
      <c r="C76" s="195"/>
      <c r="E76" s="204"/>
      <c r="F76" s="218"/>
      <c r="G76" s="219"/>
      <c r="H76" s="181"/>
      <c r="I76" s="218"/>
      <c r="J76" s="219"/>
      <c r="K76" s="204"/>
      <c r="L76" s="219"/>
      <c r="M76" s="219"/>
      <c r="P76" s="220"/>
      <c r="Q76" s="204"/>
      <c r="R76" s="219"/>
      <c r="S76" s="219"/>
      <c r="U76" s="219"/>
      <c r="V76" s="219"/>
      <c r="W76" s="195"/>
      <c r="Y76" s="204"/>
      <c r="Z76" s="218"/>
      <c r="AA76" s="218"/>
      <c r="AB76" s="181"/>
      <c r="AC76" s="218"/>
      <c r="AD76" s="218"/>
      <c r="AE76" s="204"/>
      <c r="AF76" s="219"/>
      <c r="AG76" s="219"/>
      <c r="AJ76" s="220"/>
      <c r="AK76" s="204"/>
      <c r="AM76" s="219"/>
      <c r="AO76" s="219"/>
      <c r="AP76" s="219"/>
      <c r="AQ76" s="195"/>
      <c r="AS76" s="204"/>
      <c r="AT76" s="218"/>
      <c r="AU76" s="218"/>
      <c r="AV76" s="181"/>
      <c r="AW76" s="218"/>
      <c r="AX76" s="218"/>
      <c r="AY76" s="204"/>
      <c r="AZ76" s="219"/>
      <c r="BA76" s="219"/>
      <c r="BD76" s="220"/>
      <c r="BE76" s="204"/>
      <c r="BF76" s="219"/>
      <c r="BG76" s="219"/>
      <c r="BI76" s="219"/>
      <c r="BJ76" s="219"/>
      <c r="BK76" s="195"/>
      <c r="BM76" s="204"/>
      <c r="BN76" s="218"/>
      <c r="BO76" s="218"/>
      <c r="BP76" s="181"/>
      <c r="BQ76" s="218"/>
      <c r="BR76" s="218"/>
      <c r="BS76" s="204"/>
      <c r="BT76" s="219"/>
      <c r="BU76" s="219"/>
      <c r="BX76" s="220"/>
      <c r="BY76" s="204"/>
      <c r="BZ76" s="219"/>
      <c r="CA76" s="219"/>
      <c r="CC76" s="219"/>
      <c r="CD76" s="219"/>
      <c r="CE76" s="204"/>
      <c r="CG76" s="204"/>
      <c r="CH76" s="218"/>
      <c r="CI76" s="218"/>
      <c r="CJ76" s="181"/>
      <c r="CK76" s="218"/>
      <c r="CL76" s="218"/>
      <c r="CM76" s="204"/>
      <c r="CN76" s="219"/>
      <c r="CO76" s="219"/>
      <c r="CR76" s="220"/>
      <c r="CS76" s="204"/>
      <c r="CT76" s="219"/>
      <c r="CU76" s="219"/>
      <c r="CW76" s="219"/>
      <c r="CX76" s="219"/>
      <c r="CY76" s="195"/>
      <c r="DA76" s="204"/>
      <c r="DB76" s="218"/>
      <c r="DC76" s="218"/>
      <c r="DD76" s="181"/>
      <c r="DE76" s="218"/>
      <c r="DF76" s="218"/>
      <c r="DG76" s="204"/>
      <c r="DH76" s="219"/>
      <c r="DI76" s="219"/>
      <c r="DL76" s="220"/>
      <c r="DM76" s="204"/>
      <c r="DN76" s="219"/>
      <c r="DO76" s="219"/>
      <c r="DQ76" s="219"/>
      <c r="DR76" s="219"/>
      <c r="DS76" s="195"/>
      <c r="DU76" s="204"/>
      <c r="DV76" s="218"/>
      <c r="DW76" s="218"/>
      <c r="DX76" s="181"/>
      <c r="DY76" s="218"/>
      <c r="DZ76" s="218"/>
      <c r="EA76" s="204"/>
      <c r="EC76" s="221"/>
      <c r="EF76" s="220"/>
      <c r="EG76" s="204"/>
      <c r="EH76" s="219"/>
      <c r="EI76" s="219"/>
      <c r="EK76" s="219"/>
      <c r="EL76" s="219"/>
      <c r="EM76" s="195"/>
      <c r="EO76" s="204"/>
      <c r="EP76" s="218"/>
      <c r="EQ76" s="218"/>
      <c r="ER76" s="181"/>
      <c r="ES76" s="218"/>
      <c r="ET76" s="218"/>
      <c r="EU76" s="204"/>
      <c r="EV76" s="219"/>
      <c r="EW76" s="219"/>
      <c r="EZ76" s="220"/>
      <c r="FA76" s="204"/>
      <c r="FB76" s="219"/>
      <c r="FC76" s="219"/>
      <c r="FE76" s="219"/>
      <c r="FF76" s="219"/>
      <c r="FG76" s="195"/>
      <c r="FI76" s="204"/>
      <c r="FJ76" s="218"/>
      <c r="FK76" s="218"/>
      <c r="FL76" s="181"/>
      <c r="FM76" s="218"/>
      <c r="FN76" s="218"/>
      <c r="FO76" s="204"/>
      <c r="FP76" s="219"/>
      <c r="FQ76" s="219"/>
      <c r="FT76" s="220"/>
      <c r="FU76" s="204"/>
      <c r="FV76" s="219"/>
      <c r="FW76" s="219"/>
      <c r="FY76" s="219"/>
      <c r="FZ76" s="219"/>
      <c r="GA76" s="195"/>
      <c r="GI76" s="222"/>
      <c r="GN76" s="220"/>
      <c r="GU76" s="195"/>
      <c r="HC76" s="222"/>
      <c r="HH76" s="220"/>
      <c r="HO76" s="195"/>
      <c r="HW76" s="222"/>
      <c r="IB76" s="220"/>
      <c r="II76" s="195"/>
      <c r="IQ76" s="222"/>
      <c r="IV76" s="220"/>
    </row>
    <row r="77" spans="2:256" s="193" customFormat="1" ht="13.5" customHeight="1">
      <c r="B77" s="181"/>
      <c r="C77" s="195"/>
      <c r="E77" s="204"/>
      <c r="F77" s="218"/>
      <c r="G77" s="219"/>
      <c r="H77" s="181"/>
      <c r="I77" s="218"/>
      <c r="J77" s="219"/>
      <c r="K77" s="204"/>
      <c r="L77" s="219"/>
      <c r="M77" s="219"/>
      <c r="P77" s="220"/>
      <c r="Q77" s="204"/>
      <c r="R77" s="219"/>
      <c r="S77" s="219"/>
      <c r="U77" s="219"/>
      <c r="V77" s="219"/>
      <c r="W77" s="195"/>
      <c r="Y77" s="204"/>
      <c r="Z77" s="218"/>
      <c r="AA77" s="218"/>
      <c r="AB77" s="181"/>
      <c r="AC77" s="218"/>
      <c r="AD77" s="218"/>
      <c r="AE77" s="204"/>
      <c r="AF77" s="219"/>
      <c r="AG77" s="219"/>
      <c r="AJ77" s="220"/>
      <c r="AK77" s="204"/>
      <c r="AM77" s="219"/>
      <c r="AO77" s="219"/>
      <c r="AP77" s="219"/>
      <c r="AQ77" s="195"/>
      <c r="AS77" s="204"/>
      <c r="AT77" s="218"/>
      <c r="AU77" s="218"/>
      <c r="AV77" s="181"/>
      <c r="AW77" s="218"/>
      <c r="AX77" s="218"/>
      <c r="AY77" s="204"/>
      <c r="AZ77" s="219"/>
      <c r="BA77" s="219"/>
      <c r="BD77" s="220"/>
      <c r="BE77" s="204"/>
      <c r="BF77" s="219"/>
      <c r="BG77" s="219"/>
      <c r="BI77" s="219"/>
      <c r="BJ77" s="219"/>
      <c r="BK77" s="195"/>
      <c r="BM77" s="204"/>
      <c r="BN77" s="218"/>
      <c r="BO77" s="218"/>
      <c r="BP77" s="181"/>
      <c r="BQ77" s="218"/>
      <c r="BR77" s="218"/>
      <c r="BS77" s="204"/>
      <c r="BT77" s="219"/>
      <c r="BU77" s="219"/>
      <c r="BX77" s="220"/>
      <c r="BY77" s="204"/>
      <c r="BZ77" s="219"/>
      <c r="CA77" s="219"/>
      <c r="CC77" s="219"/>
      <c r="CD77" s="219"/>
      <c r="CE77" s="204"/>
      <c r="CG77" s="204"/>
      <c r="CH77" s="218"/>
      <c r="CI77" s="218"/>
      <c r="CJ77" s="181"/>
      <c r="CK77" s="218"/>
      <c r="CL77" s="218"/>
      <c r="CM77" s="204"/>
      <c r="CN77" s="219"/>
      <c r="CO77" s="219"/>
      <c r="CR77" s="220"/>
      <c r="CS77" s="204"/>
      <c r="CT77" s="219"/>
      <c r="CU77" s="219"/>
      <c r="CW77" s="219"/>
      <c r="CX77" s="219"/>
      <c r="CY77" s="195"/>
      <c r="DA77" s="204"/>
      <c r="DB77" s="218"/>
      <c r="DC77" s="218"/>
      <c r="DD77" s="181"/>
      <c r="DE77" s="218"/>
      <c r="DF77" s="218"/>
      <c r="DG77" s="204"/>
      <c r="DH77" s="219"/>
      <c r="DI77" s="219"/>
      <c r="DL77" s="220"/>
      <c r="DM77" s="204"/>
      <c r="DN77" s="219"/>
      <c r="DO77" s="219"/>
      <c r="DQ77" s="219"/>
      <c r="DR77" s="219"/>
      <c r="DS77" s="195"/>
      <c r="DU77" s="204"/>
      <c r="DV77" s="218"/>
      <c r="DW77" s="218"/>
      <c r="DX77" s="181"/>
      <c r="DY77" s="218"/>
      <c r="DZ77" s="218"/>
      <c r="EA77" s="204"/>
      <c r="EC77" s="221"/>
      <c r="EF77" s="220"/>
      <c r="EG77" s="204"/>
      <c r="EH77" s="219"/>
      <c r="EI77" s="219"/>
      <c r="EK77" s="219"/>
      <c r="EL77" s="219"/>
      <c r="EM77" s="195"/>
      <c r="EO77" s="204"/>
      <c r="EP77" s="218"/>
      <c r="EQ77" s="218"/>
      <c r="ER77" s="181"/>
      <c r="ES77" s="218"/>
      <c r="ET77" s="218"/>
      <c r="EU77" s="204"/>
      <c r="EV77" s="219"/>
      <c r="EW77" s="219"/>
      <c r="EZ77" s="220"/>
      <c r="FA77" s="204"/>
      <c r="FB77" s="219"/>
      <c r="FC77" s="219"/>
      <c r="FE77" s="219"/>
      <c r="FF77" s="219"/>
      <c r="FG77" s="195"/>
      <c r="FI77" s="204"/>
      <c r="FJ77" s="218"/>
      <c r="FK77" s="218"/>
      <c r="FL77" s="181"/>
      <c r="FM77" s="218"/>
      <c r="FN77" s="218"/>
      <c r="FO77" s="204"/>
      <c r="FP77" s="219"/>
      <c r="FQ77" s="219"/>
      <c r="FT77" s="220"/>
      <c r="FU77" s="204"/>
      <c r="FV77" s="219"/>
      <c r="FW77" s="219"/>
      <c r="FY77" s="219"/>
      <c r="FZ77" s="219"/>
      <c r="GA77" s="195"/>
      <c r="GI77" s="222"/>
      <c r="GN77" s="220"/>
      <c r="GU77" s="195"/>
      <c r="HC77" s="222"/>
      <c r="HH77" s="220"/>
      <c r="HO77" s="195"/>
      <c r="HW77" s="222"/>
      <c r="IB77" s="220"/>
      <c r="II77" s="195"/>
      <c r="IQ77" s="222"/>
      <c r="IV77" s="220"/>
    </row>
    <row r="78" spans="2:256" s="193" customFormat="1" ht="13.5" customHeight="1">
      <c r="B78" s="181"/>
      <c r="C78" s="195"/>
      <c r="E78" s="204"/>
      <c r="F78" s="218"/>
      <c r="G78" s="219"/>
      <c r="H78" s="181"/>
      <c r="I78" s="218"/>
      <c r="J78" s="219"/>
      <c r="K78" s="204"/>
      <c r="L78" s="219"/>
      <c r="M78" s="219"/>
      <c r="P78" s="220"/>
      <c r="Q78" s="204"/>
      <c r="R78" s="219"/>
      <c r="S78" s="219"/>
      <c r="U78" s="219"/>
      <c r="V78" s="219"/>
      <c r="W78" s="195"/>
      <c r="Y78" s="204"/>
      <c r="Z78" s="218"/>
      <c r="AA78" s="218"/>
      <c r="AB78" s="181"/>
      <c r="AC78" s="218"/>
      <c r="AD78" s="218"/>
      <c r="AE78" s="204"/>
      <c r="AF78" s="219"/>
      <c r="AG78" s="219"/>
      <c r="AJ78" s="220"/>
      <c r="AK78" s="204"/>
      <c r="AM78" s="219"/>
      <c r="AO78" s="219"/>
      <c r="AP78" s="219"/>
      <c r="AQ78" s="195"/>
      <c r="AS78" s="204"/>
      <c r="AT78" s="218"/>
      <c r="AU78" s="218"/>
      <c r="AV78" s="181"/>
      <c r="AW78" s="218"/>
      <c r="AX78" s="218"/>
      <c r="AY78" s="204"/>
      <c r="AZ78" s="219"/>
      <c r="BA78" s="219"/>
      <c r="BD78" s="220"/>
      <c r="BE78" s="204"/>
      <c r="BF78" s="219"/>
      <c r="BG78" s="219"/>
      <c r="BI78" s="219"/>
      <c r="BJ78" s="219"/>
      <c r="BK78" s="195"/>
      <c r="BM78" s="204"/>
      <c r="BN78" s="218"/>
      <c r="BO78" s="218"/>
      <c r="BP78" s="181"/>
      <c r="BQ78" s="218"/>
      <c r="BR78" s="218"/>
      <c r="BS78" s="204"/>
      <c r="BT78" s="219"/>
      <c r="BU78" s="219"/>
      <c r="BX78" s="220"/>
      <c r="BY78" s="204"/>
      <c r="BZ78" s="219"/>
      <c r="CA78" s="219"/>
      <c r="CC78" s="219"/>
      <c r="CD78" s="219"/>
      <c r="CE78" s="204"/>
      <c r="CG78" s="204"/>
      <c r="CH78" s="218"/>
      <c r="CI78" s="218"/>
      <c r="CJ78" s="181"/>
      <c r="CK78" s="218"/>
      <c r="CL78" s="218"/>
      <c r="CM78" s="204"/>
      <c r="CN78" s="219"/>
      <c r="CO78" s="219"/>
      <c r="CR78" s="220"/>
      <c r="CS78" s="204"/>
      <c r="CT78" s="219"/>
      <c r="CU78" s="219"/>
      <c r="CW78" s="219"/>
      <c r="CX78" s="219"/>
      <c r="CY78" s="195"/>
      <c r="DA78" s="204"/>
      <c r="DB78" s="218"/>
      <c r="DC78" s="218"/>
      <c r="DD78" s="181"/>
      <c r="DE78" s="218"/>
      <c r="DF78" s="218"/>
      <c r="DG78" s="204"/>
      <c r="DH78" s="219"/>
      <c r="DI78" s="219"/>
      <c r="DL78" s="220"/>
      <c r="DM78" s="204"/>
      <c r="DN78" s="219"/>
      <c r="DO78" s="219"/>
      <c r="DQ78" s="219"/>
      <c r="DR78" s="219"/>
      <c r="DS78" s="195"/>
      <c r="DU78" s="204"/>
      <c r="DV78" s="218"/>
      <c r="DW78" s="218"/>
      <c r="DX78" s="181"/>
      <c r="DY78" s="218"/>
      <c r="DZ78" s="218"/>
      <c r="EA78" s="204"/>
      <c r="EC78" s="221"/>
      <c r="EF78" s="220"/>
      <c r="EG78" s="204"/>
      <c r="EH78" s="219"/>
      <c r="EI78" s="219"/>
      <c r="EK78" s="219"/>
      <c r="EL78" s="219"/>
      <c r="EM78" s="195"/>
      <c r="EO78" s="204"/>
      <c r="EP78" s="218"/>
      <c r="EQ78" s="218"/>
      <c r="ER78" s="181"/>
      <c r="ES78" s="218"/>
      <c r="ET78" s="218"/>
      <c r="EU78" s="204"/>
      <c r="EV78" s="219"/>
      <c r="EW78" s="219"/>
      <c r="EZ78" s="220"/>
      <c r="FA78" s="204"/>
      <c r="FB78" s="219"/>
      <c r="FC78" s="219"/>
      <c r="FE78" s="219"/>
      <c r="FF78" s="219"/>
      <c r="FG78" s="195"/>
      <c r="FI78" s="204"/>
      <c r="FJ78" s="218"/>
      <c r="FK78" s="218"/>
      <c r="FL78" s="181"/>
      <c r="FM78" s="218"/>
      <c r="FN78" s="218"/>
      <c r="FO78" s="204"/>
      <c r="FP78" s="219"/>
      <c r="FQ78" s="219"/>
      <c r="FT78" s="220"/>
      <c r="FU78" s="204"/>
      <c r="FV78" s="219"/>
      <c r="FW78" s="219"/>
      <c r="FY78" s="219"/>
      <c r="FZ78" s="219"/>
      <c r="GA78" s="195"/>
      <c r="GI78" s="222"/>
      <c r="GN78" s="220"/>
      <c r="GU78" s="195"/>
      <c r="HC78" s="222"/>
      <c r="HH78" s="220"/>
      <c r="HO78" s="195"/>
      <c r="HW78" s="222"/>
      <c r="IB78" s="220"/>
      <c r="II78" s="195"/>
      <c r="IQ78" s="222"/>
      <c r="IV78" s="220"/>
    </row>
    <row r="79" spans="2:256" s="193" customFormat="1" ht="13.5" customHeight="1">
      <c r="B79" s="181"/>
      <c r="C79" s="195"/>
      <c r="E79" s="204"/>
      <c r="F79" s="218"/>
      <c r="G79" s="219"/>
      <c r="H79" s="181"/>
      <c r="I79" s="218"/>
      <c r="J79" s="219"/>
      <c r="K79" s="204"/>
      <c r="L79" s="219"/>
      <c r="M79" s="219"/>
      <c r="P79" s="220"/>
      <c r="Q79" s="204"/>
      <c r="R79" s="219"/>
      <c r="S79" s="219"/>
      <c r="U79" s="219"/>
      <c r="V79" s="219"/>
      <c r="W79" s="195"/>
      <c r="Y79" s="204"/>
      <c r="Z79" s="218"/>
      <c r="AA79" s="218"/>
      <c r="AB79" s="181"/>
      <c r="AC79" s="218"/>
      <c r="AD79" s="218"/>
      <c r="AE79" s="204"/>
      <c r="AF79" s="219"/>
      <c r="AG79" s="219"/>
      <c r="AJ79" s="220"/>
      <c r="AK79" s="204"/>
      <c r="AM79" s="219"/>
      <c r="AO79" s="219"/>
      <c r="AP79" s="219"/>
      <c r="AQ79" s="195"/>
      <c r="AS79" s="204"/>
      <c r="AT79" s="218"/>
      <c r="AU79" s="218"/>
      <c r="AV79" s="181"/>
      <c r="AW79" s="218"/>
      <c r="AX79" s="218"/>
      <c r="AY79" s="204"/>
      <c r="AZ79" s="219"/>
      <c r="BA79" s="219"/>
      <c r="BD79" s="220"/>
      <c r="BE79" s="204"/>
      <c r="BF79" s="219"/>
      <c r="BG79" s="219"/>
      <c r="BI79" s="219"/>
      <c r="BJ79" s="219"/>
      <c r="BK79" s="195"/>
      <c r="BM79" s="204"/>
      <c r="BN79" s="218"/>
      <c r="BO79" s="218"/>
      <c r="BP79" s="181"/>
      <c r="BQ79" s="218"/>
      <c r="BR79" s="218"/>
      <c r="BS79" s="204"/>
      <c r="BT79" s="219"/>
      <c r="BU79" s="219"/>
      <c r="BX79" s="220"/>
      <c r="BY79" s="204"/>
      <c r="BZ79" s="219"/>
      <c r="CA79" s="219"/>
      <c r="CC79" s="219"/>
      <c r="CD79" s="219"/>
      <c r="CE79" s="204"/>
      <c r="CG79" s="204"/>
      <c r="CH79" s="218"/>
      <c r="CI79" s="218"/>
      <c r="CJ79" s="181"/>
      <c r="CK79" s="218"/>
      <c r="CL79" s="218"/>
      <c r="CM79" s="204"/>
      <c r="CN79" s="219"/>
      <c r="CO79" s="219"/>
      <c r="CR79" s="220"/>
      <c r="CS79" s="204"/>
      <c r="CT79" s="219"/>
      <c r="CU79" s="219"/>
      <c r="CW79" s="219"/>
      <c r="CX79" s="219"/>
      <c r="CY79" s="195"/>
      <c r="DA79" s="204"/>
      <c r="DB79" s="218"/>
      <c r="DC79" s="218"/>
      <c r="DD79" s="181"/>
      <c r="DE79" s="218"/>
      <c r="DF79" s="218"/>
      <c r="DG79" s="204"/>
      <c r="DH79" s="219"/>
      <c r="DI79" s="219"/>
      <c r="DL79" s="220"/>
      <c r="DM79" s="204"/>
      <c r="DN79" s="219"/>
      <c r="DO79" s="219"/>
      <c r="DQ79" s="219"/>
      <c r="DR79" s="219"/>
      <c r="DS79" s="195"/>
      <c r="DU79" s="204"/>
      <c r="DV79" s="218"/>
      <c r="DW79" s="218"/>
      <c r="DX79" s="181"/>
      <c r="DY79" s="218"/>
      <c r="DZ79" s="218"/>
      <c r="EA79" s="204"/>
      <c r="EC79" s="221"/>
      <c r="EF79" s="220"/>
      <c r="EG79" s="204"/>
      <c r="EH79" s="219"/>
      <c r="EI79" s="219"/>
      <c r="EK79" s="219"/>
      <c r="EL79" s="219"/>
      <c r="EM79" s="195"/>
      <c r="EO79" s="204"/>
      <c r="EP79" s="218"/>
      <c r="EQ79" s="218"/>
      <c r="ER79" s="181"/>
      <c r="ES79" s="218"/>
      <c r="ET79" s="218"/>
      <c r="EU79" s="204"/>
      <c r="EV79" s="219"/>
      <c r="EW79" s="219"/>
      <c r="EZ79" s="220"/>
      <c r="FA79" s="204"/>
      <c r="FB79" s="219"/>
      <c r="FC79" s="219"/>
      <c r="FE79" s="219"/>
      <c r="FF79" s="219"/>
      <c r="FG79" s="195"/>
      <c r="FI79" s="204"/>
      <c r="FJ79" s="218"/>
      <c r="FK79" s="218"/>
      <c r="FL79" s="181"/>
      <c r="FM79" s="218"/>
      <c r="FN79" s="218"/>
      <c r="FO79" s="204"/>
      <c r="FP79" s="219"/>
      <c r="FQ79" s="219"/>
      <c r="FT79" s="220"/>
      <c r="FU79" s="204"/>
      <c r="FV79" s="219"/>
      <c r="FW79" s="219"/>
      <c r="FY79" s="219"/>
      <c r="FZ79" s="219"/>
      <c r="GA79" s="195"/>
      <c r="GI79" s="222"/>
      <c r="GN79" s="220"/>
      <c r="GU79" s="195"/>
      <c r="HC79" s="222"/>
      <c r="HH79" s="220"/>
      <c r="HO79" s="195"/>
      <c r="HW79" s="222"/>
      <c r="IB79" s="220"/>
      <c r="II79" s="195"/>
      <c r="IQ79" s="222"/>
      <c r="IV79" s="220"/>
    </row>
    <row r="80" spans="2:256" s="193" customFormat="1" ht="13.5" customHeight="1">
      <c r="B80" s="181"/>
      <c r="C80" s="195"/>
      <c r="E80" s="204"/>
      <c r="F80" s="218"/>
      <c r="G80" s="219"/>
      <c r="H80" s="181"/>
      <c r="I80" s="218"/>
      <c r="J80" s="219"/>
      <c r="K80" s="204"/>
      <c r="L80" s="219"/>
      <c r="M80" s="219"/>
      <c r="P80" s="220"/>
      <c r="Q80" s="204"/>
      <c r="R80" s="219"/>
      <c r="S80" s="219"/>
      <c r="U80" s="219"/>
      <c r="V80" s="219"/>
      <c r="W80" s="195"/>
      <c r="Y80" s="204"/>
      <c r="Z80" s="218"/>
      <c r="AA80" s="218"/>
      <c r="AB80" s="181"/>
      <c r="AC80" s="218"/>
      <c r="AD80" s="218"/>
      <c r="AE80" s="204"/>
      <c r="AF80" s="219"/>
      <c r="AG80" s="219"/>
      <c r="AJ80" s="220"/>
      <c r="AK80" s="204"/>
      <c r="AM80" s="219"/>
      <c r="AO80" s="219"/>
      <c r="AP80" s="219"/>
      <c r="AQ80" s="195"/>
      <c r="AS80" s="204"/>
      <c r="AT80" s="218"/>
      <c r="AU80" s="218"/>
      <c r="AV80" s="181"/>
      <c r="AW80" s="218"/>
      <c r="AX80" s="218"/>
      <c r="AY80" s="204"/>
      <c r="AZ80" s="219"/>
      <c r="BA80" s="219"/>
      <c r="BD80" s="220"/>
      <c r="BE80" s="204"/>
      <c r="BF80" s="219"/>
      <c r="BG80" s="219"/>
      <c r="BI80" s="219"/>
      <c r="BJ80" s="219"/>
      <c r="BK80" s="195"/>
      <c r="BM80" s="204"/>
      <c r="BN80" s="218"/>
      <c r="BO80" s="218"/>
      <c r="BP80" s="181"/>
      <c r="BQ80" s="218"/>
      <c r="BR80" s="218"/>
      <c r="BS80" s="204"/>
      <c r="BT80" s="219"/>
      <c r="BU80" s="219"/>
      <c r="BX80" s="220"/>
      <c r="BY80" s="204"/>
      <c r="BZ80" s="219"/>
      <c r="CA80" s="219"/>
      <c r="CC80" s="219"/>
      <c r="CD80" s="219"/>
      <c r="CE80" s="204"/>
      <c r="CG80" s="204"/>
      <c r="CH80" s="218"/>
      <c r="CI80" s="218"/>
      <c r="CJ80" s="181"/>
      <c r="CK80" s="218"/>
      <c r="CL80" s="218"/>
      <c r="CM80" s="204"/>
      <c r="CN80" s="219"/>
      <c r="CO80" s="219"/>
      <c r="CR80" s="220"/>
      <c r="CS80" s="204"/>
      <c r="CT80" s="219"/>
      <c r="CU80" s="219"/>
      <c r="CW80" s="219"/>
      <c r="CX80" s="219"/>
      <c r="CY80" s="195"/>
      <c r="DA80" s="204"/>
      <c r="DB80" s="218"/>
      <c r="DC80" s="218"/>
      <c r="DD80" s="181"/>
      <c r="DE80" s="218"/>
      <c r="DF80" s="218"/>
      <c r="DG80" s="204"/>
      <c r="DH80" s="219"/>
      <c r="DI80" s="219"/>
      <c r="DL80" s="220"/>
      <c r="DM80" s="204"/>
      <c r="DN80" s="219"/>
      <c r="DO80" s="219"/>
      <c r="DQ80" s="219"/>
      <c r="DR80" s="219"/>
      <c r="DS80" s="195"/>
      <c r="DU80" s="204"/>
      <c r="DV80" s="218"/>
      <c r="DW80" s="218"/>
      <c r="DX80" s="181"/>
      <c r="DY80" s="218"/>
      <c r="DZ80" s="218"/>
      <c r="EA80" s="204"/>
      <c r="EC80" s="221"/>
      <c r="EF80" s="220"/>
      <c r="EG80" s="204"/>
      <c r="EH80" s="219"/>
      <c r="EI80" s="219"/>
      <c r="EK80" s="219"/>
      <c r="EL80" s="219"/>
      <c r="EM80" s="195"/>
      <c r="EO80" s="204"/>
      <c r="EP80" s="218"/>
      <c r="EQ80" s="218"/>
      <c r="ER80" s="181"/>
      <c r="ES80" s="218"/>
      <c r="ET80" s="218"/>
      <c r="EU80" s="204"/>
      <c r="EV80" s="219"/>
      <c r="EW80" s="219"/>
      <c r="EZ80" s="220"/>
      <c r="FA80" s="204"/>
      <c r="FB80" s="219"/>
      <c r="FC80" s="219"/>
      <c r="FE80" s="219"/>
      <c r="FF80" s="219"/>
      <c r="FG80" s="195"/>
      <c r="FI80" s="204"/>
      <c r="FJ80" s="218"/>
      <c r="FK80" s="218"/>
      <c r="FL80" s="181"/>
      <c r="FM80" s="218"/>
      <c r="FN80" s="218"/>
      <c r="FO80" s="204"/>
      <c r="FP80" s="219"/>
      <c r="FQ80" s="219"/>
      <c r="FT80" s="220"/>
      <c r="FU80" s="204"/>
      <c r="FV80" s="219"/>
      <c r="FW80" s="219"/>
      <c r="FY80" s="219"/>
      <c r="FZ80" s="219"/>
      <c r="GA80" s="195"/>
      <c r="GI80" s="222"/>
      <c r="GN80" s="220"/>
      <c r="GU80" s="195"/>
      <c r="HC80" s="222"/>
      <c r="HH80" s="220"/>
      <c r="HO80" s="195"/>
      <c r="HW80" s="222"/>
      <c r="IB80" s="220"/>
      <c r="II80" s="195"/>
      <c r="IQ80" s="222"/>
      <c r="IV80" s="220"/>
    </row>
    <row r="81" spans="1:256" s="193" customFormat="1" ht="13.5" customHeight="1">
      <c r="B81" s="181"/>
      <c r="C81" s="195"/>
      <c r="E81" s="204"/>
      <c r="F81" s="218"/>
      <c r="G81" s="219"/>
      <c r="H81" s="181"/>
      <c r="I81" s="218"/>
      <c r="J81" s="219"/>
      <c r="K81" s="204"/>
      <c r="L81" s="219"/>
      <c r="M81" s="219"/>
      <c r="P81" s="220"/>
      <c r="Q81" s="204"/>
      <c r="R81" s="219"/>
      <c r="S81" s="219"/>
      <c r="U81" s="219"/>
      <c r="V81" s="219"/>
      <c r="W81" s="195"/>
      <c r="Y81" s="204"/>
      <c r="Z81" s="218"/>
      <c r="AA81" s="218"/>
      <c r="AB81" s="181"/>
      <c r="AC81" s="218"/>
      <c r="AD81" s="218"/>
      <c r="AE81" s="204"/>
      <c r="AF81" s="219"/>
      <c r="AG81" s="219"/>
      <c r="AJ81" s="220"/>
      <c r="AK81" s="204"/>
      <c r="AM81" s="219"/>
      <c r="AO81" s="219"/>
      <c r="AP81" s="219"/>
      <c r="AQ81" s="195"/>
      <c r="AS81" s="204"/>
      <c r="AT81" s="218"/>
      <c r="AU81" s="218"/>
      <c r="AV81" s="181"/>
      <c r="AW81" s="218"/>
      <c r="AX81" s="218"/>
      <c r="AY81" s="204"/>
      <c r="AZ81" s="219"/>
      <c r="BA81" s="219"/>
      <c r="BD81" s="220"/>
      <c r="BE81" s="204"/>
      <c r="BF81" s="219"/>
      <c r="BG81" s="219"/>
      <c r="BI81" s="219"/>
      <c r="BJ81" s="219"/>
      <c r="BK81" s="195"/>
      <c r="BM81" s="204"/>
      <c r="BN81" s="218"/>
      <c r="BO81" s="218"/>
      <c r="BP81" s="181"/>
      <c r="BQ81" s="218"/>
      <c r="BR81" s="218"/>
      <c r="BS81" s="204"/>
      <c r="BT81" s="219"/>
      <c r="BU81" s="219"/>
      <c r="BX81" s="220"/>
      <c r="BY81" s="204"/>
      <c r="BZ81" s="219"/>
      <c r="CA81" s="219"/>
      <c r="CC81" s="219"/>
      <c r="CD81" s="219"/>
      <c r="CE81" s="204"/>
      <c r="CG81" s="204"/>
      <c r="CH81" s="218"/>
      <c r="CI81" s="218"/>
      <c r="CJ81" s="181"/>
      <c r="CK81" s="218"/>
      <c r="CL81" s="218"/>
      <c r="CM81" s="204"/>
      <c r="CN81" s="219"/>
      <c r="CO81" s="219"/>
      <c r="CR81" s="220"/>
      <c r="CS81" s="204"/>
      <c r="CT81" s="219"/>
      <c r="CU81" s="219"/>
      <c r="CW81" s="219"/>
      <c r="CX81" s="219"/>
      <c r="CY81" s="195"/>
      <c r="DA81" s="204"/>
      <c r="DB81" s="218"/>
      <c r="DC81" s="218"/>
      <c r="DD81" s="181"/>
      <c r="DE81" s="218"/>
      <c r="DF81" s="218"/>
      <c r="DG81" s="204"/>
      <c r="DH81" s="219"/>
      <c r="DI81" s="219"/>
      <c r="DL81" s="220"/>
      <c r="DM81" s="204"/>
      <c r="DN81" s="219"/>
      <c r="DO81" s="219"/>
      <c r="DQ81" s="219"/>
      <c r="DR81" s="219"/>
      <c r="DS81" s="195"/>
      <c r="DU81" s="204"/>
      <c r="DV81" s="218"/>
      <c r="DW81" s="218"/>
      <c r="DX81" s="181"/>
      <c r="DY81" s="218"/>
      <c r="DZ81" s="218"/>
      <c r="EA81" s="204"/>
      <c r="EC81" s="221"/>
      <c r="EF81" s="220"/>
      <c r="EG81" s="204"/>
      <c r="EH81" s="219"/>
      <c r="EI81" s="219"/>
      <c r="EK81" s="219"/>
      <c r="EL81" s="219"/>
      <c r="EM81" s="195"/>
      <c r="EO81" s="204"/>
      <c r="EP81" s="218"/>
      <c r="EQ81" s="218"/>
      <c r="ER81" s="181"/>
      <c r="ES81" s="218"/>
      <c r="ET81" s="218"/>
      <c r="EU81" s="204"/>
      <c r="EV81" s="219"/>
      <c r="EW81" s="219"/>
      <c r="EZ81" s="220"/>
      <c r="FA81" s="204"/>
      <c r="FB81" s="219"/>
      <c r="FC81" s="219"/>
      <c r="FE81" s="219"/>
      <c r="FF81" s="219"/>
      <c r="FG81" s="195"/>
      <c r="FI81" s="204"/>
      <c r="FJ81" s="218"/>
      <c r="FK81" s="218"/>
      <c r="FL81" s="181"/>
      <c r="FM81" s="218"/>
      <c r="FN81" s="218"/>
      <c r="FO81" s="204"/>
      <c r="FP81" s="219"/>
      <c r="FQ81" s="219"/>
      <c r="FT81" s="220"/>
      <c r="FU81" s="204"/>
      <c r="FV81" s="219"/>
      <c r="FW81" s="219"/>
      <c r="FY81" s="219"/>
      <c r="FZ81" s="219"/>
      <c r="GA81" s="195"/>
      <c r="GI81" s="222"/>
      <c r="GN81" s="220"/>
      <c r="GU81" s="195"/>
      <c r="HC81" s="222"/>
      <c r="HH81" s="220"/>
      <c r="HO81" s="195"/>
      <c r="HW81" s="222"/>
      <c r="IB81" s="220"/>
      <c r="II81" s="195"/>
      <c r="IQ81" s="222"/>
      <c r="IV81" s="220"/>
    </row>
    <row r="82" spans="1:256" s="193" customFormat="1" ht="13.5" customHeight="1">
      <c r="B82" s="181"/>
      <c r="C82" s="195"/>
      <c r="E82" s="204"/>
      <c r="F82" s="218"/>
      <c r="G82" s="219"/>
      <c r="H82" s="181"/>
      <c r="I82" s="218"/>
      <c r="J82" s="219"/>
      <c r="K82" s="204"/>
      <c r="L82" s="219"/>
      <c r="M82" s="219"/>
      <c r="P82" s="220"/>
      <c r="Q82" s="204"/>
      <c r="R82" s="219"/>
      <c r="S82" s="219"/>
      <c r="U82" s="219"/>
      <c r="V82" s="219"/>
      <c r="W82" s="195"/>
      <c r="Y82" s="204"/>
      <c r="Z82" s="218"/>
      <c r="AA82" s="218"/>
      <c r="AB82" s="181"/>
      <c r="AC82" s="218"/>
      <c r="AD82" s="218"/>
      <c r="AE82" s="204"/>
      <c r="AF82" s="219"/>
      <c r="AG82" s="219"/>
      <c r="AJ82" s="220"/>
      <c r="AK82" s="204"/>
      <c r="AM82" s="219"/>
      <c r="AO82" s="219"/>
      <c r="AP82" s="219"/>
      <c r="AQ82" s="195"/>
      <c r="AS82" s="204"/>
      <c r="AT82" s="218"/>
      <c r="AU82" s="218"/>
      <c r="AV82" s="181"/>
      <c r="AW82" s="218"/>
      <c r="AX82" s="218"/>
      <c r="AY82" s="204"/>
      <c r="AZ82" s="219"/>
      <c r="BA82" s="219"/>
      <c r="BD82" s="220"/>
      <c r="BE82" s="204"/>
      <c r="BF82" s="219"/>
      <c r="BG82" s="219"/>
      <c r="BI82" s="219"/>
      <c r="BJ82" s="219"/>
      <c r="BK82" s="195"/>
      <c r="BM82" s="204"/>
      <c r="BN82" s="218"/>
      <c r="BO82" s="218"/>
      <c r="BP82" s="181"/>
      <c r="BQ82" s="218"/>
      <c r="BR82" s="218"/>
      <c r="BS82" s="204"/>
      <c r="BT82" s="219"/>
      <c r="BU82" s="219"/>
      <c r="BX82" s="220"/>
      <c r="BY82" s="204"/>
      <c r="BZ82" s="219"/>
      <c r="CA82" s="219"/>
      <c r="CC82" s="219"/>
      <c r="CD82" s="219"/>
      <c r="CE82" s="204"/>
      <c r="CG82" s="204"/>
      <c r="CH82" s="218"/>
      <c r="CI82" s="218"/>
      <c r="CJ82" s="181"/>
      <c r="CK82" s="218"/>
      <c r="CL82" s="218"/>
      <c r="CM82" s="204"/>
      <c r="CN82" s="219"/>
      <c r="CO82" s="219"/>
      <c r="CR82" s="220"/>
      <c r="CS82" s="204"/>
      <c r="CT82" s="219"/>
      <c r="CU82" s="219"/>
      <c r="CW82" s="219"/>
      <c r="CX82" s="219"/>
      <c r="CY82" s="195"/>
      <c r="DA82" s="204"/>
      <c r="DB82" s="218"/>
      <c r="DC82" s="218"/>
      <c r="DD82" s="181"/>
      <c r="DE82" s="218"/>
      <c r="DF82" s="218"/>
      <c r="DG82" s="204"/>
      <c r="DH82" s="219"/>
      <c r="DI82" s="219"/>
      <c r="DL82" s="220"/>
      <c r="DM82" s="204"/>
      <c r="DN82" s="219"/>
      <c r="DO82" s="219"/>
      <c r="DQ82" s="219"/>
      <c r="DR82" s="219"/>
      <c r="DS82" s="195"/>
      <c r="DU82" s="204"/>
      <c r="DV82" s="218"/>
      <c r="DW82" s="218"/>
      <c r="DX82" s="181"/>
      <c r="DY82" s="218"/>
      <c r="DZ82" s="218"/>
      <c r="EA82" s="204"/>
      <c r="EC82" s="221"/>
      <c r="EF82" s="220"/>
      <c r="EG82" s="204"/>
      <c r="EH82" s="219"/>
      <c r="EI82" s="219"/>
      <c r="EK82" s="219"/>
      <c r="EL82" s="219"/>
      <c r="EM82" s="195"/>
      <c r="EO82" s="204"/>
      <c r="EP82" s="218"/>
      <c r="EQ82" s="218"/>
      <c r="ER82" s="181"/>
      <c r="ES82" s="218"/>
      <c r="ET82" s="218"/>
      <c r="EU82" s="204"/>
      <c r="EV82" s="219"/>
      <c r="EW82" s="219"/>
      <c r="EZ82" s="220"/>
      <c r="FA82" s="204"/>
      <c r="FB82" s="219"/>
      <c r="FC82" s="219"/>
      <c r="FE82" s="219"/>
      <c r="FF82" s="219"/>
      <c r="FG82" s="195"/>
      <c r="FI82" s="204"/>
      <c r="FJ82" s="218"/>
      <c r="FK82" s="218"/>
      <c r="FL82" s="181"/>
      <c r="FM82" s="218"/>
      <c r="FN82" s="218"/>
      <c r="FO82" s="204"/>
      <c r="FP82" s="219"/>
      <c r="FQ82" s="219"/>
      <c r="FT82" s="220"/>
      <c r="FU82" s="204"/>
      <c r="FV82" s="219"/>
      <c r="FW82" s="219"/>
      <c r="FY82" s="219"/>
      <c r="FZ82" s="219"/>
      <c r="GA82" s="195"/>
      <c r="GI82" s="222"/>
      <c r="GN82" s="220"/>
      <c r="GU82" s="195"/>
      <c r="HC82" s="222"/>
      <c r="HH82" s="220"/>
      <c r="HO82" s="195"/>
      <c r="HW82" s="222"/>
      <c r="IB82" s="220"/>
      <c r="II82" s="195"/>
      <c r="IQ82" s="222"/>
      <c r="IV82" s="220"/>
    </row>
    <row r="83" spans="1:256" s="193" customFormat="1" ht="13.5" customHeight="1">
      <c r="B83" s="181"/>
      <c r="C83" s="195"/>
      <c r="E83" s="204"/>
      <c r="F83" s="218"/>
      <c r="G83" s="219"/>
      <c r="H83" s="181"/>
      <c r="I83" s="218"/>
      <c r="J83" s="219"/>
      <c r="K83" s="204"/>
      <c r="L83" s="219"/>
      <c r="M83" s="219"/>
      <c r="P83" s="220"/>
      <c r="Q83" s="204"/>
      <c r="R83" s="219"/>
      <c r="S83" s="219"/>
      <c r="U83" s="219"/>
      <c r="V83" s="219"/>
      <c r="W83" s="195"/>
      <c r="Y83" s="204"/>
      <c r="Z83" s="218"/>
      <c r="AA83" s="218"/>
      <c r="AB83" s="181"/>
      <c r="AC83" s="218"/>
      <c r="AD83" s="218"/>
      <c r="AE83" s="204"/>
      <c r="AF83" s="219"/>
      <c r="AG83" s="219"/>
      <c r="AJ83" s="220"/>
      <c r="AK83" s="204"/>
      <c r="AM83" s="219"/>
      <c r="AO83" s="219"/>
      <c r="AP83" s="219"/>
      <c r="AQ83" s="195"/>
      <c r="AS83" s="204"/>
      <c r="AT83" s="218"/>
      <c r="AU83" s="218"/>
      <c r="AV83" s="181"/>
      <c r="AW83" s="218"/>
      <c r="AX83" s="218"/>
      <c r="AY83" s="204"/>
      <c r="AZ83" s="219"/>
      <c r="BA83" s="219"/>
      <c r="BD83" s="220"/>
      <c r="BE83" s="204"/>
      <c r="BF83" s="219"/>
      <c r="BG83" s="219"/>
      <c r="BI83" s="219"/>
      <c r="BJ83" s="219"/>
      <c r="BK83" s="195"/>
      <c r="BM83" s="204"/>
      <c r="BN83" s="218"/>
      <c r="BO83" s="218"/>
      <c r="BP83" s="181"/>
      <c r="BQ83" s="218"/>
      <c r="BR83" s="218"/>
      <c r="BS83" s="204"/>
      <c r="BT83" s="219"/>
      <c r="BU83" s="219"/>
      <c r="BX83" s="220"/>
      <c r="BY83" s="204"/>
      <c r="BZ83" s="219"/>
      <c r="CA83" s="219"/>
      <c r="CC83" s="219"/>
      <c r="CD83" s="219"/>
      <c r="CE83" s="204"/>
      <c r="CG83" s="204"/>
      <c r="CH83" s="218"/>
      <c r="CI83" s="218"/>
      <c r="CJ83" s="181"/>
      <c r="CK83" s="218"/>
      <c r="CL83" s="218"/>
      <c r="CM83" s="204"/>
      <c r="CN83" s="219"/>
      <c r="CO83" s="219"/>
      <c r="CR83" s="220"/>
      <c r="CS83" s="204"/>
      <c r="CT83" s="219"/>
      <c r="CU83" s="219"/>
      <c r="CW83" s="219"/>
      <c r="CX83" s="219"/>
      <c r="CY83" s="195"/>
      <c r="DA83" s="204"/>
      <c r="DB83" s="218"/>
      <c r="DC83" s="218"/>
      <c r="DD83" s="181"/>
      <c r="DE83" s="218"/>
      <c r="DF83" s="218"/>
      <c r="DG83" s="204"/>
      <c r="DH83" s="219"/>
      <c r="DI83" s="219"/>
      <c r="DL83" s="220"/>
      <c r="DM83" s="204"/>
      <c r="DN83" s="219"/>
      <c r="DO83" s="219"/>
      <c r="DQ83" s="219"/>
      <c r="DR83" s="219"/>
      <c r="DS83" s="195"/>
      <c r="DU83" s="204"/>
      <c r="DV83" s="218"/>
      <c r="DW83" s="218"/>
      <c r="DX83" s="181"/>
      <c r="DY83" s="218"/>
      <c r="DZ83" s="218"/>
      <c r="EA83" s="204"/>
      <c r="EC83" s="221"/>
      <c r="EF83" s="220"/>
      <c r="EG83" s="204"/>
      <c r="EH83" s="219"/>
      <c r="EI83" s="219"/>
      <c r="EK83" s="219"/>
      <c r="EL83" s="219"/>
      <c r="EM83" s="195"/>
      <c r="EO83" s="204"/>
      <c r="EP83" s="218"/>
      <c r="EQ83" s="218"/>
      <c r="ER83" s="181"/>
      <c r="ES83" s="218"/>
      <c r="ET83" s="218"/>
      <c r="EU83" s="204"/>
      <c r="EV83" s="219"/>
      <c r="EW83" s="219"/>
      <c r="EZ83" s="220"/>
      <c r="FA83" s="204"/>
      <c r="FB83" s="219"/>
      <c r="FC83" s="219"/>
      <c r="FE83" s="219"/>
      <c r="FF83" s="219"/>
      <c r="FG83" s="195"/>
      <c r="FI83" s="204"/>
      <c r="FJ83" s="218"/>
      <c r="FK83" s="218"/>
      <c r="FL83" s="181"/>
      <c r="FM83" s="218"/>
      <c r="FN83" s="218"/>
      <c r="FO83" s="204"/>
      <c r="FP83" s="219"/>
      <c r="FQ83" s="219"/>
      <c r="FT83" s="220"/>
      <c r="FU83" s="204"/>
      <c r="FV83" s="219"/>
      <c r="FW83" s="219"/>
      <c r="FY83" s="219"/>
      <c r="FZ83" s="219"/>
      <c r="GA83" s="195"/>
      <c r="GI83" s="222"/>
      <c r="GN83" s="220"/>
      <c r="GU83" s="195"/>
      <c r="HC83" s="222"/>
      <c r="HH83" s="220"/>
      <c r="HO83" s="195"/>
      <c r="HW83" s="222"/>
      <c r="IB83" s="220"/>
      <c r="II83" s="195"/>
      <c r="IQ83" s="222"/>
      <c r="IV83" s="220"/>
    </row>
    <row r="84" spans="1:256" s="193" customFormat="1" ht="13.5" customHeight="1">
      <c r="B84" s="181"/>
      <c r="C84" s="195"/>
      <c r="E84" s="204"/>
      <c r="F84" s="218"/>
      <c r="G84" s="219"/>
      <c r="H84" s="181"/>
      <c r="I84" s="218"/>
      <c r="J84" s="219"/>
      <c r="K84" s="204"/>
      <c r="L84" s="219"/>
      <c r="M84" s="219"/>
      <c r="P84" s="220"/>
      <c r="Q84" s="204"/>
      <c r="R84" s="219"/>
      <c r="S84" s="219"/>
      <c r="U84" s="219"/>
      <c r="V84" s="219"/>
      <c r="W84" s="195"/>
      <c r="Y84" s="204"/>
      <c r="Z84" s="218"/>
      <c r="AA84" s="218"/>
      <c r="AB84" s="181"/>
      <c r="AC84" s="218"/>
      <c r="AD84" s="218"/>
      <c r="AE84" s="204"/>
      <c r="AF84" s="219"/>
      <c r="AG84" s="219"/>
      <c r="AJ84" s="220"/>
      <c r="AK84" s="204"/>
      <c r="AM84" s="219"/>
      <c r="AO84" s="219"/>
      <c r="AP84" s="219"/>
      <c r="AQ84" s="195"/>
      <c r="AS84" s="204"/>
      <c r="AT84" s="218"/>
      <c r="AU84" s="218"/>
      <c r="AV84" s="181"/>
      <c r="AW84" s="218"/>
      <c r="AX84" s="218"/>
      <c r="AY84" s="204"/>
      <c r="AZ84" s="219"/>
      <c r="BA84" s="219"/>
      <c r="BD84" s="220"/>
      <c r="BE84" s="204"/>
      <c r="BF84" s="219"/>
      <c r="BG84" s="219"/>
      <c r="BI84" s="219"/>
      <c r="BJ84" s="219"/>
      <c r="BK84" s="195"/>
      <c r="BM84" s="204"/>
      <c r="BN84" s="218"/>
      <c r="BO84" s="218"/>
      <c r="BP84" s="181"/>
      <c r="BQ84" s="218"/>
      <c r="BR84" s="218"/>
      <c r="BS84" s="204"/>
      <c r="BT84" s="219"/>
      <c r="BU84" s="219"/>
      <c r="BX84" s="220"/>
      <c r="BY84" s="204"/>
      <c r="BZ84" s="219"/>
      <c r="CA84" s="219"/>
      <c r="CC84" s="219"/>
      <c r="CD84" s="219"/>
      <c r="CE84" s="204"/>
      <c r="CG84" s="204"/>
      <c r="CH84" s="218"/>
      <c r="CI84" s="218"/>
      <c r="CJ84" s="181"/>
      <c r="CK84" s="218"/>
      <c r="CL84" s="218"/>
      <c r="CM84" s="204"/>
      <c r="CN84" s="219"/>
      <c r="CO84" s="219"/>
      <c r="CR84" s="220"/>
      <c r="CS84" s="204"/>
      <c r="CT84" s="219"/>
      <c r="CU84" s="219"/>
      <c r="CW84" s="219"/>
      <c r="CX84" s="219"/>
      <c r="CY84" s="195"/>
      <c r="DA84" s="204"/>
      <c r="DB84" s="218"/>
      <c r="DC84" s="218"/>
      <c r="DD84" s="181"/>
      <c r="DE84" s="218"/>
      <c r="DF84" s="218"/>
      <c r="DG84" s="204"/>
      <c r="DH84" s="219"/>
      <c r="DI84" s="219"/>
      <c r="DL84" s="220"/>
      <c r="DM84" s="204"/>
      <c r="DN84" s="219"/>
      <c r="DO84" s="219"/>
      <c r="DQ84" s="219"/>
      <c r="DR84" s="219"/>
      <c r="DS84" s="195"/>
      <c r="DU84" s="204"/>
      <c r="DV84" s="218"/>
      <c r="DW84" s="218"/>
      <c r="DX84" s="181"/>
      <c r="DY84" s="218"/>
      <c r="DZ84" s="218"/>
      <c r="EA84" s="204"/>
      <c r="EC84" s="221"/>
      <c r="EF84" s="220"/>
      <c r="EG84" s="204"/>
      <c r="EH84" s="219"/>
      <c r="EI84" s="219"/>
      <c r="EK84" s="219"/>
      <c r="EL84" s="219"/>
      <c r="EM84" s="195"/>
      <c r="EO84" s="204"/>
      <c r="EP84" s="218"/>
      <c r="EQ84" s="218"/>
      <c r="ER84" s="181"/>
      <c r="ES84" s="218"/>
      <c r="ET84" s="218"/>
      <c r="EU84" s="204"/>
      <c r="EV84" s="219"/>
      <c r="EW84" s="219"/>
      <c r="EZ84" s="220"/>
      <c r="FA84" s="204"/>
      <c r="FB84" s="219"/>
      <c r="FC84" s="219"/>
      <c r="FE84" s="219"/>
      <c r="FF84" s="219"/>
      <c r="FG84" s="195"/>
      <c r="FI84" s="204"/>
      <c r="FJ84" s="218"/>
      <c r="FK84" s="218"/>
      <c r="FL84" s="181"/>
      <c r="FM84" s="218"/>
      <c r="FN84" s="218"/>
      <c r="FO84" s="204"/>
      <c r="FP84" s="219"/>
      <c r="FQ84" s="219"/>
      <c r="FT84" s="220"/>
      <c r="FU84" s="204"/>
      <c r="FV84" s="219"/>
      <c r="FW84" s="219"/>
      <c r="FY84" s="219"/>
      <c r="FZ84" s="219"/>
      <c r="GA84" s="195"/>
      <c r="GI84" s="222"/>
      <c r="GN84" s="220"/>
      <c r="GU84" s="195"/>
      <c r="HC84" s="222"/>
      <c r="HH84" s="220"/>
      <c r="HO84" s="195"/>
      <c r="HW84" s="222"/>
      <c r="IB84" s="220"/>
      <c r="II84" s="195"/>
      <c r="IQ84" s="222"/>
      <c r="IV84" s="220"/>
    </row>
    <row r="85" spans="1:256" s="193" customFormat="1" ht="13.5" customHeight="1">
      <c r="B85" s="181"/>
      <c r="C85" s="195"/>
      <c r="E85" s="204"/>
      <c r="F85" s="218"/>
      <c r="G85" s="219"/>
      <c r="H85" s="181"/>
      <c r="I85" s="218"/>
      <c r="J85" s="219"/>
      <c r="K85" s="204"/>
      <c r="L85" s="219"/>
      <c r="M85" s="219"/>
      <c r="P85" s="220"/>
      <c r="Q85" s="204"/>
      <c r="R85" s="219"/>
      <c r="S85" s="219"/>
      <c r="U85" s="219"/>
      <c r="V85" s="219"/>
      <c r="W85" s="195"/>
      <c r="Y85" s="204"/>
      <c r="Z85" s="218"/>
      <c r="AA85" s="218"/>
      <c r="AB85" s="181"/>
      <c r="AC85" s="218"/>
      <c r="AD85" s="218"/>
      <c r="AE85" s="204"/>
      <c r="AF85" s="219"/>
      <c r="AG85" s="219"/>
      <c r="AJ85" s="220"/>
      <c r="AK85" s="204"/>
      <c r="AM85" s="219"/>
      <c r="AO85" s="219"/>
      <c r="AP85" s="219"/>
      <c r="AQ85" s="195"/>
      <c r="AS85" s="204"/>
      <c r="AT85" s="218"/>
      <c r="AU85" s="218"/>
      <c r="AV85" s="181"/>
      <c r="AW85" s="218"/>
      <c r="AX85" s="218"/>
      <c r="AY85" s="204"/>
      <c r="AZ85" s="219"/>
      <c r="BA85" s="219"/>
      <c r="BD85" s="220"/>
      <c r="BE85" s="204"/>
      <c r="BF85" s="219"/>
      <c r="BG85" s="219"/>
      <c r="BI85" s="219"/>
      <c r="BJ85" s="219"/>
      <c r="BK85" s="195"/>
      <c r="BM85" s="204"/>
      <c r="BN85" s="218"/>
      <c r="BO85" s="218"/>
      <c r="BP85" s="181"/>
      <c r="BQ85" s="218"/>
      <c r="BR85" s="218"/>
      <c r="BS85" s="204"/>
      <c r="BT85" s="219"/>
      <c r="BU85" s="219"/>
      <c r="BX85" s="220"/>
      <c r="BY85" s="204"/>
      <c r="BZ85" s="219"/>
      <c r="CA85" s="219"/>
      <c r="CC85" s="219"/>
      <c r="CD85" s="219"/>
      <c r="CE85" s="204"/>
      <c r="CG85" s="204"/>
      <c r="CH85" s="218"/>
      <c r="CI85" s="218"/>
      <c r="CJ85" s="181"/>
      <c r="CK85" s="218"/>
      <c r="CL85" s="218"/>
      <c r="CM85" s="204"/>
      <c r="CN85" s="219"/>
      <c r="CO85" s="219"/>
      <c r="CR85" s="220"/>
      <c r="CS85" s="204"/>
      <c r="CT85" s="219"/>
      <c r="CU85" s="219"/>
      <c r="CW85" s="219"/>
      <c r="CX85" s="219"/>
      <c r="CY85" s="195"/>
      <c r="DA85" s="204"/>
      <c r="DB85" s="218"/>
      <c r="DC85" s="218"/>
      <c r="DD85" s="181"/>
      <c r="DE85" s="218"/>
      <c r="DF85" s="218"/>
      <c r="DG85" s="204"/>
      <c r="DH85" s="219"/>
      <c r="DI85" s="219"/>
      <c r="DL85" s="220"/>
      <c r="DM85" s="204"/>
      <c r="DN85" s="219"/>
      <c r="DO85" s="219"/>
      <c r="DQ85" s="219"/>
      <c r="DR85" s="219"/>
      <c r="DS85" s="195"/>
      <c r="DU85" s="204"/>
      <c r="DV85" s="218"/>
      <c r="DW85" s="218"/>
      <c r="DX85" s="181"/>
      <c r="DY85" s="218"/>
      <c r="DZ85" s="218"/>
      <c r="EA85" s="204"/>
      <c r="EC85" s="221"/>
      <c r="EF85" s="220"/>
      <c r="EG85" s="204"/>
      <c r="EH85" s="219"/>
      <c r="EI85" s="219"/>
      <c r="EK85" s="219"/>
      <c r="EL85" s="219"/>
      <c r="EM85" s="195"/>
      <c r="EO85" s="204"/>
      <c r="EP85" s="218"/>
      <c r="EQ85" s="218"/>
      <c r="ER85" s="181"/>
      <c r="ES85" s="218"/>
      <c r="ET85" s="218"/>
      <c r="EU85" s="204"/>
      <c r="EV85" s="219"/>
      <c r="EW85" s="219"/>
      <c r="EZ85" s="220"/>
      <c r="FA85" s="204"/>
      <c r="FB85" s="219"/>
      <c r="FC85" s="219"/>
      <c r="FE85" s="219"/>
      <c r="FF85" s="219"/>
      <c r="FG85" s="195"/>
      <c r="FI85" s="204"/>
      <c r="FJ85" s="218"/>
      <c r="FK85" s="218"/>
      <c r="FL85" s="181"/>
      <c r="FM85" s="218"/>
      <c r="FN85" s="218"/>
      <c r="FO85" s="204"/>
      <c r="FP85" s="219"/>
      <c r="FQ85" s="219"/>
      <c r="FT85" s="220"/>
      <c r="FU85" s="204"/>
      <c r="FV85" s="219"/>
      <c r="FW85" s="219"/>
      <c r="FY85" s="219"/>
      <c r="FZ85" s="219"/>
      <c r="GA85" s="195"/>
      <c r="GI85" s="222"/>
      <c r="GN85" s="220"/>
      <c r="GU85" s="195"/>
      <c r="HC85" s="222"/>
      <c r="HH85" s="220"/>
      <c r="HO85" s="195"/>
      <c r="HW85" s="222"/>
      <c r="IB85" s="220"/>
      <c r="II85" s="195"/>
      <c r="IQ85" s="222"/>
      <c r="IV85" s="220"/>
    </row>
    <row r="86" spans="1:256" s="193" customFormat="1" ht="13.5" customHeight="1">
      <c r="B86" s="181"/>
      <c r="C86" s="195"/>
      <c r="E86" s="204"/>
      <c r="F86" s="218"/>
      <c r="G86" s="219"/>
      <c r="H86" s="181"/>
      <c r="I86" s="218"/>
      <c r="J86" s="219"/>
      <c r="K86" s="204"/>
      <c r="L86" s="219"/>
      <c r="M86" s="219"/>
      <c r="P86" s="220"/>
      <c r="Q86" s="204"/>
      <c r="R86" s="219"/>
      <c r="S86" s="219"/>
      <c r="U86" s="219"/>
      <c r="V86" s="219"/>
      <c r="W86" s="195"/>
      <c r="Y86" s="204"/>
      <c r="Z86" s="218"/>
      <c r="AA86" s="218"/>
      <c r="AB86" s="181"/>
      <c r="AC86" s="218"/>
      <c r="AD86" s="218"/>
      <c r="AE86" s="204"/>
      <c r="AF86" s="219"/>
      <c r="AG86" s="219"/>
      <c r="AJ86" s="220"/>
      <c r="AK86" s="204"/>
      <c r="AM86" s="219"/>
      <c r="AO86" s="219"/>
      <c r="AP86" s="219"/>
      <c r="AQ86" s="195"/>
      <c r="AS86" s="204"/>
      <c r="AT86" s="218"/>
      <c r="AU86" s="218"/>
      <c r="AV86" s="181"/>
      <c r="AW86" s="218"/>
      <c r="AX86" s="218"/>
      <c r="AY86" s="204"/>
      <c r="AZ86" s="219"/>
      <c r="BA86" s="219"/>
      <c r="BD86" s="220"/>
      <c r="BE86" s="204"/>
      <c r="BF86" s="219"/>
      <c r="BG86" s="219"/>
      <c r="BI86" s="219"/>
      <c r="BJ86" s="219"/>
      <c r="BK86" s="195"/>
      <c r="BM86" s="204"/>
      <c r="BN86" s="218"/>
      <c r="BO86" s="218"/>
      <c r="BP86" s="181"/>
      <c r="BQ86" s="218"/>
      <c r="BR86" s="218"/>
      <c r="BS86" s="204"/>
      <c r="BT86" s="219"/>
      <c r="BU86" s="219"/>
      <c r="BX86" s="220"/>
      <c r="BY86" s="204"/>
      <c r="BZ86" s="219"/>
      <c r="CA86" s="219"/>
      <c r="CC86" s="219"/>
      <c r="CD86" s="219"/>
      <c r="CE86" s="204"/>
      <c r="CG86" s="204"/>
      <c r="CH86" s="218"/>
      <c r="CI86" s="218"/>
      <c r="CJ86" s="181"/>
      <c r="CK86" s="218"/>
      <c r="CL86" s="218"/>
      <c r="CM86" s="204"/>
      <c r="CN86" s="219"/>
      <c r="CO86" s="219"/>
      <c r="CR86" s="220"/>
      <c r="CS86" s="204"/>
      <c r="CT86" s="219"/>
      <c r="CU86" s="219"/>
      <c r="CW86" s="219"/>
      <c r="CX86" s="219"/>
      <c r="CY86" s="195"/>
      <c r="DA86" s="204"/>
      <c r="DB86" s="218"/>
      <c r="DC86" s="218"/>
      <c r="DD86" s="181"/>
      <c r="DE86" s="218"/>
      <c r="DF86" s="218"/>
      <c r="DG86" s="204"/>
      <c r="DH86" s="219"/>
      <c r="DI86" s="219"/>
      <c r="DL86" s="220"/>
      <c r="DM86" s="204"/>
      <c r="DN86" s="219"/>
      <c r="DO86" s="219"/>
      <c r="DQ86" s="219"/>
      <c r="DR86" s="219"/>
      <c r="DS86" s="195"/>
      <c r="DU86" s="204"/>
      <c r="DV86" s="218"/>
      <c r="DW86" s="218"/>
      <c r="DX86" s="181"/>
      <c r="DY86" s="218"/>
      <c r="DZ86" s="218"/>
      <c r="EA86" s="204"/>
      <c r="EC86" s="221"/>
      <c r="EF86" s="220"/>
      <c r="EG86" s="204"/>
      <c r="EH86" s="219"/>
      <c r="EI86" s="219"/>
      <c r="EK86" s="219"/>
      <c r="EL86" s="219"/>
      <c r="EM86" s="195"/>
      <c r="EO86" s="204"/>
      <c r="EP86" s="218"/>
      <c r="EQ86" s="218"/>
      <c r="ER86" s="181"/>
      <c r="ES86" s="218"/>
      <c r="ET86" s="218"/>
      <c r="EU86" s="204"/>
      <c r="EV86" s="219"/>
      <c r="EW86" s="219"/>
      <c r="EZ86" s="220"/>
      <c r="FA86" s="204"/>
      <c r="FB86" s="219"/>
      <c r="FC86" s="219"/>
      <c r="FE86" s="219"/>
      <c r="FF86" s="219"/>
      <c r="FG86" s="195"/>
      <c r="FI86" s="204"/>
      <c r="FJ86" s="218"/>
      <c r="FK86" s="218"/>
      <c r="FL86" s="181"/>
      <c r="FM86" s="218"/>
      <c r="FN86" s="218"/>
      <c r="FO86" s="204"/>
      <c r="FP86" s="219"/>
      <c r="FQ86" s="219"/>
      <c r="FT86" s="220"/>
      <c r="FU86" s="204"/>
      <c r="FV86" s="219"/>
      <c r="FW86" s="219"/>
      <c r="FY86" s="219"/>
      <c r="FZ86" s="219"/>
      <c r="GA86" s="195"/>
      <c r="GI86" s="222"/>
      <c r="GN86" s="220"/>
      <c r="GU86" s="195"/>
      <c r="HC86" s="222"/>
      <c r="HH86" s="220"/>
      <c r="HO86" s="195"/>
      <c r="HW86" s="222"/>
      <c r="IB86" s="220"/>
      <c r="II86" s="195"/>
      <c r="IQ86" s="222"/>
      <c r="IV86" s="220"/>
    </row>
    <row r="87" spans="1:256" s="193" customFormat="1" ht="13.5" customHeight="1">
      <c r="B87" s="181"/>
      <c r="C87" s="195"/>
      <c r="E87" s="204"/>
      <c r="F87" s="218"/>
      <c r="G87" s="219"/>
      <c r="H87" s="181"/>
      <c r="I87" s="218"/>
      <c r="J87" s="219"/>
      <c r="K87" s="204"/>
      <c r="L87" s="219"/>
      <c r="M87" s="219"/>
      <c r="P87" s="220"/>
      <c r="Q87" s="204"/>
      <c r="R87" s="219"/>
      <c r="S87" s="219"/>
      <c r="U87" s="219"/>
      <c r="V87" s="219"/>
      <c r="W87" s="195"/>
      <c r="Y87" s="204"/>
      <c r="Z87" s="218"/>
      <c r="AA87" s="218"/>
      <c r="AB87" s="181"/>
      <c r="AC87" s="218"/>
      <c r="AD87" s="218"/>
      <c r="AE87" s="204"/>
      <c r="AF87" s="219"/>
      <c r="AG87" s="219"/>
      <c r="AJ87" s="220"/>
      <c r="AK87" s="204"/>
      <c r="AM87" s="219"/>
      <c r="AO87" s="219"/>
      <c r="AP87" s="219"/>
      <c r="AQ87" s="195"/>
      <c r="AS87" s="204"/>
      <c r="AT87" s="218"/>
      <c r="AU87" s="218"/>
      <c r="AV87" s="181"/>
      <c r="AW87" s="218"/>
      <c r="AX87" s="218"/>
      <c r="AY87" s="204"/>
      <c r="AZ87" s="219"/>
      <c r="BA87" s="219"/>
      <c r="BD87" s="220"/>
      <c r="BE87" s="204"/>
      <c r="BF87" s="219"/>
      <c r="BG87" s="219"/>
      <c r="BI87" s="219"/>
      <c r="BJ87" s="219"/>
      <c r="BK87" s="195"/>
      <c r="BM87" s="204"/>
      <c r="BN87" s="218"/>
      <c r="BO87" s="218"/>
      <c r="BP87" s="181"/>
      <c r="BQ87" s="218"/>
      <c r="BR87" s="218"/>
      <c r="BS87" s="204"/>
      <c r="BT87" s="219"/>
      <c r="BU87" s="219"/>
      <c r="BX87" s="220"/>
      <c r="BY87" s="204"/>
      <c r="BZ87" s="219"/>
      <c r="CA87" s="219"/>
      <c r="CC87" s="219"/>
      <c r="CD87" s="219"/>
      <c r="CE87" s="204"/>
      <c r="CG87" s="204"/>
      <c r="CH87" s="218"/>
      <c r="CI87" s="218"/>
      <c r="CJ87" s="181"/>
      <c r="CK87" s="218"/>
      <c r="CL87" s="218"/>
      <c r="CM87" s="204"/>
      <c r="CN87" s="219"/>
      <c r="CO87" s="219"/>
      <c r="CR87" s="220"/>
      <c r="CS87" s="204"/>
      <c r="CT87" s="219"/>
      <c r="CU87" s="219"/>
      <c r="CW87" s="219"/>
      <c r="CX87" s="219"/>
      <c r="CY87" s="195"/>
      <c r="DA87" s="204"/>
      <c r="DB87" s="218"/>
      <c r="DC87" s="218"/>
      <c r="DD87" s="181"/>
      <c r="DE87" s="218"/>
      <c r="DF87" s="218"/>
      <c r="DG87" s="204"/>
      <c r="DH87" s="219"/>
      <c r="DI87" s="219"/>
      <c r="DL87" s="220"/>
      <c r="DM87" s="204"/>
      <c r="DN87" s="219"/>
      <c r="DO87" s="219"/>
      <c r="DQ87" s="219"/>
      <c r="DR87" s="219"/>
      <c r="DS87" s="195"/>
      <c r="DU87" s="204"/>
      <c r="DV87" s="218"/>
      <c r="DW87" s="218"/>
      <c r="DX87" s="181"/>
      <c r="DY87" s="218"/>
      <c r="DZ87" s="218"/>
      <c r="EA87" s="204"/>
      <c r="EC87" s="221"/>
      <c r="EF87" s="220"/>
      <c r="EG87" s="204"/>
      <c r="EH87" s="219"/>
      <c r="EI87" s="219"/>
      <c r="EK87" s="219"/>
      <c r="EL87" s="219"/>
      <c r="EM87" s="195"/>
      <c r="EO87" s="204"/>
      <c r="EP87" s="218"/>
      <c r="EQ87" s="218"/>
      <c r="ER87" s="181"/>
      <c r="ES87" s="218"/>
      <c r="ET87" s="218"/>
      <c r="EU87" s="204"/>
      <c r="EV87" s="219"/>
      <c r="EW87" s="219"/>
      <c r="EZ87" s="220"/>
      <c r="FA87" s="204"/>
      <c r="FB87" s="219"/>
      <c r="FC87" s="219"/>
      <c r="FE87" s="219"/>
      <c r="FF87" s="219"/>
      <c r="FG87" s="195"/>
      <c r="FI87" s="204"/>
      <c r="FJ87" s="218"/>
      <c r="FK87" s="218"/>
      <c r="FL87" s="181"/>
      <c r="FM87" s="218"/>
      <c r="FN87" s="218"/>
      <c r="FO87" s="204"/>
      <c r="FP87" s="219"/>
      <c r="FQ87" s="219"/>
      <c r="FT87" s="220"/>
      <c r="FU87" s="204"/>
      <c r="FV87" s="219"/>
      <c r="FW87" s="219"/>
      <c r="FY87" s="219"/>
      <c r="FZ87" s="219"/>
      <c r="GA87" s="195"/>
      <c r="GI87" s="222"/>
      <c r="GN87" s="220"/>
      <c r="GU87" s="195"/>
      <c r="HC87" s="222"/>
      <c r="HH87" s="220"/>
      <c r="HO87" s="195"/>
      <c r="HW87" s="222"/>
      <c r="IB87" s="220"/>
      <c r="II87" s="195"/>
      <c r="IQ87" s="222"/>
      <c r="IV87" s="220"/>
    </row>
    <row r="88" spans="1:256" ht="13.5" customHeight="1">
      <c r="A88" s="193"/>
      <c r="C88" s="195"/>
      <c r="D88" s="193"/>
      <c r="E88" s="204"/>
      <c r="F88" s="218"/>
      <c r="G88" s="219"/>
      <c r="I88" s="218"/>
      <c r="J88" s="219"/>
      <c r="K88" s="204"/>
      <c r="L88" s="219"/>
      <c r="M88" s="219"/>
      <c r="N88" s="193"/>
      <c r="O88" s="193"/>
      <c r="P88" s="220"/>
      <c r="Q88" s="204"/>
      <c r="R88" s="219"/>
      <c r="S88" s="219"/>
      <c r="T88" s="193"/>
      <c r="U88" s="219"/>
      <c r="V88" s="219"/>
      <c r="W88" s="195"/>
      <c r="X88" s="193"/>
      <c r="Y88" s="204"/>
      <c r="Z88" s="218"/>
      <c r="AA88" s="218"/>
      <c r="AC88" s="218"/>
      <c r="AD88" s="218"/>
      <c r="AE88" s="204"/>
      <c r="AF88" s="219"/>
      <c r="AG88" s="219"/>
      <c r="AH88" s="193"/>
      <c r="AI88" s="193"/>
      <c r="AJ88" s="220"/>
      <c r="AK88" s="204"/>
      <c r="AL88" s="193"/>
      <c r="AM88" s="219"/>
      <c r="AN88" s="193"/>
      <c r="AO88" s="219"/>
      <c r="AP88" s="219"/>
      <c r="AQ88" s="195"/>
      <c r="AR88" s="193"/>
      <c r="AS88" s="204"/>
      <c r="AT88" s="218"/>
      <c r="AU88" s="218"/>
      <c r="AW88" s="218"/>
      <c r="AX88" s="218"/>
      <c r="AY88" s="204"/>
      <c r="AZ88" s="219"/>
      <c r="BA88" s="219"/>
      <c r="BB88" s="193"/>
      <c r="BC88" s="193"/>
      <c r="BD88" s="220"/>
      <c r="BE88" s="204"/>
      <c r="BF88" s="219"/>
      <c r="BG88" s="219"/>
      <c r="BH88" s="193"/>
      <c r="BI88" s="219"/>
      <c r="BJ88" s="219"/>
      <c r="BK88" s="195"/>
      <c r="BL88" s="193"/>
      <c r="BM88" s="204"/>
      <c r="BN88" s="218"/>
      <c r="BO88" s="218"/>
      <c r="BQ88" s="218"/>
      <c r="BR88" s="218"/>
      <c r="BS88" s="204"/>
      <c r="BT88" s="219"/>
      <c r="BU88" s="219"/>
      <c r="BV88" s="193"/>
      <c r="BW88" s="193"/>
      <c r="BX88" s="220"/>
      <c r="BY88" s="204"/>
      <c r="BZ88" s="219"/>
      <c r="CA88" s="219"/>
      <c r="CB88" s="193"/>
      <c r="CC88" s="219"/>
      <c r="CD88" s="219"/>
      <c r="CE88" s="204"/>
      <c r="CF88" s="193"/>
      <c r="CG88" s="204"/>
      <c r="CH88" s="218"/>
      <c r="CI88" s="218"/>
      <c r="CK88" s="218"/>
      <c r="CL88" s="218"/>
      <c r="CM88" s="204"/>
      <c r="CN88" s="219"/>
      <c r="CO88" s="219"/>
      <c r="CP88" s="193"/>
      <c r="CQ88" s="193"/>
      <c r="CR88" s="220"/>
      <c r="CS88" s="204"/>
      <c r="CT88" s="219"/>
      <c r="CU88" s="219"/>
      <c r="CV88" s="193"/>
      <c r="CW88" s="219"/>
      <c r="CX88" s="219"/>
      <c r="CY88" s="195"/>
      <c r="CZ88" s="193"/>
      <c r="DA88" s="204"/>
      <c r="DB88" s="218"/>
      <c r="DC88" s="218"/>
      <c r="DE88" s="218"/>
      <c r="DF88" s="218"/>
      <c r="DG88" s="204"/>
      <c r="DH88" s="219"/>
      <c r="DI88" s="219"/>
      <c r="DJ88" s="193"/>
      <c r="DK88" s="193"/>
      <c r="DL88" s="220"/>
      <c r="DM88" s="204"/>
      <c r="DN88" s="219"/>
      <c r="DO88" s="219"/>
      <c r="DP88" s="193"/>
      <c r="DQ88" s="219"/>
      <c r="DR88" s="219"/>
      <c r="DS88" s="195"/>
      <c r="DT88" s="193"/>
      <c r="DU88" s="204"/>
      <c r="DV88" s="218"/>
      <c r="DW88" s="218"/>
      <c r="DY88" s="218"/>
      <c r="DZ88" s="218"/>
      <c r="EA88" s="204"/>
      <c r="EB88" s="193"/>
      <c r="EC88" s="221"/>
      <c r="ED88" s="193"/>
      <c r="EE88" s="193"/>
      <c r="EF88" s="220"/>
      <c r="EG88" s="204"/>
      <c r="EH88" s="219"/>
      <c r="EI88" s="219"/>
      <c r="EJ88" s="193"/>
      <c r="EK88" s="219"/>
      <c r="EL88" s="219"/>
      <c r="EM88" s="195"/>
      <c r="EN88" s="193"/>
      <c r="EO88" s="204"/>
      <c r="EP88" s="218"/>
      <c r="EQ88" s="218"/>
      <c r="ES88" s="218"/>
      <c r="ET88" s="218"/>
      <c r="EU88" s="204"/>
      <c r="EV88" s="219"/>
      <c r="EW88" s="219"/>
      <c r="EX88" s="193"/>
      <c r="EY88" s="193"/>
      <c r="EZ88" s="220"/>
      <c r="FA88" s="204"/>
      <c r="FB88" s="219"/>
      <c r="FC88" s="219"/>
      <c r="FD88" s="193"/>
      <c r="FE88" s="219"/>
      <c r="FF88" s="219"/>
      <c r="FG88" s="195"/>
      <c r="FH88" s="193"/>
      <c r="FI88" s="204"/>
      <c r="FJ88" s="218"/>
      <c r="FK88" s="218"/>
      <c r="FM88" s="218"/>
      <c r="FN88" s="218"/>
      <c r="FO88" s="204"/>
      <c r="FP88" s="219"/>
      <c r="FQ88" s="219"/>
      <c r="FR88" s="193"/>
      <c r="FS88" s="193"/>
      <c r="FT88" s="220"/>
      <c r="FU88" s="204"/>
      <c r="FV88" s="219"/>
      <c r="FW88" s="219"/>
      <c r="FX88" s="193"/>
      <c r="FY88" s="219"/>
      <c r="FZ88" s="219"/>
      <c r="GA88" s="190"/>
      <c r="GI88" s="201"/>
      <c r="GN88" s="202"/>
      <c r="GU88" s="190"/>
      <c r="HC88" s="201"/>
      <c r="HH88" s="202"/>
      <c r="HO88" s="190"/>
      <c r="HW88" s="201"/>
      <c r="IB88" s="202"/>
      <c r="II88" s="190"/>
      <c r="IQ88" s="201"/>
      <c r="IV88" s="202"/>
    </row>
    <row r="89" spans="1:256" ht="13.5" customHeight="1">
      <c r="A89" s="193"/>
      <c r="C89" s="195"/>
      <c r="D89" s="193"/>
      <c r="E89" s="204"/>
      <c r="F89" s="218"/>
      <c r="G89" s="219"/>
      <c r="I89" s="218"/>
      <c r="J89" s="219"/>
      <c r="K89" s="204"/>
      <c r="L89" s="219"/>
      <c r="M89" s="219"/>
      <c r="N89" s="193"/>
      <c r="O89" s="193"/>
      <c r="P89" s="220"/>
      <c r="Q89" s="204"/>
      <c r="R89" s="219"/>
      <c r="S89" s="219"/>
      <c r="T89" s="193"/>
      <c r="U89" s="219"/>
      <c r="V89" s="219"/>
      <c r="W89" s="195"/>
      <c r="X89" s="193"/>
      <c r="Y89" s="204"/>
      <c r="Z89" s="218"/>
      <c r="AA89" s="218"/>
      <c r="AC89" s="218"/>
      <c r="AD89" s="218"/>
      <c r="AE89" s="204"/>
      <c r="AF89" s="219"/>
      <c r="AG89" s="219"/>
      <c r="AH89" s="193"/>
      <c r="AI89" s="193"/>
      <c r="AJ89" s="220"/>
      <c r="AK89" s="204"/>
      <c r="AL89" s="193"/>
      <c r="AM89" s="219"/>
      <c r="AN89" s="193"/>
      <c r="AO89" s="219"/>
      <c r="AP89" s="219"/>
      <c r="AQ89" s="195"/>
      <c r="AR89" s="193"/>
      <c r="AS89" s="204"/>
      <c r="AT89" s="218"/>
      <c r="AU89" s="218"/>
      <c r="AW89" s="218"/>
      <c r="AX89" s="218"/>
      <c r="AY89" s="204"/>
      <c r="AZ89" s="219"/>
      <c r="BA89" s="219"/>
      <c r="BB89" s="193"/>
      <c r="BC89" s="193"/>
      <c r="BD89" s="220"/>
      <c r="BE89" s="204"/>
      <c r="BF89" s="219"/>
      <c r="BG89" s="219"/>
      <c r="BH89" s="193"/>
      <c r="BI89" s="219"/>
      <c r="BJ89" s="219"/>
      <c r="BK89" s="195"/>
      <c r="BL89" s="193"/>
      <c r="BM89" s="204"/>
      <c r="BN89" s="218"/>
      <c r="BO89" s="218"/>
      <c r="BQ89" s="218"/>
      <c r="BR89" s="218"/>
      <c r="BS89" s="204"/>
      <c r="BT89" s="219"/>
      <c r="BU89" s="219"/>
      <c r="BV89" s="193"/>
      <c r="BW89" s="193"/>
      <c r="BX89" s="220"/>
      <c r="BY89" s="204"/>
      <c r="BZ89" s="219"/>
      <c r="CA89" s="219"/>
      <c r="CB89" s="193"/>
      <c r="CC89" s="219"/>
      <c r="CD89" s="219"/>
      <c r="CE89" s="204"/>
      <c r="CF89" s="193"/>
      <c r="CG89" s="204"/>
      <c r="CH89" s="218"/>
      <c r="CI89" s="218"/>
      <c r="CK89" s="218"/>
      <c r="CL89" s="218"/>
      <c r="CM89" s="204"/>
      <c r="CN89" s="219"/>
      <c r="CO89" s="219"/>
      <c r="CP89" s="193"/>
      <c r="CQ89" s="193"/>
      <c r="CR89" s="220"/>
      <c r="CS89" s="204"/>
      <c r="CT89" s="219"/>
      <c r="CU89" s="219"/>
      <c r="CV89" s="193"/>
      <c r="CW89" s="219"/>
      <c r="CX89" s="219"/>
      <c r="CY89" s="195"/>
      <c r="CZ89" s="193"/>
      <c r="DA89" s="204"/>
      <c r="DB89" s="218"/>
      <c r="DC89" s="218"/>
      <c r="DE89" s="218"/>
      <c r="DF89" s="218"/>
      <c r="DG89" s="204"/>
      <c r="DH89" s="219"/>
      <c r="DI89" s="219"/>
      <c r="DJ89" s="193"/>
      <c r="DK89" s="193"/>
      <c r="DL89" s="220"/>
      <c r="DM89" s="204"/>
      <c r="DN89" s="219"/>
      <c r="DO89" s="219"/>
      <c r="DP89" s="193"/>
      <c r="DQ89" s="219"/>
      <c r="DR89" s="219"/>
      <c r="DS89" s="195"/>
      <c r="DT89" s="193"/>
      <c r="DU89" s="204"/>
      <c r="DV89" s="218"/>
      <c r="DW89" s="218"/>
      <c r="DY89" s="218"/>
      <c r="DZ89" s="218"/>
      <c r="EA89" s="204"/>
      <c r="EB89" s="193"/>
      <c r="EC89" s="221"/>
      <c r="ED89" s="193"/>
      <c r="EE89" s="193"/>
      <c r="EF89" s="220"/>
      <c r="EG89" s="204"/>
      <c r="EH89" s="219"/>
      <c r="EI89" s="219"/>
      <c r="EJ89" s="193"/>
      <c r="EK89" s="219"/>
      <c r="EL89" s="219"/>
      <c r="EM89" s="195"/>
      <c r="EN89" s="193"/>
      <c r="EO89" s="204"/>
      <c r="EP89" s="218"/>
      <c r="EQ89" s="218"/>
      <c r="ES89" s="218"/>
      <c r="ET89" s="218"/>
      <c r="EU89" s="204"/>
      <c r="EV89" s="219"/>
      <c r="EW89" s="219"/>
      <c r="EX89" s="193"/>
      <c r="EY89" s="193"/>
      <c r="EZ89" s="220"/>
      <c r="FA89" s="204"/>
      <c r="FB89" s="219"/>
      <c r="FC89" s="219"/>
      <c r="FD89" s="193"/>
      <c r="FE89" s="219"/>
      <c r="FF89" s="219"/>
      <c r="FG89" s="195"/>
      <c r="FH89" s="193"/>
      <c r="FI89" s="204"/>
      <c r="FJ89" s="218"/>
      <c r="FK89" s="218"/>
      <c r="FM89" s="218"/>
      <c r="FN89" s="218"/>
      <c r="FO89" s="204"/>
      <c r="FP89" s="219"/>
      <c r="FQ89" s="219"/>
      <c r="FR89" s="193"/>
      <c r="FS89" s="193"/>
      <c r="FT89" s="220"/>
      <c r="FU89" s="204"/>
      <c r="FV89" s="219"/>
      <c r="FW89" s="219"/>
      <c r="FX89" s="193"/>
      <c r="FY89" s="219"/>
      <c r="FZ89" s="219"/>
      <c r="GA89" s="190"/>
      <c r="GI89" s="201"/>
      <c r="GN89" s="202"/>
      <c r="GU89" s="190"/>
      <c r="HC89" s="201"/>
      <c r="HH89" s="202"/>
      <c r="HO89" s="190"/>
      <c r="HW89" s="201"/>
      <c r="IB89" s="202"/>
      <c r="II89" s="190"/>
      <c r="IQ89" s="201"/>
      <c r="IV89" s="202"/>
    </row>
    <row r="90" spans="1:256" ht="13.5" customHeight="1">
      <c r="A90" s="193"/>
      <c r="C90" s="195"/>
      <c r="D90" s="193"/>
      <c r="E90" s="204"/>
      <c r="F90" s="218"/>
      <c r="G90" s="219"/>
      <c r="I90" s="218"/>
      <c r="J90" s="219"/>
      <c r="K90" s="204"/>
      <c r="L90" s="219"/>
      <c r="M90" s="219"/>
      <c r="N90" s="193"/>
      <c r="O90" s="193"/>
      <c r="P90" s="220"/>
      <c r="Q90" s="204"/>
      <c r="R90" s="219"/>
      <c r="S90" s="219"/>
      <c r="T90" s="193"/>
      <c r="U90" s="219"/>
      <c r="V90" s="219"/>
      <c r="W90" s="195"/>
      <c r="X90" s="193"/>
      <c r="Y90" s="204"/>
      <c r="Z90" s="218"/>
      <c r="AA90" s="218"/>
      <c r="AC90" s="218"/>
      <c r="AD90" s="218"/>
      <c r="AE90" s="204"/>
      <c r="AF90" s="219"/>
      <c r="AG90" s="219"/>
      <c r="AH90" s="193"/>
      <c r="AI90" s="193"/>
      <c r="AJ90" s="220"/>
      <c r="AK90" s="204"/>
      <c r="AL90" s="193"/>
      <c r="AM90" s="219"/>
      <c r="AN90" s="193"/>
      <c r="AO90" s="219"/>
      <c r="AP90" s="219"/>
      <c r="AQ90" s="195"/>
      <c r="AR90" s="193"/>
      <c r="AS90" s="204"/>
      <c r="AT90" s="218"/>
      <c r="AU90" s="218"/>
      <c r="AW90" s="218"/>
      <c r="AX90" s="218"/>
      <c r="AY90" s="204"/>
      <c r="AZ90" s="219"/>
      <c r="BA90" s="219"/>
      <c r="BB90" s="193"/>
      <c r="BC90" s="193"/>
      <c r="BD90" s="220"/>
      <c r="BE90" s="204"/>
      <c r="BF90" s="219"/>
      <c r="BG90" s="219"/>
      <c r="BH90" s="193"/>
      <c r="BI90" s="219"/>
      <c r="BJ90" s="219"/>
      <c r="BK90" s="195"/>
      <c r="BL90" s="193"/>
      <c r="BM90" s="204"/>
      <c r="BN90" s="218"/>
      <c r="BO90" s="218"/>
      <c r="BQ90" s="218"/>
      <c r="BR90" s="218"/>
      <c r="BS90" s="204"/>
      <c r="BT90" s="219"/>
      <c r="BU90" s="219"/>
      <c r="BV90" s="193"/>
      <c r="BW90" s="193"/>
      <c r="BX90" s="220"/>
      <c r="BY90" s="204"/>
      <c r="BZ90" s="219"/>
      <c r="CA90" s="219"/>
      <c r="CB90" s="193"/>
      <c r="CC90" s="219"/>
      <c r="CD90" s="219"/>
      <c r="CE90" s="204"/>
      <c r="CF90" s="193"/>
      <c r="CG90" s="204"/>
      <c r="CH90" s="218"/>
      <c r="CI90" s="218"/>
      <c r="CK90" s="218"/>
      <c r="CL90" s="218"/>
      <c r="CM90" s="204"/>
      <c r="CN90" s="219"/>
      <c r="CO90" s="219"/>
      <c r="CP90" s="193"/>
      <c r="CQ90" s="193"/>
      <c r="CR90" s="220"/>
      <c r="CS90" s="204"/>
      <c r="CT90" s="219"/>
      <c r="CU90" s="219"/>
      <c r="CV90" s="193"/>
      <c r="CW90" s="219"/>
      <c r="CX90" s="219"/>
      <c r="CY90" s="195"/>
      <c r="CZ90" s="193"/>
      <c r="DA90" s="204"/>
      <c r="DB90" s="218"/>
      <c r="DC90" s="218"/>
      <c r="DE90" s="218"/>
      <c r="DF90" s="218"/>
      <c r="DG90" s="204"/>
      <c r="DH90" s="219"/>
      <c r="DI90" s="219"/>
      <c r="DJ90" s="193"/>
      <c r="DK90" s="193"/>
      <c r="DL90" s="220"/>
      <c r="DM90" s="204"/>
      <c r="DN90" s="219"/>
      <c r="DO90" s="219"/>
      <c r="DP90" s="193"/>
      <c r="DQ90" s="219"/>
      <c r="DR90" s="219"/>
      <c r="DS90" s="195"/>
      <c r="DT90" s="193"/>
      <c r="DU90" s="204"/>
      <c r="DV90" s="218"/>
      <c r="DW90" s="218"/>
      <c r="DY90" s="218"/>
      <c r="DZ90" s="218"/>
      <c r="EA90" s="204"/>
      <c r="EB90" s="193"/>
      <c r="EC90" s="221"/>
      <c r="ED90" s="193"/>
      <c r="EE90" s="193"/>
      <c r="EF90" s="220"/>
      <c r="EG90" s="204"/>
      <c r="EH90" s="219"/>
      <c r="EI90" s="219"/>
      <c r="EJ90" s="193"/>
      <c r="EK90" s="219"/>
      <c r="EL90" s="219"/>
      <c r="EM90" s="195"/>
      <c r="EN90" s="193"/>
      <c r="EO90" s="204"/>
      <c r="EP90" s="218"/>
      <c r="EQ90" s="218"/>
      <c r="ES90" s="218"/>
      <c r="ET90" s="218"/>
      <c r="EU90" s="204"/>
      <c r="EV90" s="219"/>
      <c r="EW90" s="219"/>
      <c r="EX90" s="193"/>
      <c r="EY90" s="193"/>
      <c r="EZ90" s="220"/>
      <c r="FA90" s="204"/>
      <c r="FB90" s="219"/>
      <c r="FC90" s="219"/>
      <c r="FD90" s="193"/>
      <c r="FE90" s="219"/>
      <c r="FF90" s="219"/>
      <c r="FG90" s="195"/>
      <c r="FH90" s="193"/>
      <c r="FI90" s="204"/>
      <c r="FJ90" s="218"/>
      <c r="FK90" s="218"/>
      <c r="FM90" s="218"/>
      <c r="FN90" s="218"/>
      <c r="FO90" s="204"/>
      <c r="FP90" s="219"/>
      <c r="FQ90" s="219"/>
      <c r="FR90" s="193"/>
      <c r="FS90" s="193"/>
      <c r="FT90" s="220"/>
      <c r="FU90" s="204"/>
      <c r="FV90" s="219"/>
      <c r="FW90" s="219"/>
      <c r="FX90" s="193"/>
      <c r="FY90" s="219"/>
      <c r="FZ90" s="219"/>
      <c r="GA90" s="190"/>
      <c r="GI90" s="201"/>
      <c r="GN90" s="202"/>
      <c r="GU90" s="190"/>
      <c r="HC90" s="201"/>
      <c r="HH90" s="202"/>
      <c r="HO90" s="190"/>
      <c r="HW90" s="201"/>
      <c r="IB90" s="202"/>
      <c r="II90" s="190"/>
      <c r="IQ90" s="201"/>
      <c r="IV90" s="202"/>
    </row>
    <row r="91" spans="1:256" ht="13.5" customHeight="1">
      <c r="A91" s="193"/>
      <c r="C91" s="195"/>
      <c r="D91" s="193"/>
      <c r="E91" s="204"/>
      <c r="F91" s="218"/>
      <c r="G91" s="219"/>
      <c r="I91" s="218"/>
      <c r="J91" s="219"/>
      <c r="K91" s="204"/>
      <c r="L91" s="219"/>
      <c r="M91" s="219"/>
      <c r="N91" s="193"/>
      <c r="O91" s="193"/>
      <c r="P91" s="220"/>
      <c r="Q91" s="204"/>
      <c r="R91" s="219"/>
      <c r="S91" s="219"/>
      <c r="T91" s="193"/>
      <c r="U91" s="219"/>
      <c r="V91" s="219"/>
      <c r="W91" s="195"/>
      <c r="X91" s="193"/>
      <c r="Y91" s="204"/>
      <c r="Z91" s="218"/>
      <c r="AA91" s="218"/>
      <c r="AC91" s="218"/>
      <c r="AD91" s="218"/>
      <c r="AE91" s="204"/>
      <c r="AF91" s="219"/>
      <c r="AG91" s="219"/>
      <c r="AH91" s="193"/>
      <c r="AI91" s="193"/>
      <c r="AJ91" s="220"/>
      <c r="AK91" s="204"/>
      <c r="AL91" s="193"/>
      <c r="AM91" s="219"/>
      <c r="AN91" s="193"/>
      <c r="AO91" s="219"/>
      <c r="AP91" s="219"/>
      <c r="AQ91" s="195"/>
      <c r="AR91" s="193"/>
      <c r="AS91" s="204"/>
      <c r="AT91" s="218"/>
      <c r="AU91" s="218"/>
      <c r="AW91" s="218"/>
      <c r="AX91" s="218"/>
      <c r="AY91" s="204"/>
      <c r="AZ91" s="219"/>
      <c r="BA91" s="219"/>
      <c r="BB91" s="193"/>
      <c r="BC91" s="193"/>
      <c r="BD91" s="220"/>
      <c r="BE91" s="204"/>
      <c r="BF91" s="219"/>
      <c r="BG91" s="219"/>
      <c r="BH91" s="193"/>
      <c r="BI91" s="219"/>
      <c r="BJ91" s="219"/>
      <c r="BK91" s="195"/>
      <c r="BL91" s="193"/>
      <c r="BM91" s="204"/>
      <c r="BN91" s="218"/>
      <c r="BO91" s="218"/>
      <c r="BQ91" s="218"/>
      <c r="BR91" s="218"/>
      <c r="BS91" s="204"/>
      <c r="BT91" s="219"/>
      <c r="BU91" s="219"/>
      <c r="BV91" s="193"/>
      <c r="BW91" s="193"/>
      <c r="BX91" s="220"/>
      <c r="BY91" s="204"/>
      <c r="BZ91" s="219"/>
      <c r="CA91" s="219"/>
      <c r="CB91" s="193"/>
      <c r="CC91" s="219"/>
      <c r="CD91" s="219"/>
      <c r="CE91" s="204"/>
      <c r="CF91" s="193"/>
      <c r="CG91" s="204"/>
      <c r="CH91" s="218"/>
      <c r="CI91" s="218"/>
      <c r="CK91" s="218"/>
      <c r="CL91" s="218"/>
      <c r="CM91" s="204"/>
      <c r="CN91" s="219"/>
      <c r="CO91" s="219"/>
      <c r="CP91" s="193"/>
      <c r="CQ91" s="193"/>
      <c r="CR91" s="220"/>
      <c r="CS91" s="204"/>
      <c r="CT91" s="219"/>
      <c r="CU91" s="219"/>
      <c r="CV91" s="193"/>
      <c r="CW91" s="219"/>
      <c r="CX91" s="219"/>
      <c r="CY91" s="195"/>
      <c r="CZ91" s="193"/>
      <c r="DA91" s="204"/>
      <c r="DB91" s="218"/>
      <c r="DC91" s="218"/>
      <c r="DE91" s="218"/>
      <c r="DF91" s="218"/>
      <c r="DG91" s="204"/>
      <c r="DH91" s="219"/>
      <c r="DI91" s="219"/>
      <c r="DJ91" s="193"/>
      <c r="DK91" s="193"/>
      <c r="DL91" s="220"/>
      <c r="DM91" s="204"/>
      <c r="DN91" s="219"/>
      <c r="DO91" s="219"/>
      <c r="DP91" s="193"/>
      <c r="DQ91" s="219"/>
      <c r="DR91" s="219"/>
      <c r="DS91" s="195"/>
      <c r="DT91" s="193"/>
      <c r="DU91" s="204"/>
      <c r="DV91" s="218"/>
      <c r="DW91" s="218"/>
      <c r="DY91" s="218"/>
      <c r="DZ91" s="218"/>
      <c r="EA91" s="204"/>
      <c r="EB91" s="193"/>
      <c r="EC91" s="221"/>
      <c r="ED91" s="193"/>
      <c r="EE91" s="193"/>
      <c r="EF91" s="220"/>
      <c r="EG91" s="204"/>
      <c r="EH91" s="219"/>
      <c r="EI91" s="219"/>
      <c r="EJ91" s="193"/>
      <c r="EK91" s="219"/>
      <c r="EL91" s="219"/>
      <c r="EM91" s="195"/>
      <c r="EN91" s="193"/>
      <c r="EO91" s="204"/>
      <c r="EP91" s="218"/>
      <c r="EQ91" s="218"/>
      <c r="ES91" s="218"/>
      <c r="ET91" s="218"/>
      <c r="EU91" s="204"/>
      <c r="EV91" s="219"/>
      <c r="EW91" s="219"/>
      <c r="EX91" s="193"/>
      <c r="EY91" s="193"/>
      <c r="EZ91" s="220"/>
      <c r="FA91" s="204"/>
      <c r="FB91" s="219"/>
      <c r="FC91" s="219"/>
      <c r="FD91" s="193"/>
      <c r="FE91" s="219"/>
      <c r="FF91" s="219"/>
      <c r="FG91" s="195"/>
      <c r="FH91" s="193"/>
      <c r="FI91" s="204"/>
      <c r="FJ91" s="218"/>
      <c r="FK91" s="218"/>
      <c r="FM91" s="218"/>
      <c r="FN91" s="218"/>
      <c r="FO91" s="204"/>
      <c r="FP91" s="219"/>
      <c r="FQ91" s="219"/>
      <c r="FR91" s="193"/>
      <c r="FS91" s="193"/>
      <c r="FT91" s="220"/>
      <c r="FU91" s="204"/>
      <c r="FV91" s="219"/>
      <c r="FW91" s="219"/>
      <c r="FX91" s="193"/>
      <c r="FY91" s="219"/>
      <c r="FZ91" s="219"/>
      <c r="GA91" s="190"/>
      <c r="GI91" s="201"/>
      <c r="GN91" s="202"/>
      <c r="GU91" s="190"/>
      <c r="HC91" s="201"/>
      <c r="HH91" s="202"/>
      <c r="HO91" s="190"/>
      <c r="HW91" s="201"/>
      <c r="IB91" s="202"/>
      <c r="II91" s="190"/>
      <c r="IQ91" s="201"/>
      <c r="IV91" s="202"/>
    </row>
    <row r="92" spans="1:256" ht="13.5" customHeight="1">
      <c r="A92" s="193"/>
      <c r="C92" s="195"/>
      <c r="D92" s="193"/>
      <c r="E92" s="204"/>
      <c r="F92" s="218"/>
      <c r="G92" s="219"/>
      <c r="I92" s="218"/>
      <c r="J92" s="219"/>
      <c r="K92" s="204"/>
      <c r="L92" s="219"/>
      <c r="M92" s="219"/>
      <c r="N92" s="193"/>
      <c r="O92" s="193"/>
      <c r="P92" s="220"/>
      <c r="Q92" s="204"/>
      <c r="R92" s="219"/>
      <c r="S92" s="219"/>
      <c r="T92" s="193"/>
      <c r="U92" s="219"/>
      <c r="V92" s="219"/>
      <c r="W92" s="195"/>
      <c r="X92" s="193"/>
      <c r="Y92" s="204"/>
      <c r="Z92" s="218"/>
      <c r="AA92" s="218"/>
      <c r="AC92" s="218"/>
      <c r="AD92" s="218"/>
      <c r="AE92" s="204"/>
      <c r="AF92" s="219"/>
      <c r="AG92" s="219"/>
      <c r="AH92" s="193"/>
      <c r="AI92" s="193"/>
      <c r="AJ92" s="220"/>
      <c r="AK92" s="204"/>
      <c r="AL92" s="193"/>
      <c r="AM92" s="219"/>
      <c r="AN92" s="193"/>
      <c r="AO92" s="219"/>
      <c r="AP92" s="219"/>
      <c r="AQ92" s="195"/>
      <c r="AR92" s="193"/>
      <c r="AS92" s="204"/>
      <c r="AT92" s="218"/>
      <c r="AU92" s="218"/>
      <c r="AW92" s="218"/>
      <c r="AX92" s="218"/>
      <c r="AY92" s="204"/>
      <c r="AZ92" s="219"/>
      <c r="BA92" s="219"/>
      <c r="BB92" s="193"/>
      <c r="BC92" s="193"/>
      <c r="BD92" s="220"/>
      <c r="BE92" s="204"/>
      <c r="BF92" s="219"/>
      <c r="BG92" s="219"/>
      <c r="BH92" s="193"/>
      <c r="BI92" s="219"/>
      <c r="BJ92" s="219"/>
      <c r="BK92" s="195"/>
      <c r="BL92" s="193"/>
      <c r="BM92" s="204"/>
      <c r="BN92" s="218"/>
      <c r="BO92" s="218"/>
      <c r="BQ92" s="218"/>
      <c r="BR92" s="218"/>
      <c r="BS92" s="204"/>
      <c r="BT92" s="219"/>
      <c r="BU92" s="219"/>
      <c r="BV92" s="193"/>
      <c r="BW92" s="193"/>
      <c r="BX92" s="220"/>
      <c r="BY92" s="204"/>
      <c r="BZ92" s="219"/>
      <c r="CA92" s="219"/>
      <c r="CB92" s="193"/>
      <c r="CC92" s="219"/>
      <c r="CD92" s="219"/>
      <c r="CE92" s="204"/>
      <c r="CF92" s="193"/>
      <c r="CG92" s="204"/>
      <c r="CH92" s="218"/>
      <c r="CI92" s="218"/>
      <c r="CK92" s="218"/>
      <c r="CL92" s="218"/>
      <c r="CM92" s="204"/>
      <c r="CN92" s="219"/>
      <c r="CO92" s="219"/>
      <c r="CP92" s="193"/>
      <c r="CQ92" s="193"/>
      <c r="CR92" s="220"/>
      <c r="CS92" s="204"/>
      <c r="CT92" s="219"/>
      <c r="CU92" s="219"/>
      <c r="CV92" s="193"/>
      <c r="CW92" s="219"/>
      <c r="CX92" s="219"/>
      <c r="CY92" s="195"/>
      <c r="CZ92" s="193"/>
      <c r="DA92" s="204"/>
      <c r="DB92" s="218"/>
      <c r="DC92" s="218"/>
      <c r="DE92" s="218"/>
      <c r="DF92" s="218"/>
      <c r="DG92" s="204"/>
      <c r="DH92" s="219"/>
      <c r="DI92" s="219"/>
      <c r="DJ92" s="193"/>
      <c r="DK92" s="193"/>
      <c r="DL92" s="220"/>
      <c r="DM92" s="204"/>
      <c r="DN92" s="219"/>
      <c r="DO92" s="219"/>
      <c r="DP92" s="193"/>
      <c r="DQ92" s="219"/>
      <c r="DR92" s="219"/>
      <c r="DS92" s="195"/>
      <c r="DT92" s="193"/>
      <c r="DU92" s="204"/>
      <c r="DV92" s="218"/>
      <c r="DW92" s="218"/>
      <c r="DY92" s="218"/>
      <c r="DZ92" s="218"/>
      <c r="EA92" s="204"/>
      <c r="EB92" s="193"/>
      <c r="EC92" s="221"/>
      <c r="ED92" s="193"/>
      <c r="EE92" s="193"/>
      <c r="EF92" s="220"/>
      <c r="EG92" s="204"/>
      <c r="EH92" s="219"/>
      <c r="EI92" s="219"/>
      <c r="EJ92" s="193"/>
      <c r="EK92" s="219"/>
      <c r="EL92" s="219"/>
      <c r="EM92" s="195"/>
      <c r="EN92" s="193"/>
      <c r="EO92" s="204"/>
      <c r="EP92" s="218"/>
      <c r="EQ92" s="218"/>
      <c r="ES92" s="218"/>
      <c r="ET92" s="218"/>
      <c r="EU92" s="204"/>
      <c r="EV92" s="219"/>
      <c r="EW92" s="219"/>
      <c r="EX92" s="193"/>
      <c r="EY92" s="193"/>
      <c r="EZ92" s="220"/>
      <c r="FA92" s="204"/>
      <c r="FB92" s="219"/>
      <c r="FC92" s="219"/>
      <c r="FD92" s="193"/>
      <c r="FE92" s="219"/>
      <c r="FF92" s="219"/>
      <c r="FG92" s="195"/>
      <c r="FH92" s="193"/>
      <c r="FI92" s="204"/>
      <c r="FJ92" s="218"/>
      <c r="FK92" s="218"/>
      <c r="FM92" s="218"/>
      <c r="FN92" s="218"/>
      <c r="FO92" s="204"/>
      <c r="FP92" s="219"/>
      <c r="FQ92" s="219"/>
      <c r="FR92" s="193"/>
      <c r="FS92" s="193"/>
      <c r="FT92" s="220"/>
      <c r="FU92" s="204"/>
      <c r="FV92" s="219"/>
      <c r="FW92" s="219"/>
      <c r="FX92" s="193"/>
      <c r="FY92" s="219"/>
      <c r="FZ92" s="219"/>
      <c r="GA92" s="190"/>
      <c r="GI92" s="201"/>
      <c r="GN92" s="202"/>
      <c r="GU92" s="190"/>
      <c r="HC92" s="201"/>
      <c r="HH92" s="202"/>
      <c r="HO92" s="190"/>
      <c r="HW92" s="201"/>
      <c r="IB92" s="202"/>
      <c r="II92" s="190"/>
      <c r="IQ92" s="201"/>
      <c r="IV92" s="202"/>
    </row>
    <row r="93" spans="1:256" ht="13.5" customHeight="1">
      <c r="A93" s="193"/>
      <c r="C93" s="195"/>
      <c r="D93" s="193"/>
      <c r="E93" s="204"/>
      <c r="F93" s="218"/>
      <c r="G93" s="219"/>
      <c r="I93" s="218"/>
      <c r="J93" s="219"/>
      <c r="K93" s="204"/>
      <c r="L93" s="219"/>
      <c r="M93" s="219"/>
      <c r="N93" s="193"/>
      <c r="O93" s="193"/>
      <c r="P93" s="220"/>
      <c r="Q93" s="204"/>
      <c r="R93" s="219"/>
      <c r="S93" s="219"/>
      <c r="T93" s="193"/>
      <c r="U93" s="219"/>
      <c r="V93" s="219"/>
      <c r="W93" s="195"/>
      <c r="X93" s="193"/>
      <c r="Y93" s="204"/>
      <c r="Z93" s="218"/>
      <c r="AA93" s="218"/>
      <c r="AC93" s="218"/>
      <c r="AD93" s="218"/>
      <c r="AE93" s="204"/>
      <c r="AF93" s="219"/>
      <c r="AG93" s="219"/>
      <c r="AH93" s="193"/>
      <c r="AI93" s="193"/>
      <c r="AJ93" s="220"/>
      <c r="AK93" s="204"/>
      <c r="AL93" s="193"/>
      <c r="AM93" s="219"/>
      <c r="AN93" s="193"/>
      <c r="AO93" s="219"/>
      <c r="AP93" s="219"/>
      <c r="AQ93" s="195"/>
      <c r="AR93" s="193"/>
      <c r="AS93" s="204"/>
      <c r="AT93" s="218"/>
      <c r="AU93" s="218"/>
      <c r="AW93" s="218"/>
      <c r="AX93" s="218"/>
      <c r="AY93" s="204"/>
      <c r="AZ93" s="219"/>
      <c r="BA93" s="219"/>
      <c r="BB93" s="193"/>
      <c r="BC93" s="193"/>
      <c r="BD93" s="220"/>
      <c r="BE93" s="204"/>
      <c r="BF93" s="219"/>
      <c r="BG93" s="219"/>
      <c r="BH93" s="193"/>
      <c r="BI93" s="219"/>
      <c r="BJ93" s="219"/>
      <c r="BK93" s="195"/>
      <c r="BL93" s="193"/>
      <c r="BM93" s="204"/>
      <c r="BN93" s="218"/>
      <c r="BO93" s="218"/>
      <c r="BQ93" s="218"/>
      <c r="BR93" s="218"/>
      <c r="BS93" s="204"/>
      <c r="BT93" s="219"/>
      <c r="BU93" s="219"/>
      <c r="BV93" s="193"/>
      <c r="BW93" s="193"/>
      <c r="BX93" s="220"/>
      <c r="BY93" s="204"/>
      <c r="BZ93" s="219"/>
      <c r="CA93" s="219"/>
      <c r="CB93" s="193"/>
      <c r="CC93" s="219"/>
      <c r="CD93" s="219"/>
      <c r="CE93" s="204"/>
      <c r="CF93" s="193"/>
      <c r="CG93" s="204"/>
      <c r="CH93" s="218"/>
      <c r="CI93" s="218"/>
      <c r="CK93" s="218"/>
      <c r="CL93" s="218"/>
      <c r="CM93" s="204"/>
      <c r="CN93" s="219"/>
      <c r="CO93" s="219"/>
      <c r="CP93" s="193"/>
      <c r="CQ93" s="193"/>
      <c r="CR93" s="220"/>
      <c r="CS93" s="204"/>
      <c r="CT93" s="219"/>
      <c r="CU93" s="219"/>
      <c r="CV93" s="193"/>
      <c r="CW93" s="219"/>
      <c r="CX93" s="219"/>
      <c r="CY93" s="195"/>
      <c r="CZ93" s="193"/>
      <c r="DA93" s="204"/>
      <c r="DB93" s="218"/>
      <c r="DC93" s="218"/>
      <c r="DE93" s="218"/>
      <c r="DF93" s="218"/>
      <c r="DG93" s="204"/>
      <c r="DH93" s="219"/>
      <c r="DI93" s="219"/>
      <c r="DJ93" s="193"/>
      <c r="DK93" s="193"/>
      <c r="DL93" s="220"/>
      <c r="DM93" s="204"/>
      <c r="DN93" s="219"/>
      <c r="DO93" s="219"/>
      <c r="DP93" s="193"/>
      <c r="DQ93" s="219"/>
      <c r="DR93" s="219"/>
      <c r="DS93" s="195"/>
      <c r="DT93" s="193"/>
      <c r="DU93" s="204"/>
      <c r="DV93" s="218"/>
      <c r="DW93" s="218"/>
      <c r="DY93" s="218"/>
      <c r="DZ93" s="218"/>
      <c r="EA93" s="204"/>
      <c r="EB93" s="193"/>
      <c r="EC93" s="221"/>
      <c r="ED93" s="193"/>
      <c r="EE93" s="193"/>
      <c r="EF93" s="220"/>
      <c r="EG93" s="204"/>
      <c r="EH93" s="219"/>
      <c r="EI93" s="219"/>
      <c r="EJ93" s="193"/>
      <c r="EK93" s="219"/>
      <c r="EL93" s="219"/>
      <c r="EM93" s="195"/>
      <c r="EN93" s="193"/>
      <c r="EO93" s="204"/>
      <c r="EP93" s="218"/>
      <c r="EQ93" s="218"/>
      <c r="ES93" s="218"/>
      <c r="ET93" s="218"/>
      <c r="EU93" s="204"/>
      <c r="EV93" s="219"/>
      <c r="EW93" s="219"/>
      <c r="EX93" s="193"/>
      <c r="EY93" s="193"/>
      <c r="EZ93" s="220"/>
      <c r="FA93" s="204"/>
      <c r="FB93" s="219"/>
      <c r="FC93" s="219"/>
      <c r="FD93" s="193"/>
      <c r="FE93" s="219"/>
      <c r="FF93" s="219"/>
      <c r="FG93" s="195"/>
      <c r="FH93" s="193"/>
      <c r="FI93" s="204"/>
      <c r="FJ93" s="218"/>
      <c r="FK93" s="218"/>
      <c r="FM93" s="218"/>
      <c r="FN93" s="218"/>
      <c r="FO93" s="204"/>
      <c r="FP93" s="219"/>
      <c r="FQ93" s="219"/>
      <c r="FR93" s="193"/>
      <c r="FS93" s="193"/>
      <c r="FT93" s="220"/>
      <c r="FU93" s="204"/>
      <c r="FV93" s="219"/>
      <c r="FW93" s="219"/>
      <c r="FX93" s="193"/>
      <c r="FY93" s="219"/>
      <c r="FZ93" s="219"/>
      <c r="GA93" s="190"/>
      <c r="GI93" s="201"/>
      <c r="GN93" s="202"/>
      <c r="GU93" s="190"/>
      <c r="HC93" s="201"/>
      <c r="HH93" s="202"/>
      <c r="HO93" s="190"/>
      <c r="HW93" s="201"/>
      <c r="IB93" s="202"/>
      <c r="II93" s="190"/>
      <c r="IQ93" s="201"/>
      <c r="IV93" s="202"/>
    </row>
    <row r="94" spans="1:256" ht="13.5" customHeight="1">
      <c r="A94" s="193"/>
      <c r="C94" s="195"/>
      <c r="D94" s="193"/>
      <c r="E94" s="204"/>
      <c r="F94" s="218"/>
      <c r="G94" s="219"/>
      <c r="I94" s="218"/>
      <c r="J94" s="219"/>
      <c r="K94" s="204"/>
      <c r="L94" s="219"/>
      <c r="M94" s="219"/>
      <c r="N94" s="193"/>
      <c r="O94" s="193"/>
      <c r="P94" s="220"/>
      <c r="Q94" s="204"/>
      <c r="R94" s="219"/>
      <c r="S94" s="219"/>
      <c r="T94" s="193"/>
      <c r="U94" s="219"/>
      <c r="V94" s="219"/>
      <c r="W94" s="195"/>
      <c r="X94" s="193"/>
      <c r="Y94" s="204"/>
      <c r="Z94" s="218"/>
      <c r="AA94" s="218"/>
      <c r="AC94" s="218"/>
      <c r="AD94" s="218"/>
      <c r="AE94" s="204"/>
      <c r="AF94" s="219"/>
      <c r="AG94" s="219"/>
      <c r="AH94" s="193"/>
      <c r="AI94" s="193"/>
      <c r="AJ94" s="220"/>
      <c r="AK94" s="204"/>
      <c r="AL94" s="193"/>
      <c r="AM94" s="219"/>
      <c r="AN94" s="193"/>
      <c r="AO94" s="219"/>
      <c r="AP94" s="219"/>
      <c r="AQ94" s="195"/>
      <c r="AR94" s="193"/>
      <c r="AS94" s="204"/>
      <c r="AT94" s="218"/>
      <c r="AU94" s="218"/>
      <c r="AW94" s="218"/>
      <c r="AX94" s="218"/>
      <c r="AY94" s="204"/>
      <c r="AZ94" s="219"/>
      <c r="BA94" s="219"/>
      <c r="BB94" s="193"/>
      <c r="BC94" s="193"/>
      <c r="BD94" s="220"/>
      <c r="BE94" s="204"/>
      <c r="BF94" s="219"/>
      <c r="BG94" s="219"/>
      <c r="BH94" s="193"/>
      <c r="BI94" s="219"/>
      <c r="BJ94" s="219"/>
      <c r="BK94" s="195"/>
      <c r="BL94" s="193"/>
      <c r="BM94" s="204"/>
      <c r="BN94" s="218"/>
      <c r="BO94" s="218"/>
      <c r="BQ94" s="218"/>
      <c r="BR94" s="218"/>
      <c r="BS94" s="204"/>
      <c r="BT94" s="219"/>
      <c r="BU94" s="219"/>
      <c r="BV94" s="193"/>
      <c r="BW94" s="193"/>
      <c r="BX94" s="220"/>
      <c r="BY94" s="204"/>
      <c r="BZ94" s="219"/>
      <c r="CA94" s="219"/>
      <c r="CB94" s="193"/>
      <c r="CC94" s="219"/>
      <c r="CD94" s="219"/>
      <c r="CE94" s="204"/>
      <c r="CF94" s="193"/>
      <c r="CG94" s="204"/>
      <c r="CH94" s="218"/>
      <c r="CI94" s="218"/>
      <c r="CK94" s="218"/>
      <c r="CL94" s="218"/>
      <c r="CM94" s="204"/>
      <c r="CN94" s="219"/>
      <c r="CO94" s="219"/>
      <c r="CP94" s="193"/>
      <c r="CQ94" s="193"/>
      <c r="CR94" s="220"/>
      <c r="CS94" s="204"/>
      <c r="CT94" s="219"/>
      <c r="CU94" s="219"/>
      <c r="CV94" s="193"/>
      <c r="CW94" s="219"/>
      <c r="CX94" s="219"/>
      <c r="CY94" s="195"/>
      <c r="CZ94" s="193"/>
      <c r="DA94" s="204"/>
      <c r="DB94" s="218"/>
      <c r="DC94" s="218"/>
      <c r="DE94" s="218"/>
      <c r="DF94" s="218"/>
      <c r="DG94" s="204"/>
      <c r="DH94" s="219"/>
      <c r="DI94" s="219"/>
      <c r="DJ94" s="193"/>
      <c r="DK94" s="193"/>
      <c r="DL94" s="220"/>
      <c r="DM94" s="204"/>
      <c r="DN94" s="219"/>
      <c r="DO94" s="219"/>
      <c r="DP94" s="193"/>
      <c r="DQ94" s="219"/>
      <c r="DR94" s="219"/>
      <c r="DS94" s="195"/>
      <c r="DT94" s="193"/>
      <c r="DU94" s="204"/>
      <c r="DV94" s="218"/>
      <c r="DW94" s="218"/>
      <c r="DY94" s="218"/>
      <c r="DZ94" s="218"/>
      <c r="EA94" s="204"/>
      <c r="EB94" s="193"/>
      <c r="EC94" s="221"/>
      <c r="ED94" s="193"/>
      <c r="EE94" s="193"/>
      <c r="EF94" s="220"/>
      <c r="EG94" s="204"/>
      <c r="EH94" s="219"/>
      <c r="EI94" s="219"/>
      <c r="EJ94" s="193"/>
      <c r="EK94" s="219"/>
      <c r="EL94" s="219"/>
      <c r="EM94" s="195"/>
      <c r="EN94" s="193"/>
      <c r="EO94" s="204"/>
      <c r="EP94" s="218"/>
      <c r="EQ94" s="218"/>
      <c r="ES94" s="218"/>
      <c r="ET94" s="218"/>
      <c r="EU94" s="204"/>
      <c r="EV94" s="219"/>
      <c r="EW94" s="219"/>
      <c r="EX94" s="193"/>
      <c r="EY94" s="193"/>
      <c r="EZ94" s="220"/>
      <c r="FA94" s="204"/>
      <c r="FB94" s="219"/>
      <c r="FC94" s="219"/>
      <c r="FD94" s="193"/>
      <c r="FE94" s="219"/>
      <c r="FF94" s="219"/>
      <c r="FG94" s="195"/>
      <c r="FH94" s="193"/>
      <c r="FI94" s="204"/>
      <c r="FJ94" s="218"/>
      <c r="FK94" s="218"/>
      <c r="FM94" s="218"/>
      <c r="FN94" s="218"/>
      <c r="FO94" s="204"/>
      <c r="FP94" s="219"/>
      <c r="FQ94" s="219"/>
      <c r="FR94" s="193"/>
      <c r="FS94" s="193"/>
      <c r="FT94" s="220"/>
      <c r="FU94" s="204"/>
      <c r="FV94" s="219"/>
      <c r="FW94" s="219"/>
      <c r="FX94" s="193"/>
      <c r="FY94" s="219"/>
      <c r="FZ94" s="219"/>
      <c r="GA94" s="190"/>
      <c r="GI94" s="201"/>
      <c r="GN94" s="202"/>
      <c r="GU94" s="190"/>
      <c r="HC94" s="201"/>
      <c r="HH94" s="202"/>
      <c r="HO94" s="190"/>
      <c r="HW94" s="201"/>
      <c r="IB94" s="202"/>
      <c r="II94" s="190"/>
      <c r="IQ94" s="201"/>
      <c r="IV94" s="202"/>
    </row>
    <row r="95" spans="1:256" ht="13.5" customHeight="1">
      <c r="A95" s="193"/>
      <c r="C95" s="195"/>
      <c r="D95" s="193"/>
      <c r="E95" s="204"/>
      <c r="F95" s="218"/>
      <c r="G95" s="219"/>
      <c r="I95" s="218"/>
      <c r="J95" s="219"/>
      <c r="K95" s="204"/>
      <c r="L95" s="219"/>
      <c r="M95" s="219"/>
      <c r="N95" s="193"/>
      <c r="O95" s="193"/>
      <c r="P95" s="220"/>
      <c r="Q95" s="204"/>
      <c r="R95" s="219"/>
      <c r="S95" s="219"/>
      <c r="T95" s="193"/>
      <c r="U95" s="219"/>
      <c r="V95" s="219"/>
      <c r="W95" s="195"/>
      <c r="X95" s="193"/>
      <c r="Y95" s="204"/>
      <c r="Z95" s="218"/>
      <c r="AA95" s="218"/>
      <c r="AC95" s="218"/>
      <c r="AD95" s="218"/>
      <c r="AE95" s="204"/>
      <c r="AF95" s="219"/>
      <c r="AG95" s="219"/>
      <c r="AH95" s="193"/>
      <c r="AI95" s="193"/>
      <c r="AJ95" s="220"/>
      <c r="AK95" s="204"/>
      <c r="AL95" s="193"/>
      <c r="AM95" s="219"/>
      <c r="AN95" s="193"/>
      <c r="AO95" s="219"/>
      <c r="AP95" s="219"/>
      <c r="AQ95" s="195"/>
      <c r="AR95" s="193"/>
      <c r="AS95" s="204"/>
      <c r="AT95" s="218"/>
      <c r="AU95" s="218"/>
      <c r="AW95" s="218"/>
      <c r="AX95" s="218"/>
      <c r="AY95" s="204"/>
      <c r="AZ95" s="219"/>
      <c r="BA95" s="219"/>
      <c r="BB95" s="193"/>
      <c r="BC95" s="193"/>
      <c r="BD95" s="220"/>
      <c r="BE95" s="204"/>
      <c r="BF95" s="219"/>
      <c r="BG95" s="219"/>
      <c r="BH95" s="193"/>
      <c r="BI95" s="219"/>
      <c r="BJ95" s="219"/>
      <c r="BK95" s="195"/>
      <c r="BL95" s="193"/>
      <c r="BM95" s="204"/>
      <c r="BN95" s="218"/>
      <c r="BO95" s="218"/>
      <c r="BQ95" s="218"/>
      <c r="BR95" s="218"/>
      <c r="BS95" s="204"/>
      <c r="BT95" s="219"/>
      <c r="BU95" s="219"/>
      <c r="BV95" s="193"/>
      <c r="BW95" s="193"/>
      <c r="BX95" s="220"/>
      <c r="BY95" s="204"/>
      <c r="BZ95" s="219"/>
      <c r="CA95" s="219"/>
      <c r="CB95" s="193"/>
      <c r="CC95" s="219"/>
      <c r="CD95" s="219"/>
      <c r="CE95" s="204"/>
      <c r="CF95" s="193"/>
      <c r="CG95" s="204"/>
      <c r="CH95" s="218"/>
      <c r="CI95" s="218"/>
      <c r="CK95" s="218"/>
      <c r="CL95" s="218"/>
      <c r="CM95" s="204"/>
      <c r="CN95" s="219"/>
      <c r="CO95" s="219"/>
      <c r="CP95" s="193"/>
      <c r="CQ95" s="193"/>
      <c r="CR95" s="220"/>
      <c r="CS95" s="204"/>
      <c r="CT95" s="219"/>
      <c r="CU95" s="219"/>
      <c r="CV95" s="193"/>
      <c r="CW95" s="219"/>
      <c r="CX95" s="219"/>
      <c r="CY95" s="195"/>
      <c r="CZ95" s="193"/>
      <c r="DA95" s="204"/>
      <c r="DB95" s="218"/>
      <c r="DC95" s="218"/>
      <c r="DE95" s="218"/>
      <c r="DF95" s="218"/>
      <c r="DG95" s="204"/>
      <c r="DH95" s="219"/>
      <c r="DI95" s="219"/>
      <c r="DJ95" s="193"/>
      <c r="DK95" s="193"/>
      <c r="DL95" s="220"/>
      <c r="DM95" s="204"/>
      <c r="DN95" s="219"/>
      <c r="DO95" s="219"/>
      <c r="DP95" s="193"/>
      <c r="DQ95" s="219"/>
      <c r="DR95" s="219"/>
      <c r="DS95" s="195"/>
      <c r="DT95" s="193"/>
      <c r="DU95" s="204"/>
      <c r="DV95" s="218"/>
      <c r="DW95" s="218"/>
      <c r="DY95" s="218"/>
      <c r="DZ95" s="218"/>
      <c r="EA95" s="204"/>
      <c r="EB95" s="193"/>
      <c r="EC95" s="221"/>
      <c r="ED95" s="193"/>
      <c r="EE95" s="193"/>
      <c r="EF95" s="220"/>
      <c r="EG95" s="204"/>
      <c r="EH95" s="219"/>
      <c r="EI95" s="219"/>
      <c r="EJ95" s="193"/>
      <c r="EK95" s="219"/>
      <c r="EL95" s="219"/>
      <c r="EM95" s="195"/>
      <c r="EN95" s="193"/>
      <c r="EO95" s="204"/>
      <c r="EP95" s="218"/>
      <c r="EQ95" s="218"/>
      <c r="ES95" s="218"/>
      <c r="ET95" s="218"/>
      <c r="EU95" s="204"/>
      <c r="EV95" s="219"/>
      <c r="EW95" s="219"/>
      <c r="EX95" s="193"/>
      <c r="EY95" s="193"/>
      <c r="EZ95" s="220"/>
      <c r="FA95" s="204"/>
      <c r="FB95" s="219"/>
      <c r="FC95" s="219"/>
      <c r="FD95" s="193"/>
      <c r="FE95" s="219"/>
      <c r="FF95" s="219"/>
      <c r="FG95" s="195"/>
      <c r="FH95" s="193"/>
      <c r="FI95" s="204"/>
      <c r="FJ95" s="218"/>
      <c r="FK95" s="218"/>
      <c r="FM95" s="218"/>
      <c r="FN95" s="218"/>
      <c r="FO95" s="204"/>
      <c r="FP95" s="219"/>
      <c r="FQ95" s="219"/>
      <c r="FR95" s="193"/>
      <c r="FS95" s="193"/>
      <c r="FT95" s="220"/>
      <c r="FU95" s="204"/>
      <c r="FV95" s="219"/>
      <c r="FW95" s="219"/>
      <c r="FX95" s="193"/>
      <c r="FY95" s="219"/>
      <c r="FZ95" s="219"/>
      <c r="GA95" s="190"/>
      <c r="GI95" s="201"/>
      <c r="GN95" s="202"/>
      <c r="GU95" s="190"/>
      <c r="HC95" s="201"/>
      <c r="HH95" s="202"/>
      <c r="HO95" s="190"/>
      <c r="HW95" s="201"/>
      <c r="IB95" s="202"/>
      <c r="II95" s="190"/>
      <c r="IQ95" s="201"/>
      <c r="IV95" s="202"/>
    </row>
    <row r="96" spans="1:256" ht="13.5" customHeight="1">
      <c r="A96" s="193"/>
      <c r="C96" s="195"/>
      <c r="D96" s="193"/>
      <c r="E96" s="204"/>
      <c r="F96" s="218"/>
      <c r="G96" s="219"/>
      <c r="I96" s="218"/>
      <c r="J96" s="219"/>
      <c r="K96" s="204"/>
      <c r="L96" s="219"/>
      <c r="M96" s="219"/>
      <c r="N96" s="193"/>
      <c r="O96" s="193"/>
      <c r="P96" s="220"/>
      <c r="Q96" s="204"/>
      <c r="R96" s="219"/>
      <c r="S96" s="219"/>
      <c r="T96" s="193"/>
      <c r="U96" s="219"/>
      <c r="V96" s="219"/>
      <c r="W96" s="195"/>
      <c r="X96" s="193"/>
      <c r="Y96" s="204"/>
      <c r="Z96" s="218"/>
      <c r="AA96" s="218"/>
      <c r="AC96" s="218"/>
      <c r="AD96" s="218"/>
      <c r="AE96" s="204"/>
      <c r="AF96" s="219"/>
      <c r="AG96" s="219"/>
      <c r="AH96" s="193"/>
      <c r="AI96" s="193"/>
      <c r="AJ96" s="220"/>
      <c r="AK96" s="204"/>
      <c r="AL96" s="193"/>
      <c r="AM96" s="219"/>
      <c r="AN96" s="193"/>
      <c r="AO96" s="219"/>
      <c r="AP96" s="219"/>
      <c r="AQ96" s="195"/>
      <c r="AR96" s="193"/>
      <c r="AS96" s="204"/>
      <c r="AT96" s="218"/>
      <c r="AU96" s="218"/>
      <c r="AW96" s="218"/>
      <c r="AX96" s="218"/>
      <c r="AY96" s="204"/>
      <c r="AZ96" s="219"/>
      <c r="BA96" s="219"/>
      <c r="BB96" s="193"/>
      <c r="BC96" s="193"/>
      <c r="BD96" s="220"/>
      <c r="BE96" s="204"/>
      <c r="BF96" s="219"/>
      <c r="BG96" s="219"/>
      <c r="BH96" s="193"/>
      <c r="BI96" s="219"/>
      <c r="BJ96" s="219"/>
      <c r="BK96" s="195"/>
      <c r="BL96" s="193"/>
      <c r="BM96" s="204"/>
      <c r="BN96" s="218"/>
      <c r="BO96" s="218"/>
      <c r="BQ96" s="218"/>
      <c r="BR96" s="218"/>
      <c r="BS96" s="204"/>
      <c r="BT96" s="219"/>
      <c r="BU96" s="219"/>
      <c r="BV96" s="193"/>
      <c r="BW96" s="193"/>
      <c r="BX96" s="220"/>
      <c r="BY96" s="204"/>
      <c r="BZ96" s="219"/>
      <c r="CA96" s="219"/>
      <c r="CB96" s="193"/>
      <c r="CC96" s="219"/>
      <c r="CD96" s="219"/>
      <c r="CE96" s="204"/>
      <c r="CF96" s="193"/>
      <c r="CG96" s="204"/>
      <c r="CH96" s="218"/>
      <c r="CI96" s="218"/>
      <c r="CK96" s="218"/>
      <c r="CL96" s="218"/>
      <c r="CM96" s="204"/>
      <c r="CN96" s="219"/>
      <c r="CO96" s="219"/>
      <c r="CP96" s="193"/>
      <c r="CQ96" s="193"/>
      <c r="CR96" s="220"/>
      <c r="CS96" s="204"/>
      <c r="CT96" s="219"/>
      <c r="CU96" s="219"/>
      <c r="CV96" s="193"/>
      <c r="CW96" s="219"/>
      <c r="CX96" s="219"/>
      <c r="CY96" s="195"/>
      <c r="CZ96" s="193"/>
      <c r="DA96" s="204"/>
      <c r="DB96" s="218"/>
      <c r="DC96" s="218"/>
      <c r="DE96" s="218"/>
      <c r="DF96" s="218"/>
      <c r="DG96" s="204"/>
      <c r="DH96" s="219"/>
      <c r="DI96" s="219"/>
      <c r="DJ96" s="193"/>
      <c r="DK96" s="193"/>
      <c r="DL96" s="220"/>
      <c r="DM96" s="204"/>
      <c r="DN96" s="219"/>
      <c r="DO96" s="219"/>
      <c r="DP96" s="193"/>
      <c r="DQ96" s="219"/>
      <c r="DR96" s="219"/>
      <c r="DS96" s="195"/>
      <c r="DT96" s="193"/>
      <c r="DU96" s="204"/>
      <c r="DV96" s="218"/>
      <c r="DW96" s="218"/>
      <c r="DY96" s="218"/>
      <c r="DZ96" s="218"/>
      <c r="EA96" s="204"/>
      <c r="EB96" s="193"/>
      <c r="EC96" s="221"/>
      <c r="ED96" s="193"/>
      <c r="EE96" s="193"/>
      <c r="EF96" s="220"/>
      <c r="EG96" s="204"/>
      <c r="EH96" s="219"/>
      <c r="EI96" s="219"/>
      <c r="EJ96" s="193"/>
      <c r="EK96" s="219"/>
      <c r="EL96" s="219"/>
      <c r="EM96" s="195"/>
      <c r="EN96" s="193"/>
      <c r="EO96" s="204"/>
      <c r="EP96" s="218"/>
      <c r="EQ96" s="218"/>
      <c r="ES96" s="218"/>
      <c r="ET96" s="218"/>
      <c r="EU96" s="204"/>
      <c r="EV96" s="219"/>
      <c r="EW96" s="219"/>
      <c r="EX96" s="193"/>
      <c r="EY96" s="193"/>
      <c r="EZ96" s="220"/>
      <c r="FA96" s="204"/>
      <c r="FB96" s="219"/>
      <c r="FC96" s="219"/>
      <c r="FD96" s="193"/>
      <c r="FE96" s="219"/>
      <c r="FF96" s="219"/>
      <c r="FG96" s="195"/>
      <c r="FH96" s="193"/>
      <c r="FI96" s="204"/>
      <c r="FJ96" s="218"/>
      <c r="FK96" s="218"/>
      <c r="FM96" s="218"/>
      <c r="FN96" s="218"/>
      <c r="FO96" s="204"/>
      <c r="FP96" s="219"/>
      <c r="FQ96" s="219"/>
      <c r="FR96" s="193"/>
      <c r="FS96" s="193"/>
      <c r="FT96" s="220"/>
      <c r="FU96" s="204"/>
      <c r="FV96" s="219"/>
      <c r="FW96" s="219"/>
      <c r="FX96" s="193"/>
      <c r="FY96" s="219"/>
      <c r="FZ96" s="219"/>
      <c r="GA96" s="190"/>
      <c r="GI96" s="201"/>
      <c r="GN96" s="202"/>
      <c r="GU96" s="190"/>
      <c r="HC96" s="201"/>
      <c r="HH96" s="202"/>
      <c r="HO96" s="190"/>
      <c r="HW96" s="201"/>
      <c r="IB96" s="202"/>
      <c r="II96" s="190"/>
      <c r="IQ96" s="201"/>
      <c r="IV96" s="202"/>
    </row>
    <row r="97" spans="1:256" ht="13.5" customHeight="1">
      <c r="A97" s="193"/>
      <c r="C97" s="195"/>
      <c r="D97" s="193"/>
      <c r="E97" s="204"/>
      <c r="F97" s="218"/>
      <c r="G97" s="219"/>
      <c r="I97" s="218"/>
      <c r="J97" s="219"/>
      <c r="K97" s="204"/>
      <c r="L97" s="219"/>
      <c r="M97" s="219"/>
      <c r="N97" s="193"/>
      <c r="O97" s="193"/>
      <c r="P97" s="220"/>
      <c r="Q97" s="204"/>
      <c r="R97" s="219"/>
      <c r="S97" s="219"/>
      <c r="T97" s="193"/>
      <c r="U97" s="219"/>
      <c r="V97" s="219"/>
      <c r="W97" s="195"/>
      <c r="X97" s="193"/>
      <c r="Y97" s="204"/>
      <c r="Z97" s="218"/>
      <c r="AA97" s="218"/>
      <c r="AC97" s="218"/>
      <c r="AD97" s="218"/>
      <c r="AE97" s="204"/>
      <c r="AF97" s="219"/>
      <c r="AG97" s="219"/>
      <c r="AH97" s="193"/>
      <c r="AI97" s="193"/>
      <c r="AJ97" s="220"/>
      <c r="AK97" s="204"/>
      <c r="AL97" s="193"/>
      <c r="AM97" s="219"/>
      <c r="AN97" s="193"/>
      <c r="AO97" s="219"/>
      <c r="AP97" s="219"/>
      <c r="AQ97" s="195"/>
      <c r="AR97" s="193"/>
      <c r="AS97" s="204"/>
      <c r="AT97" s="218"/>
      <c r="AU97" s="218"/>
      <c r="AW97" s="218"/>
      <c r="AX97" s="218"/>
      <c r="AY97" s="204"/>
      <c r="AZ97" s="219"/>
      <c r="BA97" s="219"/>
      <c r="BB97" s="193"/>
      <c r="BC97" s="193"/>
      <c r="BD97" s="220"/>
      <c r="BE97" s="204"/>
      <c r="BF97" s="219"/>
      <c r="BG97" s="219"/>
      <c r="BH97" s="193"/>
      <c r="BI97" s="219"/>
      <c r="BJ97" s="219"/>
      <c r="BK97" s="195"/>
      <c r="BL97" s="193"/>
      <c r="BM97" s="204"/>
      <c r="BN97" s="218"/>
      <c r="BO97" s="218"/>
      <c r="BQ97" s="218"/>
      <c r="BR97" s="218"/>
      <c r="BS97" s="204"/>
      <c r="BT97" s="219"/>
      <c r="BU97" s="219"/>
      <c r="BV97" s="193"/>
      <c r="BW97" s="193"/>
      <c r="BX97" s="220"/>
      <c r="BY97" s="204"/>
      <c r="BZ97" s="219"/>
      <c r="CA97" s="219"/>
      <c r="CB97" s="193"/>
      <c r="CC97" s="219"/>
      <c r="CD97" s="219"/>
      <c r="CE97" s="204"/>
      <c r="CF97" s="193"/>
      <c r="CG97" s="204"/>
      <c r="CH97" s="218"/>
      <c r="CI97" s="218"/>
      <c r="CK97" s="218"/>
      <c r="CL97" s="218"/>
      <c r="CM97" s="204"/>
      <c r="CN97" s="219"/>
      <c r="CO97" s="219"/>
      <c r="CP97" s="193"/>
      <c r="CQ97" s="193"/>
      <c r="CR97" s="220"/>
      <c r="CS97" s="204"/>
      <c r="CT97" s="219"/>
      <c r="CU97" s="219"/>
      <c r="CV97" s="193"/>
      <c r="CW97" s="219"/>
      <c r="CX97" s="219"/>
      <c r="CY97" s="195"/>
      <c r="CZ97" s="193"/>
      <c r="DA97" s="204"/>
      <c r="DB97" s="218"/>
      <c r="DC97" s="218"/>
      <c r="DE97" s="218"/>
      <c r="DF97" s="218"/>
      <c r="DG97" s="204"/>
      <c r="DH97" s="219"/>
      <c r="DI97" s="219"/>
      <c r="DJ97" s="193"/>
      <c r="DK97" s="193"/>
      <c r="DL97" s="220"/>
      <c r="DM97" s="204"/>
      <c r="DN97" s="219"/>
      <c r="DO97" s="219"/>
      <c r="DP97" s="193"/>
      <c r="DQ97" s="219"/>
      <c r="DR97" s="219"/>
      <c r="DS97" s="195"/>
      <c r="DT97" s="193"/>
      <c r="DU97" s="204"/>
      <c r="DV97" s="218"/>
      <c r="DW97" s="218"/>
      <c r="DY97" s="218"/>
      <c r="DZ97" s="218"/>
      <c r="EA97" s="204"/>
      <c r="EB97" s="193"/>
      <c r="EC97" s="221"/>
      <c r="ED97" s="193"/>
      <c r="EE97" s="193"/>
      <c r="EF97" s="220"/>
      <c r="EG97" s="204"/>
      <c r="EH97" s="219"/>
      <c r="EI97" s="219"/>
      <c r="EJ97" s="193"/>
      <c r="EK97" s="219"/>
      <c r="EL97" s="219"/>
      <c r="EM97" s="195"/>
      <c r="EN97" s="193"/>
      <c r="EO97" s="204"/>
      <c r="EP97" s="218"/>
      <c r="EQ97" s="218"/>
      <c r="ES97" s="218"/>
      <c r="ET97" s="218"/>
      <c r="EU97" s="204"/>
      <c r="EV97" s="219"/>
      <c r="EW97" s="219"/>
      <c r="EX97" s="193"/>
      <c r="EY97" s="193"/>
      <c r="EZ97" s="220"/>
      <c r="FA97" s="204"/>
      <c r="FB97" s="219"/>
      <c r="FC97" s="219"/>
      <c r="FD97" s="193"/>
      <c r="FE97" s="219"/>
      <c r="FF97" s="219"/>
      <c r="FG97" s="195"/>
      <c r="FH97" s="193"/>
      <c r="FI97" s="204"/>
      <c r="FJ97" s="218"/>
      <c r="FK97" s="218"/>
      <c r="FM97" s="218"/>
      <c r="FN97" s="218"/>
      <c r="FO97" s="204"/>
      <c r="FP97" s="219"/>
      <c r="FQ97" s="219"/>
      <c r="FR97" s="193"/>
      <c r="FS97" s="193"/>
      <c r="FT97" s="220"/>
      <c r="FU97" s="204"/>
      <c r="FV97" s="219"/>
      <c r="FW97" s="219"/>
      <c r="FX97" s="193"/>
      <c r="FY97" s="219"/>
      <c r="FZ97" s="219"/>
      <c r="GA97" s="190"/>
      <c r="GI97" s="201"/>
      <c r="GN97" s="202"/>
      <c r="GU97" s="190"/>
      <c r="HC97" s="201"/>
      <c r="HH97" s="202"/>
      <c r="HO97" s="190"/>
      <c r="HW97" s="201"/>
      <c r="IB97" s="202"/>
      <c r="II97" s="190"/>
      <c r="IQ97" s="201"/>
      <c r="IV97" s="202"/>
    </row>
    <row r="98" spans="1:256" ht="13.5" customHeight="1">
      <c r="A98" s="193"/>
      <c r="C98" s="195"/>
      <c r="D98" s="193"/>
      <c r="E98" s="204"/>
      <c r="F98" s="218"/>
      <c r="G98" s="219"/>
      <c r="I98" s="218"/>
      <c r="J98" s="219"/>
      <c r="K98" s="204"/>
      <c r="L98" s="219"/>
      <c r="M98" s="219"/>
      <c r="N98" s="193"/>
      <c r="O98" s="193"/>
      <c r="P98" s="220"/>
      <c r="Q98" s="204"/>
      <c r="R98" s="219"/>
      <c r="S98" s="219"/>
      <c r="T98" s="193"/>
      <c r="U98" s="219"/>
      <c r="V98" s="219"/>
      <c r="W98" s="195"/>
      <c r="X98" s="193"/>
      <c r="Y98" s="204"/>
      <c r="Z98" s="218"/>
      <c r="AA98" s="218"/>
      <c r="AC98" s="218"/>
      <c r="AD98" s="218"/>
      <c r="AE98" s="204"/>
      <c r="AF98" s="219"/>
      <c r="AG98" s="219"/>
      <c r="AH98" s="193"/>
      <c r="AI98" s="193"/>
      <c r="AJ98" s="220"/>
      <c r="AK98" s="204"/>
      <c r="AL98" s="193"/>
      <c r="AM98" s="219"/>
      <c r="AN98" s="193"/>
      <c r="AO98" s="219"/>
      <c r="AP98" s="219"/>
      <c r="AQ98" s="195"/>
      <c r="AR98" s="193"/>
      <c r="AS98" s="204"/>
      <c r="AT98" s="218"/>
      <c r="AU98" s="218"/>
      <c r="AW98" s="218"/>
      <c r="AX98" s="218"/>
      <c r="AY98" s="204"/>
      <c r="AZ98" s="219"/>
      <c r="BA98" s="219"/>
      <c r="BB98" s="193"/>
      <c r="BC98" s="193"/>
      <c r="BD98" s="220"/>
      <c r="BE98" s="204"/>
      <c r="BF98" s="219"/>
      <c r="BG98" s="219"/>
      <c r="BH98" s="193"/>
      <c r="BI98" s="219"/>
      <c r="BJ98" s="219"/>
      <c r="BK98" s="195"/>
      <c r="BL98" s="193"/>
      <c r="BM98" s="204"/>
      <c r="BN98" s="218"/>
      <c r="BO98" s="218"/>
      <c r="BQ98" s="218"/>
      <c r="BR98" s="218"/>
      <c r="BS98" s="204"/>
      <c r="BT98" s="219"/>
      <c r="BU98" s="219"/>
      <c r="BV98" s="193"/>
      <c r="BW98" s="193"/>
      <c r="BX98" s="220"/>
      <c r="BY98" s="204"/>
      <c r="BZ98" s="219"/>
      <c r="CA98" s="219"/>
      <c r="CB98" s="193"/>
      <c r="CC98" s="219"/>
      <c r="CD98" s="219"/>
      <c r="CE98" s="204"/>
      <c r="CF98" s="193"/>
      <c r="CG98" s="204"/>
      <c r="CH98" s="218"/>
      <c r="CI98" s="218"/>
      <c r="CK98" s="218"/>
      <c r="CL98" s="218"/>
      <c r="CM98" s="204"/>
      <c r="CN98" s="219"/>
      <c r="CO98" s="219"/>
      <c r="CP98" s="193"/>
      <c r="CQ98" s="193"/>
      <c r="CR98" s="220"/>
      <c r="CS98" s="204"/>
      <c r="CT98" s="219"/>
      <c r="CU98" s="219"/>
      <c r="CV98" s="193"/>
      <c r="CW98" s="219"/>
      <c r="CX98" s="219"/>
      <c r="CY98" s="195"/>
      <c r="CZ98" s="193"/>
      <c r="DA98" s="204"/>
      <c r="DB98" s="218"/>
      <c r="DC98" s="218"/>
      <c r="DE98" s="218"/>
      <c r="DF98" s="218"/>
      <c r="DG98" s="204"/>
      <c r="DH98" s="219"/>
      <c r="DI98" s="219"/>
      <c r="DJ98" s="193"/>
      <c r="DK98" s="193"/>
      <c r="DL98" s="220"/>
      <c r="DM98" s="204"/>
      <c r="DN98" s="219"/>
      <c r="DO98" s="219"/>
      <c r="DP98" s="193"/>
      <c r="DQ98" s="219"/>
      <c r="DR98" s="219"/>
      <c r="DS98" s="195"/>
      <c r="DT98" s="193"/>
      <c r="DU98" s="204"/>
      <c r="DV98" s="218"/>
      <c r="DW98" s="218"/>
      <c r="DY98" s="218"/>
      <c r="DZ98" s="218"/>
      <c r="EA98" s="204"/>
      <c r="EB98" s="193"/>
      <c r="EC98" s="221"/>
      <c r="ED98" s="193"/>
      <c r="EE98" s="193"/>
      <c r="EF98" s="220"/>
      <c r="EG98" s="204"/>
      <c r="EH98" s="219"/>
      <c r="EI98" s="219"/>
      <c r="EJ98" s="193"/>
      <c r="EK98" s="219"/>
      <c r="EL98" s="219"/>
      <c r="EM98" s="195"/>
      <c r="EN98" s="193"/>
      <c r="EO98" s="204"/>
      <c r="EP98" s="218"/>
      <c r="EQ98" s="218"/>
      <c r="ES98" s="218"/>
      <c r="ET98" s="218"/>
      <c r="EU98" s="204"/>
      <c r="EV98" s="219"/>
      <c r="EW98" s="219"/>
      <c r="EX98" s="193"/>
      <c r="EY98" s="193"/>
      <c r="EZ98" s="220"/>
      <c r="FA98" s="204"/>
      <c r="FB98" s="219"/>
      <c r="FC98" s="219"/>
      <c r="FD98" s="193"/>
      <c r="FE98" s="219"/>
      <c r="FF98" s="219"/>
      <c r="FG98" s="195"/>
      <c r="FH98" s="193"/>
      <c r="FI98" s="204"/>
      <c r="FJ98" s="218"/>
      <c r="FK98" s="218"/>
      <c r="FM98" s="218"/>
      <c r="FN98" s="218"/>
      <c r="FO98" s="204"/>
      <c r="FP98" s="219"/>
      <c r="FQ98" s="219"/>
      <c r="FR98" s="193"/>
      <c r="FS98" s="193"/>
      <c r="FT98" s="220"/>
      <c r="FU98" s="204"/>
      <c r="FV98" s="219"/>
      <c r="FW98" s="219"/>
      <c r="FX98" s="193"/>
      <c r="FY98" s="219"/>
      <c r="FZ98" s="219"/>
      <c r="GA98" s="190"/>
      <c r="GI98" s="201"/>
      <c r="GN98" s="202"/>
      <c r="GU98" s="190"/>
      <c r="HC98" s="201"/>
      <c r="HH98" s="202"/>
      <c r="HO98" s="190"/>
      <c r="HW98" s="201"/>
      <c r="IB98" s="202"/>
      <c r="II98" s="190"/>
      <c r="IQ98" s="201"/>
      <c r="IV98" s="202"/>
    </row>
    <row r="99" spans="1:256" ht="13.5" customHeight="1">
      <c r="A99" s="193"/>
      <c r="C99" s="195"/>
      <c r="D99" s="193"/>
      <c r="E99" s="204"/>
      <c r="F99" s="218"/>
      <c r="G99" s="219"/>
      <c r="I99" s="218"/>
      <c r="J99" s="219"/>
      <c r="K99" s="204"/>
      <c r="L99" s="219"/>
      <c r="M99" s="219"/>
      <c r="N99" s="193"/>
      <c r="O99" s="193"/>
      <c r="P99" s="220"/>
      <c r="Q99" s="204"/>
      <c r="R99" s="219"/>
      <c r="S99" s="219"/>
      <c r="T99" s="193"/>
      <c r="U99" s="219"/>
      <c r="V99" s="219"/>
      <c r="W99" s="195"/>
      <c r="X99" s="193"/>
      <c r="Y99" s="204"/>
      <c r="Z99" s="218"/>
      <c r="AA99" s="218"/>
      <c r="AC99" s="218"/>
      <c r="AD99" s="218"/>
      <c r="AE99" s="204"/>
      <c r="AF99" s="219"/>
      <c r="AG99" s="219"/>
      <c r="AH99" s="193"/>
      <c r="AI99" s="193"/>
      <c r="AJ99" s="220"/>
      <c r="AK99" s="204"/>
      <c r="AL99" s="193"/>
      <c r="AM99" s="219"/>
      <c r="AN99" s="193"/>
      <c r="AO99" s="219"/>
      <c r="AP99" s="219"/>
      <c r="AQ99" s="195"/>
      <c r="AR99" s="193"/>
      <c r="AS99" s="204"/>
      <c r="AT99" s="218"/>
      <c r="AU99" s="218"/>
      <c r="AW99" s="218"/>
      <c r="AX99" s="218"/>
      <c r="AY99" s="204"/>
      <c r="AZ99" s="219"/>
      <c r="BA99" s="219"/>
      <c r="BB99" s="193"/>
      <c r="BC99" s="193"/>
      <c r="BD99" s="220"/>
      <c r="BE99" s="204"/>
      <c r="BF99" s="219"/>
      <c r="BG99" s="219"/>
      <c r="BH99" s="193"/>
      <c r="BI99" s="219"/>
      <c r="BJ99" s="219"/>
      <c r="BK99" s="195"/>
      <c r="BL99" s="193"/>
      <c r="BM99" s="204"/>
      <c r="BN99" s="218"/>
      <c r="BO99" s="218"/>
      <c r="BQ99" s="218"/>
      <c r="BR99" s="218"/>
      <c r="BS99" s="204"/>
      <c r="BT99" s="219"/>
      <c r="BU99" s="219"/>
      <c r="BV99" s="193"/>
      <c r="BW99" s="193"/>
      <c r="BX99" s="220"/>
      <c r="BY99" s="204"/>
      <c r="BZ99" s="219"/>
      <c r="CA99" s="219"/>
      <c r="CB99" s="193"/>
      <c r="CC99" s="219"/>
      <c r="CD99" s="219"/>
      <c r="CE99" s="204"/>
      <c r="CF99" s="193"/>
      <c r="CG99" s="204"/>
      <c r="CH99" s="218"/>
      <c r="CI99" s="218"/>
      <c r="CK99" s="218"/>
      <c r="CL99" s="218"/>
      <c r="CM99" s="204"/>
      <c r="CN99" s="219"/>
      <c r="CO99" s="219"/>
      <c r="CP99" s="193"/>
      <c r="CQ99" s="193"/>
      <c r="CR99" s="220"/>
      <c r="CS99" s="204"/>
      <c r="CT99" s="219"/>
      <c r="CU99" s="219"/>
      <c r="CV99" s="193"/>
      <c r="CW99" s="219"/>
      <c r="CX99" s="219"/>
      <c r="CY99" s="195"/>
      <c r="CZ99" s="193"/>
      <c r="DA99" s="204"/>
      <c r="DB99" s="218"/>
      <c r="DC99" s="218"/>
      <c r="DE99" s="218"/>
      <c r="DF99" s="218"/>
      <c r="DG99" s="204"/>
      <c r="DH99" s="219"/>
      <c r="DI99" s="219"/>
      <c r="DJ99" s="193"/>
      <c r="DK99" s="193"/>
      <c r="DL99" s="220"/>
      <c r="DM99" s="204"/>
      <c r="DN99" s="219"/>
      <c r="DO99" s="219"/>
      <c r="DP99" s="193"/>
      <c r="DQ99" s="219"/>
      <c r="DR99" s="219"/>
      <c r="DS99" s="195"/>
      <c r="DT99" s="193"/>
      <c r="DU99" s="204"/>
      <c r="DV99" s="218"/>
      <c r="DW99" s="218"/>
      <c r="DY99" s="218"/>
      <c r="DZ99" s="218"/>
      <c r="EA99" s="204"/>
      <c r="EB99" s="193"/>
      <c r="EC99" s="221"/>
      <c r="ED99" s="193"/>
      <c r="EE99" s="193"/>
      <c r="EF99" s="220"/>
      <c r="EG99" s="204"/>
      <c r="EH99" s="219"/>
      <c r="EI99" s="219"/>
      <c r="EJ99" s="193"/>
      <c r="EK99" s="219"/>
      <c r="EL99" s="219"/>
      <c r="EM99" s="195"/>
      <c r="EN99" s="193"/>
      <c r="EO99" s="204"/>
      <c r="EP99" s="218"/>
      <c r="EQ99" s="218"/>
      <c r="ES99" s="218"/>
      <c r="ET99" s="218"/>
      <c r="EU99" s="204"/>
      <c r="EV99" s="219"/>
      <c r="EW99" s="219"/>
      <c r="EX99" s="193"/>
      <c r="EY99" s="193"/>
      <c r="EZ99" s="220"/>
      <c r="FA99" s="204"/>
      <c r="FB99" s="219"/>
      <c r="FC99" s="219"/>
      <c r="FD99" s="193"/>
      <c r="FE99" s="219"/>
      <c r="FF99" s="219"/>
      <c r="FG99" s="195"/>
      <c r="FH99" s="193"/>
      <c r="FI99" s="204"/>
      <c r="FJ99" s="218"/>
      <c r="FK99" s="218"/>
      <c r="FM99" s="218"/>
      <c r="FN99" s="218"/>
      <c r="FO99" s="204"/>
      <c r="FP99" s="219"/>
      <c r="FQ99" s="219"/>
      <c r="FR99" s="193"/>
      <c r="FS99" s="193"/>
      <c r="FT99" s="220"/>
      <c r="FU99" s="204"/>
      <c r="FV99" s="219"/>
      <c r="FW99" s="219"/>
      <c r="FX99" s="193"/>
      <c r="FY99" s="219"/>
      <c r="FZ99" s="219"/>
      <c r="GA99" s="190"/>
      <c r="GI99" s="201"/>
      <c r="GN99" s="202"/>
      <c r="GU99" s="190"/>
      <c r="HC99" s="201"/>
      <c r="HH99" s="202"/>
      <c r="HO99" s="190"/>
      <c r="HW99" s="201"/>
      <c r="IB99" s="202"/>
      <c r="II99" s="190"/>
      <c r="IQ99" s="201"/>
      <c r="IV99" s="202"/>
    </row>
    <row r="100" spans="1:256" ht="13.5" customHeight="1">
      <c r="A100" s="193"/>
      <c r="C100" s="195"/>
      <c r="D100" s="193"/>
      <c r="E100" s="204"/>
      <c r="F100" s="218"/>
      <c r="G100" s="219"/>
      <c r="I100" s="218"/>
      <c r="J100" s="219"/>
      <c r="K100" s="204"/>
      <c r="L100" s="219"/>
      <c r="M100" s="219"/>
      <c r="N100" s="193"/>
      <c r="O100" s="193"/>
      <c r="P100" s="220"/>
      <c r="Q100" s="204"/>
      <c r="R100" s="219"/>
      <c r="S100" s="219"/>
      <c r="T100" s="193"/>
      <c r="U100" s="219"/>
      <c r="V100" s="219"/>
      <c r="W100" s="195"/>
      <c r="X100" s="193"/>
      <c r="Y100" s="204"/>
      <c r="Z100" s="218"/>
      <c r="AA100" s="218"/>
      <c r="AC100" s="218"/>
      <c r="AD100" s="218"/>
      <c r="AE100" s="204"/>
      <c r="AF100" s="219"/>
      <c r="AG100" s="219"/>
      <c r="AH100" s="193"/>
      <c r="AI100" s="193"/>
      <c r="AJ100" s="220"/>
      <c r="AK100" s="204"/>
      <c r="AL100" s="193"/>
      <c r="AM100" s="219"/>
      <c r="AN100" s="193"/>
      <c r="AO100" s="219"/>
      <c r="AP100" s="219"/>
      <c r="AQ100" s="195"/>
      <c r="AR100" s="193"/>
      <c r="AS100" s="204"/>
      <c r="AT100" s="218"/>
      <c r="AU100" s="218"/>
      <c r="AW100" s="218"/>
      <c r="AX100" s="218"/>
      <c r="AY100" s="204"/>
      <c r="AZ100" s="219"/>
      <c r="BA100" s="219"/>
      <c r="BB100" s="193"/>
      <c r="BC100" s="193"/>
      <c r="BD100" s="220"/>
      <c r="BE100" s="204"/>
      <c r="BF100" s="219"/>
      <c r="BG100" s="219"/>
      <c r="BH100" s="193"/>
      <c r="BI100" s="219"/>
      <c r="BJ100" s="219"/>
      <c r="BK100" s="195"/>
      <c r="BL100" s="193"/>
      <c r="BM100" s="204"/>
      <c r="BN100" s="218"/>
      <c r="BO100" s="218"/>
      <c r="BQ100" s="218"/>
      <c r="BR100" s="218"/>
      <c r="BS100" s="204"/>
      <c r="BT100" s="219"/>
      <c r="BU100" s="219"/>
      <c r="BV100" s="193"/>
      <c r="BW100" s="193"/>
      <c r="BX100" s="220"/>
      <c r="BY100" s="204"/>
      <c r="BZ100" s="219"/>
      <c r="CA100" s="219"/>
      <c r="CB100" s="193"/>
      <c r="CC100" s="219"/>
      <c r="CD100" s="219"/>
      <c r="CE100" s="204"/>
      <c r="CF100" s="193"/>
      <c r="CG100" s="204"/>
      <c r="CH100" s="218"/>
      <c r="CI100" s="218"/>
      <c r="CK100" s="218"/>
      <c r="CL100" s="218"/>
      <c r="CM100" s="204"/>
      <c r="CN100" s="219"/>
      <c r="CO100" s="219"/>
      <c r="CP100" s="193"/>
      <c r="CQ100" s="193"/>
      <c r="CR100" s="220"/>
      <c r="CS100" s="204"/>
      <c r="CT100" s="219"/>
      <c r="CU100" s="219"/>
      <c r="CV100" s="193"/>
      <c r="CW100" s="219"/>
      <c r="CX100" s="219"/>
      <c r="CY100" s="195"/>
      <c r="CZ100" s="193"/>
      <c r="DA100" s="204"/>
      <c r="DB100" s="218"/>
      <c r="DC100" s="218"/>
      <c r="DE100" s="218"/>
      <c r="DF100" s="218"/>
      <c r="DG100" s="204"/>
      <c r="DH100" s="219"/>
      <c r="DI100" s="219"/>
      <c r="DJ100" s="193"/>
      <c r="DK100" s="193"/>
      <c r="DL100" s="220"/>
      <c r="DM100" s="204"/>
      <c r="DN100" s="219"/>
      <c r="DO100" s="219"/>
      <c r="DP100" s="193"/>
      <c r="DQ100" s="219"/>
      <c r="DR100" s="219"/>
      <c r="DS100" s="195"/>
      <c r="DT100" s="193"/>
      <c r="DU100" s="204"/>
      <c r="DV100" s="218"/>
      <c r="DW100" s="218"/>
      <c r="DY100" s="218"/>
      <c r="DZ100" s="218"/>
      <c r="EA100" s="204"/>
      <c r="EB100" s="193"/>
      <c r="EC100" s="221"/>
      <c r="ED100" s="193"/>
      <c r="EE100" s="193"/>
      <c r="EF100" s="220"/>
      <c r="EG100" s="204"/>
      <c r="EH100" s="219"/>
      <c r="EI100" s="219"/>
      <c r="EJ100" s="193"/>
      <c r="EK100" s="219"/>
      <c r="EL100" s="219"/>
      <c r="EM100" s="195"/>
      <c r="EN100" s="193"/>
      <c r="EO100" s="204"/>
      <c r="EP100" s="218"/>
      <c r="EQ100" s="218"/>
      <c r="ES100" s="218"/>
      <c r="ET100" s="218"/>
      <c r="EU100" s="204"/>
      <c r="EV100" s="219"/>
      <c r="EW100" s="219"/>
      <c r="EX100" s="193"/>
      <c r="EY100" s="193"/>
      <c r="EZ100" s="220"/>
      <c r="FA100" s="204"/>
      <c r="FB100" s="219"/>
      <c r="FC100" s="219"/>
      <c r="FD100" s="193"/>
      <c r="FE100" s="219"/>
      <c r="FF100" s="219"/>
      <c r="FG100" s="195"/>
      <c r="FH100" s="193"/>
      <c r="FI100" s="204"/>
      <c r="FJ100" s="218"/>
      <c r="FK100" s="218"/>
      <c r="FM100" s="218"/>
      <c r="FN100" s="218"/>
      <c r="FO100" s="204"/>
      <c r="FP100" s="219"/>
      <c r="FQ100" s="219"/>
      <c r="FR100" s="193"/>
      <c r="FS100" s="193"/>
      <c r="FT100" s="220"/>
      <c r="FU100" s="204"/>
      <c r="FV100" s="219"/>
      <c r="FW100" s="219"/>
      <c r="FX100" s="193"/>
      <c r="FY100" s="219"/>
      <c r="FZ100" s="219"/>
      <c r="GA100" s="190"/>
      <c r="GI100" s="201"/>
      <c r="GN100" s="202"/>
      <c r="GU100" s="190"/>
      <c r="HC100" s="201"/>
      <c r="HH100" s="202"/>
      <c r="HO100" s="190"/>
      <c r="HW100" s="201"/>
      <c r="IB100" s="202"/>
      <c r="II100" s="190"/>
      <c r="IQ100" s="201"/>
      <c r="IV100" s="202"/>
    </row>
    <row r="101" spans="1:256" ht="13.5" customHeight="1">
      <c r="S101" s="218"/>
    </row>
    <row r="113" s="181" customFormat="1" ht="13.5" customHeight="1"/>
    <row r="114" s="181" customFormat="1" ht="13.5" customHeight="1"/>
    <row r="115" s="181" customFormat="1" ht="13.5" customHeight="1"/>
    <row r="116" s="181" customFormat="1" ht="13.5" customHeight="1"/>
    <row r="117" s="181" customFormat="1" ht="13.5" customHeight="1"/>
    <row r="118" s="181" customFormat="1" ht="13.5" customHeight="1"/>
    <row r="119" s="181" customFormat="1" ht="13.5" customHeight="1"/>
    <row r="120" s="181" customFormat="1" ht="13.5" customHeight="1"/>
    <row r="121" s="181" customFormat="1" ht="13.5" customHeight="1"/>
    <row r="122" s="181" customFormat="1" ht="13.5" customHeight="1"/>
    <row r="123" s="181" customFormat="1" ht="13.5" customHeight="1"/>
    <row r="124" s="181" customFormat="1" ht="13.5" customHeight="1"/>
    <row r="125" s="181" customFormat="1" ht="13.5" customHeight="1"/>
    <row r="126" s="181" customFormat="1" ht="13.5" customHeight="1"/>
    <row r="127" s="181" customFormat="1" ht="13.5" customHeight="1"/>
    <row r="128" s="181" customFormat="1" ht="13.5" customHeight="1"/>
    <row r="129" s="181" customFormat="1" ht="13.5" customHeight="1"/>
    <row r="130" s="181" customFormat="1" ht="13.5" customHeight="1"/>
    <row r="131" s="181" customFormat="1" ht="13.5" customHeight="1"/>
    <row r="132" s="181" customFormat="1" ht="13.5" customHeight="1"/>
    <row r="133" s="181" customFormat="1" ht="13.5" customHeight="1"/>
    <row r="134" s="181" customFormat="1" ht="13.5" customHeight="1"/>
    <row r="135" s="181" customFormat="1" ht="13.5" customHeight="1"/>
    <row r="136" s="181" customFormat="1" ht="13.5" customHeight="1"/>
    <row r="137" s="181" customFormat="1" ht="13.5" customHeight="1"/>
    <row r="138" s="181" customFormat="1" ht="13.5" customHeight="1"/>
    <row r="139" s="181" customFormat="1" ht="13.5" customHeight="1"/>
    <row r="140" s="181" customFormat="1" ht="13.5" customHeight="1"/>
    <row r="141" s="181" customFormat="1" ht="13.5" customHeight="1"/>
    <row r="142" s="181" customFormat="1" ht="13.5" customHeight="1"/>
    <row r="143" s="181" customFormat="1" ht="13.5" customHeight="1"/>
    <row r="144" s="181" customFormat="1" ht="13.5" customHeight="1"/>
    <row r="145" s="181" customFormat="1" ht="13.5" customHeight="1"/>
    <row r="146" s="181" customFormat="1" ht="13.5" customHeight="1"/>
    <row r="147" s="181" customFormat="1" ht="13.5" customHeight="1"/>
    <row r="148" s="181" customFormat="1" ht="13.5" customHeight="1"/>
    <row r="149" s="181" customFormat="1" ht="13.5" customHeight="1"/>
    <row r="150" s="181" customFormat="1" ht="13.5" customHeight="1"/>
    <row r="151" s="181" customFormat="1" ht="13.5" customHeight="1"/>
    <row r="152" s="181" customFormat="1" ht="13.5" customHeight="1"/>
    <row r="153" s="181" customFormat="1" ht="13.5" customHeight="1"/>
    <row r="154" s="181" customFormat="1" ht="13.5" customHeight="1"/>
    <row r="155" s="181" customFormat="1" ht="13.5" customHeight="1"/>
    <row r="156" s="181" customFormat="1" ht="13.5" customHeight="1"/>
    <row r="157" s="181" customFormat="1" ht="13.5" customHeight="1"/>
    <row r="158" s="181" customFormat="1" ht="13.5" customHeight="1"/>
    <row r="159" s="181" customFormat="1" ht="13.5" customHeight="1"/>
    <row r="160" s="181" customFormat="1" ht="13.5" customHeight="1"/>
    <row r="161" s="181" customFormat="1" ht="13.5" customHeight="1"/>
    <row r="162" s="181" customFormat="1" ht="13.5" customHeight="1"/>
    <row r="163" s="181" customFormat="1" ht="13.5" customHeight="1"/>
    <row r="164" s="181" customFormat="1" ht="13.5" customHeight="1"/>
    <row r="165" s="181" customFormat="1" ht="13.5" customHeight="1"/>
    <row r="166" s="181" customFormat="1" ht="13.5" customHeight="1"/>
    <row r="167" s="181" customFormat="1" ht="13.5" customHeight="1"/>
    <row r="168" s="181" customFormat="1" ht="13.5" customHeight="1"/>
    <row r="169" s="181" customFormat="1" ht="13.5" customHeight="1"/>
    <row r="170" s="181" customFormat="1" ht="13.5" customHeight="1"/>
    <row r="171" s="181" customFormat="1" ht="13.5" customHeight="1"/>
    <row r="172" s="181" customFormat="1" ht="13.5" customHeight="1"/>
    <row r="173" s="181" customFormat="1" ht="13.5" customHeight="1"/>
    <row r="174" s="181" customFormat="1" ht="13.5" customHeight="1"/>
    <row r="175" s="181" customFormat="1" ht="13.5" customHeight="1"/>
    <row r="176" s="181" customFormat="1" ht="13.5" customHeight="1"/>
    <row r="177" s="181" customFormat="1" ht="13.5" customHeight="1"/>
    <row r="178" s="181" customFormat="1" ht="13.5" customHeight="1"/>
    <row r="179" s="181" customFormat="1" ht="13.5" customHeight="1"/>
    <row r="180" s="181" customFormat="1" ht="13.5" customHeight="1"/>
    <row r="181" s="181" customFormat="1" ht="13.5" customHeight="1"/>
    <row r="182" s="181" customFormat="1" ht="13.5" customHeight="1"/>
    <row r="183" s="181" customFormat="1" ht="13.5" customHeight="1"/>
    <row r="184" s="181" customFormat="1" ht="13.5" customHeight="1"/>
    <row r="185" s="181" customFormat="1" ht="13.5" customHeight="1"/>
    <row r="186" s="181" customFormat="1" ht="13.5" customHeight="1"/>
    <row r="187" s="181" customFormat="1" ht="13.5" customHeight="1"/>
    <row r="188" s="181" customFormat="1" ht="13.5" customHeight="1"/>
    <row r="189" s="181" customFormat="1" ht="13.5" customHeight="1"/>
    <row r="190" s="181" customFormat="1" ht="13.5" customHeight="1"/>
    <row r="191" s="181" customFormat="1" ht="13.5" customHeight="1"/>
    <row r="192" s="181" customFormat="1" ht="13.5" customHeight="1"/>
    <row r="193" s="181" customFormat="1" ht="13.5" customHeight="1"/>
    <row r="194" s="181" customFormat="1" ht="13.5" customHeight="1"/>
    <row r="195" s="181" customFormat="1" ht="13.5" customHeight="1"/>
    <row r="196" s="181" customFormat="1" ht="13.5" customHeight="1"/>
    <row r="197" s="181" customFormat="1" ht="13.5" customHeight="1"/>
    <row r="198" s="181" customFormat="1" ht="13.5" customHeight="1"/>
    <row r="199" s="181" customFormat="1" ht="13.5" customHeight="1"/>
    <row r="200" s="181" customFormat="1" ht="13.5" customHeight="1"/>
    <row r="201" s="181" customFormat="1" ht="13.5" customHeight="1"/>
    <row r="202" s="181" customFormat="1" ht="13.5" customHeight="1"/>
    <row r="203" s="181" customFormat="1" ht="13.5" customHeight="1"/>
    <row r="204" s="181" customFormat="1" ht="13.5" customHeight="1"/>
    <row r="205" s="181" customFormat="1" ht="13.5" customHeight="1"/>
    <row r="206" s="181" customFormat="1" ht="13.5" customHeight="1"/>
    <row r="207" s="181" customFormat="1" ht="13.5" customHeight="1"/>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info_parties!$A$1:$A$114</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A1:BY102"/>
  <sheetViews>
    <sheetView zoomScaleNormal="100" workbookViewId="0">
      <pane xSplit="2" ySplit="10" topLeftCell="BJ11" activePane="bottomRight" state="frozen"/>
      <selection activeCell="I23" sqref="I23:I24"/>
      <selection pane="topRight" activeCell="I23" sqref="I23:I24"/>
      <selection pane="bottomLeft" activeCell="I23" sqref="I23:I24"/>
      <selection pane="bottomRight" activeCell="A11" sqref="A1:XFD1048576"/>
    </sheetView>
  </sheetViews>
  <sheetFormatPr defaultColWidth="9.08984375" defaultRowHeight="13.5" customHeight="1"/>
  <cols>
    <col min="1" max="1" width="9.08984375" style="181"/>
    <col min="2" max="2" width="27.6328125" style="181" customWidth="1"/>
    <col min="3" max="4" width="10.1796875" style="181" customWidth="1"/>
    <col min="5" max="5" width="9.08984375" style="181"/>
    <col min="6" max="6" width="9.08984375" style="197" customWidth="1"/>
    <col min="7" max="8" width="9.08984375" style="181" customWidth="1"/>
    <col min="9" max="9" width="9.08984375" style="181"/>
    <col min="10" max="11" width="12" style="181" customWidth="1"/>
    <col min="12" max="16384" width="9.08984375" style="181"/>
  </cols>
  <sheetData>
    <row r="1" spans="1:77" ht="13.5" customHeight="1">
      <c r="A1" s="181" t="s">
        <v>5</v>
      </c>
      <c r="C1" s="182"/>
      <c r="D1" s="183"/>
      <c r="E1" s="183"/>
      <c r="F1" s="184"/>
      <c r="G1" s="183"/>
      <c r="H1" s="185"/>
      <c r="I1" s="182"/>
      <c r="J1" s="183"/>
      <c r="K1" s="183"/>
      <c r="L1" s="184"/>
      <c r="M1" s="183"/>
      <c r="N1" s="185"/>
      <c r="O1" s="184"/>
      <c r="P1" s="183"/>
      <c r="Q1" s="185"/>
      <c r="R1" s="186"/>
      <c r="S1" s="183"/>
      <c r="T1" s="185"/>
      <c r="U1" s="184"/>
      <c r="V1" s="183"/>
      <c r="W1" s="185"/>
      <c r="X1" s="184"/>
      <c r="Y1" s="183"/>
      <c r="Z1" s="185"/>
      <c r="AA1" s="184"/>
      <c r="AB1" s="183"/>
      <c r="AC1" s="185"/>
      <c r="AD1" s="184"/>
      <c r="AE1" s="183"/>
      <c r="AF1" s="185"/>
      <c r="AG1" s="184"/>
      <c r="AH1" s="183"/>
      <c r="AI1" s="185"/>
      <c r="AJ1" s="184"/>
      <c r="AK1" s="183"/>
      <c r="AL1" s="185"/>
      <c r="AM1" s="184"/>
      <c r="AN1" s="183"/>
      <c r="AO1" s="185"/>
      <c r="AP1" s="184"/>
      <c r="AQ1" s="183"/>
      <c r="AR1" s="185"/>
      <c r="AS1" s="184"/>
      <c r="AT1" s="183"/>
      <c r="AU1" s="185"/>
      <c r="AV1" s="184"/>
      <c r="AW1" s="183"/>
      <c r="AX1" s="185"/>
      <c r="AY1" s="184"/>
      <c r="AZ1" s="183"/>
      <c r="BA1" s="185"/>
      <c r="BB1" s="184"/>
      <c r="BC1" s="183"/>
      <c r="BD1" s="185"/>
      <c r="BE1" s="184"/>
      <c r="BF1" s="183"/>
      <c r="BG1" s="185"/>
      <c r="BH1" s="184"/>
      <c r="BI1" s="183"/>
      <c r="BJ1" s="185"/>
      <c r="BK1" s="184"/>
      <c r="BL1" s="183"/>
      <c r="BM1" s="185"/>
      <c r="BN1" s="184"/>
      <c r="BO1" s="183"/>
      <c r="BP1" s="185"/>
      <c r="BQ1" s="184"/>
      <c r="BR1" s="183"/>
      <c r="BS1" s="185"/>
      <c r="BT1" s="184"/>
      <c r="BU1" s="183"/>
      <c r="BV1" s="185"/>
      <c r="BW1" s="184"/>
      <c r="BX1" s="183"/>
      <c r="BY1" s="185"/>
    </row>
    <row r="2" spans="1:77" ht="3.75" customHeight="1">
      <c r="C2" s="184"/>
      <c r="D2" s="183"/>
      <c r="E2" s="183"/>
      <c r="F2" s="184"/>
      <c r="G2" s="183"/>
      <c r="H2" s="185"/>
      <c r="I2" s="182"/>
      <c r="J2" s="183"/>
      <c r="K2" s="183"/>
      <c r="L2" s="184"/>
      <c r="M2" s="183"/>
      <c r="N2" s="185"/>
      <c r="O2" s="184"/>
      <c r="P2" s="183"/>
      <c r="Q2" s="185"/>
      <c r="R2" s="184"/>
      <c r="S2" s="183"/>
      <c r="T2" s="185"/>
      <c r="U2" s="184"/>
      <c r="V2" s="183"/>
      <c r="W2" s="185"/>
      <c r="X2" s="184"/>
      <c r="Y2" s="183"/>
      <c r="Z2" s="185"/>
      <c r="AA2" s="184"/>
      <c r="AB2" s="183"/>
      <c r="AC2" s="185"/>
      <c r="AD2" s="184"/>
      <c r="AE2" s="183"/>
      <c r="AF2" s="185"/>
      <c r="AG2" s="184"/>
      <c r="AH2" s="183"/>
      <c r="AI2" s="185"/>
      <c r="AJ2" s="184"/>
      <c r="AK2" s="183"/>
      <c r="AL2" s="185"/>
      <c r="AM2" s="184"/>
      <c r="AN2" s="183"/>
      <c r="AO2" s="185"/>
      <c r="AP2" s="184"/>
      <c r="AQ2" s="183"/>
      <c r="AR2" s="185"/>
      <c r="AS2" s="184"/>
      <c r="AT2" s="183"/>
      <c r="AU2" s="185"/>
      <c r="AV2" s="184"/>
      <c r="AW2" s="183"/>
      <c r="AX2" s="185"/>
      <c r="AY2" s="184"/>
      <c r="AZ2" s="183"/>
      <c r="BA2" s="185"/>
      <c r="BB2" s="184"/>
      <c r="BC2" s="183"/>
      <c r="BD2" s="185"/>
      <c r="BE2" s="184"/>
      <c r="BF2" s="183"/>
      <c r="BG2" s="185"/>
      <c r="BH2" s="184"/>
      <c r="BI2" s="183"/>
      <c r="BJ2" s="185"/>
      <c r="BK2" s="184"/>
      <c r="BL2" s="183"/>
      <c r="BM2" s="185"/>
      <c r="BN2" s="184"/>
      <c r="BO2" s="183"/>
      <c r="BP2" s="185"/>
      <c r="BQ2" s="184"/>
      <c r="BR2" s="183"/>
      <c r="BS2" s="185"/>
      <c r="BT2" s="184"/>
      <c r="BU2" s="183"/>
      <c r="BV2" s="185"/>
      <c r="BW2" s="184"/>
      <c r="BX2" s="183"/>
      <c r="BY2" s="185"/>
    </row>
    <row r="3" spans="1:77" ht="3.75" customHeight="1">
      <c r="C3" s="184"/>
      <c r="D3" s="183"/>
      <c r="E3" s="183"/>
      <c r="F3" s="184"/>
      <c r="G3" s="183"/>
      <c r="H3" s="185"/>
      <c r="I3" s="182"/>
      <c r="J3" s="183"/>
      <c r="K3" s="183"/>
      <c r="L3" s="184"/>
      <c r="M3" s="183"/>
      <c r="N3" s="185"/>
      <c r="O3" s="184"/>
      <c r="P3" s="183"/>
      <c r="Q3" s="185"/>
      <c r="R3" s="184"/>
      <c r="S3" s="183"/>
      <c r="T3" s="185"/>
      <c r="U3" s="184"/>
      <c r="V3" s="183"/>
      <c r="W3" s="185"/>
      <c r="X3" s="184"/>
      <c r="Y3" s="183"/>
      <c r="Z3" s="185"/>
      <c r="AA3" s="184"/>
      <c r="AB3" s="183"/>
      <c r="AC3" s="185"/>
      <c r="AD3" s="184"/>
      <c r="AE3" s="183"/>
      <c r="AF3" s="185"/>
      <c r="AG3" s="184"/>
      <c r="AH3" s="183"/>
      <c r="AI3" s="185"/>
      <c r="AJ3" s="184"/>
      <c r="AK3" s="183"/>
      <c r="AL3" s="185"/>
      <c r="AM3" s="184"/>
      <c r="AN3" s="183"/>
      <c r="AO3" s="185"/>
      <c r="AP3" s="184"/>
      <c r="AQ3" s="183"/>
      <c r="AR3" s="185"/>
      <c r="AS3" s="184"/>
      <c r="AT3" s="183"/>
      <c r="AU3" s="185"/>
      <c r="AV3" s="184"/>
      <c r="AW3" s="183"/>
      <c r="AX3" s="185"/>
      <c r="AY3" s="184"/>
      <c r="AZ3" s="183"/>
      <c r="BA3" s="185"/>
      <c r="BB3" s="184"/>
      <c r="BC3" s="183"/>
      <c r="BD3" s="185"/>
      <c r="BE3" s="184"/>
      <c r="BF3" s="183"/>
      <c r="BG3" s="185"/>
      <c r="BH3" s="184"/>
      <c r="BI3" s="183"/>
      <c r="BJ3" s="185"/>
      <c r="BK3" s="184"/>
      <c r="BL3" s="183"/>
      <c r="BM3" s="185"/>
      <c r="BN3" s="184"/>
      <c r="BO3" s="183"/>
      <c r="BP3" s="185"/>
      <c r="BQ3" s="184"/>
      <c r="BR3" s="183"/>
      <c r="BS3" s="185"/>
      <c r="BT3" s="184"/>
      <c r="BU3" s="183"/>
      <c r="BV3" s="185"/>
      <c r="BW3" s="184"/>
      <c r="BX3" s="183"/>
      <c r="BY3" s="185"/>
    </row>
    <row r="4" spans="1:77" ht="3.75" customHeight="1">
      <c r="C4" s="184"/>
      <c r="D4" s="183"/>
      <c r="E4" s="183"/>
      <c r="F4" s="184"/>
      <c r="G4" s="183"/>
      <c r="H4" s="185"/>
      <c r="I4" s="182"/>
      <c r="J4" s="183"/>
      <c r="K4" s="183"/>
      <c r="L4" s="184"/>
      <c r="M4" s="183"/>
      <c r="N4" s="185"/>
      <c r="O4" s="184"/>
      <c r="P4" s="183"/>
      <c r="Q4" s="185"/>
      <c r="R4" s="184"/>
      <c r="S4" s="183"/>
      <c r="T4" s="185"/>
      <c r="U4" s="184"/>
      <c r="V4" s="183"/>
      <c r="W4" s="185"/>
      <c r="X4" s="184"/>
      <c r="Y4" s="183"/>
      <c r="Z4" s="185"/>
      <c r="AA4" s="184"/>
      <c r="AB4" s="183"/>
      <c r="AC4" s="185"/>
      <c r="AD4" s="184"/>
      <c r="AE4" s="183"/>
      <c r="AF4" s="185"/>
      <c r="AG4" s="184"/>
      <c r="AH4" s="183"/>
      <c r="AI4" s="185"/>
      <c r="AJ4" s="184"/>
      <c r="AK4" s="183"/>
      <c r="AL4" s="185"/>
      <c r="AM4" s="184"/>
      <c r="AN4" s="183"/>
      <c r="AO4" s="185"/>
      <c r="AP4" s="184"/>
      <c r="AQ4" s="183"/>
      <c r="AR4" s="185"/>
      <c r="AS4" s="184"/>
      <c r="AT4" s="183"/>
      <c r="AU4" s="185"/>
      <c r="AV4" s="184"/>
      <c r="AW4" s="183"/>
      <c r="AX4" s="185"/>
      <c r="AY4" s="184"/>
      <c r="AZ4" s="183"/>
      <c r="BA4" s="185"/>
      <c r="BB4" s="184"/>
      <c r="BC4" s="183"/>
      <c r="BD4" s="185"/>
      <c r="BE4" s="184"/>
      <c r="BF4" s="183"/>
      <c r="BG4" s="185"/>
      <c r="BH4" s="184"/>
      <c r="BI4" s="183"/>
      <c r="BJ4" s="185"/>
      <c r="BK4" s="184"/>
      <c r="BL4" s="183"/>
      <c r="BM4" s="185"/>
      <c r="BN4" s="184"/>
      <c r="BO4" s="183"/>
      <c r="BP4" s="185"/>
      <c r="BQ4" s="184"/>
      <c r="BR4" s="183"/>
      <c r="BS4" s="185"/>
      <c r="BT4" s="184"/>
      <c r="BU4" s="183"/>
      <c r="BV4" s="185"/>
      <c r="BW4" s="184"/>
      <c r="BX4" s="183"/>
      <c r="BY4" s="185"/>
    </row>
    <row r="5" spans="1:77" ht="3.75" customHeight="1">
      <c r="C5" s="184"/>
      <c r="D5" s="183"/>
      <c r="E5" s="183"/>
      <c r="F5" s="184"/>
      <c r="G5" s="183"/>
      <c r="H5" s="185"/>
      <c r="I5" s="182"/>
      <c r="J5" s="183"/>
      <c r="K5" s="183"/>
      <c r="L5" s="184"/>
      <c r="M5" s="183"/>
      <c r="N5" s="185"/>
      <c r="O5" s="184"/>
      <c r="P5" s="183"/>
      <c r="Q5" s="185"/>
      <c r="R5" s="184"/>
      <c r="S5" s="183"/>
      <c r="T5" s="185"/>
      <c r="U5" s="184"/>
      <c r="V5" s="183"/>
      <c r="W5" s="185"/>
      <c r="X5" s="184"/>
      <c r="Y5" s="183"/>
      <c r="Z5" s="185"/>
      <c r="AA5" s="184"/>
      <c r="AB5" s="183"/>
      <c r="AC5" s="185"/>
      <c r="AD5" s="184"/>
      <c r="AE5" s="183"/>
      <c r="AF5" s="185"/>
      <c r="AG5" s="184"/>
      <c r="AH5" s="183"/>
      <c r="AI5" s="185"/>
      <c r="AJ5" s="184"/>
      <c r="AK5" s="183"/>
      <c r="AL5" s="185"/>
      <c r="AM5" s="184"/>
      <c r="AN5" s="183"/>
      <c r="AO5" s="185"/>
      <c r="AP5" s="184"/>
      <c r="AQ5" s="183"/>
      <c r="AR5" s="185"/>
      <c r="AS5" s="184"/>
      <c r="AT5" s="183"/>
      <c r="AU5" s="185"/>
      <c r="AV5" s="184"/>
      <c r="AW5" s="183"/>
      <c r="AX5" s="185"/>
      <c r="AY5" s="184"/>
      <c r="AZ5" s="183"/>
      <c r="BA5" s="185"/>
      <c r="BB5" s="184"/>
      <c r="BC5" s="183"/>
      <c r="BD5" s="185"/>
      <c r="BE5" s="184"/>
      <c r="BF5" s="183"/>
      <c r="BG5" s="185"/>
      <c r="BH5" s="184"/>
      <c r="BI5" s="183"/>
      <c r="BJ5" s="185"/>
      <c r="BK5" s="184"/>
      <c r="BL5" s="183"/>
      <c r="BM5" s="185"/>
      <c r="BN5" s="184"/>
      <c r="BO5" s="183"/>
      <c r="BP5" s="185"/>
      <c r="BQ5" s="184"/>
      <c r="BR5" s="183"/>
      <c r="BS5" s="185"/>
      <c r="BT5" s="184"/>
      <c r="BU5" s="183"/>
      <c r="BV5" s="185"/>
      <c r="BW5" s="184"/>
      <c r="BX5" s="183"/>
      <c r="BY5" s="185"/>
    </row>
    <row r="6" spans="1:77" ht="3.75" customHeight="1">
      <c r="C6" s="184"/>
      <c r="D6" s="183"/>
      <c r="E6" s="183"/>
      <c r="F6" s="184"/>
      <c r="G6" s="183"/>
      <c r="H6" s="185"/>
      <c r="I6" s="182"/>
      <c r="J6" s="183"/>
      <c r="K6" s="183"/>
      <c r="L6" s="184"/>
      <c r="M6" s="183"/>
      <c r="N6" s="185"/>
      <c r="O6" s="184"/>
      <c r="P6" s="183"/>
      <c r="Q6" s="185"/>
      <c r="R6" s="184"/>
      <c r="S6" s="183"/>
      <c r="T6" s="185"/>
      <c r="U6" s="184"/>
      <c r="V6" s="183"/>
      <c r="W6" s="185"/>
      <c r="X6" s="184"/>
      <c r="Y6" s="183"/>
      <c r="Z6" s="185"/>
      <c r="AA6" s="184"/>
      <c r="AB6" s="183"/>
      <c r="AC6" s="185"/>
      <c r="AD6" s="184"/>
      <c r="AE6" s="183"/>
      <c r="AF6" s="185"/>
      <c r="AG6" s="184"/>
      <c r="AH6" s="183"/>
      <c r="AI6" s="185"/>
      <c r="AJ6" s="184"/>
      <c r="AK6" s="183"/>
      <c r="AL6" s="185"/>
      <c r="AM6" s="184"/>
      <c r="AN6" s="183"/>
      <c r="AO6" s="185"/>
      <c r="AP6" s="184"/>
      <c r="AQ6" s="183"/>
      <c r="AR6" s="185"/>
      <c r="AS6" s="184"/>
      <c r="AT6" s="183"/>
      <c r="AU6" s="185"/>
      <c r="AV6" s="184"/>
      <c r="AW6" s="183"/>
      <c r="AX6" s="185"/>
      <c r="AY6" s="184"/>
      <c r="AZ6" s="183"/>
      <c r="BA6" s="185"/>
      <c r="BB6" s="184"/>
      <c r="BC6" s="183"/>
      <c r="BD6" s="185"/>
      <c r="BE6" s="184"/>
      <c r="BF6" s="183"/>
      <c r="BG6" s="185"/>
      <c r="BH6" s="184"/>
      <c r="BI6" s="183"/>
      <c r="BJ6" s="185"/>
      <c r="BK6" s="184"/>
      <c r="BL6" s="183"/>
      <c r="BM6" s="185"/>
      <c r="BN6" s="184"/>
      <c r="BO6" s="183"/>
      <c r="BP6" s="185"/>
      <c r="BQ6" s="184"/>
      <c r="BR6" s="183"/>
      <c r="BS6" s="185"/>
      <c r="BT6" s="184"/>
      <c r="BU6" s="183"/>
      <c r="BV6" s="185"/>
      <c r="BW6" s="184"/>
      <c r="BX6" s="183"/>
      <c r="BY6" s="185"/>
    </row>
    <row r="7" spans="1:77" ht="3.75" customHeight="1">
      <c r="C7" s="184"/>
      <c r="D7" s="183"/>
      <c r="E7" s="183"/>
      <c r="F7" s="184"/>
      <c r="G7" s="183"/>
      <c r="H7" s="185"/>
      <c r="I7" s="182"/>
      <c r="J7" s="183"/>
      <c r="K7" s="183"/>
      <c r="L7" s="184"/>
      <c r="M7" s="183"/>
      <c r="N7" s="185"/>
      <c r="O7" s="184"/>
      <c r="P7" s="183"/>
      <c r="Q7" s="185"/>
      <c r="R7" s="184"/>
      <c r="S7" s="183"/>
      <c r="T7" s="185"/>
      <c r="U7" s="184"/>
      <c r="V7" s="183"/>
      <c r="W7" s="185"/>
      <c r="X7" s="184"/>
      <c r="Y7" s="183"/>
      <c r="Z7" s="185"/>
      <c r="AA7" s="184"/>
      <c r="AB7" s="183"/>
      <c r="AC7" s="185"/>
      <c r="AD7" s="184"/>
      <c r="AE7" s="183"/>
      <c r="AF7" s="185"/>
      <c r="AG7" s="184"/>
      <c r="AH7" s="183"/>
      <c r="AI7" s="185"/>
      <c r="AJ7" s="184"/>
      <c r="AK7" s="183"/>
      <c r="AL7" s="185"/>
      <c r="AM7" s="184"/>
      <c r="AN7" s="183"/>
      <c r="AO7" s="185"/>
      <c r="AP7" s="184"/>
      <c r="AQ7" s="183"/>
      <c r="AR7" s="185"/>
      <c r="AS7" s="184"/>
      <c r="AT7" s="183"/>
      <c r="AU7" s="185"/>
      <c r="AV7" s="184"/>
      <c r="AW7" s="183"/>
      <c r="AX7" s="185"/>
      <c r="AY7" s="184"/>
      <c r="AZ7" s="183"/>
      <c r="BA7" s="185"/>
      <c r="BB7" s="184"/>
      <c r="BC7" s="183"/>
      <c r="BD7" s="185"/>
      <c r="BE7" s="184"/>
      <c r="BF7" s="183"/>
      <c r="BG7" s="185"/>
      <c r="BH7" s="184"/>
      <c r="BI7" s="183"/>
      <c r="BJ7" s="185"/>
      <c r="BK7" s="184"/>
      <c r="BL7" s="183"/>
      <c r="BM7" s="185"/>
      <c r="BN7" s="184"/>
      <c r="BO7" s="183"/>
      <c r="BP7" s="185"/>
      <c r="BQ7" s="184"/>
      <c r="BR7" s="183"/>
      <c r="BS7" s="185"/>
      <c r="BT7" s="184"/>
      <c r="BU7" s="183"/>
      <c r="BV7" s="185"/>
      <c r="BW7" s="184"/>
      <c r="BX7" s="183"/>
      <c r="BY7" s="185"/>
    </row>
    <row r="8" spans="1:77" ht="3.75" customHeight="1">
      <c r="C8" s="184"/>
      <c r="D8" s="183"/>
      <c r="E8" s="183"/>
      <c r="F8" s="184"/>
      <c r="G8" s="183"/>
      <c r="H8" s="185"/>
      <c r="I8" s="182"/>
      <c r="J8" s="183"/>
      <c r="K8" s="183"/>
      <c r="L8" s="184"/>
      <c r="M8" s="183"/>
      <c r="N8" s="185"/>
      <c r="O8" s="184"/>
      <c r="P8" s="183"/>
      <c r="Q8" s="185"/>
      <c r="R8" s="184"/>
      <c r="S8" s="183"/>
      <c r="T8" s="185"/>
      <c r="U8" s="184"/>
      <c r="V8" s="183"/>
      <c r="W8" s="185"/>
      <c r="X8" s="184"/>
      <c r="Y8" s="183"/>
      <c r="Z8" s="185"/>
      <c r="AA8" s="184"/>
      <c r="AB8" s="183"/>
      <c r="AC8" s="185"/>
      <c r="AD8" s="184"/>
      <c r="AE8" s="183"/>
      <c r="AF8" s="185"/>
      <c r="AG8" s="184"/>
      <c r="AH8" s="183"/>
      <c r="AI8" s="185"/>
      <c r="AJ8" s="184"/>
      <c r="AK8" s="183"/>
      <c r="AL8" s="185"/>
      <c r="AM8" s="184"/>
      <c r="AN8" s="183"/>
      <c r="AO8" s="185"/>
      <c r="AP8" s="184"/>
      <c r="AQ8" s="183"/>
      <c r="AR8" s="185"/>
      <c r="AS8" s="184"/>
      <c r="AT8" s="183"/>
      <c r="AU8" s="185"/>
      <c r="AV8" s="184"/>
      <c r="AW8" s="183"/>
      <c r="AX8" s="185"/>
      <c r="AY8" s="184"/>
      <c r="AZ8" s="183"/>
      <c r="BA8" s="185"/>
      <c r="BB8" s="184"/>
      <c r="BC8" s="183"/>
      <c r="BD8" s="185"/>
      <c r="BE8" s="184"/>
      <c r="BF8" s="183"/>
      <c r="BG8" s="185"/>
      <c r="BH8" s="184"/>
      <c r="BI8" s="183"/>
      <c r="BJ8" s="185"/>
      <c r="BK8" s="184"/>
      <c r="BL8" s="183"/>
      <c r="BM8" s="185"/>
      <c r="BN8" s="184"/>
      <c r="BO8" s="183"/>
      <c r="BP8" s="185"/>
      <c r="BQ8" s="184"/>
      <c r="BR8" s="183"/>
      <c r="BS8" s="185"/>
      <c r="BT8" s="184"/>
      <c r="BU8" s="183"/>
      <c r="BV8" s="185"/>
      <c r="BW8" s="184"/>
      <c r="BX8" s="183"/>
      <c r="BY8" s="185"/>
    </row>
    <row r="9" spans="1:77" ht="13.5" customHeight="1">
      <c r="A9" s="181" t="s">
        <v>6</v>
      </c>
      <c r="C9" s="182"/>
      <c r="D9" s="183"/>
      <c r="E9" s="183"/>
      <c r="F9" s="184"/>
      <c r="G9" s="183"/>
      <c r="H9" s="185"/>
      <c r="I9" s="182"/>
      <c r="J9" s="183"/>
      <c r="K9" s="183"/>
      <c r="L9" s="184"/>
      <c r="M9" s="183"/>
      <c r="N9" s="185"/>
      <c r="O9" s="184"/>
      <c r="P9" s="183"/>
      <c r="Q9" s="185"/>
      <c r="R9" s="184"/>
      <c r="S9" s="183"/>
      <c r="T9" s="185"/>
      <c r="U9" s="184"/>
      <c r="V9" s="183"/>
      <c r="W9" s="185"/>
      <c r="X9" s="184"/>
      <c r="Y9" s="183"/>
      <c r="Z9" s="185"/>
      <c r="AA9" s="184"/>
      <c r="AB9" s="183"/>
      <c r="AC9" s="185"/>
      <c r="AD9" s="184"/>
      <c r="AE9" s="183"/>
      <c r="AF9" s="185"/>
      <c r="AG9" s="184"/>
      <c r="AH9" s="183"/>
      <c r="AI9" s="185"/>
      <c r="AJ9" s="184"/>
      <c r="AK9" s="183"/>
      <c r="AL9" s="185"/>
      <c r="AM9" s="184"/>
      <c r="AN9" s="183"/>
      <c r="AO9" s="185"/>
      <c r="AP9" s="184"/>
      <c r="AQ9" s="183"/>
      <c r="AR9" s="185"/>
      <c r="AS9" s="184"/>
      <c r="AT9" s="183"/>
      <c r="AU9" s="185"/>
      <c r="AV9" s="184"/>
      <c r="AW9" s="183"/>
      <c r="AX9" s="185"/>
      <c r="AY9" s="184"/>
      <c r="AZ9" s="183"/>
      <c r="BA9" s="185"/>
      <c r="BB9" s="184"/>
      <c r="BC9" s="183"/>
      <c r="BD9" s="185"/>
      <c r="BE9" s="184"/>
      <c r="BF9" s="183"/>
      <c r="BG9" s="185"/>
      <c r="BH9" s="184"/>
      <c r="BI9" s="183"/>
      <c r="BJ9" s="185"/>
      <c r="BK9" s="184"/>
      <c r="BL9" s="183"/>
      <c r="BM9" s="185"/>
      <c r="BN9" s="184"/>
      <c r="BO9" s="183"/>
      <c r="BP9" s="185"/>
      <c r="BQ9" s="184"/>
      <c r="BR9" s="183" t="s">
        <v>287</v>
      </c>
      <c r="BS9" s="185"/>
      <c r="BT9" s="184"/>
      <c r="BU9" s="183"/>
      <c r="BV9" s="185"/>
      <c r="BW9" s="184"/>
      <c r="BX9" s="183"/>
      <c r="BY9" s="185"/>
    </row>
    <row r="10" spans="1:77" ht="31.5" customHeight="1">
      <c r="A10" s="187" t="s">
        <v>128</v>
      </c>
      <c r="B10" s="187" t="s">
        <v>33</v>
      </c>
      <c r="C10" s="188" t="s">
        <v>125</v>
      </c>
      <c r="D10" s="187" t="s">
        <v>34</v>
      </c>
      <c r="E10" s="187" t="s">
        <v>35</v>
      </c>
      <c r="F10" s="188" t="s">
        <v>125</v>
      </c>
      <c r="G10" s="187" t="s">
        <v>34</v>
      </c>
      <c r="H10" s="189" t="s">
        <v>35</v>
      </c>
      <c r="I10" s="187" t="s">
        <v>125</v>
      </c>
      <c r="J10" s="187" t="s">
        <v>34</v>
      </c>
      <c r="K10" s="187" t="s">
        <v>35</v>
      </c>
      <c r="L10" s="188" t="s">
        <v>125</v>
      </c>
      <c r="M10" s="187" t="s">
        <v>34</v>
      </c>
      <c r="N10" s="189" t="s">
        <v>35</v>
      </c>
      <c r="O10" s="188" t="s">
        <v>125</v>
      </c>
      <c r="P10" s="187" t="s">
        <v>34</v>
      </c>
      <c r="Q10" s="189" t="s">
        <v>35</v>
      </c>
      <c r="R10" s="188" t="s">
        <v>125</v>
      </c>
      <c r="S10" s="187" t="s">
        <v>34</v>
      </c>
      <c r="T10" s="189" t="s">
        <v>35</v>
      </c>
      <c r="U10" s="188" t="s">
        <v>125</v>
      </c>
      <c r="V10" s="187" t="s">
        <v>34</v>
      </c>
      <c r="W10" s="189" t="s">
        <v>35</v>
      </c>
      <c r="X10" s="188" t="s">
        <v>125</v>
      </c>
      <c r="Y10" s="187" t="s">
        <v>34</v>
      </c>
      <c r="Z10" s="189" t="s">
        <v>35</v>
      </c>
      <c r="AA10" s="188" t="s">
        <v>125</v>
      </c>
      <c r="AB10" s="187" t="s">
        <v>34</v>
      </c>
      <c r="AC10" s="189" t="s">
        <v>35</v>
      </c>
      <c r="AD10" s="188" t="s">
        <v>125</v>
      </c>
      <c r="AE10" s="187" t="s">
        <v>34</v>
      </c>
      <c r="AF10" s="189" t="s">
        <v>35</v>
      </c>
      <c r="AG10" s="188" t="s">
        <v>125</v>
      </c>
      <c r="AH10" s="187" t="s">
        <v>34</v>
      </c>
      <c r="AI10" s="189" t="s">
        <v>35</v>
      </c>
      <c r="AJ10" s="188" t="s">
        <v>125</v>
      </c>
      <c r="AK10" s="187" t="s">
        <v>34</v>
      </c>
      <c r="AL10" s="189" t="s">
        <v>35</v>
      </c>
      <c r="AM10" s="188" t="s">
        <v>125</v>
      </c>
      <c r="AN10" s="187" t="s">
        <v>34</v>
      </c>
      <c r="AO10" s="189" t="s">
        <v>35</v>
      </c>
      <c r="AP10" s="188" t="s">
        <v>125</v>
      </c>
      <c r="AQ10" s="187" t="s">
        <v>34</v>
      </c>
      <c r="AR10" s="189" t="s">
        <v>35</v>
      </c>
      <c r="AS10" s="188" t="s">
        <v>125</v>
      </c>
      <c r="AT10" s="187" t="s">
        <v>34</v>
      </c>
      <c r="AU10" s="189" t="s">
        <v>35</v>
      </c>
      <c r="AV10" s="188" t="s">
        <v>125</v>
      </c>
      <c r="AW10" s="187" t="s">
        <v>34</v>
      </c>
      <c r="AX10" s="189" t="s">
        <v>35</v>
      </c>
      <c r="AY10" s="188" t="s">
        <v>125</v>
      </c>
      <c r="AZ10" s="187" t="s">
        <v>34</v>
      </c>
      <c r="BA10" s="189" t="s">
        <v>35</v>
      </c>
      <c r="BB10" s="188" t="s">
        <v>125</v>
      </c>
      <c r="BC10" s="187" t="s">
        <v>34</v>
      </c>
      <c r="BD10" s="189" t="s">
        <v>35</v>
      </c>
      <c r="BE10" s="188" t="s">
        <v>125</v>
      </c>
      <c r="BF10" s="187" t="s">
        <v>34</v>
      </c>
      <c r="BG10" s="189" t="s">
        <v>35</v>
      </c>
      <c r="BH10" s="188" t="s">
        <v>125</v>
      </c>
      <c r="BI10" s="187" t="s">
        <v>34</v>
      </c>
      <c r="BJ10" s="189" t="s">
        <v>35</v>
      </c>
      <c r="BK10" s="188" t="s">
        <v>125</v>
      </c>
      <c r="BL10" s="187" t="s">
        <v>34</v>
      </c>
      <c r="BM10" s="189" t="s">
        <v>35</v>
      </c>
      <c r="BN10" s="188" t="s">
        <v>125</v>
      </c>
      <c r="BO10" s="187" t="s">
        <v>34</v>
      </c>
      <c r="BP10" s="189" t="s">
        <v>35</v>
      </c>
      <c r="BQ10" s="188" t="s">
        <v>125</v>
      </c>
      <c r="BR10" s="187" t="s">
        <v>34</v>
      </c>
      <c r="BS10" s="189" t="s">
        <v>35</v>
      </c>
      <c r="BT10" s="188" t="s">
        <v>125</v>
      </c>
      <c r="BU10" s="187" t="s">
        <v>34</v>
      </c>
      <c r="BV10" s="189" t="s">
        <v>35</v>
      </c>
      <c r="BW10" s="188" t="s">
        <v>125</v>
      </c>
      <c r="BX10" s="187" t="s">
        <v>34</v>
      </c>
      <c r="BY10" s="189" t="s">
        <v>35</v>
      </c>
    </row>
    <row r="11" spans="1:77" ht="13.5" customHeight="1">
      <c r="F11" s="190"/>
      <c r="H11" s="191"/>
      <c r="L11" s="190"/>
      <c r="N11" s="191"/>
      <c r="O11" s="190"/>
      <c r="Q11" s="191"/>
      <c r="R11" s="190"/>
      <c r="T11" s="191"/>
      <c r="U11" s="190"/>
      <c r="W11" s="191"/>
      <c r="X11" s="190"/>
      <c r="Z11" s="191"/>
      <c r="AA11" s="190"/>
      <c r="AC11" s="191"/>
      <c r="AD11" s="190"/>
      <c r="AF11" s="191"/>
      <c r="AG11" s="190"/>
      <c r="AI11" s="191"/>
      <c r="AJ11" s="190"/>
      <c r="AL11" s="191"/>
      <c r="AM11" s="190"/>
      <c r="AO11" s="191"/>
      <c r="AP11" s="190"/>
      <c r="AR11" s="191"/>
      <c r="AS11" s="190"/>
      <c r="AU11" s="191"/>
      <c r="AV11" s="190"/>
      <c r="AX11" s="191"/>
      <c r="AY11" s="190"/>
      <c r="BA11" s="191"/>
      <c r="BB11" s="190"/>
      <c r="BD11" s="191"/>
      <c r="BE11" s="190"/>
      <c r="BG11" s="191"/>
      <c r="BH11" s="190"/>
      <c r="BJ11" s="191"/>
      <c r="BK11" s="190"/>
      <c r="BM11" s="191"/>
      <c r="BN11" s="190"/>
      <c r="BP11" s="191"/>
      <c r="BQ11" s="190"/>
      <c r="BS11" s="191"/>
      <c r="BT11" s="190"/>
      <c r="BV11" s="191"/>
      <c r="BW11" s="190"/>
      <c r="BY11" s="191"/>
    </row>
    <row r="12" spans="1:77" ht="13.5" customHeight="1">
      <c r="F12" s="190"/>
      <c r="H12" s="191"/>
      <c r="L12" s="190"/>
      <c r="N12" s="191"/>
      <c r="O12" s="190"/>
      <c r="Q12" s="191"/>
      <c r="R12" s="190"/>
      <c r="T12" s="191"/>
      <c r="U12" s="190"/>
      <c r="W12" s="191"/>
      <c r="X12" s="190"/>
      <c r="Z12" s="191"/>
      <c r="AA12" s="190"/>
      <c r="AC12" s="191"/>
      <c r="AD12" s="190"/>
      <c r="AF12" s="191"/>
      <c r="AG12" s="190"/>
      <c r="AI12" s="191"/>
      <c r="AJ12" s="190"/>
      <c r="AL12" s="191"/>
      <c r="AM12" s="190"/>
      <c r="AO12" s="191"/>
      <c r="AP12" s="190"/>
      <c r="AR12" s="191"/>
      <c r="AS12" s="190"/>
      <c r="AU12" s="191"/>
      <c r="AV12" s="190"/>
      <c r="AX12" s="191"/>
      <c r="AY12" s="190"/>
      <c r="BA12" s="191"/>
      <c r="BB12" s="190"/>
      <c r="BD12" s="191"/>
      <c r="BE12" s="190"/>
      <c r="BG12" s="191"/>
      <c r="BH12" s="190"/>
      <c r="BJ12" s="191"/>
      <c r="BK12" s="190"/>
      <c r="BM12" s="191"/>
      <c r="BN12" s="190"/>
      <c r="BP12" s="191"/>
      <c r="BQ12" s="190"/>
      <c r="BS12" s="191"/>
      <c r="BT12" s="190"/>
      <c r="BV12" s="191"/>
      <c r="BW12" s="190"/>
      <c r="BY12" s="191"/>
    </row>
    <row r="13" spans="1:77" ht="13.5" customHeight="1">
      <c r="A13" s="192"/>
      <c r="F13" s="190"/>
      <c r="H13" s="191"/>
      <c r="L13" s="190"/>
      <c r="N13" s="191"/>
      <c r="O13" s="190"/>
      <c r="Q13" s="191"/>
      <c r="R13" s="190"/>
      <c r="T13" s="191"/>
      <c r="U13" s="190"/>
      <c r="W13" s="191"/>
      <c r="X13" s="190"/>
      <c r="Z13" s="191"/>
      <c r="AA13" s="190"/>
      <c r="AC13" s="191"/>
      <c r="AD13" s="190"/>
      <c r="AF13" s="191"/>
      <c r="AG13" s="190"/>
      <c r="AI13" s="191"/>
      <c r="AJ13" s="190"/>
      <c r="AL13" s="191"/>
      <c r="AM13" s="190"/>
      <c r="AO13" s="191"/>
      <c r="AP13" s="190"/>
      <c r="AR13" s="191"/>
      <c r="AS13" s="190"/>
      <c r="AU13" s="191"/>
      <c r="AV13" s="190"/>
      <c r="AX13" s="191"/>
      <c r="AY13" s="190"/>
      <c r="BA13" s="191"/>
      <c r="BB13" s="190"/>
      <c r="BD13" s="191"/>
      <c r="BE13" s="190"/>
      <c r="BG13" s="191"/>
      <c r="BH13" s="190"/>
      <c r="BJ13" s="191"/>
      <c r="BK13" s="190"/>
      <c r="BM13" s="191"/>
      <c r="BN13" s="190"/>
      <c r="BP13" s="191"/>
      <c r="BQ13" s="190"/>
      <c r="BS13" s="191"/>
      <c r="BT13" s="190"/>
      <c r="BV13" s="191"/>
      <c r="BW13" s="190"/>
      <c r="BY13" s="191"/>
    </row>
    <row r="14" spans="1:77" ht="13.5" customHeight="1">
      <c r="F14" s="190"/>
      <c r="H14" s="191"/>
      <c r="L14" s="190"/>
      <c r="N14" s="191"/>
      <c r="O14" s="190"/>
      <c r="Q14" s="191"/>
      <c r="R14" s="190"/>
      <c r="T14" s="191"/>
      <c r="U14" s="190"/>
      <c r="W14" s="191"/>
      <c r="X14" s="190"/>
      <c r="Z14" s="191"/>
      <c r="AA14" s="190"/>
      <c r="AC14" s="191"/>
      <c r="AD14" s="190"/>
      <c r="AF14" s="191"/>
      <c r="AG14" s="190"/>
      <c r="AI14" s="191"/>
      <c r="AJ14" s="190"/>
      <c r="AL14" s="191"/>
      <c r="AM14" s="190"/>
      <c r="AO14" s="191"/>
      <c r="AP14" s="190"/>
      <c r="AR14" s="191"/>
      <c r="AS14" s="190"/>
      <c r="AU14" s="191"/>
      <c r="AV14" s="190"/>
      <c r="AX14" s="191"/>
      <c r="AY14" s="190"/>
      <c r="BA14" s="191"/>
      <c r="BB14" s="190"/>
      <c r="BD14" s="191"/>
      <c r="BE14" s="190"/>
      <c r="BG14" s="191"/>
      <c r="BH14" s="190"/>
      <c r="BJ14" s="191"/>
      <c r="BK14" s="190"/>
      <c r="BM14" s="191"/>
      <c r="BN14" s="190"/>
      <c r="BP14" s="191"/>
      <c r="BQ14" s="190"/>
      <c r="BS14" s="191"/>
      <c r="BT14" s="190"/>
      <c r="BV14" s="191"/>
      <c r="BW14" s="190"/>
      <c r="BY14" s="191"/>
    </row>
    <row r="15" spans="1:77" ht="13.5" customHeight="1">
      <c r="F15" s="190"/>
      <c r="H15" s="191"/>
      <c r="L15" s="190"/>
      <c r="N15" s="191"/>
      <c r="O15" s="190"/>
      <c r="Q15" s="191"/>
      <c r="R15" s="190"/>
      <c r="T15" s="191"/>
      <c r="U15" s="190"/>
      <c r="W15" s="191"/>
      <c r="X15" s="190"/>
      <c r="Z15" s="191"/>
      <c r="AA15" s="190"/>
      <c r="AC15" s="191"/>
      <c r="AD15" s="190"/>
      <c r="AF15" s="191"/>
      <c r="AG15" s="190"/>
      <c r="AI15" s="191"/>
      <c r="AJ15" s="190"/>
      <c r="AL15" s="191"/>
      <c r="AM15" s="190"/>
      <c r="AO15" s="191"/>
      <c r="AP15" s="190"/>
      <c r="AR15" s="191"/>
      <c r="AS15" s="190"/>
      <c r="AU15" s="191"/>
      <c r="AV15" s="190"/>
      <c r="AX15" s="191"/>
      <c r="AY15" s="190"/>
      <c r="BA15" s="191"/>
      <c r="BB15" s="190"/>
      <c r="BD15" s="191"/>
      <c r="BE15" s="190"/>
      <c r="BG15" s="191"/>
      <c r="BH15" s="190"/>
      <c r="BJ15" s="191"/>
      <c r="BK15" s="190"/>
      <c r="BM15" s="191"/>
      <c r="BN15" s="190"/>
      <c r="BP15" s="191"/>
      <c r="BQ15" s="190"/>
      <c r="BS15" s="191"/>
      <c r="BT15" s="190"/>
      <c r="BV15" s="191"/>
      <c r="BW15" s="190"/>
      <c r="BY15" s="191"/>
    </row>
    <row r="16" spans="1:77" ht="13.5" customHeight="1">
      <c r="F16" s="190"/>
      <c r="H16" s="191"/>
      <c r="L16" s="190"/>
      <c r="N16" s="191"/>
      <c r="O16" s="190"/>
      <c r="Q16" s="191"/>
      <c r="R16" s="190"/>
      <c r="T16" s="191"/>
      <c r="U16" s="190"/>
      <c r="W16" s="191"/>
      <c r="X16" s="190"/>
      <c r="Z16" s="191"/>
      <c r="AA16" s="190"/>
      <c r="AC16" s="191"/>
      <c r="AD16" s="190"/>
      <c r="AF16" s="191"/>
      <c r="AG16" s="190"/>
      <c r="AI16" s="191"/>
      <c r="AJ16" s="190"/>
      <c r="AL16" s="191"/>
      <c r="AM16" s="190"/>
      <c r="AO16" s="191"/>
      <c r="AP16" s="190"/>
      <c r="AR16" s="191"/>
      <c r="AS16" s="190"/>
      <c r="AU16" s="191"/>
      <c r="AV16" s="190"/>
      <c r="AX16" s="191"/>
      <c r="AY16" s="190"/>
      <c r="BA16" s="191"/>
      <c r="BB16" s="190"/>
      <c r="BD16" s="191"/>
      <c r="BE16" s="190"/>
      <c r="BG16" s="191"/>
      <c r="BH16" s="190"/>
      <c r="BJ16" s="191"/>
      <c r="BK16" s="190"/>
      <c r="BM16" s="191"/>
      <c r="BN16" s="190"/>
      <c r="BP16" s="191"/>
      <c r="BQ16" s="190"/>
      <c r="BS16" s="191"/>
      <c r="BT16" s="190"/>
      <c r="BV16" s="191"/>
      <c r="BW16" s="190"/>
      <c r="BY16" s="191"/>
    </row>
    <row r="17" spans="1:77" ht="13.5" customHeight="1">
      <c r="F17" s="190"/>
      <c r="H17" s="191"/>
      <c r="L17" s="190"/>
      <c r="N17" s="191"/>
      <c r="O17" s="190"/>
      <c r="Q17" s="191"/>
      <c r="R17" s="190"/>
      <c r="T17" s="191"/>
      <c r="U17" s="190"/>
      <c r="W17" s="191"/>
      <c r="X17" s="190"/>
      <c r="Z17" s="191"/>
      <c r="AA17" s="190"/>
      <c r="AC17" s="191"/>
      <c r="AD17" s="190"/>
      <c r="AF17" s="191"/>
      <c r="AG17" s="190"/>
      <c r="AI17" s="191"/>
      <c r="AJ17" s="190"/>
      <c r="AL17" s="191"/>
      <c r="AM17" s="190"/>
      <c r="AO17" s="191"/>
      <c r="AP17" s="190"/>
      <c r="AR17" s="191"/>
      <c r="AS17" s="190"/>
      <c r="AU17" s="191"/>
      <c r="AV17" s="190"/>
      <c r="AX17" s="191"/>
      <c r="AY17" s="190"/>
      <c r="BA17" s="191"/>
      <c r="BB17" s="190"/>
      <c r="BD17" s="191"/>
      <c r="BE17" s="190"/>
      <c r="BG17" s="191"/>
      <c r="BH17" s="190"/>
      <c r="BJ17" s="191"/>
      <c r="BK17" s="190"/>
      <c r="BM17" s="191"/>
      <c r="BN17" s="190"/>
      <c r="BP17" s="191"/>
      <c r="BQ17" s="190"/>
      <c r="BS17" s="191"/>
      <c r="BT17" s="190"/>
      <c r="BV17" s="191"/>
      <c r="BW17" s="190"/>
      <c r="BY17" s="191"/>
    </row>
    <row r="18" spans="1:77" ht="13.5" customHeight="1">
      <c r="F18" s="190"/>
      <c r="H18" s="191"/>
      <c r="L18" s="190"/>
      <c r="N18" s="191"/>
      <c r="O18" s="190"/>
      <c r="Q18" s="191"/>
      <c r="R18" s="190"/>
      <c r="T18" s="191"/>
      <c r="U18" s="190"/>
      <c r="W18" s="191"/>
      <c r="X18" s="190"/>
      <c r="Z18" s="191"/>
      <c r="AA18" s="190"/>
      <c r="AC18" s="191"/>
      <c r="AD18" s="190"/>
      <c r="AF18" s="191"/>
      <c r="AG18" s="190"/>
      <c r="AI18" s="191"/>
      <c r="AJ18" s="190"/>
      <c r="AL18" s="191"/>
      <c r="AM18" s="190"/>
      <c r="AO18" s="191"/>
      <c r="AP18" s="190"/>
      <c r="AR18" s="191"/>
      <c r="AS18" s="190"/>
      <c r="AU18" s="191"/>
      <c r="AV18" s="190"/>
      <c r="AX18" s="191"/>
      <c r="AY18" s="190"/>
      <c r="BA18" s="191"/>
      <c r="BB18" s="190"/>
      <c r="BD18" s="191"/>
      <c r="BE18" s="190"/>
      <c r="BG18" s="191"/>
      <c r="BH18" s="190"/>
      <c r="BJ18" s="191"/>
      <c r="BK18" s="190"/>
      <c r="BM18" s="191"/>
      <c r="BN18" s="190"/>
      <c r="BP18" s="191"/>
      <c r="BQ18" s="190"/>
      <c r="BS18" s="191"/>
      <c r="BT18" s="190"/>
      <c r="BV18" s="191"/>
      <c r="BW18" s="190"/>
      <c r="BY18" s="191"/>
    </row>
    <row r="19" spans="1:77" ht="13.5" customHeight="1">
      <c r="F19" s="190"/>
      <c r="H19" s="191"/>
      <c r="L19" s="190"/>
      <c r="N19" s="191"/>
      <c r="O19" s="190"/>
      <c r="Q19" s="191"/>
      <c r="R19" s="190"/>
      <c r="T19" s="191"/>
      <c r="U19" s="190"/>
      <c r="W19" s="191"/>
      <c r="X19" s="190"/>
      <c r="Z19" s="191"/>
      <c r="AA19" s="190"/>
      <c r="AC19" s="191"/>
      <c r="AD19" s="190"/>
      <c r="AF19" s="191"/>
      <c r="AG19" s="190"/>
      <c r="AI19" s="191"/>
      <c r="AJ19" s="190"/>
      <c r="AL19" s="191"/>
      <c r="AM19" s="190"/>
      <c r="AO19" s="191"/>
      <c r="AP19" s="190"/>
      <c r="AR19" s="191"/>
      <c r="AS19" s="190"/>
      <c r="AU19" s="191"/>
      <c r="AV19" s="190"/>
      <c r="AX19" s="191"/>
      <c r="AY19" s="190"/>
      <c r="BA19" s="191"/>
      <c r="BB19" s="190"/>
      <c r="BD19" s="191"/>
      <c r="BE19" s="190"/>
      <c r="BG19" s="191"/>
      <c r="BH19" s="190"/>
      <c r="BJ19" s="191"/>
      <c r="BK19" s="190"/>
      <c r="BM19" s="191"/>
      <c r="BN19" s="190"/>
      <c r="BP19" s="191"/>
      <c r="BQ19" s="190"/>
      <c r="BS19" s="191"/>
      <c r="BT19" s="190"/>
      <c r="BV19" s="191"/>
      <c r="BW19" s="190"/>
      <c r="BY19" s="191"/>
    </row>
    <row r="20" spans="1:77" ht="13.5" customHeight="1">
      <c r="F20" s="190"/>
      <c r="H20" s="191"/>
      <c r="L20" s="190"/>
      <c r="N20" s="191"/>
      <c r="O20" s="190"/>
      <c r="Q20" s="191"/>
      <c r="R20" s="190"/>
      <c r="T20" s="191"/>
      <c r="U20" s="190"/>
      <c r="W20" s="191"/>
      <c r="X20" s="190"/>
      <c r="Z20" s="191"/>
      <c r="AA20" s="190"/>
      <c r="AC20" s="191"/>
      <c r="AD20" s="190"/>
      <c r="AF20" s="191"/>
      <c r="AG20" s="190"/>
      <c r="AI20" s="191"/>
      <c r="AJ20" s="190"/>
      <c r="AL20" s="191"/>
      <c r="AM20" s="190"/>
      <c r="AO20" s="191"/>
      <c r="AP20" s="190"/>
      <c r="AR20" s="191"/>
      <c r="AS20" s="190"/>
      <c r="AU20" s="191"/>
      <c r="AV20" s="190"/>
      <c r="AX20" s="191"/>
      <c r="AY20" s="190"/>
      <c r="BA20" s="191"/>
      <c r="BB20" s="190"/>
      <c r="BD20" s="191"/>
      <c r="BE20" s="190"/>
      <c r="BG20" s="191"/>
      <c r="BH20" s="190"/>
      <c r="BJ20" s="191"/>
      <c r="BK20" s="190"/>
      <c r="BM20" s="191"/>
      <c r="BN20" s="190"/>
      <c r="BP20" s="191"/>
      <c r="BQ20" s="190"/>
      <c r="BS20" s="191"/>
      <c r="BT20" s="190"/>
      <c r="BV20" s="191"/>
      <c r="BW20" s="190"/>
      <c r="BY20" s="191"/>
    </row>
    <row r="21" spans="1:77" ht="13.5" customHeight="1">
      <c r="F21" s="190"/>
      <c r="H21" s="191"/>
      <c r="L21" s="190"/>
      <c r="N21" s="191"/>
      <c r="O21" s="190"/>
      <c r="Q21" s="191"/>
      <c r="R21" s="190"/>
      <c r="T21" s="191"/>
      <c r="U21" s="190"/>
      <c r="W21" s="191"/>
      <c r="X21" s="190"/>
      <c r="Z21" s="191"/>
      <c r="AA21" s="190"/>
      <c r="AC21" s="191"/>
      <c r="AD21" s="190"/>
      <c r="AF21" s="191"/>
      <c r="AG21" s="190"/>
      <c r="AI21" s="191"/>
      <c r="AJ21" s="190"/>
      <c r="AL21" s="191"/>
      <c r="AM21" s="190"/>
      <c r="AO21" s="191"/>
      <c r="AP21" s="190"/>
      <c r="AR21" s="191"/>
      <c r="AS21" s="190"/>
      <c r="AU21" s="191"/>
      <c r="AV21" s="190"/>
      <c r="AX21" s="191"/>
      <c r="AY21" s="190"/>
      <c r="BA21" s="191"/>
      <c r="BB21" s="190"/>
      <c r="BD21" s="191"/>
      <c r="BE21" s="190"/>
      <c r="BG21" s="191"/>
      <c r="BH21" s="190"/>
      <c r="BJ21" s="191"/>
      <c r="BK21" s="190"/>
      <c r="BM21" s="191"/>
      <c r="BN21" s="190"/>
      <c r="BP21" s="191"/>
      <c r="BQ21" s="190"/>
      <c r="BS21" s="191"/>
      <c r="BT21" s="190"/>
      <c r="BV21" s="191"/>
      <c r="BW21" s="190"/>
      <c r="BY21" s="191"/>
    </row>
    <row r="22" spans="1:77" ht="13.5" customHeight="1">
      <c r="F22" s="190"/>
      <c r="H22" s="191"/>
      <c r="L22" s="190"/>
      <c r="N22" s="191"/>
      <c r="O22" s="190"/>
      <c r="Q22" s="191"/>
      <c r="R22" s="190"/>
      <c r="T22" s="191"/>
      <c r="U22" s="190"/>
      <c r="W22" s="191"/>
      <c r="X22" s="190"/>
      <c r="Z22" s="191"/>
      <c r="AA22" s="190"/>
      <c r="AC22" s="191"/>
      <c r="AD22" s="190"/>
      <c r="AF22" s="191"/>
      <c r="AG22" s="190"/>
      <c r="AI22" s="191"/>
      <c r="AJ22" s="190"/>
      <c r="AL22" s="191"/>
      <c r="AM22" s="190"/>
      <c r="AO22" s="191"/>
      <c r="AP22" s="190"/>
      <c r="AR22" s="191"/>
      <c r="AS22" s="190"/>
      <c r="AU22" s="191"/>
      <c r="AV22" s="190"/>
      <c r="AX22" s="191"/>
      <c r="AY22" s="190"/>
      <c r="BA22" s="191"/>
      <c r="BB22" s="190"/>
      <c r="BD22" s="191"/>
      <c r="BE22" s="190"/>
      <c r="BG22" s="191"/>
      <c r="BH22" s="190"/>
      <c r="BJ22" s="191"/>
      <c r="BK22" s="190"/>
      <c r="BM22" s="191"/>
      <c r="BN22" s="190"/>
      <c r="BP22" s="191"/>
      <c r="BQ22" s="190"/>
      <c r="BS22" s="191"/>
      <c r="BT22" s="190"/>
      <c r="BV22" s="191"/>
      <c r="BW22" s="190"/>
      <c r="BY22" s="191"/>
    </row>
    <row r="23" spans="1:77" ht="13.5" customHeight="1">
      <c r="F23" s="190"/>
      <c r="H23" s="191"/>
      <c r="L23" s="190"/>
      <c r="N23" s="191"/>
      <c r="O23" s="190"/>
      <c r="Q23" s="191"/>
      <c r="R23" s="190"/>
      <c r="T23" s="191"/>
      <c r="U23" s="190"/>
      <c r="W23" s="191"/>
      <c r="X23" s="190"/>
      <c r="Z23" s="191"/>
      <c r="AA23" s="190"/>
      <c r="AC23" s="191"/>
      <c r="AD23" s="190"/>
      <c r="AF23" s="191"/>
      <c r="AG23" s="190"/>
      <c r="AI23" s="191"/>
      <c r="AJ23" s="190"/>
      <c r="AL23" s="191"/>
      <c r="AM23" s="190"/>
      <c r="AO23" s="191"/>
      <c r="AP23" s="190"/>
      <c r="AR23" s="191"/>
      <c r="AS23" s="190"/>
      <c r="AU23" s="191"/>
      <c r="AV23" s="190"/>
      <c r="AX23" s="191"/>
      <c r="AY23" s="190"/>
      <c r="BA23" s="191"/>
      <c r="BB23" s="190"/>
      <c r="BD23" s="191"/>
      <c r="BE23" s="190"/>
      <c r="BG23" s="191"/>
      <c r="BH23" s="190"/>
      <c r="BJ23" s="191"/>
      <c r="BK23" s="190"/>
      <c r="BM23" s="191"/>
      <c r="BN23" s="190"/>
      <c r="BP23" s="191"/>
      <c r="BQ23" s="190"/>
      <c r="BS23" s="191"/>
      <c r="BT23" s="190"/>
      <c r="BV23" s="191"/>
      <c r="BW23" s="190"/>
      <c r="BY23" s="191"/>
    </row>
    <row r="24" spans="1:77" ht="13.5" customHeight="1">
      <c r="A24" s="193"/>
      <c r="F24" s="190"/>
      <c r="H24" s="191"/>
      <c r="L24" s="190"/>
      <c r="N24" s="191"/>
      <c r="O24" s="190"/>
      <c r="Q24" s="191"/>
      <c r="R24" s="190"/>
      <c r="T24" s="191"/>
      <c r="U24" s="190"/>
      <c r="W24" s="191"/>
      <c r="X24" s="190"/>
      <c r="Z24" s="191"/>
      <c r="AA24" s="190"/>
      <c r="AC24" s="191"/>
      <c r="AD24" s="190"/>
      <c r="AF24" s="191"/>
      <c r="AG24" s="190"/>
      <c r="AI24" s="191"/>
      <c r="AJ24" s="190"/>
      <c r="AL24" s="191"/>
      <c r="AM24" s="190"/>
      <c r="AO24" s="191"/>
      <c r="AP24" s="190"/>
      <c r="AR24" s="191"/>
      <c r="AS24" s="190"/>
      <c r="AU24" s="191"/>
      <c r="AV24" s="190"/>
      <c r="AX24" s="191"/>
      <c r="AY24" s="190"/>
      <c r="BA24" s="191"/>
      <c r="BB24" s="190"/>
      <c r="BD24" s="191"/>
      <c r="BE24" s="190"/>
      <c r="BG24" s="191"/>
      <c r="BH24" s="190"/>
      <c r="BJ24" s="191"/>
      <c r="BK24" s="190"/>
      <c r="BM24" s="191"/>
      <c r="BN24" s="190"/>
      <c r="BP24" s="191"/>
      <c r="BQ24" s="190"/>
      <c r="BS24" s="191"/>
      <c r="BT24" s="190"/>
      <c r="BV24" s="191"/>
      <c r="BW24" s="190"/>
      <c r="BY24" s="191"/>
    </row>
    <row r="25" spans="1:77" ht="13.5" customHeight="1">
      <c r="F25" s="190"/>
      <c r="H25" s="191"/>
      <c r="L25" s="190"/>
      <c r="N25" s="191"/>
      <c r="O25" s="190"/>
      <c r="Q25" s="191"/>
      <c r="R25" s="190"/>
      <c r="T25" s="191"/>
      <c r="U25" s="190"/>
      <c r="W25" s="191"/>
      <c r="X25" s="190"/>
      <c r="Z25" s="191"/>
      <c r="AA25" s="190"/>
      <c r="AC25" s="191"/>
      <c r="AD25" s="190"/>
      <c r="AF25" s="191"/>
      <c r="AG25" s="190"/>
      <c r="AI25" s="191"/>
      <c r="AJ25" s="190"/>
      <c r="AL25" s="191"/>
      <c r="AM25" s="190"/>
      <c r="AO25" s="191"/>
      <c r="AP25" s="190"/>
      <c r="AR25" s="191"/>
      <c r="AS25" s="190"/>
      <c r="AU25" s="191"/>
      <c r="AV25" s="190"/>
      <c r="AX25" s="191"/>
      <c r="AY25" s="190"/>
      <c r="BA25" s="191"/>
      <c r="BB25" s="190"/>
      <c r="BD25" s="191"/>
      <c r="BE25" s="190"/>
      <c r="BG25" s="191"/>
      <c r="BH25" s="190"/>
      <c r="BJ25" s="191"/>
      <c r="BK25" s="190"/>
      <c r="BM25" s="191"/>
      <c r="BN25" s="190"/>
      <c r="BP25" s="191"/>
      <c r="BQ25" s="190"/>
      <c r="BS25" s="191"/>
      <c r="BT25" s="190"/>
      <c r="BV25" s="191"/>
      <c r="BW25" s="190"/>
      <c r="BY25" s="191"/>
    </row>
    <row r="26" spans="1:77" ht="13.5" customHeight="1">
      <c r="F26" s="190"/>
      <c r="H26" s="191"/>
      <c r="L26" s="190"/>
      <c r="N26" s="191"/>
      <c r="O26" s="190"/>
      <c r="Q26" s="191"/>
      <c r="R26" s="190"/>
      <c r="T26" s="191"/>
      <c r="U26" s="190"/>
      <c r="W26" s="191"/>
      <c r="X26" s="190"/>
      <c r="Z26" s="191"/>
      <c r="AA26" s="190"/>
      <c r="AC26" s="191"/>
      <c r="AD26" s="190"/>
      <c r="AF26" s="191"/>
      <c r="AG26" s="190"/>
      <c r="AI26" s="191"/>
      <c r="AJ26" s="190"/>
      <c r="AL26" s="191"/>
      <c r="AM26" s="190"/>
      <c r="AO26" s="191"/>
      <c r="AP26" s="190"/>
      <c r="AR26" s="191"/>
      <c r="AS26" s="190"/>
      <c r="AU26" s="191"/>
      <c r="AV26" s="190"/>
      <c r="AX26" s="191"/>
      <c r="AY26" s="190"/>
      <c r="BA26" s="191"/>
      <c r="BB26" s="190"/>
      <c r="BD26" s="191"/>
      <c r="BE26" s="190"/>
      <c r="BG26" s="191"/>
      <c r="BH26" s="190"/>
      <c r="BJ26" s="191"/>
      <c r="BK26" s="190"/>
      <c r="BM26" s="191"/>
      <c r="BN26" s="190"/>
      <c r="BP26" s="191"/>
      <c r="BQ26" s="190"/>
      <c r="BS26" s="191"/>
      <c r="BT26" s="190"/>
      <c r="BV26" s="191"/>
      <c r="BW26" s="190"/>
      <c r="BY26" s="191"/>
    </row>
    <row r="27" spans="1:77" ht="13.5" customHeight="1">
      <c r="F27" s="190"/>
      <c r="H27" s="191"/>
      <c r="J27" s="194"/>
      <c r="L27" s="190"/>
      <c r="N27" s="191"/>
      <c r="O27" s="190"/>
      <c r="Q27" s="191"/>
      <c r="R27" s="190"/>
      <c r="T27" s="191"/>
      <c r="U27" s="190"/>
      <c r="W27" s="191"/>
      <c r="X27" s="190"/>
      <c r="Z27" s="191"/>
      <c r="AA27" s="190"/>
      <c r="AC27" s="191"/>
      <c r="AD27" s="190"/>
      <c r="AF27" s="191"/>
      <c r="AG27" s="190"/>
      <c r="AI27" s="191"/>
      <c r="AJ27" s="190"/>
      <c r="AL27" s="191"/>
      <c r="AM27" s="190"/>
      <c r="AO27" s="191"/>
      <c r="AP27" s="190"/>
      <c r="AR27" s="191"/>
      <c r="AS27" s="190"/>
      <c r="AU27" s="191"/>
      <c r="AV27" s="190"/>
      <c r="AX27" s="191"/>
      <c r="AY27" s="190"/>
      <c r="BA27" s="191"/>
      <c r="BB27" s="190"/>
      <c r="BD27" s="191"/>
      <c r="BE27" s="190"/>
      <c r="BG27" s="191"/>
      <c r="BH27" s="190"/>
      <c r="BJ27" s="191"/>
      <c r="BK27" s="190"/>
      <c r="BM27" s="191"/>
      <c r="BN27" s="190"/>
      <c r="BP27" s="191"/>
      <c r="BQ27" s="190"/>
      <c r="BS27" s="191"/>
      <c r="BT27" s="190"/>
      <c r="BV27" s="191"/>
      <c r="BW27" s="190"/>
      <c r="BY27" s="191"/>
    </row>
    <row r="28" spans="1:77" ht="13.5" customHeight="1">
      <c r="F28" s="190"/>
      <c r="H28" s="191"/>
      <c r="L28" s="190"/>
      <c r="N28" s="191"/>
      <c r="O28" s="190"/>
      <c r="Q28" s="191"/>
      <c r="R28" s="190"/>
      <c r="T28" s="191"/>
      <c r="U28" s="190"/>
      <c r="W28" s="191"/>
      <c r="X28" s="190"/>
      <c r="Z28" s="191"/>
      <c r="AA28" s="190"/>
      <c r="AC28" s="191"/>
      <c r="AD28" s="190"/>
      <c r="AF28" s="191"/>
      <c r="AG28" s="190"/>
      <c r="AI28" s="191"/>
      <c r="AJ28" s="190"/>
      <c r="AL28" s="191"/>
      <c r="AM28" s="190"/>
      <c r="AO28" s="191"/>
      <c r="AP28" s="190"/>
      <c r="AR28" s="191"/>
      <c r="AS28" s="190"/>
      <c r="AU28" s="191"/>
      <c r="AV28" s="190"/>
      <c r="AX28" s="191"/>
      <c r="AY28" s="190"/>
      <c r="BA28" s="191"/>
      <c r="BB28" s="190"/>
      <c r="BD28" s="191"/>
      <c r="BE28" s="190"/>
      <c r="BG28" s="191"/>
      <c r="BH28" s="190"/>
      <c r="BJ28" s="191"/>
      <c r="BK28" s="190"/>
      <c r="BM28" s="191"/>
      <c r="BN28" s="190"/>
      <c r="BP28" s="191"/>
      <c r="BQ28" s="190"/>
      <c r="BS28" s="191"/>
      <c r="BT28" s="190"/>
      <c r="BV28" s="191"/>
      <c r="BW28" s="190"/>
      <c r="BY28" s="191"/>
    </row>
    <row r="29" spans="1:77" ht="13.5" customHeight="1">
      <c r="F29" s="190"/>
      <c r="H29" s="191"/>
      <c r="L29" s="190"/>
      <c r="N29" s="191"/>
      <c r="O29" s="190"/>
      <c r="Q29" s="191"/>
      <c r="R29" s="190"/>
      <c r="T29" s="191"/>
      <c r="U29" s="190"/>
      <c r="W29" s="191"/>
      <c r="X29" s="190"/>
      <c r="Z29" s="191"/>
      <c r="AA29" s="190"/>
      <c r="AC29" s="191"/>
      <c r="AD29" s="190"/>
      <c r="AF29" s="191"/>
      <c r="AG29" s="190"/>
      <c r="AI29" s="191"/>
      <c r="AJ29" s="190"/>
      <c r="AL29" s="191"/>
      <c r="AM29" s="190"/>
      <c r="AO29" s="191"/>
      <c r="AP29" s="190"/>
      <c r="AR29" s="191"/>
      <c r="AS29" s="190"/>
      <c r="AU29" s="191"/>
      <c r="AV29" s="190"/>
      <c r="AX29" s="191"/>
      <c r="AY29" s="190"/>
      <c r="BA29" s="191"/>
      <c r="BB29" s="190"/>
      <c r="BD29" s="191"/>
      <c r="BE29" s="190"/>
      <c r="BG29" s="191"/>
      <c r="BH29" s="190"/>
      <c r="BJ29" s="191"/>
      <c r="BK29" s="190"/>
      <c r="BM29" s="191"/>
      <c r="BN29" s="190"/>
      <c r="BP29" s="191"/>
      <c r="BQ29" s="190"/>
      <c r="BS29" s="191"/>
      <c r="BT29" s="190"/>
      <c r="BV29" s="191"/>
      <c r="BW29" s="190"/>
      <c r="BY29" s="191"/>
    </row>
    <row r="30" spans="1:77" ht="13.5" customHeight="1">
      <c r="F30" s="190"/>
      <c r="H30" s="191"/>
      <c r="L30" s="190"/>
      <c r="N30" s="191"/>
      <c r="O30" s="190"/>
      <c r="Q30" s="191"/>
      <c r="R30" s="190"/>
      <c r="T30" s="191"/>
      <c r="U30" s="190"/>
      <c r="W30" s="191"/>
      <c r="X30" s="190"/>
      <c r="Z30" s="191"/>
      <c r="AA30" s="190"/>
      <c r="AC30" s="191"/>
      <c r="AD30" s="190"/>
      <c r="AF30" s="191"/>
      <c r="AG30" s="190"/>
      <c r="AI30" s="191"/>
      <c r="AJ30" s="190"/>
      <c r="AL30" s="191"/>
      <c r="AM30" s="190"/>
      <c r="AO30" s="191"/>
      <c r="AP30" s="190"/>
      <c r="AR30" s="191"/>
      <c r="AS30" s="190"/>
      <c r="AU30" s="191"/>
      <c r="AV30" s="190"/>
      <c r="AX30" s="191"/>
      <c r="AY30" s="190"/>
      <c r="BA30" s="191"/>
      <c r="BB30" s="190"/>
      <c r="BD30" s="191"/>
      <c r="BE30" s="190"/>
      <c r="BG30" s="191"/>
      <c r="BH30" s="190"/>
      <c r="BJ30" s="191"/>
      <c r="BK30" s="190"/>
      <c r="BM30" s="191"/>
      <c r="BN30" s="190"/>
      <c r="BP30" s="191"/>
      <c r="BQ30" s="190"/>
      <c r="BS30" s="191"/>
      <c r="BT30" s="190"/>
      <c r="BV30" s="191"/>
      <c r="BW30" s="190"/>
      <c r="BY30" s="191"/>
    </row>
    <row r="31" spans="1:77" ht="13.5" customHeight="1">
      <c r="F31" s="190"/>
      <c r="H31" s="191"/>
      <c r="L31" s="190"/>
      <c r="N31" s="191"/>
      <c r="O31" s="190"/>
      <c r="Q31" s="191"/>
      <c r="R31" s="190"/>
      <c r="T31" s="191"/>
      <c r="U31" s="190"/>
      <c r="W31" s="191"/>
      <c r="X31" s="190"/>
      <c r="Z31" s="191"/>
      <c r="AA31" s="190"/>
      <c r="AC31" s="191"/>
      <c r="AD31" s="190"/>
      <c r="AF31" s="191"/>
      <c r="AG31" s="190"/>
      <c r="AI31" s="191"/>
      <c r="AJ31" s="190"/>
      <c r="AL31" s="191"/>
      <c r="AM31" s="190"/>
      <c r="AO31" s="191"/>
      <c r="AP31" s="190"/>
      <c r="AR31" s="191"/>
      <c r="AS31" s="190"/>
      <c r="AU31" s="191"/>
      <c r="AV31" s="190"/>
      <c r="AX31" s="191"/>
      <c r="AY31" s="190"/>
      <c r="BA31" s="191"/>
      <c r="BB31" s="190"/>
      <c r="BD31" s="191"/>
      <c r="BE31" s="190"/>
      <c r="BG31" s="191"/>
      <c r="BH31" s="190"/>
      <c r="BJ31" s="191"/>
      <c r="BK31" s="190"/>
      <c r="BM31" s="191"/>
      <c r="BN31" s="190"/>
      <c r="BP31" s="191"/>
      <c r="BQ31" s="190"/>
      <c r="BS31" s="191"/>
      <c r="BT31" s="190"/>
      <c r="BV31" s="191"/>
      <c r="BW31" s="190"/>
      <c r="BY31" s="191"/>
    </row>
    <row r="32" spans="1:77" ht="13.5" customHeight="1">
      <c r="F32" s="190"/>
      <c r="H32" s="191"/>
      <c r="L32" s="190"/>
      <c r="N32" s="191"/>
      <c r="O32" s="190"/>
      <c r="Q32" s="191"/>
      <c r="R32" s="190"/>
      <c r="T32" s="191"/>
      <c r="U32" s="190"/>
      <c r="W32" s="191"/>
      <c r="X32" s="190"/>
      <c r="Z32" s="191"/>
      <c r="AA32" s="190"/>
      <c r="AC32" s="191"/>
      <c r="AD32" s="190"/>
      <c r="AF32" s="191"/>
      <c r="AG32" s="190"/>
      <c r="AI32" s="191"/>
      <c r="AJ32" s="190"/>
      <c r="AL32" s="191"/>
      <c r="AM32" s="190"/>
      <c r="AO32" s="191"/>
      <c r="AP32" s="190"/>
      <c r="AR32" s="191"/>
      <c r="AS32" s="190"/>
      <c r="AU32" s="191"/>
      <c r="AV32" s="190"/>
      <c r="AX32" s="191"/>
      <c r="AY32" s="190"/>
      <c r="BA32" s="191"/>
      <c r="BB32" s="190"/>
      <c r="BD32" s="191"/>
      <c r="BE32" s="190"/>
      <c r="BG32" s="191"/>
      <c r="BH32" s="190"/>
      <c r="BJ32" s="191"/>
      <c r="BK32" s="190"/>
      <c r="BM32" s="191"/>
      <c r="BN32" s="190"/>
      <c r="BP32" s="191"/>
      <c r="BQ32" s="190"/>
      <c r="BS32" s="191"/>
      <c r="BT32" s="190"/>
      <c r="BV32" s="191"/>
      <c r="BW32" s="190"/>
      <c r="BY32" s="191"/>
    </row>
    <row r="33" spans="1:77" ht="13.5" customHeight="1">
      <c r="F33" s="190"/>
      <c r="H33" s="191"/>
      <c r="L33" s="190"/>
      <c r="N33" s="191"/>
      <c r="O33" s="190"/>
      <c r="Q33" s="191"/>
      <c r="R33" s="190"/>
      <c r="T33" s="191"/>
      <c r="U33" s="190"/>
      <c r="W33" s="191"/>
      <c r="X33" s="190"/>
      <c r="Z33" s="191"/>
      <c r="AA33" s="190"/>
      <c r="AC33" s="191"/>
      <c r="AD33" s="190"/>
      <c r="AF33" s="191"/>
      <c r="AG33" s="190"/>
      <c r="AI33" s="191"/>
      <c r="AJ33" s="190"/>
      <c r="AL33" s="191"/>
      <c r="AM33" s="190"/>
      <c r="AO33" s="191"/>
      <c r="AP33" s="190"/>
      <c r="AR33" s="191"/>
      <c r="AS33" s="190"/>
      <c r="AU33" s="191"/>
      <c r="AV33" s="190"/>
      <c r="AX33" s="191"/>
      <c r="AY33" s="190"/>
      <c r="BA33" s="191"/>
      <c r="BB33" s="190"/>
      <c r="BD33" s="191"/>
      <c r="BE33" s="190"/>
      <c r="BG33" s="191"/>
      <c r="BH33" s="190"/>
      <c r="BJ33" s="191"/>
      <c r="BK33" s="190"/>
      <c r="BM33" s="191"/>
      <c r="BN33" s="190"/>
      <c r="BP33" s="191"/>
      <c r="BQ33" s="190"/>
      <c r="BS33" s="191"/>
      <c r="BT33" s="190"/>
      <c r="BV33" s="191"/>
      <c r="BW33" s="190"/>
      <c r="BY33" s="191"/>
    </row>
    <row r="34" spans="1:77" ht="13.5" customHeight="1">
      <c r="A34" s="193"/>
      <c r="F34" s="190"/>
      <c r="H34" s="191"/>
      <c r="L34" s="190"/>
      <c r="N34" s="191"/>
      <c r="O34" s="190"/>
      <c r="Q34" s="191"/>
      <c r="R34" s="190"/>
      <c r="T34" s="191"/>
      <c r="U34" s="190"/>
      <c r="W34" s="191"/>
      <c r="X34" s="190"/>
      <c r="Z34" s="191"/>
      <c r="AA34" s="190"/>
      <c r="AC34" s="191"/>
      <c r="AD34" s="190"/>
      <c r="AF34" s="191"/>
      <c r="AG34" s="190"/>
      <c r="AI34" s="191"/>
      <c r="AJ34" s="190"/>
      <c r="AL34" s="191"/>
      <c r="AM34" s="190"/>
      <c r="AO34" s="191"/>
      <c r="AP34" s="190"/>
      <c r="AR34" s="191"/>
      <c r="AS34" s="190"/>
      <c r="AU34" s="191"/>
      <c r="AV34" s="190"/>
      <c r="AX34" s="191"/>
      <c r="AY34" s="190"/>
      <c r="BA34" s="191"/>
      <c r="BB34" s="190"/>
      <c r="BD34" s="191"/>
      <c r="BE34" s="190"/>
      <c r="BG34" s="191"/>
      <c r="BH34" s="190"/>
      <c r="BJ34" s="191"/>
      <c r="BK34" s="190"/>
      <c r="BM34" s="191"/>
      <c r="BN34" s="190"/>
      <c r="BP34" s="191"/>
      <c r="BQ34" s="190"/>
      <c r="BS34" s="191"/>
      <c r="BT34" s="190"/>
      <c r="BV34" s="191"/>
      <c r="BW34" s="190"/>
      <c r="BY34" s="191"/>
    </row>
    <row r="35" spans="1:77" ht="13.5" customHeight="1">
      <c r="A35" s="193"/>
      <c r="F35" s="190"/>
      <c r="H35" s="191"/>
      <c r="L35" s="190"/>
      <c r="N35" s="191"/>
      <c r="O35" s="190"/>
      <c r="Q35" s="191"/>
      <c r="R35" s="190"/>
      <c r="T35" s="191"/>
      <c r="U35" s="190"/>
      <c r="W35" s="191"/>
      <c r="X35" s="190"/>
      <c r="Z35" s="191"/>
      <c r="AA35" s="190"/>
      <c r="AC35" s="191"/>
      <c r="AD35" s="190"/>
      <c r="AF35" s="191"/>
      <c r="AG35" s="190"/>
      <c r="AI35" s="191"/>
      <c r="AJ35" s="190"/>
      <c r="AL35" s="191"/>
      <c r="AM35" s="190"/>
      <c r="AO35" s="191"/>
      <c r="AP35" s="190"/>
      <c r="AR35" s="191"/>
      <c r="AS35" s="190"/>
      <c r="AU35" s="191"/>
      <c r="AV35" s="190"/>
      <c r="AX35" s="191"/>
      <c r="AY35" s="190"/>
      <c r="BA35" s="191"/>
      <c r="BB35" s="190"/>
      <c r="BD35" s="191"/>
      <c r="BE35" s="190"/>
      <c r="BG35" s="191"/>
      <c r="BH35" s="190"/>
      <c r="BJ35" s="191"/>
      <c r="BK35" s="190"/>
      <c r="BM35" s="191"/>
      <c r="BN35" s="190"/>
      <c r="BP35" s="191"/>
      <c r="BQ35" s="190"/>
      <c r="BS35" s="191"/>
      <c r="BT35" s="190"/>
      <c r="BV35" s="191"/>
      <c r="BW35" s="190"/>
      <c r="BY35" s="191"/>
    </row>
    <row r="36" spans="1:77" ht="13.5" customHeight="1">
      <c r="A36" s="193"/>
      <c r="F36" s="190"/>
      <c r="H36" s="191"/>
      <c r="L36" s="190"/>
      <c r="N36" s="191"/>
      <c r="O36" s="190"/>
      <c r="Q36" s="191"/>
      <c r="R36" s="190"/>
      <c r="T36" s="191"/>
      <c r="U36" s="190"/>
      <c r="W36" s="191"/>
      <c r="X36" s="190"/>
      <c r="Z36" s="191"/>
      <c r="AA36" s="190"/>
      <c r="AC36" s="191"/>
      <c r="AD36" s="190"/>
      <c r="AF36" s="191"/>
      <c r="AG36" s="190"/>
      <c r="AI36" s="191"/>
      <c r="AJ36" s="190"/>
      <c r="AL36" s="191"/>
      <c r="AM36" s="190"/>
      <c r="AO36" s="191"/>
      <c r="AP36" s="190"/>
      <c r="AR36" s="191"/>
      <c r="AS36" s="190"/>
      <c r="AU36" s="191"/>
      <c r="AV36" s="190"/>
      <c r="AX36" s="191"/>
      <c r="AY36" s="190"/>
      <c r="BA36" s="191"/>
      <c r="BB36" s="190"/>
      <c r="BD36" s="191"/>
      <c r="BE36" s="190"/>
      <c r="BG36" s="191"/>
      <c r="BH36" s="190"/>
      <c r="BJ36" s="191"/>
      <c r="BK36" s="190"/>
      <c r="BM36" s="191"/>
      <c r="BN36" s="190"/>
      <c r="BP36" s="191"/>
      <c r="BQ36" s="190"/>
      <c r="BS36" s="191"/>
      <c r="BT36" s="190"/>
      <c r="BV36" s="191"/>
      <c r="BW36" s="190"/>
      <c r="BY36" s="191"/>
    </row>
    <row r="37" spans="1:77" ht="13.5" customHeight="1">
      <c r="F37" s="190"/>
      <c r="H37" s="191"/>
      <c r="L37" s="190"/>
      <c r="N37" s="191"/>
      <c r="O37" s="190"/>
      <c r="Q37" s="191"/>
      <c r="R37" s="190"/>
      <c r="T37" s="191"/>
      <c r="U37" s="190"/>
      <c r="W37" s="191"/>
      <c r="X37" s="190"/>
      <c r="Z37" s="191"/>
      <c r="AA37" s="190"/>
      <c r="AC37" s="191"/>
      <c r="AD37" s="190"/>
      <c r="AF37" s="191"/>
      <c r="AG37" s="190"/>
      <c r="AI37" s="191"/>
      <c r="AJ37" s="190"/>
      <c r="AL37" s="191"/>
      <c r="AM37" s="190"/>
      <c r="AO37" s="191"/>
      <c r="AP37" s="190"/>
      <c r="AR37" s="191"/>
      <c r="AS37" s="190"/>
      <c r="AU37" s="191"/>
      <c r="AV37" s="190"/>
      <c r="AX37" s="191"/>
      <c r="AY37" s="190"/>
      <c r="BA37" s="191"/>
      <c r="BB37" s="190"/>
      <c r="BD37" s="191"/>
      <c r="BE37" s="190"/>
      <c r="BG37" s="191"/>
      <c r="BH37" s="190"/>
      <c r="BJ37" s="191"/>
      <c r="BK37" s="190"/>
      <c r="BM37" s="191"/>
      <c r="BN37" s="190"/>
      <c r="BP37" s="191"/>
      <c r="BQ37" s="190"/>
      <c r="BS37" s="191"/>
      <c r="BT37" s="190"/>
      <c r="BV37" s="191"/>
      <c r="BW37" s="190"/>
      <c r="BY37" s="191"/>
    </row>
    <row r="38" spans="1:77" ht="13.5" customHeight="1">
      <c r="F38" s="190"/>
      <c r="H38" s="191"/>
      <c r="L38" s="190"/>
      <c r="N38" s="191"/>
      <c r="O38" s="190"/>
      <c r="Q38" s="191"/>
      <c r="R38" s="190"/>
      <c r="T38" s="191"/>
      <c r="U38" s="190"/>
      <c r="W38" s="191"/>
      <c r="X38" s="190"/>
      <c r="Z38" s="191"/>
      <c r="AA38" s="190"/>
      <c r="AC38" s="191"/>
      <c r="AD38" s="190"/>
      <c r="AF38" s="191"/>
      <c r="AG38" s="190"/>
      <c r="AI38" s="191"/>
      <c r="AJ38" s="190"/>
      <c r="AL38" s="191"/>
      <c r="AM38" s="190"/>
      <c r="AO38" s="191"/>
      <c r="AP38" s="190"/>
      <c r="AR38" s="191"/>
      <c r="AS38" s="190"/>
      <c r="AU38" s="191"/>
      <c r="AV38" s="190"/>
      <c r="AX38" s="191"/>
      <c r="AY38" s="190"/>
      <c r="BA38" s="191"/>
      <c r="BB38" s="190"/>
      <c r="BD38" s="191"/>
      <c r="BE38" s="190"/>
      <c r="BG38" s="191"/>
      <c r="BH38" s="190"/>
      <c r="BJ38" s="191"/>
      <c r="BK38" s="190"/>
      <c r="BM38" s="191"/>
      <c r="BN38" s="190"/>
      <c r="BP38" s="191"/>
      <c r="BQ38" s="190"/>
      <c r="BS38" s="191"/>
      <c r="BT38" s="190"/>
      <c r="BV38" s="191"/>
      <c r="BW38" s="190"/>
      <c r="BY38" s="191"/>
    </row>
    <row r="39" spans="1:77" ht="13.5" customHeight="1">
      <c r="F39" s="190"/>
      <c r="H39" s="191"/>
      <c r="L39" s="190"/>
      <c r="N39" s="191"/>
      <c r="O39" s="190"/>
      <c r="Q39" s="191"/>
      <c r="R39" s="190"/>
      <c r="T39" s="191"/>
      <c r="U39" s="190"/>
      <c r="W39" s="191"/>
      <c r="X39" s="190"/>
      <c r="Z39" s="191"/>
      <c r="AA39" s="190"/>
      <c r="AC39" s="191"/>
      <c r="AD39" s="190"/>
      <c r="AF39" s="191"/>
      <c r="AG39" s="190"/>
      <c r="AI39" s="191"/>
      <c r="AJ39" s="190"/>
      <c r="AL39" s="191"/>
      <c r="AM39" s="190"/>
      <c r="AO39" s="191"/>
      <c r="AP39" s="190"/>
      <c r="AR39" s="191"/>
      <c r="AS39" s="190"/>
      <c r="AU39" s="191"/>
      <c r="AV39" s="190"/>
      <c r="AX39" s="191"/>
      <c r="AY39" s="190"/>
      <c r="BA39" s="191"/>
      <c r="BB39" s="190"/>
      <c r="BD39" s="191"/>
      <c r="BE39" s="190"/>
      <c r="BG39" s="191"/>
      <c r="BH39" s="190"/>
      <c r="BJ39" s="191"/>
      <c r="BK39" s="190"/>
      <c r="BM39" s="191"/>
      <c r="BN39" s="190"/>
      <c r="BP39" s="191"/>
      <c r="BQ39" s="190"/>
      <c r="BS39" s="191"/>
      <c r="BT39" s="190"/>
      <c r="BV39" s="191"/>
      <c r="BW39" s="190"/>
      <c r="BY39" s="191"/>
    </row>
    <row r="40" spans="1:77" ht="13.5" customHeight="1">
      <c r="F40" s="190"/>
      <c r="H40" s="191"/>
      <c r="L40" s="190"/>
      <c r="N40" s="191"/>
      <c r="O40" s="190"/>
      <c r="Q40" s="191"/>
      <c r="R40" s="190"/>
      <c r="T40" s="191"/>
      <c r="U40" s="190"/>
      <c r="W40" s="191"/>
      <c r="X40" s="190"/>
      <c r="Z40" s="191"/>
      <c r="AA40" s="190"/>
      <c r="AC40" s="191"/>
      <c r="AD40" s="190"/>
      <c r="AF40" s="191"/>
      <c r="AG40" s="190"/>
      <c r="AI40" s="191"/>
      <c r="AJ40" s="190"/>
      <c r="AL40" s="191"/>
      <c r="AM40" s="190"/>
      <c r="AO40" s="191"/>
      <c r="AP40" s="190"/>
      <c r="AR40" s="191"/>
      <c r="AS40" s="190"/>
      <c r="AU40" s="191"/>
      <c r="AV40" s="190"/>
      <c r="AX40" s="191"/>
      <c r="AY40" s="190"/>
      <c r="BA40" s="191"/>
      <c r="BB40" s="190"/>
      <c r="BD40" s="191"/>
      <c r="BE40" s="190"/>
      <c r="BG40" s="191"/>
      <c r="BH40" s="190"/>
      <c r="BJ40" s="191"/>
      <c r="BK40" s="190"/>
      <c r="BM40" s="191"/>
      <c r="BN40" s="190"/>
      <c r="BP40" s="191"/>
      <c r="BQ40" s="190"/>
      <c r="BS40" s="191"/>
      <c r="BT40" s="190"/>
      <c r="BV40" s="191"/>
      <c r="BW40" s="190"/>
      <c r="BY40" s="191"/>
    </row>
    <row r="41" spans="1:77" ht="13.5" customHeight="1">
      <c r="F41" s="190"/>
      <c r="H41" s="191"/>
      <c r="L41" s="190"/>
      <c r="N41" s="191"/>
      <c r="O41" s="190"/>
      <c r="Q41" s="191"/>
      <c r="R41" s="190"/>
      <c r="S41" s="193"/>
      <c r="T41" s="191"/>
      <c r="U41" s="190"/>
      <c r="W41" s="191"/>
      <c r="X41" s="190"/>
      <c r="Z41" s="191"/>
      <c r="AA41" s="190"/>
      <c r="AC41" s="191"/>
      <c r="AD41" s="190"/>
      <c r="AF41" s="191"/>
      <c r="AG41" s="190"/>
      <c r="AI41" s="191"/>
      <c r="AJ41" s="190"/>
      <c r="AL41" s="191"/>
      <c r="AM41" s="190"/>
      <c r="AO41" s="191"/>
      <c r="AP41" s="190"/>
      <c r="AR41" s="191"/>
      <c r="AS41" s="190"/>
      <c r="AU41" s="191"/>
      <c r="AV41" s="190"/>
      <c r="AX41" s="191"/>
      <c r="AY41" s="190"/>
      <c r="BA41" s="191"/>
      <c r="BB41" s="190"/>
      <c r="BD41" s="191"/>
      <c r="BE41" s="190"/>
      <c r="BG41" s="191"/>
      <c r="BH41" s="190"/>
      <c r="BJ41" s="191"/>
      <c r="BK41" s="190"/>
      <c r="BM41" s="191"/>
      <c r="BN41" s="190"/>
      <c r="BP41" s="191"/>
      <c r="BQ41" s="190"/>
      <c r="BS41" s="191"/>
      <c r="BT41" s="190"/>
      <c r="BV41" s="191"/>
      <c r="BW41" s="190"/>
      <c r="BY41" s="191"/>
    </row>
    <row r="42" spans="1:77" ht="13.5" customHeight="1">
      <c r="C42" s="195"/>
      <c r="D42" s="193"/>
      <c r="E42" s="193"/>
      <c r="F42" s="195"/>
      <c r="G42" s="193"/>
      <c r="H42" s="196"/>
      <c r="I42" s="193"/>
      <c r="J42" s="193"/>
      <c r="K42" s="193"/>
      <c r="L42" s="195"/>
      <c r="M42" s="193"/>
      <c r="N42" s="196"/>
      <c r="O42" s="195"/>
      <c r="P42" s="193"/>
      <c r="Q42" s="196"/>
      <c r="R42" s="195"/>
      <c r="S42" s="193"/>
      <c r="T42" s="196"/>
      <c r="U42" s="195"/>
      <c r="V42" s="193"/>
      <c r="W42" s="196"/>
      <c r="X42" s="195"/>
      <c r="Y42" s="193"/>
      <c r="Z42" s="196"/>
      <c r="AA42" s="195"/>
      <c r="AB42" s="193"/>
      <c r="AC42" s="196"/>
      <c r="AD42" s="195"/>
      <c r="AE42" s="193"/>
      <c r="AF42" s="196"/>
      <c r="AG42" s="195"/>
      <c r="AH42" s="193"/>
      <c r="AI42" s="196"/>
      <c r="AJ42" s="195"/>
      <c r="AK42" s="193"/>
      <c r="AL42" s="196"/>
      <c r="AM42" s="195"/>
      <c r="AN42" s="193"/>
      <c r="AO42" s="196"/>
      <c r="AP42" s="195"/>
      <c r="AQ42" s="193"/>
      <c r="AR42" s="196"/>
      <c r="AS42" s="195"/>
      <c r="AT42" s="193"/>
      <c r="AU42" s="196"/>
      <c r="AV42" s="195"/>
      <c r="AW42" s="193"/>
      <c r="AX42" s="196"/>
      <c r="AY42" s="195"/>
      <c r="AZ42" s="193"/>
      <c r="BA42" s="196"/>
      <c r="BB42" s="195"/>
      <c r="BC42" s="193"/>
      <c r="BD42" s="196"/>
      <c r="BE42" s="195"/>
      <c r="BF42" s="193"/>
      <c r="BG42" s="196"/>
      <c r="BH42" s="195"/>
      <c r="BI42" s="193"/>
      <c r="BJ42" s="196"/>
      <c r="BK42" s="195"/>
      <c r="BL42" s="193"/>
      <c r="BM42" s="196"/>
      <c r="BN42" s="195"/>
      <c r="BO42" s="193"/>
      <c r="BP42" s="196"/>
      <c r="BQ42" s="195"/>
      <c r="BR42" s="193"/>
      <c r="BS42" s="196"/>
      <c r="BT42" s="195"/>
      <c r="BU42" s="193"/>
      <c r="BV42" s="196"/>
      <c r="BW42" s="195"/>
      <c r="BX42" s="193"/>
      <c r="BY42" s="196"/>
    </row>
    <row r="43" spans="1:77" ht="13.5" customHeight="1">
      <c r="C43" s="195"/>
      <c r="D43" s="193"/>
      <c r="E43" s="193"/>
      <c r="F43" s="195"/>
      <c r="G43" s="193"/>
      <c r="H43" s="196"/>
      <c r="I43" s="193"/>
      <c r="J43" s="193"/>
      <c r="K43" s="193"/>
      <c r="L43" s="195"/>
      <c r="M43" s="193"/>
      <c r="N43" s="196"/>
      <c r="O43" s="195"/>
      <c r="P43" s="193"/>
      <c r="Q43" s="196"/>
      <c r="R43" s="195"/>
      <c r="S43" s="193"/>
      <c r="T43" s="196"/>
      <c r="U43" s="195"/>
      <c r="V43" s="193"/>
      <c r="W43" s="196"/>
      <c r="X43" s="195"/>
      <c r="Y43" s="193"/>
      <c r="Z43" s="196"/>
      <c r="AA43" s="195"/>
      <c r="AB43" s="193"/>
      <c r="AC43" s="196"/>
      <c r="AD43" s="195"/>
      <c r="AE43" s="193"/>
      <c r="AF43" s="196"/>
      <c r="AG43" s="195"/>
      <c r="AH43" s="193"/>
      <c r="AI43" s="196"/>
      <c r="AJ43" s="195"/>
      <c r="AK43" s="193"/>
      <c r="AL43" s="196"/>
      <c r="AM43" s="195"/>
      <c r="AN43" s="193"/>
      <c r="AO43" s="196"/>
      <c r="AP43" s="195"/>
      <c r="AQ43" s="193"/>
      <c r="AR43" s="196"/>
      <c r="AS43" s="195"/>
      <c r="AT43" s="193"/>
      <c r="AU43" s="196"/>
      <c r="AV43" s="195"/>
      <c r="AW43" s="193"/>
      <c r="AX43" s="196"/>
      <c r="AY43" s="195"/>
      <c r="AZ43" s="193"/>
      <c r="BA43" s="196"/>
      <c r="BB43" s="195"/>
      <c r="BC43" s="193"/>
      <c r="BD43" s="196"/>
      <c r="BE43" s="195"/>
      <c r="BF43" s="193"/>
      <c r="BG43" s="196"/>
      <c r="BH43" s="195"/>
      <c r="BI43" s="193"/>
      <c r="BJ43" s="196"/>
      <c r="BK43" s="195"/>
      <c r="BL43" s="193"/>
      <c r="BM43" s="196"/>
      <c r="BN43" s="195"/>
      <c r="BO43" s="193"/>
      <c r="BP43" s="196"/>
      <c r="BQ43" s="195"/>
      <c r="BR43" s="193"/>
      <c r="BS43" s="196"/>
      <c r="BT43" s="195"/>
      <c r="BU43" s="193"/>
      <c r="BV43" s="196"/>
      <c r="BW43" s="195"/>
      <c r="BX43" s="193"/>
      <c r="BY43" s="196"/>
    </row>
    <row r="44" spans="1:77" ht="13.5" customHeight="1">
      <c r="C44" s="195"/>
      <c r="D44" s="193"/>
      <c r="E44" s="193"/>
      <c r="F44" s="195"/>
      <c r="G44" s="193"/>
      <c r="H44" s="196"/>
      <c r="I44" s="193"/>
      <c r="J44" s="193"/>
      <c r="K44" s="193"/>
      <c r="L44" s="195"/>
      <c r="M44" s="193"/>
      <c r="N44" s="196"/>
      <c r="O44" s="195"/>
      <c r="P44" s="193"/>
      <c r="Q44" s="196"/>
      <c r="R44" s="195"/>
      <c r="S44" s="193"/>
      <c r="T44" s="196"/>
      <c r="U44" s="195"/>
      <c r="V44" s="193"/>
      <c r="W44" s="196"/>
      <c r="X44" s="195"/>
      <c r="Y44" s="193"/>
      <c r="Z44" s="196"/>
      <c r="AA44" s="195"/>
      <c r="AB44" s="193"/>
      <c r="AC44" s="196"/>
      <c r="AD44" s="195"/>
      <c r="AE44" s="193"/>
      <c r="AF44" s="196"/>
      <c r="AG44" s="195"/>
      <c r="AH44" s="193"/>
      <c r="AI44" s="196"/>
      <c r="AJ44" s="195"/>
      <c r="AK44" s="193"/>
      <c r="AL44" s="196"/>
      <c r="AM44" s="195"/>
      <c r="AN44" s="193"/>
      <c r="AO44" s="196"/>
      <c r="AP44" s="195"/>
      <c r="AQ44" s="193"/>
      <c r="AR44" s="196"/>
      <c r="AS44" s="195"/>
      <c r="AT44" s="193"/>
      <c r="AU44" s="196"/>
      <c r="AV44" s="195"/>
      <c r="AW44" s="193"/>
      <c r="AX44" s="196"/>
      <c r="AY44" s="195"/>
      <c r="AZ44" s="193"/>
      <c r="BA44" s="196"/>
      <c r="BB44" s="195"/>
      <c r="BC44" s="193"/>
      <c r="BD44" s="196"/>
      <c r="BE44" s="195"/>
      <c r="BF44" s="193"/>
      <c r="BG44" s="196"/>
      <c r="BH44" s="195"/>
      <c r="BI44" s="193"/>
      <c r="BJ44" s="196"/>
      <c r="BK44" s="195"/>
      <c r="BL44" s="193"/>
      <c r="BM44" s="196"/>
      <c r="BN44" s="195"/>
      <c r="BO44" s="193"/>
      <c r="BP44" s="196"/>
      <c r="BQ44" s="195"/>
      <c r="BR44" s="193"/>
      <c r="BS44" s="196"/>
      <c r="BT44" s="195"/>
      <c r="BU44" s="193"/>
      <c r="BV44" s="196"/>
      <c r="BW44" s="195"/>
      <c r="BX44" s="193"/>
      <c r="BY44" s="196"/>
    </row>
    <row r="45" spans="1:77" ht="13.5" customHeight="1">
      <c r="C45" s="195"/>
      <c r="D45" s="193"/>
      <c r="E45" s="193"/>
      <c r="F45" s="195"/>
      <c r="G45" s="193"/>
      <c r="H45" s="196"/>
      <c r="I45" s="193"/>
      <c r="J45" s="193"/>
      <c r="K45" s="193"/>
      <c r="L45" s="195"/>
      <c r="M45" s="193"/>
      <c r="N45" s="196"/>
      <c r="O45" s="195"/>
      <c r="P45" s="193"/>
      <c r="Q45" s="196"/>
      <c r="R45" s="195"/>
      <c r="T45" s="196"/>
      <c r="U45" s="195"/>
      <c r="V45" s="193"/>
      <c r="W45" s="196"/>
      <c r="X45" s="195"/>
      <c r="Y45" s="193"/>
      <c r="Z45" s="196"/>
      <c r="AA45" s="195"/>
      <c r="AB45" s="193"/>
      <c r="AC45" s="196"/>
      <c r="AD45" s="195"/>
      <c r="AE45" s="193"/>
      <c r="AF45" s="196"/>
      <c r="AG45" s="195"/>
      <c r="AH45" s="193"/>
      <c r="AI45" s="196"/>
      <c r="AJ45" s="195"/>
      <c r="AK45" s="193"/>
      <c r="AL45" s="196"/>
      <c r="AM45" s="195"/>
      <c r="AN45" s="193"/>
      <c r="AO45" s="196"/>
      <c r="AP45" s="195"/>
      <c r="AQ45" s="193"/>
      <c r="AR45" s="196"/>
      <c r="AS45" s="195"/>
      <c r="AT45" s="193"/>
      <c r="AU45" s="196"/>
      <c r="AV45" s="195"/>
      <c r="AW45" s="193"/>
      <c r="AX45" s="196"/>
      <c r="AY45" s="195"/>
      <c r="AZ45" s="193"/>
      <c r="BA45" s="196"/>
      <c r="BB45" s="195"/>
      <c r="BC45" s="193"/>
      <c r="BD45" s="196"/>
      <c r="BE45" s="195"/>
      <c r="BF45" s="193"/>
      <c r="BG45" s="196"/>
      <c r="BH45" s="195"/>
      <c r="BI45" s="193"/>
      <c r="BJ45" s="196"/>
      <c r="BK45" s="195"/>
      <c r="BL45" s="193"/>
      <c r="BM45" s="196"/>
      <c r="BN45" s="195"/>
      <c r="BO45" s="193"/>
      <c r="BP45" s="196"/>
      <c r="BQ45" s="195"/>
      <c r="BR45" s="193"/>
      <c r="BS45" s="196"/>
      <c r="BT45" s="195"/>
      <c r="BU45" s="193"/>
      <c r="BV45" s="196"/>
      <c r="BW45" s="195"/>
      <c r="BX45" s="193"/>
      <c r="BY45" s="196"/>
    </row>
    <row r="46" spans="1:77" ht="13.5" customHeight="1">
      <c r="C46" s="195"/>
      <c r="D46" s="193"/>
      <c r="E46" s="193"/>
      <c r="F46" s="195"/>
      <c r="G46" s="193"/>
      <c r="H46" s="196"/>
      <c r="I46" s="193"/>
      <c r="J46" s="193"/>
      <c r="K46" s="193"/>
      <c r="L46" s="195"/>
      <c r="M46" s="193"/>
      <c r="N46" s="196"/>
      <c r="O46" s="195"/>
      <c r="P46" s="193"/>
      <c r="Q46" s="196"/>
      <c r="R46" s="195"/>
      <c r="S46" s="193"/>
      <c r="T46" s="196"/>
      <c r="U46" s="195"/>
      <c r="V46" s="193"/>
      <c r="W46" s="196"/>
      <c r="X46" s="195"/>
      <c r="Y46" s="193"/>
      <c r="Z46" s="196"/>
      <c r="AA46" s="195"/>
      <c r="AB46" s="193"/>
      <c r="AC46" s="196"/>
      <c r="AD46" s="195"/>
      <c r="AE46" s="193"/>
      <c r="AF46" s="196"/>
      <c r="AG46" s="195"/>
      <c r="AH46" s="193"/>
      <c r="AI46" s="196"/>
      <c r="AJ46" s="195"/>
      <c r="AK46" s="193"/>
      <c r="AL46" s="196"/>
      <c r="AM46" s="195"/>
      <c r="AN46" s="193"/>
      <c r="AO46" s="196"/>
      <c r="AP46" s="195"/>
      <c r="AQ46" s="193"/>
      <c r="AR46" s="196"/>
      <c r="AS46" s="195"/>
      <c r="AT46" s="193"/>
      <c r="AU46" s="196"/>
      <c r="AV46" s="195"/>
      <c r="AW46" s="193"/>
      <c r="AX46" s="196"/>
      <c r="AY46" s="195"/>
      <c r="AZ46" s="193"/>
      <c r="BA46" s="196"/>
      <c r="BB46" s="195"/>
      <c r="BC46" s="193"/>
      <c r="BD46" s="196"/>
      <c r="BE46" s="195"/>
      <c r="BF46" s="193"/>
      <c r="BG46" s="196"/>
      <c r="BH46" s="195"/>
      <c r="BI46" s="193"/>
      <c r="BJ46" s="196"/>
      <c r="BK46" s="195"/>
      <c r="BL46" s="193"/>
      <c r="BM46" s="196"/>
      <c r="BN46" s="195"/>
      <c r="BO46" s="193"/>
      <c r="BP46" s="196"/>
      <c r="BQ46" s="195"/>
      <c r="BR46" s="193"/>
      <c r="BS46" s="196"/>
      <c r="BT46" s="195"/>
      <c r="BU46" s="193"/>
      <c r="BV46" s="196"/>
      <c r="BW46" s="195"/>
      <c r="BX46" s="193"/>
      <c r="BY46" s="196"/>
    </row>
    <row r="47" spans="1:77" ht="13.5" customHeight="1">
      <c r="C47" s="195"/>
      <c r="D47" s="193"/>
      <c r="E47" s="193"/>
      <c r="F47" s="195"/>
      <c r="G47" s="193"/>
      <c r="H47" s="196"/>
      <c r="I47" s="193"/>
      <c r="J47" s="193"/>
      <c r="K47" s="193"/>
      <c r="L47" s="195"/>
      <c r="M47" s="193"/>
      <c r="N47" s="196"/>
      <c r="O47" s="195"/>
      <c r="P47" s="193"/>
      <c r="Q47" s="196"/>
      <c r="R47" s="195"/>
      <c r="S47" s="193"/>
      <c r="T47" s="196"/>
      <c r="U47" s="195"/>
      <c r="V47" s="193"/>
      <c r="W47" s="196"/>
      <c r="X47" s="195"/>
      <c r="Y47" s="193"/>
      <c r="Z47" s="196"/>
      <c r="AA47" s="195"/>
      <c r="AB47" s="193"/>
      <c r="AC47" s="196"/>
      <c r="AD47" s="195"/>
      <c r="AE47" s="193"/>
      <c r="AF47" s="196"/>
      <c r="AG47" s="195"/>
      <c r="AH47" s="193"/>
      <c r="AI47" s="196"/>
      <c r="AJ47" s="195"/>
      <c r="AK47" s="193"/>
      <c r="AL47" s="196"/>
      <c r="AM47" s="195"/>
      <c r="AN47" s="193"/>
      <c r="AO47" s="196"/>
      <c r="AP47" s="195"/>
      <c r="AQ47" s="193"/>
      <c r="AR47" s="196"/>
      <c r="AS47" s="195"/>
      <c r="AT47" s="193"/>
      <c r="AU47" s="196"/>
      <c r="AV47" s="195"/>
      <c r="AW47" s="193"/>
      <c r="AX47" s="196"/>
      <c r="AY47" s="195"/>
      <c r="AZ47" s="193"/>
      <c r="BA47" s="196"/>
      <c r="BB47" s="195"/>
      <c r="BC47" s="193"/>
      <c r="BD47" s="196"/>
      <c r="BE47" s="195"/>
      <c r="BF47" s="193"/>
      <c r="BG47" s="196"/>
      <c r="BH47" s="195"/>
      <c r="BI47" s="193"/>
      <c r="BJ47" s="196"/>
      <c r="BK47" s="195"/>
      <c r="BL47" s="193"/>
      <c r="BM47" s="196"/>
      <c r="BN47" s="195"/>
      <c r="BO47" s="193"/>
      <c r="BP47" s="196"/>
      <c r="BQ47" s="195"/>
      <c r="BR47" s="193"/>
      <c r="BS47" s="196"/>
      <c r="BT47" s="195"/>
      <c r="BU47" s="193"/>
      <c r="BV47" s="196"/>
      <c r="BW47" s="195"/>
      <c r="BX47" s="193"/>
      <c r="BY47" s="196"/>
    </row>
    <row r="48" spans="1:77" ht="13.5" customHeight="1">
      <c r="C48" s="195"/>
      <c r="D48" s="193"/>
      <c r="E48" s="193"/>
      <c r="F48" s="195"/>
      <c r="G48" s="193"/>
      <c r="H48" s="196"/>
      <c r="I48" s="193"/>
      <c r="J48" s="193"/>
      <c r="K48" s="193"/>
      <c r="L48" s="195"/>
      <c r="M48" s="193"/>
      <c r="N48" s="196"/>
      <c r="O48" s="195"/>
      <c r="P48" s="193"/>
      <c r="Q48" s="196"/>
      <c r="R48" s="195"/>
      <c r="S48" s="193"/>
      <c r="T48" s="196"/>
      <c r="U48" s="195"/>
      <c r="V48" s="193"/>
      <c r="W48" s="196"/>
      <c r="X48" s="195"/>
      <c r="Y48" s="193"/>
      <c r="Z48" s="196"/>
      <c r="AA48" s="195"/>
      <c r="AB48" s="193"/>
      <c r="AC48" s="196"/>
      <c r="AD48" s="195"/>
      <c r="AE48" s="193"/>
      <c r="AF48" s="196"/>
      <c r="AG48" s="195"/>
      <c r="AH48" s="193"/>
      <c r="AI48" s="196"/>
      <c r="AJ48" s="195"/>
      <c r="AK48" s="193"/>
      <c r="AL48" s="196"/>
      <c r="AM48" s="195"/>
      <c r="AN48" s="193"/>
      <c r="AO48" s="196"/>
      <c r="AP48" s="195"/>
      <c r="AQ48" s="193"/>
      <c r="AR48" s="196"/>
      <c r="AS48" s="195"/>
      <c r="AT48" s="193"/>
      <c r="AU48" s="196"/>
      <c r="AV48" s="195"/>
      <c r="AW48" s="193"/>
      <c r="AX48" s="196"/>
      <c r="AY48" s="195"/>
      <c r="AZ48" s="193"/>
      <c r="BA48" s="196"/>
      <c r="BB48" s="195"/>
      <c r="BC48" s="193"/>
      <c r="BD48" s="196"/>
      <c r="BE48" s="195"/>
      <c r="BF48" s="193"/>
      <c r="BG48" s="196"/>
      <c r="BH48" s="195"/>
      <c r="BI48" s="193"/>
      <c r="BJ48" s="196"/>
      <c r="BK48" s="195"/>
      <c r="BL48" s="193"/>
      <c r="BM48" s="196"/>
      <c r="BN48" s="195"/>
      <c r="BO48" s="193"/>
      <c r="BP48" s="196"/>
      <c r="BQ48" s="195"/>
      <c r="BR48" s="193"/>
      <c r="BS48" s="196"/>
      <c r="BT48" s="195"/>
      <c r="BU48" s="193"/>
      <c r="BV48" s="196"/>
      <c r="BW48" s="195"/>
      <c r="BX48" s="193"/>
      <c r="BY48" s="196"/>
    </row>
    <row r="49" spans="3:77" ht="13.5" customHeight="1">
      <c r="C49" s="195"/>
      <c r="D49" s="193"/>
      <c r="E49" s="193"/>
      <c r="F49" s="195"/>
      <c r="G49" s="193"/>
      <c r="H49" s="196"/>
      <c r="I49" s="193"/>
      <c r="J49" s="193"/>
      <c r="K49" s="193"/>
      <c r="L49" s="195"/>
      <c r="M49" s="193"/>
      <c r="N49" s="196"/>
      <c r="O49" s="195"/>
      <c r="P49" s="193"/>
      <c r="Q49" s="196"/>
      <c r="R49" s="195"/>
      <c r="S49" s="193"/>
      <c r="T49" s="196"/>
      <c r="U49" s="195"/>
      <c r="V49" s="193"/>
      <c r="W49" s="196"/>
      <c r="X49" s="195"/>
      <c r="Y49" s="193"/>
      <c r="Z49" s="196"/>
      <c r="AA49" s="195"/>
      <c r="AB49" s="193"/>
      <c r="AC49" s="196"/>
      <c r="AD49" s="195"/>
      <c r="AE49" s="193"/>
      <c r="AF49" s="196"/>
      <c r="AG49" s="195"/>
      <c r="AH49" s="193"/>
      <c r="AI49" s="196"/>
      <c r="AJ49" s="195"/>
      <c r="AK49" s="193"/>
      <c r="AL49" s="196"/>
      <c r="AM49" s="195"/>
      <c r="AN49" s="193"/>
      <c r="AO49" s="196"/>
      <c r="AP49" s="195"/>
      <c r="AQ49" s="193"/>
      <c r="AR49" s="196"/>
      <c r="AS49" s="195"/>
      <c r="AT49" s="193"/>
      <c r="AU49" s="196"/>
      <c r="AV49" s="195"/>
      <c r="AW49" s="193"/>
      <c r="AX49" s="196"/>
      <c r="AY49" s="195"/>
      <c r="AZ49" s="193"/>
      <c r="BA49" s="196"/>
      <c r="BB49" s="195"/>
      <c r="BC49" s="193"/>
      <c r="BD49" s="196"/>
      <c r="BE49" s="195"/>
      <c r="BF49" s="193"/>
      <c r="BG49" s="196"/>
      <c r="BH49" s="195"/>
      <c r="BI49" s="193"/>
      <c r="BJ49" s="196"/>
      <c r="BK49" s="195"/>
      <c r="BL49" s="193"/>
      <c r="BM49" s="196"/>
      <c r="BN49" s="195"/>
      <c r="BO49" s="193"/>
      <c r="BP49" s="196"/>
      <c r="BQ49" s="195"/>
      <c r="BR49" s="193"/>
      <c r="BS49" s="196"/>
      <c r="BT49" s="195"/>
      <c r="BU49" s="193"/>
      <c r="BV49" s="196"/>
      <c r="BW49" s="195"/>
      <c r="BX49" s="193"/>
      <c r="BY49" s="196"/>
    </row>
    <row r="50" spans="3:77" ht="13.5" customHeight="1">
      <c r="C50" s="195"/>
      <c r="D50" s="193"/>
      <c r="E50" s="193"/>
      <c r="F50" s="195"/>
      <c r="G50" s="193"/>
      <c r="H50" s="196"/>
      <c r="I50" s="193"/>
      <c r="J50" s="193"/>
      <c r="K50" s="193"/>
      <c r="L50" s="195"/>
      <c r="M50" s="193"/>
      <c r="N50" s="196"/>
      <c r="O50" s="195"/>
      <c r="P50" s="193"/>
      <c r="Q50" s="196"/>
      <c r="R50" s="195"/>
      <c r="S50" s="193"/>
      <c r="T50" s="196"/>
      <c r="U50" s="195"/>
      <c r="V50" s="193"/>
      <c r="W50" s="196"/>
      <c r="X50" s="195"/>
      <c r="Y50" s="193"/>
      <c r="Z50" s="196"/>
      <c r="AA50" s="195"/>
      <c r="AB50" s="193"/>
      <c r="AC50" s="196"/>
      <c r="AD50" s="195"/>
      <c r="AE50" s="193"/>
      <c r="AF50" s="196"/>
      <c r="AG50" s="195"/>
      <c r="AH50" s="193"/>
      <c r="AI50" s="196"/>
      <c r="AJ50" s="195"/>
      <c r="AK50" s="193"/>
      <c r="AL50" s="196"/>
      <c r="AM50" s="195"/>
      <c r="AN50" s="193"/>
      <c r="AO50" s="196"/>
      <c r="AP50" s="195"/>
      <c r="AQ50" s="193"/>
      <c r="AR50" s="196"/>
      <c r="AS50" s="195"/>
      <c r="AT50" s="193"/>
      <c r="AU50" s="196"/>
      <c r="AV50" s="195"/>
      <c r="AW50" s="193"/>
      <c r="AX50" s="196"/>
      <c r="AY50" s="195"/>
      <c r="AZ50" s="193"/>
      <c r="BA50" s="196"/>
      <c r="BB50" s="195"/>
      <c r="BC50" s="193"/>
      <c r="BD50" s="196"/>
      <c r="BE50" s="195"/>
      <c r="BF50" s="193"/>
      <c r="BG50" s="196"/>
      <c r="BH50" s="195"/>
      <c r="BI50" s="193"/>
      <c r="BJ50" s="196"/>
      <c r="BK50" s="195"/>
      <c r="BL50" s="193"/>
      <c r="BM50" s="196"/>
      <c r="BN50" s="195"/>
      <c r="BO50" s="193"/>
      <c r="BP50" s="196"/>
      <c r="BQ50" s="195"/>
      <c r="BR50" s="193"/>
      <c r="BS50" s="196"/>
      <c r="BT50" s="195"/>
      <c r="BU50" s="193"/>
      <c r="BV50" s="196"/>
      <c r="BW50" s="195"/>
      <c r="BX50" s="193"/>
      <c r="BY50" s="196"/>
    </row>
    <row r="51" spans="3:77" ht="13.5" customHeight="1">
      <c r="C51" s="195"/>
      <c r="D51" s="193"/>
      <c r="E51" s="193"/>
      <c r="F51" s="195"/>
      <c r="G51" s="193"/>
      <c r="H51" s="196"/>
      <c r="I51" s="193"/>
      <c r="J51" s="193"/>
      <c r="K51" s="193"/>
      <c r="L51" s="195"/>
      <c r="M51" s="193"/>
      <c r="N51" s="196"/>
      <c r="O51" s="195"/>
      <c r="P51" s="193"/>
      <c r="Q51" s="196"/>
      <c r="R51" s="195"/>
      <c r="S51" s="193"/>
      <c r="T51" s="196"/>
      <c r="U51" s="195"/>
      <c r="V51" s="193"/>
      <c r="W51" s="196"/>
      <c r="X51" s="195"/>
      <c r="Y51" s="193"/>
      <c r="Z51" s="196"/>
      <c r="AA51" s="195"/>
      <c r="AB51" s="193"/>
      <c r="AC51" s="196"/>
      <c r="AD51" s="195"/>
      <c r="AE51" s="193"/>
      <c r="AF51" s="196"/>
      <c r="AG51" s="195"/>
      <c r="AH51" s="193"/>
      <c r="AI51" s="196"/>
      <c r="AJ51" s="195"/>
      <c r="AK51" s="193"/>
      <c r="AL51" s="196"/>
      <c r="AM51" s="195"/>
      <c r="AN51" s="193"/>
      <c r="AO51" s="196"/>
      <c r="AP51" s="195"/>
      <c r="AQ51" s="193"/>
      <c r="AR51" s="196"/>
      <c r="AS51" s="195"/>
      <c r="AT51" s="193"/>
      <c r="AU51" s="196"/>
      <c r="AV51" s="195"/>
      <c r="AW51" s="193"/>
      <c r="AX51" s="196"/>
      <c r="AY51" s="195"/>
      <c r="AZ51" s="193"/>
      <c r="BA51" s="196"/>
      <c r="BB51" s="195"/>
      <c r="BC51" s="193"/>
      <c r="BD51" s="196"/>
      <c r="BE51" s="195"/>
      <c r="BF51" s="193"/>
      <c r="BG51" s="196"/>
      <c r="BH51" s="195"/>
      <c r="BI51" s="193"/>
      <c r="BJ51" s="196"/>
      <c r="BK51" s="195"/>
      <c r="BL51" s="193"/>
      <c r="BM51" s="196"/>
      <c r="BN51" s="195"/>
      <c r="BO51" s="193"/>
      <c r="BP51" s="196"/>
      <c r="BQ51" s="195"/>
      <c r="BR51" s="193"/>
      <c r="BS51" s="196"/>
      <c r="BT51" s="195"/>
      <c r="BU51" s="193"/>
      <c r="BV51" s="196"/>
      <c r="BW51" s="195"/>
      <c r="BX51" s="193"/>
      <c r="BY51" s="196"/>
    </row>
    <row r="52" spans="3:77" ht="13.5" customHeight="1">
      <c r="C52" s="195"/>
      <c r="D52" s="193"/>
      <c r="E52" s="193"/>
      <c r="F52" s="195"/>
      <c r="G52" s="193"/>
      <c r="H52" s="196"/>
      <c r="I52" s="193"/>
      <c r="J52" s="193"/>
      <c r="K52" s="193"/>
      <c r="L52" s="195"/>
      <c r="M52" s="193"/>
      <c r="N52" s="196"/>
      <c r="O52" s="195"/>
      <c r="P52" s="193"/>
      <c r="Q52" s="196"/>
      <c r="R52" s="195"/>
      <c r="S52" s="193"/>
      <c r="T52" s="196"/>
      <c r="U52" s="195"/>
      <c r="V52" s="193"/>
      <c r="W52" s="196"/>
      <c r="X52" s="195"/>
      <c r="Y52" s="193"/>
      <c r="Z52" s="196"/>
      <c r="AA52" s="195"/>
      <c r="AB52" s="193"/>
      <c r="AC52" s="196"/>
      <c r="AD52" s="195"/>
      <c r="AE52" s="193"/>
      <c r="AF52" s="196"/>
      <c r="AG52" s="195"/>
      <c r="AH52" s="193"/>
      <c r="AI52" s="196"/>
      <c r="AJ52" s="195"/>
      <c r="AK52" s="193"/>
      <c r="AL52" s="196"/>
      <c r="AM52" s="195"/>
      <c r="AN52" s="193"/>
      <c r="AO52" s="196"/>
      <c r="AP52" s="195"/>
      <c r="AQ52" s="193"/>
      <c r="AR52" s="196"/>
      <c r="AS52" s="195"/>
      <c r="AT52" s="193"/>
      <c r="AU52" s="196"/>
      <c r="AV52" s="195"/>
      <c r="AW52" s="193"/>
      <c r="AX52" s="196"/>
      <c r="AY52" s="195"/>
      <c r="AZ52" s="193"/>
      <c r="BA52" s="196"/>
      <c r="BB52" s="195"/>
      <c r="BC52" s="193"/>
      <c r="BD52" s="196"/>
      <c r="BE52" s="195"/>
      <c r="BF52" s="193"/>
      <c r="BG52" s="196"/>
      <c r="BH52" s="195"/>
      <c r="BI52" s="193"/>
      <c r="BJ52" s="196"/>
      <c r="BK52" s="195"/>
      <c r="BL52" s="193"/>
      <c r="BM52" s="196"/>
      <c r="BN52" s="195"/>
      <c r="BO52" s="193"/>
      <c r="BP52" s="196"/>
      <c r="BQ52" s="195"/>
      <c r="BR52" s="193"/>
      <c r="BS52" s="196"/>
      <c r="BT52" s="195"/>
      <c r="BU52" s="193"/>
      <c r="BV52" s="196"/>
      <c r="BW52" s="195"/>
      <c r="BX52" s="193"/>
      <c r="BY52" s="196"/>
    </row>
    <row r="53" spans="3:77" ht="13.5" customHeight="1">
      <c r="C53" s="195"/>
      <c r="D53" s="193"/>
      <c r="E53" s="193"/>
      <c r="F53" s="195"/>
      <c r="G53" s="193"/>
      <c r="H53" s="196"/>
      <c r="I53" s="193"/>
      <c r="J53" s="193"/>
      <c r="K53" s="193"/>
      <c r="L53" s="195"/>
      <c r="M53" s="193"/>
      <c r="N53" s="196"/>
      <c r="O53" s="195"/>
      <c r="P53" s="193"/>
      <c r="Q53" s="196"/>
      <c r="R53" s="195"/>
      <c r="S53" s="193"/>
      <c r="T53" s="196"/>
      <c r="U53" s="195"/>
      <c r="V53" s="193"/>
      <c r="W53" s="196"/>
      <c r="X53" s="195"/>
      <c r="Y53" s="193"/>
      <c r="Z53" s="196"/>
      <c r="AA53" s="195"/>
      <c r="AB53" s="193"/>
      <c r="AC53" s="196"/>
      <c r="AD53" s="195"/>
      <c r="AE53" s="193"/>
      <c r="AF53" s="196"/>
      <c r="AG53" s="195"/>
      <c r="AH53" s="193"/>
      <c r="AI53" s="196"/>
      <c r="AJ53" s="195"/>
      <c r="AK53" s="193"/>
      <c r="AL53" s="196"/>
      <c r="AM53" s="195"/>
      <c r="AN53" s="193"/>
      <c r="AO53" s="196"/>
      <c r="AP53" s="195"/>
      <c r="AQ53" s="193"/>
      <c r="AR53" s="196"/>
      <c r="AS53" s="195"/>
      <c r="AT53" s="193"/>
      <c r="AU53" s="196"/>
      <c r="AV53" s="195"/>
      <c r="AW53" s="193"/>
      <c r="AX53" s="196"/>
      <c r="AY53" s="195"/>
      <c r="AZ53" s="193"/>
      <c r="BA53" s="196"/>
      <c r="BB53" s="195"/>
      <c r="BC53" s="193"/>
      <c r="BD53" s="196"/>
      <c r="BE53" s="195"/>
      <c r="BF53" s="193"/>
      <c r="BG53" s="196"/>
      <c r="BH53" s="195"/>
      <c r="BI53" s="193"/>
      <c r="BJ53" s="196"/>
      <c r="BK53" s="195"/>
      <c r="BL53" s="193"/>
      <c r="BM53" s="196"/>
      <c r="BN53" s="195"/>
      <c r="BO53" s="193"/>
      <c r="BP53" s="196"/>
      <c r="BQ53" s="195"/>
      <c r="BR53" s="193"/>
      <c r="BS53" s="196"/>
      <c r="BT53" s="195"/>
      <c r="BU53" s="193"/>
      <c r="BV53" s="196"/>
      <c r="BW53" s="195"/>
      <c r="BX53" s="193"/>
      <c r="BY53" s="196"/>
    </row>
    <row r="54" spans="3:77" ht="13.5" customHeight="1">
      <c r="C54" s="195"/>
      <c r="D54" s="193"/>
      <c r="E54" s="193"/>
      <c r="F54" s="195"/>
      <c r="G54" s="193"/>
      <c r="H54" s="196"/>
      <c r="I54" s="193"/>
      <c r="J54" s="193"/>
      <c r="K54" s="193"/>
      <c r="L54" s="195"/>
      <c r="M54" s="193"/>
      <c r="N54" s="196"/>
      <c r="O54" s="195"/>
      <c r="P54" s="193"/>
      <c r="Q54" s="196"/>
      <c r="R54" s="195"/>
      <c r="S54" s="193"/>
      <c r="T54" s="196"/>
      <c r="U54" s="195"/>
      <c r="V54" s="193"/>
      <c r="W54" s="196"/>
      <c r="X54" s="195"/>
      <c r="Y54" s="193"/>
      <c r="Z54" s="196"/>
      <c r="AA54" s="195"/>
      <c r="AB54" s="193"/>
      <c r="AC54" s="196"/>
      <c r="AD54" s="195"/>
      <c r="AE54" s="193"/>
      <c r="AF54" s="196"/>
      <c r="AG54" s="195"/>
      <c r="AH54" s="193"/>
      <c r="AI54" s="196"/>
      <c r="AJ54" s="195"/>
      <c r="AK54" s="193"/>
      <c r="AL54" s="196"/>
      <c r="AM54" s="195"/>
      <c r="AN54" s="193"/>
      <c r="AO54" s="196"/>
      <c r="AP54" s="195"/>
      <c r="AQ54" s="193"/>
      <c r="AR54" s="196"/>
      <c r="AS54" s="195"/>
      <c r="AT54" s="193"/>
      <c r="AU54" s="196"/>
      <c r="AV54" s="195"/>
      <c r="AW54" s="193"/>
      <c r="AX54" s="196"/>
      <c r="AY54" s="195"/>
      <c r="AZ54" s="193"/>
      <c r="BA54" s="196"/>
      <c r="BB54" s="195"/>
      <c r="BC54" s="193"/>
      <c r="BD54" s="196"/>
      <c r="BE54" s="195"/>
      <c r="BF54" s="193"/>
      <c r="BG54" s="196"/>
      <c r="BH54" s="195"/>
      <c r="BI54" s="193"/>
      <c r="BJ54" s="196"/>
      <c r="BK54" s="195"/>
      <c r="BL54" s="193"/>
      <c r="BM54" s="196"/>
      <c r="BN54" s="195"/>
      <c r="BO54" s="193"/>
      <c r="BP54" s="196"/>
      <c r="BQ54" s="195"/>
      <c r="BR54" s="193"/>
      <c r="BS54" s="196"/>
      <c r="BT54" s="195"/>
      <c r="BU54" s="193"/>
      <c r="BV54" s="196"/>
      <c r="BW54" s="195"/>
      <c r="BX54" s="193"/>
      <c r="BY54" s="196"/>
    </row>
    <row r="55" spans="3:77" ht="13.5" customHeight="1">
      <c r="C55" s="195"/>
      <c r="D55" s="193"/>
      <c r="E55" s="193"/>
      <c r="F55" s="195"/>
      <c r="G55" s="193"/>
      <c r="H55" s="196"/>
      <c r="I55" s="193"/>
      <c r="J55" s="193"/>
      <c r="K55" s="193"/>
      <c r="L55" s="195"/>
      <c r="M55" s="193"/>
      <c r="N55" s="196"/>
      <c r="O55" s="195"/>
      <c r="P55" s="193"/>
      <c r="Q55" s="196"/>
      <c r="R55" s="195"/>
      <c r="S55" s="193"/>
      <c r="T55" s="196"/>
      <c r="U55" s="195"/>
      <c r="V55" s="193"/>
      <c r="W55" s="196"/>
      <c r="X55" s="195"/>
      <c r="Y55" s="193"/>
      <c r="Z55" s="196"/>
      <c r="AA55" s="195"/>
      <c r="AB55" s="193"/>
      <c r="AC55" s="196"/>
      <c r="AD55" s="195"/>
      <c r="AE55" s="193"/>
      <c r="AF55" s="196"/>
      <c r="AG55" s="195"/>
      <c r="AH55" s="193"/>
      <c r="AI55" s="196"/>
      <c r="AJ55" s="195"/>
      <c r="AK55" s="193"/>
      <c r="AL55" s="196"/>
      <c r="AM55" s="195"/>
      <c r="AN55" s="193"/>
      <c r="AO55" s="196"/>
      <c r="AP55" s="195"/>
      <c r="AQ55" s="193"/>
      <c r="AR55" s="196"/>
      <c r="AS55" s="195"/>
      <c r="AT55" s="193"/>
      <c r="AU55" s="196"/>
      <c r="AV55" s="195"/>
      <c r="AW55" s="193"/>
      <c r="AX55" s="196"/>
      <c r="AY55" s="195"/>
      <c r="AZ55" s="193"/>
      <c r="BA55" s="196"/>
      <c r="BB55" s="195"/>
      <c r="BC55" s="193"/>
      <c r="BD55" s="196"/>
      <c r="BE55" s="195"/>
      <c r="BF55" s="193"/>
      <c r="BG55" s="196"/>
      <c r="BH55" s="195"/>
      <c r="BI55" s="193"/>
      <c r="BJ55" s="196"/>
      <c r="BK55" s="195"/>
      <c r="BL55" s="193"/>
      <c r="BM55" s="196"/>
      <c r="BN55" s="195"/>
      <c r="BO55" s="193"/>
      <c r="BP55" s="196"/>
      <c r="BQ55" s="195"/>
      <c r="BR55" s="193"/>
      <c r="BS55" s="196"/>
      <c r="BT55" s="195"/>
      <c r="BU55" s="193"/>
      <c r="BV55" s="196"/>
      <c r="BW55" s="195"/>
      <c r="BX55" s="193"/>
      <c r="BY55" s="196"/>
    </row>
    <row r="56" spans="3:77" ht="13.5" customHeight="1">
      <c r="C56" s="195"/>
      <c r="D56" s="193"/>
      <c r="E56" s="193"/>
      <c r="F56" s="195"/>
      <c r="G56" s="193"/>
      <c r="H56" s="196"/>
      <c r="I56" s="193"/>
      <c r="J56" s="193"/>
      <c r="K56" s="193"/>
      <c r="L56" s="195"/>
      <c r="M56" s="193"/>
      <c r="N56" s="196"/>
      <c r="O56" s="195"/>
      <c r="P56" s="193"/>
      <c r="Q56" s="196"/>
      <c r="R56" s="195"/>
      <c r="S56" s="193"/>
      <c r="T56" s="196"/>
      <c r="U56" s="195"/>
      <c r="V56" s="193"/>
      <c r="W56" s="196"/>
      <c r="X56" s="195"/>
      <c r="Y56" s="193"/>
      <c r="Z56" s="196"/>
      <c r="AA56" s="195"/>
      <c r="AB56" s="193"/>
      <c r="AC56" s="196"/>
      <c r="AD56" s="195"/>
      <c r="AE56" s="193"/>
      <c r="AF56" s="196"/>
      <c r="AG56" s="195"/>
      <c r="AH56" s="193"/>
      <c r="AI56" s="196"/>
      <c r="AJ56" s="195"/>
      <c r="AK56" s="193"/>
      <c r="AL56" s="196"/>
      <c r="AM56" s="195"/>
      <c r="AN56" s="193"/>
      <c r="AO56" s="196"/>
      <c r="AP56" s="195"/>
      <c r="AQ56" s="193"/>
      <c r="AR56" s="196"/>
      <c r="AS56" s="195"/>
      <c r="AT56" s="193"/>
      <c r="AU56" s="196"/>
      <c r="AV56" s="195"/>
      <c r="AW56" s="193"/>
      <c r="AX56" s="196"/>
      <c r="AY56" s="195"/>
      <c r="AZ56" s="193"/>
      <c r="BA56" s="196"/>
      <c r="BB56" s="195"/>
      <c r="BC56" s="193"/>
      <c r="BD56" s="196"/>
      <c r="BE56" s="195"/>
      <c r="BF56" s="193"/>
      <c r="BG56" s="196"/>
      <c r="BH56" s="195"/>
      <c r="BI56" s="193"/>
      <c r="BJ56" s="196"/>
      <c r="BK56" s="195"/>
      <c r="BL56" s="193"/>
      <c r="BM56" s="196"/>
      <c r="BN56" s="195"/>
      <c r="BO56" s="193"/>
      <c r="BP56" s="196"/>
      <c r="BQ56" s="195"/>
      <c r="BR56" s="193"/>
      <c r="BS56" s="196"/>
      <c r="BT56" s="195"/>
      <c r="BU56" s="193"/>
      <c r="BV56" s="196"/>
      <c r="BW56" s="195"/>
      <c r="BX56" s="193"/>
      <c r="BY56" s="196"/>
    </row>
    <row r="57" spans="3:77" ht="13.5" customHeight="1">
      <c r="C57" s="195"/>
      <c r="D57" s="193"/>
      <c r="E57" s="193"/>
      <c r="F57" s="195"/>
      <c r="G57" s="193"/>
      <c r="H57" s="196"/>
      <c r="I57" s="193"/>
      <c r="J57" s="193"/>
      <c r="K57" s="193"/>
      <c r="L57" s="195"/>
      <c r="M57" s="193"/>
      <c r="N57" s="196"/>
      <c r="O57" s="195"/>
      <c r="P57" s="193"/>
      <c r="Q57" s="196"/>
      <c r="R57" s="195"/>
      <c r="S57" s="193"/>
      <c r="T57" s="196"/>
      <c r="U57" s="195"/>
      <c r="V57" s="193"/>
      <c r="W57" s="196"/>
      <c r="X57" s="195"/>
      <c r="Y57" s="193"/>
      <c r="Z57" s="196"/>
      <c r="AA57" s="195"/>
      <c r="AB57" s="193"/>
      <c r="AC57" s="196"/>
      <c r="AD57" s="195"/>
      <c r="AE57" s="193"/>
      <c r="AF57" s="196"/>
      <c r="AG57" s="195"/>
      <c r="AH57" s="193"/>
      <c r="AI57" s="196"/>
      <c r="AJ57" s="195"/>
      <c r="AK57" s="193"/>
      <c r="AL57" s="196"/>
      <c r="AM57" s="195"/>
      <c r="AN57" s="193"/>
      <c r="AO57" s="196"/>
      <c r="AP57" s="195"/>
      <c r="AQ57" s="193"/>
      <c r="AR57" s="196"/>
      <c r="AS57" s="195"/>
      <c r="AT57" s="193"/>
      <c r="AU57" s="196"/>
      <c r="AV57" s="195"/>
      <c r="AW57" s="193"/>
      <c r="AX57" s="196"/>
      <c r="AY57" s="195"/>
      <c r="AZ57" s="193"/>
      <c r="BA57" s="196"/>
      <c r="BB57" s="195"/>
      <c r="BC57" s="193"/>
      <c r="BD57" s="196"/>
      <c r="BE57" s="195"/>
      <c r="BF57" s="193"/>
      <c r="BG57" s="196"/>
      <c r="BH57" s="195"/>
      <c r="BI57" s="193"/>
      <c r="BJ57" s="196"/>
      <c r="BK57" s="195"/>
      <c r="BL57" s="193"/>
      <c r="BM57" s="196"/>
      <c r="BN57" s="195"/>
      <c r="BO57" s="193"/>
      <c r="BP57" s="196"/>
      <c r="BQ57" s="195"/>
      <c r="BR57" s="193"/>
      <c r="BS57" s="196"/>
      <c r="BT57" s="195"/>
      <c r="BU57" s="193"/>
      <c r="BV57" s="196"/>
      <c r="BW57" s="195"/>
      <c r="BX57" s="193"/>
      <c r="BY57" s="196"/>
    </row>
    <row r="58" spans="3:77" ht="13.5" customHeight="1">
      <c r="C58" s="195"/>
      <c r="D58" s="193"/>
      <c r="E58" s="193"/>
      <c r="F58" s="195"/>
      <c r="G58" s="193"/>
      <c r="H58" s="196"/>
      <c r="I58" s="193"/>
      <c r="J58" s="193"/>
      <c r="K58" s="193"/>
      <c r="L58" s="195"/>
      <c r="M58" s="193"/>
      <c r="N58" s="196"/>
      <c r="O58" s="195"/>
      <c r="P58" s="193"/>
      <c r="Q58" s="196"/>
      <c r="R58" s="195"/>
      <c r="S58" s="193"/>
      <c r="T58" s="196"/>
      <c r="U58" s="195"/>
      <c r="V58" s="193"/>
      <c r="W58" s="196"/>
      <c r="X58" s="195"/>
      <c r="Y58" s="193"/>
      <c r="Z58" s="196"/>
      <c r="AA58" s="195"/>
      <c r="AB58" s="193"/>
      <c r="AC58" s="196"/>
      <c r="AD58" s="195"/>
      <c r="AE58" s="193"/>
      <c r="AF58" s="196"/>
      <c r="AG58" s="195"/>
      <c r="AH58" s="193"/>
      <c r="AI58" s="196"/>
      <c r="AJ58" s="195"/>
      <c r="AK58" s="193"/>
      <c r="AL58" s="196"/>
      <c r="AM58" s="195"/>
      <c r="AN58" s="193"/>
      <c r="AO58" s="196"/>
      <c r="AP58" s="195"/>
      <c r="AQ58" s="193"/>
      <c r="AR58" s="196"/>
      <c r="AS58" s="195"/>
      <c r="AT58" s="193"/>
      <c r="AU58" s="196"/>
      <c r="AV58" s="195"/>
      <c r="AW58" s="193"/>
      <c r="AX58" s="196"/>
      <c r="AY58" s="195"/>
      <c r="AZ58" s="193"/>
      <c r="BA58" s="196"/>
      <c r="BB58" s="195"/>
      <c r="BC58" s="193"/>
      <c r="BD58" s="196"/>
      <c r="BE58" s="195"/>
      <c r="BF58" s="193"/>
      <c r="BG58" s="196"/>
      <c r="BH58" s="195"/>
      <c r="BI58" s="193"/>
      <c r="BJ58" s="196"/>
      <c r="BK58" s="195"/>
      <c r="BL58" s="193"/>
      <c r="BM58" s="196"/>
      <c r="BN58" s="195"/>
      <c r="BO58" s="193"/>
      <c r="BP58" s="196"/>
      <c r="BQ58" s="195"/>
      <c r="BR58" s="193"/>
      <c r="BS58" s="196"/>
      <c r="BT58" s="195"/>
      <c r="BU58" s="193"/>
      <c r="BV58" s="196"/>
      <c r="BW58" s="195"/>
      <c r="BX58" s="193"/>
      <c r="BY58" s="196"/>
    </row>
    <row r="59" spans="3:77" ht="13.5" customHeight="1">
      <c r="C59" s="195"/>
      <c r="D59" s="193"/>
      <c r="E59" s="193"/>
      <c r="F59" s="195"/>
      <c r="G59" s="193"/>
      <c r="H59" s="196"/>
      <c r="I59" s="193"/>
      <c r="J59" s="193"/>
      <c r="K59" s="193"/>
      <c r="L59" s="195"/>
      <c r="M59" s="193"/>
      <c r="N59" s="196"/>
      <c r="O59" s="195"/>
      <c r="P59" s="193"/>
      <c r="Q59" s="196"/>
      <c r="R59" s="195"/>
      <c r="S59" s="193"/>
      <c r="T59" s="196"/>
      <c r="U59" s="195"/>
      <c r="V59" s="193"/>
      <c r="W59" s="196"/>
      <c r="X59" s="195"/>
      <c r="Y59" s="193"/>
      <c r="Z59" s="196"/>
      <c r="AA59" s="195"/>
      <c r="AB59" s="193"/>
      <c r="AC59" s="196"/>
      <c r="AD59" s="195"/>
      <c r="AE59" s="193"/>
      <c r="AF59" s="196"/>
      <c r="AG59" s="195"/>
      <c r="AH59" s="193"/>
      <c r="AI59" s="196"/>
      <c r="AJ59" s="195"/>
      <c r="AK59" s="193"/>
      <c r="AL59" s="196"/>
      <c r="AM59" s="195"/>
      <c r="AN59" s="193"/>
      <c r="AO59" s="196"/>
      <c r="AP59" s="195"/>
      <c r="AQ59" s="193"/>
      <c r="AR59" s="196"/>
      <c r="AS59" s="195"/>
      <c r="AT59" s="193"/>
      <c r="AU59" s="196"/>
      <c r="AV59" s="195"/>
      <c r="AW59" s="193"/>
      <c r="AX59" s="196"/>
      <c r="AY59" s="195"/>
      <c r="AZ59" s="193"/>
      <c r="BA59" s="196"/>
      <c r="BB59" s="195"/>
      <c r="BC59" s="193"/>
      <c r="BD59" s="196"/>
      <c r="BE59" s="195"/>
      <c r="BF59" s="193"/>
      <c r="BG59" s="196"/>
      <c r="BH59" s="195"/>
      <c r="BI59" s="193"/>
      <c r="BJ59" s="196"/>
      <c r="BK59" s="195"/>
      <c r="BL59" s="193"/>
      <c r="BM59" s="196"/>
      <c r="BN59" s="195"/>
      <c r="BO59" s="193"/>
      <c r="BP59" s="196"/>
      <c r="BQ59" s="195"/>
      <c r="BR59" s="193"/>
      <c r="BS59" s="196"/>
      <c r="BT59" s="195"/>
      <c r="BU59" s="193"/>
      <c r="BV59" s="196"/>
      <c r="BW59" s="195"/>
      <c r="BX59" s="193"/>
      <c r="BY59" s="196"/>
    </row>
    <row r="60" spans="3:77" ht="13.5" customHeight="1">
      <c r="C60" s="195"/>
      <c r="D60" s="193"/>
      <c r="E60" s="193"/>
      <c r="F60" s="195"/>
      <c r="G60" s="193"/>
      <c r="H60" s="196"/>
      <c r="I60" s="193"/>
      <c r="J60" s="193"/>
      <c r="K60" s="193"/>
      <c r="L60" s="195"/>
      <c r="M60" s="193"/>
      <c r="N60" s="196"/>
      <c r="O60" s="195"/>
      <c r="P60" s="193"/>
      <c r="Q60" s="196"/>
      <c r="R60" s="195"/>
      <c r="S60" s="193"/>
      <c r="T60" s="196"/>
      <c r="U60" s="195"/>
      <c r="V60" s="193"/>
      <c r="W60" s="196"/>
      <c r="X60" s="195"/>
      <c r="Y60" s="193"/>
      <c r="Z60" s="196"/>
      <c r="AA60" s="195"/>
      <c r="AB60" s="193"/>
      <c r="AC60" s="196"/>
      <c r="AD60" s="195"/>
      <c r="AE60" s="193"/>
      <c r="AF60" s="196"/>
      <c r="AG60" s="195"/>
      <c r="AH60" s="193"/>
      <c r="AI60" s="196"/>
      <c r="AJ60" s="195"/>
      <c r="AK60" s="193"/>
      <c r="AL60" s="196"/>
      <c r="AM60" s="195"/>
      <c r="AN60" s="193"/>
      <c r="AO60" s="196"/>
      <c r="AP60" s="195"/>
      <c r="AQ60" s="193"/>
      <c r="AR60" s="196"/>
      <c r="AS60" s="195"/>
      <c r="AT60" s="193"/>
      <c r="AU60" s="196"/>
      <c r="AV60" s="195"/>
      <c r="AW60" s="193"/>
      <c r="AX60" s="196"/>
      <c r="AY60" s="195"/>
      <c r="AZ60" s="193"/>
      <c r="BA60" s="196"/>
      <c r="BB60" s="195"/>
      <c r="BC60" s="193"/>
      <c r="BD60" s="196"/>
      <c r="BE60" s="195"/>
      <c r="BF60" s="193"/>
      <c r="BG60" s="196"/>
      <c r="BH60" s="195"/>
      <c r="BI60" s="193"/>
      <c r="BJ60" s="196"/>
      <c r="BK60" s="195"/>
      <c r="BL60" s="193"/>
      <c r="BM60" s="196"/>
      <c r="BN60" s="195"/>
      <c r="BO60" s="193"/>
      <c r="BP60" s="196"/>
      <c r="BQ60" s="195"/>
      <c r="BR60" s="193"/>
      <c r="BS60" s="196"/>
      <c r="BT60" s="195"/>
      <c r="BU60" s="193"/>
      <c r="BV60" s="196"/>
      <c r="BW60" s="195"/>
      <c r="BX60" s="193"/>
      <c r="BY60" s="196"/>
    </row>
    <row r="61" spans="3:77" ht="13.5" customHeight="1">
      <c r="C61" s="195"/>
      <c r="D61" s="193"/>
      <c r="E61" s="193"/>
      <c r="F61" s="195"/>
      <c r="G61" s="193"/>
      <c r="H61" s="196"/>
      <c r="I61" s="193"/>
      <c r="J61" s="193"/>
      <c r="K61" s="193"/>
      <c r="L61" s="195"/>
      <c r="M61" s="193"/>
      <c r="N61" s="196"/>
      <c r="O61" s="195"/>
      <c r="P61" s="193"/>
      <c r="Q61" s="196"/>
      <c r="R61" s="195"/>
      <c r="S61" s="193"/>
      <c r="T61" s="196"/>
      <c r="U61" s="195"/>
      <c r="V61" s="193"/>
      <c r="W61" s="196"/>
      <c r="X61" s="195"/>
      <c r="Y61" s="193"/>
      <c r="Z61" s="196"/>
      <c r="AA61" s="195"/>
      <c r="AB61" s="193"/>
      <c r="AC61" s="196"/>
      <c r="AD61" s="195"/>
      <c r="AE61" s="193"/>
      <c r="AF61" s="196"/>
      <c r="AG61" s="195"/>
      <c r="AH61" s="193"/>
      <c r="AI61" s="196"/>
      <c r="AJ61" s="195"/>
      <c r="AK61" s="193"/>
      <c r="AL61" s="196"/>
      <c r="AM61" s="195"/>
      <c r="AN61" s="193"/>
      <c r="AO61" s="196"/>
      <c r="AP61" s="195"/>
      <c r="AQ61" s="193"/>
      <c r="AR61" s="196"/>
      <c r="AS61" s="195"/>
      <c r="AT61" s="193"/>
      <c r="AU61" s="196"/>
      <c r="AV61" s="195"/>
      <c r="AW61" s="193"/>
      <c r="AX61" s="196"/>
      <c r="AY61" s="195"/>
      <c r="AZ61" s="193"/>
      <c r="BA61" s="196"/>
      <c r="BB61" s="195"/>
      <c r="BC61" s="193"/>
      <c r="BD61" s="196"/>
      <c r="BE61" s="195"/>
      <c r="BF61" s="193"/>
      <c r="BG61" s="196"/>
      <c r="BH61" s="195"/>
      <c r="BI61" s="193"/>
      <c r="BJ61" s="196"/>
      <c r="BK61" s="195"/>
      <c r="BL61" s="193"/>
      <c r="BM61" s="196"/>
      <c r="BN61" s="195"/>
      <c r="BO61" s="193"/>
      <c r="BP61" s="196"/>
      <c r="BQ61" s="195"/>
      <c r="BR61" s="193"/>
      <c r="BS61" s="196"/>
      <c r="BT61" s="195"/>
      <c r="BU61" s="193"/>
      <c r="BV61" s="196"/>
      <c r="BW61" s="195"/>
      <c r="BX61" s="193"/>
      <c r="BY61" s="196"/>
    </row>
    <row r="62" spans="3:77" ht="13.5" customHeight="1">
      <c r="C62" s="195"/>
      <c r="D62" s="193"/>
      <c r="E62" s="193"/>
      <c r="F62" s="195"/>
      <c r="G62" s="193"/>
      <c r="H62" s="196"/>
      <c r="I62" s="193"/>
      <c r="J62" s="193"/>
      <c r="K62" s="193"/>
      <c r="L62" s="195"/>
      <c r="M62" s="193"/>
      <c r="N62" s="196"/>
      <c r="O62" s="195"/>
      <c r="P62" s="193"/>
      <c r="Q62" s="196"/>
      <c r="R62" s="195"/>
      <c r="S62" s="193"/>
      <c r="T62" s="196"/>
      <c r="U62" s="195"/>
      <c r="V62" s="193"/>
      <c r="W62" s="196"/>
      <c r="X62" s="195"/>
      <c r="Y62" s="193"/>
      <c r="Z62" s="196"/>
      <c r="AA62" s="195"/>
      <c r="AB62" s="193"/>
      <c r="AC62" s="196"/>
      <c r="AD62" s="195"/>
      <c r="AE62" s="193"/>
      <c r="AF62" s="196"/>
      <c r="AG62" s="195"/>
      <c r="AH62" s="193"/>
      <c r="AI62" s="196"/>
      <c r="AJ62" s="195"/>
      <c r="AK62" s="193"/>
      <c r="AL62" s="196"/>
      <c r="AM62" s="195"/>
      <c r="AN62" s="193"/>
      <c r="AO62" s="196"/>
      <c r="AP62" s="195"/>
      <c r="AQ62" s="193"/>
      <c r="AR62" s="196"/>
      <c r="AS62" s="195"/>
      <c r="AT62" s="193"/>
      <c r="AU62" s="196"/>
      <c r="AV62" s="195"/>
      <c r="AW62" s="193"/>
      <c r="AX62" s="196"/>
      <c r="AY62" s="195"/>
      <c r="AZ62" s="193"/>
      <c r="BA62" s="196"/>
      <c r="BB62" s="195"/>
      <c r="BC62" s="193"/>
      <c r="BD62" s="196"/>
      <c r="BE62" s="195"/>
      <c r="BF62" s="193"/>
      <c r="BG62" s="196"/>
      <c r="BH62" s="195"/>
      <c r="BI62" s="193"/>
      <c r="BJ62" s="196"/>
      <c r="BK62" s="195"/>
      <c r="BL62" s="193"/>
      <c r="BM62" s="196"/>
      <c r="BN62" s="195"/>
      <c r="BO62" s="193"/>
      <c r="BP62" s="196"/>
      <c r="BQ62" s="195"/>
      <c r="BR62" s="193"/>
      <c r="BS62" s="196"/>
      <c r="BT62" s="195"/>
      <c r="BU62" s="193"/>
      <c r="BV62" s="196"/>
      <c r="BW62" s="195"/>
      <c r="BX62" s="193"/>
      <c r="BY62" s="196"/>
    </row>
    <row r="63" spans="3:77" ht="13.5" customHeight="1">
      <c r="C63" s="195"/>
      <c r="D63" s="193"/>
      <c r="E63" s="193"/>
      <c r="F63" s="195"/>
      <c r="G63" s="193"/>
      <c r="H63" s="196"/>
      <c r="I63" s="193"/>
      <c r="J63" s="193"/>
      <c r="K63" s="193"/>
      <c r="L63" s="195"/>
      <c r="M63" s="193"/>
      <c r="N63" s="196"/>
      <c r="O63" s="195"/>
      <c r="P63" s="193"/>
      <c r="Q63" s="196"/>
      <c r="R63" s="195"/>
      <c r="S63" s="193"/>
      <c r="T63" s="196"/>
      <c r="U63" s="195"/>
      <c r="V63" s="193"/>
      <c r="W63" s="196"/>
      <c r="X63" s="195"/>
      <c r="Y63" s="193"/>
      <c r="Z63" s="196"/>
      <c r="AA63" s="195"/>
      <c r="AB63" s="193"/>
      <c r="AC63" s="196"/>
      <c r="AD63" s="195"/>
      <c r="AE63" s="193"/>
      <c r="AF63" s="196"/>
      <c r="AG63" s="195"/>
      <c r="AH63" s="193"/>
      <c r="AI63" s="196"/>
      <c r="AJ63" s="195"/>
      <c r="AK63" s="193"/>
      <c r="AL63" s="196"/>
      <c r="AM63" s="195"/>
      <c r="AN63" s="193"/>
      <c r="AO63" s="196"/>
      <c r="AP63" s="195"/>
      <c r="AQ63" s="193"/>
      <c r="AR63" s="196"/>
      <c r="AS63" s="195"/>
      <c r="AT63" s="193"/>
      <c r="AU63" s="196"/>
      <c r="AV63" s="195"/>
      <c r="AW63" s="193"/>
      <c r="AX63" s="196"/>
      <c r="AY63" s="195"/>
      <c r="AZ63" s="193"/>
      <c r="BA63" s="196"/>
      <c r="BB63" s="195"/>
      <c r="BC63" s="193"/>
      <c r="BD63" s="196"/>
      <c r="BE63" s="195"/>
      <c r="BF63" s="193"/>
      <c r="BG63" s="196"/>
      <c r="BH63" s="195"/>
      <c r="BI63" s="193"/>
      <c r="BJ63" s="196"/>
      <c r="BK63" s="195"/>
      <c r="BL63" s="193"/>
      <c r="BM63" s="196"/>
      <c r="BN63" s="195"/>
      <c r="BO63" s="193"/>
      <c r="BP63" s="196"/>
      <c r="BQ63" s="195"/>
      <c r="BR63" s="193"/>
      <c r="BS63" s="196"/>
      <c r="BT63" s="195"/>
      <c r="BU63" s="193"/>
      <c r="BV63" s="196"/>
      <c r="BW63" s="195"/>
      <c r="BX63" s="193"/>
      <c r="BY63" s="196"/>
    </row>
    <row r="64" spans="3:77" ht="13.5" customHeight="1">
      <c r="C64" s="195"/>
      <c r="D64" s="193"/>
      <c r="E64" s="193"/>
      <c r="F64" s="195"/>
      <c r="G64" s="193"/>
      <c r="H64" s="196"/>
      <c r="I64" s="193"/>
      <c r="J64" s="193"/>
      <c r="K64" s="193"/>
      <c r="L64" s="195"/>
      <c r="M64" s="193"/>
      <c r="N64" s="196"/>
      <c r="O64" s="195"/>
      <c r="P64" s="193"/>
      <c r="Q64" s="196"/>
      <c r="R64" s="195"/>
      <c r="S64" s="193"/>
      <c r="T64" s="196"/>
      <c r="U64" s="195"/>
      <c r="V64" s="193"/>
      <c r="W64" s="196"/>
      <c r="X64" s="195"/>
      <c r="Y64" s="193"/>
      <c r="Z64" s="196"/>
      <c r="AA64" s="195"/>
      <c r="AB64" s="193"/>
      <c r="AC64" s="196"/>
      <c r="AD64" s="195"/>
      <c r="AE64" s="193"/>
      <c r="AF64" s="196"/>
      <c r="AG64" s="195"/>
      <c r="AH64" s="193"/>
      <c r="AI64" s="196"/>
      <c r="AJ64" s="195"/>
      <c r="AK64" s="193"/>
      <c r="AL64" s="196"/>
      <c r="AM64" s="195"/>
      <c r="AN64" s="193"/>
      <c r="AO64" s="196"/>
      <c r="AP64" s="195"/>
      <c r="AQ64" s="193"/>
      <c r="AR64" s="196"/>
      <c r="AS64" s="195"/>
      <c r="AT64" s="193"/>
      <c r="AU64" s="196"/>
      <c r="AV64" s="195"/>
      <c r="AW64" s="193"/>
      <c r="AX64" s="196"/>
      <c r="AY64" s="195"/>
      <c r="AZ64" s="193"/>
      <c r="BA64" s="196"/>
      <c r="BB64" s="195"/>
      <c r="BC64" s="193"/>
      <c r="BD64" s="196"/>
      <c r="BE64" s="195"/>
      <c r="BF64" s="193"/>
      <c r="BG64" s="196"/>
      <c r="BH64" s="195"/>
      <c r="BI64" s="193"/>
      <c r="BJ64" s="196"/>
      <c r="BK64" s="195"/>
      <c r="BL64" s="193"/>
      <c r="BM64" s="196"/>
      <c r="BN64" s="195"/>
      <c r="BO64" s="193"/>
      <c r="BP64" s="196"/>
      <c r="BQ64" s="195"/>
      <c r="BR64" s="193"/>
      <c r="BS64" s="196"/>
      <c r="BT64" s="195"/>
      <c r="BU64" s="193"/>
      <c r="BV64" s="196"/>
      <c r="BW64" s="195"/>
      <c r="BX64" s="193"/>
      <c r="BY64" s="196"/>
    </row>
    <row r="65" spans="3:77" ht="13.5" customHeight="1">
      <c r="C65" s="195"/>
      <c r="D65" s="193"/>
      <c r="E65" s="193"/>
      <c r="F65" s="195"/>
      <c r="G65" s="193"/>
      <c r="H65" s="196"/>
      <c r="I65" s="193"/>
      <c r="J65" s="193"/>
      <c r="K65" s="193"/>
      <c r="L65" s="195"/>
      <c r="M65" s="193"/>
      <c r="N65" s="196"/>
      <c r="O65" s="195"/>
      <c r="P65" s="193"/>
      <c r="Q65" s="196"/>
      <c r="R65" s="195"/>
      <c r="S65" s="193"/>
      <c r="T65" s="196"/>
      <c r="U65" s="195"/>
      <c r="V65" s="193"/>
      <c r="W65" s="196"/>
      <c r="X65" s="195"/>
      <c r="Y65" s="193"/>
      <c r="Z65" s="196"/>
      <c r="AA65" s="195"/>
      <c r="AB65" s="193"/>
      <c r="AC65" s="196"/>
      <c r="AD65" s="195"/>
      <c r="AE65" s="193"/>
      <c r="AF65" s="196"/>
      <c r="AG65" s="195"/>
      <c r="AH65" s="193"/>
      <c r="AI65" s="196"/>
      <c r="AJ65" s="195"/>
      <c r="AK65" s="193"/>
      <c r="AL65" s="196"/>
      <c r="AM65" s="195"/>
      <c r="AN65" s="193"/>
      <c r="AO65" s="196"/>
      <c r="AP65" s="195"/>
      <c r="AQ65" s="193"/>
      <c r="AR65" s="196"/>
      <c r="AS65" s="195"/>
      <c r="AT65" s="193"/>
      <c r="AU65" s="196"/>
      <c r="AV65" s="195"/>
      <c r="AW65" s="193"/>
      <c r="AX65" s="196"/>
      <c r="AY65" s="195"/>
      <c r="AZ65" s="193"/>
      <c r="BA65" s="196"/>
      <c r="BB65" s="195"/>
      <c r="BC65" s="193"/>
      <c r="BD65" s="196"/>
      <c r="BE65" s="195"/>
      <c r="BF65" s="193"/>
      <c r="BG65" s="196"/>
      <c r="BH65" s="195"/>
      <c r="BI65" s="193"/>
      <c r="BJ65" s="196"/>
      <c r="BK65" s="195"/>
      <c r="BL65" s="193"/>
      <c r="BM65" s="196"/>
      <c r="BN65" s="195"/>
      <c r="BO65" s="193"/>
      <c r="BP65" s="196"/>
      <c r="BQ65" s="195"/>
      <c r="BR65" s="193"/>
      <c r="BS65" s="196"/>
      <c r="BT65" s="195"/>
      <c r="BU65" s="193"/>
      <c r="BV65" s="196"/>
      <c r="BW65" s="195"/>
      <c r="BX65" s="193"/>
      <c r="BY65" s="196"/>
    </row>
    <row r="66" spans="3:77" ht="13.5" customHeight="1">
      <c r="C66" s="195"/>
      <c r="D66" s="193"/>
      <c r="E66" s="193"/>
      <c r="F66" s="195"/>
      <c r="G66" s="193"/>
      <c r="H66" s="196"/>
      <c r="I66" s="193"/>
      <c r="J66" s="193"/>
      <c r="K66" s="193"/>
      <c r="L66" s="195"/>
      <c r="M66" s="193"/>
      <c r="N66" s="196"/>
      <c r="O66" s="195"/>
      <c r="P66" s="193"/>
      <c r="Q66" s="196"/>
      <c r="R66" s="195"/>
      <c r="S66" s="193"/>
      <c r="T66" s="196"/>
      <c r="U66" s="195"/>
      <c r="V66" s="193"/>
      <c r="W66" s="196"/>
      <c r="X66" s="195"/>
      <c r="Y66" s="193"/>
      <c r="Z66" s="196"/>
      <c r="AA66" s="195"/>
      <c r="AB66" s="193"/>
      <c r="AC66" s="196"/>
      <c r="AD66" s="195"/>
      <c r="AE66" s="193"/>
      <c r="AF66" s="196"/>
      <c r="AG66" s="195"/>
      <c r="AH66" s="193"/>
      <c r="AI66" s="196"/>
      <c r="AJ66" s="195"/>
      <c r="AK66" s="193"/>
      <c r="AL66" s="196"/>
      <c r="AM66" s="195"/>
      <c r="AN66" s="193"/>
      <c r="AO66" s="196"/>
      <c r="AP66" s="195"/>
      <c r="AQ66" s="193"/>
      <c r="AR66" s="196"/>
      <c r="AS66" s="195"/>
      <c r="AT66" s="193"/>
      <c r="AU66" s="196"/>
      <c r="AV66" s="195"/>
      <c r="AW66" s="193"/>
      <c r="AX66" s="196"/>
      <c r="AY66" s="195"/>
      <c r="AZ66" s="193"/>
      <c r="BA66" s="196"/>
      <c r="BB66" s="195"/>
      <c r="BC66" s="193"/>
      <c r="BD66" s="196"/>
      <c r="BE66" s="195"/>
      <c r="BF66" s="193"/>
      <c r="BG66" s="196"/>
      <c r="BH66" s="195"/>
      <c r="BI66" s="193"/>
      <c r="BJ66" s="196"/>
      <c r="BK66" s="195"/>
      <c r="BL66" s="193"/>
      <c r="BM66" s="196"/>
      <c r="BN66" s="195"/>
      <c r="BO66" s="193"/>
      <c r="BP66" s="196"/>
      <c r="BQ66" s="195"/>
      <c r="BR66" s="193"/>
      <c r="BS66" s="196"/>
      <c r="BT66" s="195"/>
      <c r="BU66" s="193"/>
      <c r="BV66" s="196"/>
      <c r="BW66" s="195"/>
      <c r="BX66" s="193"/>
      <c r="BY66" s="196"/>
    </row>
    <row r="67" spans="3:77" ht="13.5" customHeight="1">
      <c r="C67" s="195"/>
      <c r="D67" s="193"/>
      <c r="E67" s="193"/>
      <c r="F67" s="195"/>
      <c r="G67" s="193"/>
      <c r="H67" s="196"/>
      <c r="I67" s="193"/>
      <c r="J67" s="193"/>
      <c r="K67" s="193"/>
      <c r="L67" s="195"/>
      <c r="M67" s="193"/>
      <c r="N67" s="196"/>
      <c r="O67" s="195"/>
      <c r="P67" s="193"/>
      <c r="Q67" s="196"/>
      <c r="R67" s="195"/>
      <c r="S67" s="193"/>
      <c r="T67" s="196"/>
      <c r="U67" s="195"/>
      <c r="V67" s="193"/>
      <c r="W67" s="196"/>
      <c r="X67" s="195"/>
      <c r="Y67" s="193"/>
      <c r="Z67" s="196"/>
      <c r="AA67" s="195"/>
      <c r="AB67" s="193"/>
      <c r="AC67" s="196"/>
      <c r="AD67" s="195"/>
      <c r="AE67" s="193"/>
      <c r="AF67" s="196"/>
      <c r="AG67" s="195"/>
      <c r="AH67" s="193"/>
      <c r="AI67" s="196"/>
      <c r="AJ67" s="195"/>
      <c r="AK67" s="193"/>
      <c r="AL67" s="196"/>
      <c r="AM67" s="195"/>
      <c r="AN67" s="193"/>
      <c r="AO67" s="196"/>
      <c r="AP67" s="195"/>
      <c r="AQ67" s="193"/>
      <c r="AR67" s="196"/>
      <c r="AS67" s="195"/>
      <c r="AT67" s="193"/>
      <c r="AU67" s="196"/>
      <c r="AV67" s="195"/>
      <c r="AW67" s="193"/>
      <c r="AX67" s="196"/>
      <c r="AY67" s="195"/>
      <c r="AZ67" s="193"/>
      <c r="BA67" s="196"/>
      <c r="BB67" s="195"/>
      <c r="BC67" s="193"/>
      <c r="BD67" s="196"/>
      <c r="BE67" s="195"/>
      <c r="BF67" s="193"/>
      <c r="BG67" s="196"/>
      <c r="BH67" s="195"/>
      <c r="BI67" s="193"/>
      <c r="BJ67" s="196"/>
      <c r="BK67" s="195"/>
      <c r="BL67" s="193"/>
      <c r="BM67" s="196"/>
      <c r="BN67" s="195"/>
      <c r="BO67" s="193"/>
      <c r="BP67" s="196"/>
      <c r="BQ67" s="195"/>
      <c r="BR67" s="193"/>
      <c r="BS67" s="196"/>
      <c r="BT67" s="195"/>
      <c r="BU67" s="193"/>
      <c r="BV67" s="196"/>
      <c r="BW67" s="195"/>
      <c r="BX67" s="193"/>
      <c r="BY67" s="196"/>
    </row>
    <row r="68" spans="3:77" ht="13.5" customHeight="1">
      <c r="C68" s="195"/>
      <c r="D68" s="193"/>
      <c r="E68" s="193"/>
      <c r="F68" s="195"/>
      <c r="G68" s="193"/>
      <c r="H68" s="196"/>
      <c r="I68" s="193"/>
      <c r="J68" s="193"/>
      <c r="K68" s="193"/>
      <c r="L68" s="195"/>
      <c r="M68" s="193"/>
      <c r="N68" s="196"/>
      <c r="O68" s="195"/>
      <c r="P68" s="193"/>
      <c r="Q68" s="196"/>
      <c r="R68" s="195"/>
      <c r="S68" s="193"/>
      <c r="T68" s="196"/>
      <c r="U68" s="195"/>
      <c r="V68" s="193"/>
      <c r="W68" s="196"/>
      <c r="X68" s="195"/>
      <c r="Y68" s="193"/>
      <c r="Z68" s="196"/>
      <c r="AA68" s="195"/>
      <c r="AB68" s="193"/>
      <c r="AC68" s="196"/>
      <c r="AD68" s="195"/>
      <c r="AE68" s="193"/>
      <c r="AF68" s="196"/>
      <c r="AG68" s="195"/>
      <c r="AH68" s="193"/>
      <c r="AI68" s="196"/>
      <c r="AJ68" s="195"/>
      <c r="AK68" s="193"/>
      <c r="AL68" s="196"/>
      <c r="AM68" s="195"/>
      <c r="AN68" s="193"/>
      <c r="AO68" s="196"/>
      <c r="AP68" s="195"/>
      <c r="AQ68" s="193"/>
      <c r="AR68" s="196"/>
      <c r="AS68" s="195"/>
      <c r="AT68" s="193"/>
      <c r="AU68" s="196"/>
      <c r="AV68" s="195"/>
      <c r="AW68" s="193"/>
      <c r="AX68" s="196"/>
      <c r="AY68" s="195"/>
      <c r="AZ68" s="193"/>
      <c r="BA68" s="196"/>
      <c r="BB68" s="195"/>
      <c r="BC68" s="193"/>
      <c r="BD68" s="196"/>
      <c r="BE68" s="195"/>
      <c r="BF68" s="193"/>
      <c r="BG68" s="196"/>
      <c r="BH68" s="195"/>
      <c r="BI68" s="193"/>
      <c r="BJ68" s="196"/>
      <c r="BK68" s="195"/>
      <c r="BL68" s="193"/>
      <c r="BM68" s="196"/>
      <c r="BN68" s="195"/>
      <c r="BO68" s="193"/>
      <c r="BP68" s="196"/>
      <c r="BQ68" s="195"/>
      <c r="BR68" s="193"/>
      <c r="BS68" s="196"/>
      <c r="BT68" s="195"/>
      <c r="BU68" s="193"/>
      <c r="BV68" s="196"/>
      <c r="BW68" s="195"/>
      <c r="BX68" s="193"/>
      <c r="BY68" s="196"/>
    </row>
    <row r="69" spans="3:77" ht="13.5" customHeight="1">
      <c r="C69" s="195"/>
      <c r="D69" s="193"/>
      <c r="E69" s="193"/>
      <c r="F69" s="195"/>
      <c r="G69" s="193"/>
      <c r="H69" s="196"/>
      <c r="I69" s="193"/>
      <c r="J69" s="193"/>
      <c r="K69" s="193"/>
      <c r="L69" s="195"/>
      <c r="M69" s="193"/>
      <c r="N69" s="196"/>
      <c r="O69" s="195"/>
      <c r="P69" s="193"/>
      <c r="Q69" s="196"/>
      <c r="R69" s="195"/>
      <c r="S69" s="193"/>
      <c r="T69" s="196"/>
      <c r="U69" s="195"/>
      <c r="V69" s="193"/>
      <c r="W69" s="196"/>
      <c r="X69" s="195"/>
      <c r="Y69" s="193"/>
      <c r="Z69" s="196"/>
      <c r="AA69" s="195"/>
      <c r="AB69" s="193"/>
      <c r="AC69" s="196"/>
      <c r="AD69" s="195"/>
      <c r="AE69" s="193"/>
      <c r="AF69" s="196"/>
      <c r="AG69" s="195"/>
      <c r="AH69" s="193"/>
      <c r="AI69" s="196"/>
      <c r="AJ69" s="195"/>
      <c r="AK69" s="193"/>
      <c r="AL69" s="196"/>
      <c r="AM69" s="195"/>
      <c r="AN69" s="193"/>
      <c r="AO69" s="196"/>
      <c r="AP69" s="195"/>
      <c r="AQ69" s="193"/>
      <c r="AR69" s="196"/>
      <c r="AS69" s="195"/>
      <c r="AT69" s="193"/>
      <c r="AU69" s="196"/>
      <c r="AV69" s="195"/>
      <c r="AW69" s="193"/>
      <c r="AX69" s="196"/>
      <c r="AY69" s="195"/>
      <c r="AZ69" s="193"/>
      <c r="BA69" s="196"/>
      <c r="BB69" s="195"/>
      <c r="BC69" s="193"/>
      <c r="BD69" s="196"/>
      <c r="BE69" s="195"/>
      <c r="BF69" s="193"/>
      <c r="BG69" s="196"/>
      <c r="BH69" s="195"/>
      <c r="BI69" s="193"/>
      <c r="BJ69" s="196"/>
      <c r="BK69" s="195"/>
      <c r="BL69" s="193"/>
      <c r="BM69" s="196"/>
      <c r="BN69" s="195"/>
      <c r="BO69" s="193"/>
      <c r="BP69" s="196"/>
      <c r="BQ69" s="195"/>
      <c r="BR69" s="193"/>
      <c r="BS69" s="196"/>
      <c r="BT69" s="195"/>
      <c r="BU69" s="193"/>
      <c r="BV69" s="196"/>
      <c r="BW69" s="195"/>
      <c r="BX69" s="193"/>
      <c r="BY69" s="196"/>
    </row>
    <row r="70" spans="3:77" ht="13.5" customHeight="1">
      <c r="C70" s="195"/>
      <c r="D70" s="193"/>
      <c r="E70" s="193"/>
      <c r="F70" s="195"/>
      <c r="G70" s="193"/>
      <c r="H70" s="196"/>
      <c r="I70" s="193"/>
      <c r="J70" s="193"/>
      <c r="K70" s="193"/>
      <c r="L70" s="195"/>
      <c r="M70" s="193"/>
      <c r="N70" s="196"/>
      <c r="O70" s="195"/>
      <c r="P70" s="193"/>
      <c r="Q70" s="196"/>
      <c r="R70" s="195"/>
      <c r="S70" s="193"/>
      <c r="T70" s="196"/>
      <c r="U70" s="195"/>
      <c r="V70" s="193"/>
      <c r="W70" s="196"/>
      <c r="X70" s="195"/>
      <c r="Y70" s="193"/>
      <c r="Z70" s="196"/>
      <c r="AA70" s="195"/>
      <c r="AB70" s="193"/>
      <c r="AC70" s="196"/>
      <c r="AD70" s="195"/>
      <c r="AE70" s="193"/>
      <c r="AF70" s="196"/>
      <c r="AG70" s="195"/>
      <c r="AH70" s="193"/>
      <c r="AI70" s="196"/>
      <c r="AJ70" s="195"/>
      <c r="AK70" s="193"/>
      <c r="AL70" s="196"/>
      <c r="AM70" s="195"/>
      <c r="AN70" s="193"/>
      <c r="AO70" s="196"/>
      <c r="AP70" s="195"/>
      <c r="AQ70" s="193"/>
      <c r="AR70" s="196"/>
      <c r="AS70" s="195"/>
      <c r="AT70" s="193"/>
      <c r="AU70" s="196"/>
      <c r="AV70" s="195"/>
      <c r="AW70" s="193"/>
      <c r="AX70" s="196"/>
      <c r="AY70" s="195"/>
      <c r="AZ70" s="193"/>
      <c r="BA70" s="196"/>
      <c r="BB70" s="195"/>
      <c r="BC70" s="193"/>
      <c r="BD70" s="196"/>
      <c r="BE70" s="195"/>
      <c r="BF70" s="193"/>
      <c r="BG70" s="196"/>
      <c r="BH70" s="195"/>
      <c r="BI70" s="193"/>
      <c r="BJ70" s="196"/>
      <c r="BK70" s="195"/>
      <c r="BL70" s="193"/>
      <c r="BM70" s="196"/>
      <c r="BN70" s="195"/>
      <c r="BO70" s="193"/>
      <c r="BP70" s="196"/>
      <c r="BQ70" s="195"/>
      <c r="BR70" s="193"/>
      <c r="BS70" s="196"/>
      <c r="BT70" s="195"/>
      <c r="BU70" s="193"/>
      <c r="BV70" s="196"/>
      <c r="BW70" s="195"/>
      <c r="BX70" s="193"/>
      <c r="BY70" s="196"/>
    </row>
    <row r="71" spans="3:77" ht="13.5" customHeight="1">
      <c r="C71" s="195"/>
      <c r="D71" s="193"/>
      <c r="E71" s="193"/>
      <c r="F71" s="195"/>
      <c r="G71" s="193"/>
      <c r="H71" s="196"/>
      <c r="I71" s="193"/>
      <c r="J71" s="193"/>
      <c r="K71" s="193"/>
      <c r="L71" s="195"/>
      <c r="M71" s="193"/>
      <c r="N71" s="196"/>
      <c r="O71" s="195"/>
      <c r="P71" s="193"/>
      <c r="Q71" s="196"/>
      <c r="R71" s="195"/>
      <c r="S71" s="193"/>
      <c r="T71" s="196"/>
      <c r="U71" s="195"/>
      <c r="V71" s="193"/>
      <c r="W71" s="196"/>
      <c r="X71" s="195"/>
      <c r="Y71" s="193"/>
      <c r="Z71" s="196"/>
      <c r="AA71" s="195"/>
      <c r="AB71" s="193"/>
      <c r="AC71" s="196"/>
      <c r="AD71" s="195"/>
      <c r="AE71" s="193"/>
      <c r="AF71" s="196"/>
      <c r="AG71" s="195"/>
      <c r="AH71" s="193"/>
      <c r="AI71" s="196"/>
      <c r="AJ71" s="195"/>
      <c r="AK71" s="193"/>
      <c r="AL71" s="196"/>
      <c r="AM71" s="195"/>
      <c r="AN71" s="193"/>
      <c r="AO71" s="196"/>
      <c r="AP71" s="195"/>
      <c r="AQ71" s="193"/>
      <c r="AR71" s="196"/>
      <c r="AS71" s="195"/>
      <c r="AT71" s="193"/>
      <c r="AU71" s="196"/>
      <c r="AV71" s="195"/>
      <c r="AW71" s="193"/>
      <c r="AX71" s="196"/>
      <c r="AY71" s="195"/>
      <c r="AZ71" s="193"/>
      <c r="BA71" s="196"/>
      <c r="BB71" s="195"/>
      <c r="BC71" s="193"/>
      <c r="BD71" s="196"/>
      <c r="BE71" s="195"/>
      <c r="BF71" s="193"/>
      <c r="BG71" s="196"/>
      <c r="BH71" s="195"/>
      <c r="BI71" s="193"/>
      <c r="BJ71" s="196"/>
      <c r="BK71" s="195"/>
      <c r="BL71" s="193"/>
      <c r="BM71" s="196"/>
      <c r="BN71" s="195"/>
      <c r="BO71" s="193"/>
      <c r="BP71" s="196"/>
      <c r="BQ71" s="195"/>
      <c r="BR71" s="193"/>
      <c r="BS71" s="196"/>
      <c r="BT71" s="195"/>
      <c r="BU71" s="193"/>
      <c r="BV71" s="196"/>
      <c r="BW71" s="195"/>
      <c r="BX71" s="193"/>
      <c r="BY71" s="196"/>
    </row>
    <row r="72" spans="3:77" ht="13.5" customHeight="1">
      <c r="C72" s="195"/>
      <c r="D72" s="193"/>
      <c r="E72" s="193"/>
      <c r="F72" s="195"/>
      <c r="G72" s="193"/>
      <c r="H72" s="196"/>
      <c r="I72" s="193"/>
      <c r="J72" s="193"/>
      <c r="K72" s="193"/>
      <c r="L72" s="195"/>
      <c r="M72" s="193"/>
      <c r="N72" s="196"/>
      <c r="O72" s="195"/>
      <c r="P72" s="193"/>
      <c r="Q72" s="196"/>
      <c r="R72" s="195"/>
      <c r="S72" s="193"/>
      <c r="T72" s="196"/>
      <c r="U72" s="195"/>
      <c r="V72" s="193"/>
      <c r="W72" s="196"/>
      <c r="X72" s="195"/>
      <c r="Y72" s="193"/>
      <c r="Z72" s="196"/>
      <c r="AA72" s="195"/>
      <c r="AB72" s="193"/>
      <c r="AC72" s="196"/>
      <c r="AD72" s="195"/>
      <c r="AE72" s="193"/>
      <c r="AF72" s="196"/>
      <c r="AG72" s="195"/>
      <c r="AH72" s="193"/>
      <c r="AI72" s="196"/>
      <c r="AJ72" s="195"/>
      <c r="AK72" s="193"/>
      <c r="AL72" s="196"/>
      <c r="AM72" s="195"/>
      <c r="AN72" s="193"/>
      <c r="AO72" s="196"/>
      <c r="AP72" s="195"/>
      <c r="AQ72" s="193"/>
      <c r="AR72" s="196"/>
      <c r="AS72" s="195"/>
      <c r="AT72" s="193"/>
      <c r="AU72" s="196"/>
      <c r="AV72" s="195"/>
      <c r="AW72" s="193"/>
      <c r="AX72" s="196"/>
      <c r="AY72" s="195"/>
      <c r="AZ72" s="193"/>
      <c r="BA72" s="196"/>
      <c r="BB72" s="195"/>
      <c r="BC72" s="193"/>
      <c r="BD72" s="196"/>
      <c r="BE72" s="195"/>
      <c r="BF72" s="193"/>
      <c r="BG72" s="196"/>
      <c r="BH72" s="195"/>
      <c r="BI72" s="193"/>
      <c r="BJ72" s="196"/>
      <c r="BK72" s="195"/>
      <c r="BL72" s="193"/>
      <c r="BM72" s="196"/>
      <c r="BN72" s="195"/>
      <c r="BO72" s="193"/>
      <c r="BP72" s="196"/>
      <c r="BQ72" s="195"/>
      <c r="BR72" s="193"/>
      <c r="BS72" s="196"/>
      <c r="BT72" s="195"/>
      <c r="BU72" s="193"/>
      <c r="BV72" s="196"/>
      <c r="BW72" s="195"/>
      <c r="BX72" s="193"/>
      <c r="BY72" s="196"/>
    </row>
    <row r="73" spans="3:77" ht="13.5" customHeight="1">
      <c r="C73" s="195"/>
      <c r="D73" s="193"/>
      <c r="E73" s="193"/>
      <c r="F73" s="195"/>
      <c r="G73" s="193"/>
      <c r="H73" s="196"/>
      <c r="I73" s="193"/>
      <c r="J73" s="193"/>
      <c r="K73" s="193"/>
      <c r="L73" s="195"/>
      <c r="M73" s="193"/>
      <c r="N73" s="196"/>
      <c r="O73" s="195"/>
      <c r="P73" s="193"/>
      <c r="Q73" s="196"/>
      <c r="R73" s="195"/>
      <c r="S73" s="193"/>
      <c r="T73" s="196"/>
      <c r="U73" s="195"/>
      <c r="V73" s="193"/>
      <c r="W73" s="196"/>
      <c r="X73" s="195"/>
      <c r="Y73" s="193"/>
      <c r="Z73" s="196"/>
      <c r="AA73" s="195"/>
      <c r="AB73" s="193"/>
      <c r="AC73" s="196"/>
      <c r="AD73" s="195"/>
      <c r="AE73" s="193"/>
      <c r="AF73" s="196"/>
      <c r="AG73" s="195"/>
      <c r="AH73" s="193"/>
      <c r="AI73" s="196"/>
      <c r="AJ73" s="195"/>
      <c r="AK73" s="193"/>
      <c r="AL73" s="196"/>
      <c r="AM73" s="195"/>
      <c r="AN73" s="193"/>
      <c r="AO73" s="196"/>
      <c r="AP73" s="195"/>
      <c r="AQ73" s="193"/>
      <c r="AR73" s="196"/>
      <c r="AS73" s="195"/>
      <c r="AT73" s="193"/>
      <c r="AU73" s="196"/>
      <c r="AV73" s="195"/>
      <c r="AW73" s="193"/>
      <c r="AX73" s="196"/>
      <c r="AY73" s="195"/>
      <c r="AZ73" s="193"/>
      <c r="BA73" s="196"/>
      <c r="BB73" s="195"/>
      <c r="BC73" s="193"/>
      <c r="BD73" s="196"/>
      <c r="BE73" s="195"/>
      <c r="BF73" s="193"/>
      <c r="BG73" s="196"/>
      <c r="BH73" s="195"/>
      <c r="BI73" s="193"/>
      <c r="BJ73" s="196"/>
      <c r="BK73" s="195"/>
      <c r="BL73" s="193"/>
      <c r="BM73" s="196"/>
      <c r="BN73" s="195"/>
      <c r="BO73" s="193"/>
      <c r="BP73" s="196"/>
      <c r="BQ73" s="195"/>
      <c r="BR73" s="193"/>
      <c r="BS73" s="196"/>
      <c r="BT73" s="195"/>
      <c r="BU73" s="193"/>
      <c r="BV73" s="196"/>
      <c r="BW73" s="195"/>
      <c r="BX73" s="193"/>
      <c r="BY73" s="196"/>
    </row>
    <row r="74" spans="3:77" ht="13.5" customHeight="1">
      <c r="C74" s="195"/>
      <c r="D74" s="193"/>
      <c r="E74" s="193"/>
      <c r="F74" s="195"/>
      <c r="G74" s="193"/>
      <c r="H74" s="196"/>
      <c r="I74" s="193"/>
      <c r="J74" s="193"/>
      <c r="K74" s="193"/>
      <c r="L74" s="195"/>
      <c r="M74" s="193"/>
      <c r="N74" s="196"/>
      <c r="O74" s="195"/>
      <c r="P74" s="193"/>
      <c r="Q74" s="196"/>
      <c r="R74" s="195"/>
      <c r="S74" s="193"/>
      <c r="T74" s="196"/>
      <c r="U74" s="195"/>
      <c r="V74" s="193"/>
      <c r="W74" s="196"/>
      <c r="X74" s="195"/>
      <c r="Y74" s="193"/>
      <c r="Z74" s="196"/>
      <c r="AA74" s="195"/>
      <c r="AB74" s="193"/>
      <c r="AC74" s="196"/>
      <c r="AD74" s="195"/>
      <c r="AE74" s="193"/>
      <c r="AF74" s="196"/>
      <c r="AG74" s="195"/>
      <c r="AH74" s="193"/>
      <c r="AI74" s="196"/>
      <c r="AJ74" s="195"/>
      <c r="AK74" s="193"/>
      <c r="AL74" s="196"/>
      <c r="AM74" s="195"/>
      <c r="AN74" s="193"/>
      <c r="AO74" s="196"/>
      <c r="AP74" s="195"/>
      <c r="AQ74" s="193"/>
      <c r="AR74" s="196"/>
      <c r="AS74" s="195"/>
      <c r="AT74" s="193"/>
      <c r="AU74" s="196"/>
      <c r="AV74" s="195"/>
      <c r="AW74" s="193"/>
      <c r="AX74" s="196"/>
      <c r="AY74" s="195"/>
      <c r="AZ74" s="193"/>
      <c r="BA74" s="196"/>
      <c r="BB74" s="195"/>
      <c r="BC74" s="193"/>
      <c r="BD74" s="196"/>
      <c r="BE74" s="195"/>
      <c r="BF74" s="193"/>
      <c r="BG74" s="196"/>
      <c r="BH74" s="195"/>
      <c r="BI74" s="193"/>
      <c r="BJ74" s="196"/>
      <c r="BK74" s="195"/>
      <c r="BL74" s="193"/>
      <c r="BM74" s="196"/>
      <c r="BN74" s="195"/>
      <c r="BO74" s="193"/>
      <c r="BP74" s="196"/>
      <c r="BQ74" s="195"/>
      <c r="BR74" s="193"/>
      <c r="BS74" s="196"/>
      <c r="BT74" s="195"/>
      <c r="BU74" s="193"/>
      <c r="BV74" s="196"/>
      <c r="BW74" s="195"/>
      <c r="BX74" s="193"/>
      <c r="BY74" s="196"/>
    </row>
    <row r="75" spans="3:77" ht="13.5" customHeight="1">
      <c r="C75" s="195"/>
      <c r="D75" s="193"/>
      <c r="E75" s="193"/>
      <c r="F75" s="195"/>
      <c r="G75" s="193"/>
      <c r="H75" s="196"/>
      <c r="I75" s="193"/>
      <c r="J75" s="193"/>
      <c r="K75" s="193"/>
      <c r="L75" s="195"/>
      <c r="M75" s="193"/>
      <c r="N75" s="196"/>
      <c r="O75" s="195"/>
      <c r="P75" s="193"/>
      <c r="Q75" s="196"/>
      <c r="R75" s="195"/>
      <c r="S75" s="193"/>
      <c r="T75" s="196"/>
      <c r="U75" s="195"/>
      <c r="V75" s="193"/>
      <c r="W75" s="196"/>
      <c r="X75" s="195"/>
      <c r="Y75" s="193"/>
      <c r="Z75" s="196"/>
      <c r="AA75" s="195"/>
      <c r="AB75" s="193"/>
      <c r="AC75" s="196"/>
      <c r="AD75" s="195"/>
      <c r="AE75" s="193"/>
      <c r="AF75" s="196"/>
      <c r="AG75" s="195"/>
      <c r="AH75" s="193"/>
      <c r="AI75" s="196"/>
      <c r="AJ75" s="195"/>
      <c r="AK75" s="193"/>
      <c r="AL75" s="196"/>
      <c r="AM75" s="195"/>
      <c r="AN75" s="193"/>
      <c r="AO75" s="196"/>
      <c r="AP75" s="195"/>
      <c r="AQ75" s="193"/>
      <c r="AR75" s="196"/>
      <c r="AS75" s="195"/>
      <c r="AT75" s="193"/>
      <c r="AU75" s="196"/>
      <c r="AV75" s="195"/>
      <c r="AW75" s="193"/>
      <c r="AX75" s="196"/>
      <c r="AY75" s="195"/>
      <c r="AZ75" s="193"/>
      <c r="BA75" s="196"/>
      <c r="BB75" s="195"/>
      <c r="BC75" s="193"/>
      <c r="BD75" s="196"/>
      <c r="BE75" s="195"/>
      <c r="BF75" s="193"/>
      <c r="BG75" s="196"/>
      <c r="BH75" s="195"/>
      <c r="BI75" s="193"/>
      <c r="BJ75" s="196"/>
      <c r="BK75" s="195"/>
      <c r="BL75" s="193"/>
      <c r="BM75" s="196"/>
      <c r="BN75" s="195"/>
      <c r="BO75" s="193"/>
      <c r="BP75" s="196"/>
      <c r="BQ75" s="195"/>
      <c r="BR75" s="193"/>
      <c r="BS75" s="196"/>
      <c r="BT75" s="195"/>
      <c r="BU75" s="193"/>
      <c r="BV75" s="196"/>
      <c r="BW75" s="195"/>
      <c r="BX75" s="193"/>
      <c r="BY75" s="196"/>
    </row>
    <row r="76" spans="3:77" ht="13.5" customHeight="1">
      <c r="C76" s="195"/>
      <c r="D76" s="193"/>
      <c r="E76" s="193"/>
      <c r="F76" s="195"/>
      <c r="G76" s="193"/>
      <c r="H76" s="196"/>
      <c r="I76" s="193"/>
      <c r="J76" s="193"/>
      <c r="K76" s="193"/>
      <c r="L76" s="195"/>
      <c r="M76" s="193"/>
      <c r="N76" s="196"/>
      <c r="O76" s="195"/>
      <c r="P76" s="193"/>
      <c r="Q76" s="196"/>
      <c r="R76" s="195"/>
      <c r="S76" s="193"/>
      <c r="T76" s="196"/>
      <c r="U76" s="195"/>
      <c r="V76" s="193"/>
      <c r="W76" s="196"/>
      <c r="X76" s="195"/>
      <c r="Y76" s="193"/>
      <c r="Z76" s="196"/>
      <c r="AA76" s="195"/>
      <c r="AB76" s="193"/>
      <c r="AC76" s="196"/>
      <c r="AD76" s="195"/>
      <c r="AE76" s="193"/>
      <c r="AF76" s="196"/>
      <c r="AG76" s="195"/>
      <c r="AH76" s="193"/>
      <c r="AI76" s="196"/>
      <c r="AJ76" s="195"/>
      <c r="AK76" s="193"/>
      <c r="AL76" s="196"/>
      <c r="AM76" s="195"/>
      <c r="AN76" s="193"/>
      <c r="AO76" s="196"/>
      <c r="AP76" s="195"/>
      <c r="AQ76" s="193"/>
      <c r="AR76" s="196"/>
      <c r="AS76" s="195"/>
      <c r="AT76" s="193"/>
      <c r="AU76" s="196"/>
      <c r="AV76" s="195"/>
      <c r="AW76" s="193"/>
      <c r="AX76" s="196"/>
      <c r="AY76" s="195"/>
      <c r="AZ76" s="193"/>
      <c r="BA76" s="196"/>
      <c r="BB76" s="195"/>
      <c r="BC76" s="193"/>
      <c r="BD76" s="196"/>
      <c r="BE76" s="195"/>
      <c r="BF76" s="193"/>
      <c r="BG76" s="196"/>
      <c r="BH76" s="195"/>
      <c r="BI76" s="193"/>
      <c r="BJ76" s="196"/>
      <c r="BK76" s="195"/>
      <c r="BL76" s="193"/>
      <c r="BM76" s="196"/>
      <c r="BN76" s="195"/>
      <c r="BO76" s="193"/>
      <c r="BP76" s="196"/>
      <c r="BQ76" s="195"/>
      <c r="BR76" s="193"/>
      <c r="BS76" s="196"/>
      <c r="BT76" s="195"/>
      <c r="BU76" s="193"/>
      <c r="BV76" s="196"/>
      <c r="BW76" s="195"/>
      <c r="BX76" s="193"/>
      <c r="BY76" s="196"/>
    </row>
    <row r="77" spans="3:77" ht="13.5" customHeight="1">
      <c r="C77" s="195"/>
      <c r="D77" s="193"/>
      <c r="E77" s="193"/>
      <c r="F77" s="195"/>
      <c r="G77" s="193"/>
      <c r="H77" s="196"/>
      <c r="I77" s="193"/>
      <c r="J77" s="193"/>
      <c r="K77" s="193"/>
      <c r="L77" s="195"/>
      <c r="M77" s="193"/>
      <c r="N77" s="196"/>
      <c r="O77" s="195"/>
      <c r="P77" s="193"/>
      <c r="Q77" s="196"/>
      <c r="R77" s="195"/>
      <c r="S77" s="193"/>
      <c r="T77" s="196"/>
      <c r="U77" s="195"/>
      <c r="V77" s="193"/>
      <c r="W77" s="196"/>
      <c r="X77" s="195"/>
      <c r="Y77" s="193"/>
      <c r="Z77" s="196"/>
      <c r="AA77" s="195"/>
      <c r="AB77" s="193"/>
      <c r="AC77" s="196"/>
      <c r="AD77" s="195"/>
      <c r="AE77" s="193"/>
      <c r="AF77" s="196"/>
      <c r="AG77" s="195"/>
      <c r="AH77" s="193"/>
      <c r="AI77" s="196"/>
      <c r="AJ77" s="195"/>
      <c r="AK77" s="193"/>
      <c r="AL77" s="196"/>
      <c r="AM77" s="195"/>
      <c r="AN77" s="193"/>
      <c r="AO77" s="196"/>
      <c r="AP77" s="195"/>
      <c r="AQ77" s="193"/>
      <c r="AR77" s="196"/>
      <c r="AS77" s="195"/>
      <c r="AT77" s="193"/>
      <c r="AU77" s="196"/>
      <c r="AV77" s="195"/>
      <c r="AW77" s="193"/>
      <c r="AX77" s="196"/>
      <c r="AY77" s="195"/>
      <c r="AZ77" s="193"/>
      <c r="BA77" s="196"/>
      <c r="BB77" s="195"/>
      <c r="BC77" s="193"/>
      <c r="BD77" s="196"/>
      <c r="BE77" s="195"/>
      <c r="BF77" s="193"/>
      <c r="BG77" s="196"/>
      <c r="BH77" s="195"/>
      <c r="BI77" s="193"/>
      <c r="BJ77" s="196"/>
      <c r="BK77" s="195"/>
      <c r="BL77" s="193"/>
      <c r="BM77" s="196"/>
      <c r="BN77" s="195"/>
      <c r="BO77" s="193"/>
      <c r="BP77" s="196"/>
      <c r="BQ77" s="195"/>
      <c r="BR77" s="193"/>
      <c r="BS77" s="196"/>
      <c r="BT77" s="195"/>
      <c r="BU77" s="193"/>
      <c r="BV77" s="196"/>
      <c r="BW77" s="195"/>
      <c r="BX77" s="193"/>
      <c r="BY77" s="196"/>
    </row>
    <row r="78" spans="3:77" ht="13.5" customHeight="1">
      <c r="C78" s="195"/>
      <c r="D78" s="193"/>
      <c r="E78" s="193"/>
      <c r="F78" s="195"/>
      <c r="G78" s="193"/>
      <c r="H78" s="196"/>
      <c r="I78" s="193"/>
      <c r="J78" s="193"/>
      <c r="K78" s="193"/>
      <c r="L78" s="195"/>
      <c r="M78" s="193"/>
      <c r="N78" s="196"/>
      <c r="O78" s="195"/>
      <c r="P78" s="193"/>
      <c r="Q78" s="196"/>
      <c r="R78" s="195"/>
      <c r="S78" s="193"/>
      <c r="T78" s="196"/>
      <c r="U78" s="195"/>
      <c r="V78" s="193"/>
      <c r="W78" s="196"/>
      <c r="X78" s="195"/>
      <c r="Y78" s="193"/>
      <c r="Z78" s="196"/>
      <c r="AA78" s="195"/>
      <c r="AB78" s="193"/>
      <c r="AC78" s="196"/>
      <c r="AD78" s="195"/>
      <c r="AE78" s="193"/>
      <c r="AF78" s="196"/>
      <c r="AG78" s="195"/>
      <c r="AH78" s="193"/>
      <c r="AI78" s="196"/>
      <c r="AJ78" s="195"/>
      <c r="AK78" s="193"/>
      <c r="AL78" s="196"/>
      <c r="AM78" s="195"/>
      <c r="AN78" s="193"/>
      <c r="AO78" s="196"/>
      <c r="AP78" s="195"/>
      <c r="AQ78" s="193"/>
      <c r="AR78" s="196"/>
      <c r="AS78" s="195"/>
      <c r="AT78" s="193"/>
      <c r="AU78" s="196"/>
      <c r="AV78" s="195"/>
      <c r="AW78" s="193"/>
      <c r="AX78" s="196"/>
      <c r="AY78" s="195"/>
      <c r="AZ78" s="193"/>
      <c r="BA78" s="196"/>
      <c r="BB78" s="195"/>
      <c r="BC78" s="193"/>
      <c r="BD78" s="196"/>
      <c r="BE78" s="195"/>
      <c r="BF78" s="193"/>
      <c r="BG78" s="196"/>
      <c r="BH78" s="195"/>
      <c r="BI78" s="193"/>
      <c r="BJ78" s="196"/>
      <c r="BK78" s="195"/>
      <c r="BL78" s="193"/>
      <c r="BM78" s="196"/>
      <c r="BN78" s="195"/>
      <c r="BO78" s="193"/>
      <c r="BP78" s="196"/>
      <c r="BQ78" s="195"/>
      <c r="BR78" s="193"/>
      <c r="BS78" s="196"/>
      <c r="BT78" s="195"/>
      <c r="BU78" s="193"/>
      <c r="BV78" s="196"/>
      <c r="BW78" s="195"/>
      <c r="BX78" s="193"/>
      <c r="BY78" s="196"/>
    </row>
    <row r="79" spans="3:77" ht="13.5" customHeight="1">
      <c r="C79" s="195"/>
      <c r="D79" s="193"/>
      <c r="E79" s="193"/>
      <c r="F79" s="195"/>
      <c r="G79" s="193"/>
      <c r="H79" s="196"/>
      <c r="I79" s="193"/>
      <c r="J79" s="193"/>
      <c r="K79" s="193"/>
      <c r="L79" s="195"/>
      <c r="M79" s="193"/>
      <c r="N79" s="196"/>
      <c r="O79" s="195"/>
      <c r="P79" s="193"/>
      <c r="Q79" s="196"/>
      <c r="R79" s="195"/>
      <c r="S79" s="193"/>
      <c r="T79" s="196"/>
      <c r="U79" s="195"/>
      <c r="V79" s="193"/>
      <c r="W79" s="196"/>
      <c r="X79" s="195"/>
      <c r="Y79" s="193"/>
      <c r="Z79" s="196"/>
      <c r="AA79" s="195"/>
      <c r="AB79" s="193"/>
      <c r="AC79" s="196"/>
      <c r="AD79" s="195"/>
      <c r="AE79" s="193"/>
      <c r="AF79" s="196"/>
      <c r="AG79" s="195"/>
      <c r="AH79" s="193"/>
      <c r="AI79" s="196"/>
      <c r="AJ79" s="195"/>
      <c r="AK79" s="193"/>
      <c r="AL79" s="196"/>
      <c r="AM79" s="195"/>
      <c r="AN79" s="193"/>
      <c r="AO79" s="196"/>
      <c r="AP79" s="195"/>
      <c r="AQ79" s="193"/>
      <c r="AR79" s="196"/>
      <c r="AS79" s="195"/>
      <c r="AT79" s="193"/>
      <c r="AU79" s="196"/>
      <c r="AV79" s="195"/>
      <c r="AW79" s="193"/>
      <c r="AX79" s="196"/>
      <c r="AY79" s="195"/>
      <c r="AZ79" s="193"/>
      <c r="BA79" s="196"/>
      <c r="BB79" s="195"/>
      <c r="BC79" s="193"/>
      <c r="BD79" s="196"/>
      <c r="BE79" s="195"/>
      <c r="BF79" s="193"/>
      <c r="BG79" s="196"/>
      <c r="BH79" s="195"/>
      <c r="BI79" s="193"/>
      <c r="BJ79" s="196"/>
      <c r="BK79" s="195"/>
      <c r="BL79" s="193"/>
      <c r="BM79" s="196"/>
      <c r="BN79" s="195"/>
      <c r="BO79" s="193"/>
      <c r="BP79" s="196"/>
      <c r="BQ79" s="195"/>
      <c r="BR79" s="193"/>
      <c r="BS79" s="196"/>
      <c r="BT79" s="195"/>
      <c r="BU79" s="193"/>
      <c r="BV79" s="196"/>
      <c r="BW79" s="195"/>
      <c r="BX79" s="193"/>
      <c r="BY79" s="196"/>
    </row>
    <row r="80" spans="3:77" ht="13.5" customHeight="1">
      <c r="C80" s="195"/>
      <c r="D80" s="193"/>
      <c r="E80" s="193"/>
      <c r="F80" s="195"/>
      <c r="G80" s="193"/>
      <c r="H80" s="196"/>
      <c r="I80" s="193"/>
      <c r="J80" s="193"/>
      <c r="K80" s="193"/>
      <c r="L80" s="195"/>
      <c r="M80" s="193"/>
      <c r="N80" s="196"/>
      <c r="O80" s="195"/>
      <c r="P80" s="193"/>
      <c r="Q80" s="196"/>
      <c r="R80" s="195"/>
      <c r="S80" s="193"/>
      <c r="T80" s="196"/>
      <c r="U80" s="195"/>
      <c r="V80" s="193"/>
      <c r="W80" s="196"/>
      <c r="X80" s="195"/>
      <c r="Y80" s="193"/>
      <c r="Z80" s="196"/>
      <c r="AA80" s="195"/>
      <c r="AB80" s="193"/>
      <c r="AC80" s="196"/>
      <c r="AD80" s="195"/>
      <c r="AE80" s="193"/>
      <c r="AF80" s="196"/>
      <c r="AG80" s="195"/>
      <c r="AH80" s="193"/>
      <c r="AI80" s="196"/>
      <c r="AJ80" s="195"/>
      <c r="AK80" s="193"/>
      <c r="AL80" s="196"/>
      <c r="AM80" s="195"/>
      <c r="AN80" s="193"/>
      <c r="AO80" s="196"/>
      <c r="AP80" s="195"/>
      <c r="AQ80" s="193"/>
      <c r="AR80" s="196"/>
      <c r="AS80" s="195"/>
      <c r="AT80" s="193"/>
      <c r="AU80" s="196"/>
      <c r="AV80" s="195"/>
      <c r="AW80" s="193"/>
      <c r="AX80" s="196"/>
      <c r="AY80" s="195"/>
      <c r="AZ80" s="193"/>
      <c r="BA80" s="196"/>
      <c r="BB80" s="195"/>
      <c r="BC80" s="193"/>
      <c r="BD80" s="196"/>
      <c r="BE80" s="195"/>
      <c r="BF80" s="193"/>
      <c r="BG80" s="196"/>
      <c r="BH80" s="195"/>
      <c r="BI80" s="193"/>
      <c r="BJ80" s="196"/>
      <c r="BK80" s="195"/>
      <c r="BL80" s="193"/>
      <c r="BM80" s="196"/>
      <c r="BN80" s="195"/>
      <c r="BO80" s="193"/>
      <c r="BP80" s="196"/>
      <c r="BQ80" s="195"/>
      <c r="BR80" s="193"/>
      <c r="BS80" s="196"/>
      <c r="BT80" s="195"/>
      <c r="BU80" s="193"/>
      <c r="BV80" s="196"/>
      <c r="BW80" s="195"/>
      <c r="BX80" s="193"/>
      <c r="BY80" s="196"/>
    </row>
    <row r="81" spans="3:77" ht="13.5" customHeight="1">
      <c r="C81" s="195"/>
      <c r="D81" s="193"/>
      <c r="E81" s="193"/>
      <c r="F81" s="195"/>
      <c r="G81" s="193"/>
      <c r="H81" s="196"/>
      <c r="I81" s="193"/>
      <c r="J81" s="193"/>
      <c r="K81" s="193"/>
      <c r="L81" s="195"/>
      <c r="M81" s="193"/>
      <c r="N81" s="196"/>
      <c r="O81" s="195"/>
      <c r="P81" s="193"/>
      <c r="Q81" s="196"/>
      <c r="R81" s="195"/>
      <c r="S81" s="193"/>
      <c r="T81" s="196"/>
      <c r="U81" s="195"/>
      <c r="V81" s="193"/>
      <c r="W81" s="196"/>
      <c r="X81" s="195"/>
      <c r="Y81" s="193"/>
      <c r="Z81" s="196"/>
      <c r="AA81" s="195"/>
      <c r="AB81" s="193"/>
      <c r="AC81" s="196"/>
      <c r="AD81" s="195"/>
      <c r="AE81" s="193"/>
      <c r="AF81" s="196"/>
      <c r="AG81" s="195"/>
      <c r="AH81" s="193"/>
      <c r="AI81" s="196"/>
      <c r="AJ81" s="195"/>
      <c r="AK81" s="193"/>
      <c r="AL81" s="196"/>
      <c r="AM81" s="195"/>
      <c r="AN81" s="193"/>
      <c r="AO81" s="196"/>
      <c r="AP81" s="195"/>
      <c r="AQ81" s="193"/>
      <c r="AR81" s="196"/>
      <c r="AS81" s="195"/>
      <c r="AT81" s="193"/>
      <c r="AU81" s="196"/>
      <c r="AV81" s="195"/>
      <c r="AW81" s="193"/>
      <c r="AX81" s="196"/>
      <c r="AY81" s="195"/>
      <c r="AZ81" s="193"/>
      <c r="BA81" s="196"/>
      <c r="BB81" s="195"/>
      <c r="BC81" s="193"/>
      <c r="BD81" s="196"/>
      <c r="BE81" s="195"/>
      <c r="BF81" s="193"/>
      <c r="BG81" s="196"/>
      <c r="BH81" s="195"/>
      <c r="BI81" s="193"/>
      <c r="BJ81" s="196"/>
      <c r="BK81" s="195"/>
      <c r="BL81" s="193"/>
      <c r="BM81" s="196"/>
      <c r="BN81" s="195"/>
      <c r="BO81" s="193"/>
      <c r="BP81" s="196"/>
      <c r="BQ81" s="195"/>
      <c r="BR81" s="193"/>
      <c r="BS81" s="196"/>
      <c r="BT81" s="195"/>
      <c r="BU81" s="193"/>
      <c r="BV81" s="196"/>
      <c r="BW81" s="195"/>
      <c r="BX81" s="193"/>
      <c r="BY81" s="196"/>
    </row>
    <row r="82" spans="3:77" ht="13.5" customHeight="1">
      <c r="C82" s="195"/>
      <c r="D82" s="193"/>
      <c r="E82" s="193"/>
      <c r="F82" s="195"/>
      <c r="G82" s="193"/>
      <c r="H82" s="196"/>
      <c r="I82" s="193"/>
      <c r="J82" s="193"/>
      <c r="K82" s="193"/>
      <c r="L82" s="195"/>
      <c r="M82" s="193"/>
      <c r="N82" s="196"/>
      <c r="O82" s="195"/>
      <c r="P82" s="193"/>
      <c r="Q82" s="196"/>
      <c r="R82" s="195"/>
      <c r="S82" s="193"/>
      <c r="T82" s="196"/>
      <c r="U82" s="195"/>
      <c r="V82" s="193"/>
      <c r="W82" s="196"/>
      <c r="X82" s="195"/>
      <c r="Y82" s="193"/>
      <c r="Z82" s="196"/>
      <c r="AA82" s="195"/>
      <c r="AB82" s="193"/>
      <c r="AC82" s="196"/>
      <c r="AD82" s="195"/>
      <c r="AE82" s="193"/>
      <c r="AF82" s="196"/>
      <c r="AG82" s="195"/>
      <c r="AH82" s="193"/>
      <c r="AI82" s="196"/>
      <c r="AJ82" s="195"/>
      <c r="AK82" s="193"/>
      <c r="AL82" s="196"/>
      <c r="AM82" s="195"/>
      <c r="AN82" s="193"/>
      <c r="AO82" s="196"/>
      <c r="AP82" s="195"/>
      <c r="AQ82" s="193"/>
      <c r="AR82" s="196"/>
      <c r="AS82" s="195"/>
      <c r="AT82" s="193"/>
      <c r="AU82" s="196"/>
      <c r="AV82" s="195"/>
      <c r="AW82" s="193"/>
      <c r="AX82" s="196"/>
      <c r="AY82" s="195"/>
      <c r="AZ82" s="193"/>
      <c r="BA82" s="196"/>
      <c r="BB82" s="195"/>
      <c r="BC82" s="193"/>
      <c r="BD82" s="196"/>
      <c r="BE82" s="195"/>
      <c r="BF82" s="193"/>
      <c r="BG82" s="196"/>
      <c r="BH82" s="195"/>
      <c r="BI82" s="193"/>
      <c r="BJ82" s="196"/>
      <c r="BK82" s="195"/>
      <c r="BL82" s="193"/>
      <c r="BM82" s="196"/>
      <c r="BN82" s="195"/>
      <c r="BO82" s="193"/>
      <c r="BP82" s="196"/>
      <c r="BQ82" s="195"/>
      <c r="BR82" s="193"/>
      <c r="BS82" s="196"/>
      <c r="BT82" s="195"/>
      <c r="BU82" s="193"/>
      <c r="BV82" s="196"/>
      <c r="BW82" s="195"/>
      <c r="BX82" s="193"/>
      <c r="BY82" s="196"/>
    </row>
    <row r="83" spans="3:77" ht="13.5" customHeight="1">
      <c r="C83" s="195"/>
      <c r="D83" s="193"/>
      <c r="E83" s="193"/>
      <c r="F83" s="195"/>
      <c r="G83" s="193"/>
      <c r="H83" s="196"/>
      <c r="I83" s="193"/>
      <c r="J83" s="193"/>
      <c r="K83" s="193"/>
      <c r="L83" s="195"/>
      <c r="M83" s="193"/>
      <c r="N83" s="196"/>
      <c r="O83" s="195"/>
      <c r="P83" s="193"/>
      <c r="Q83" s="196"/>
      <c r="R83" s="195"/>
      <c r="S83" s="193"/>
      <c r="T83" s="196"/>
      <c r="U83" s="195"/>
      <c r="V83" s="193"/>
      <c r="W83" s="196"/>
      <c r="X83" s="195"/>
      <c r="Y83" s="193"/>
      <c r="Z83" s="196"/>
      <c r="AA83" s="195"/>
      <c r="AB83" s="193"/>
      <c r="AC83" s="196"/>
      <c r="AD83" s="195"/>
      <c r="AE83" s="193"/>
      <c r="AF83" s="196"/>
      <c r="AG83" s="195"/>
      <c r="AH83" s="193"/>
      <c r="AI83" s="196"/>
      <c r="AJ83" s="195"/>
      <c r="AK83" s="193"/>
      <c r="AL83" s="196"/>
      <c r="AM83" s="195"/>
      <c r="AN83" s="193"/>
      <c r="AO83" s="196"/>
      <c r="AP83" s="195"/>
      <c r="AQ83" s="193"/>
      <c r="AR83" s="196"/>
      <c r="AS83" s="195"/>
      <c r="AT83" s="193"/>
      <c r="AU83" s="196"/>
      <c r="AV83" s="195"/>
      <c r="AW83" s="193"/>
      <c r="AX83" s="196"/>
      <c r="AY83" s="195"/>
      <c r="AZ83" s="193"/>
      <c r="BA83" s="196"/>
      <c r="BB83" s="195"/>
      <c r="BC83" s="193"/>
      <c r="BD83" s="196"/>
      <c r="BE83" s="195"/>
      <c r="BF83" s="193"/>
      <c r="BG83" s="196"/>
      <c r="BH83" s="195"/>
      <c r="BI83" s="193"/>
      <c r="BJ83" s="196"/>
      <c r="BK83" s="195"/>
      <c r="BL83" s="193"/>
      <c r="BM83" s="196"/>
      <c r="BN83" s="195"/>
      <c r="BO83" s="193"/>
      <c r="BP83" s="196"/>
      <c r="BQ83" s="195"/>
      <c r="BR83" s="193"/>
      <c r="BS83" s="196"/>
      <c r="BT83" s="195"/>
      <c r="BU83" s="193"/>
      <c r="BV83" s="196"/>
      <c r="BW83" s="195"/>
      <c r="BX83" s="193"/>
      <c r="BY83" s="196"/>
    </row>
    <row r="84" spans="3:77" ht="13.5" customHeight="1">
      <c r="C84" s="195"/>
      <c r="D84" s="193"/>
      <c r="E84" s="193"/>
      <c r="F84" s="195"/>
      <c r="G84" s="193"/>
      <c r="H84" s="196"/>
      <c r="I84" s="193"/>
      <c r="J84" s="193"/>
      <c r="K84" s="193"/>
      <c r="L84" s="195"/>
      <c r="M84" s="193"/>
      <c r="N84" s="196"/>
      <c r="O84" s="195"/>
      <c r="P84" s="193"/>
      <c r="Q84" s="196"/>
      <c r="R84" s="195"/>
      <c r="S84" s="193"/>
      <c r="T84" s="196"/>
      <c r="U84" s="195"/>
      <c r="V84" s="193"/>
      <c r="W84" s="196"/>
      <c r="X84" s="195"/>
      <c r="Y84" s="193"/>
      <c r="Z84" s="196"/>
      <c r="AA84" s="195"/>
      <c r="AB84" s="193"/>
      <c r="AC84" s="196"/>
      <c r="AD84" s="195"/>
      <c r="AE84" s="193"/>
      <c r="AF84" s="196"/>
      <c r="AG84" s="195"/>
      <c r="AH84" s="193"/>
      <c r="AI84" s="196"/>
      <c r="AJ84" s="195"/>
      <c r="AK84" s="193"/>
      <c r="AL84" s="196"/>
      <c r="AM84" s="195"/>
      <c r="AN84" s="193"/>
      <c r="AO84" s="196"/>
      <c r="AP84" s="195"/>
      <c r="AQ84" s="193"/>
      <c r="AR84" s="196"/>
      <c r="AS84" s="195"/>
      <c r="AT84" s="193"/>
      <c r="AU84" s="196"/>
      <c r="AV84" s="195"/>
      <c r="AW84" s="193"/>
      <c r="AX84" s="196"/>
      <c r="AY84" s="195"/>
      <c r="AZ84" s="193"/>
      <c r="BA84" s="196"/>
      <c r="BB84" s="195"/>
      <c r="BC84" s="193"/>
      <c r="BD84" s="196"/>
      <c r="BE84" s="195"/>
      <c r="BF84" s="193"/>
      <c r="BG84" s="196"/>
      <c r="BH84" s="195"/>
      <c r="BI84" s="193"/>
      <c r="BJ84" s="196"/>
      <c r="BK84" s="195"/>
      <c r="BL84" s="193"/>
      <c r="BM84" s="196"/>
      <c r="BN84" s="195"/>
      <c r="BO84" s="193"/>
      <c r="BP84" s="196"/>
      <c r="BQ84" s="195"/>
      <c r="BR84" s="193"/>
      <c r="BS84" s="196"/>
      <c r="BT84" s="195"/>
      <c r="BU84" s="193"/>
      <c r="BV84" s="196"/>
      <c r="BW84" s="195"/>
      <c r="BX84" s="193"/>
      <c r="BY84" s="196"/>
    </row>
    <row r="85" spans="3:77" ht="13.5" customHeight="1">
      <c r="C85" s="195"/>
      <c r="D85" s="193"/>
      <c r="E85" s="193"/>
      <c r="F85" s="195"/>
      <c r="G85" s="193"/>
      <c r="H85" s="196"/>
      <c r="I85" s="193"/>
      <c r="J85" s="193"/>
      <c r="K85" s="193"/>
      <c r="L85" s="195"/>
      <c r="M85" s="193"/>
      <c r="N85" s="196"/>
      <c r="O85" s="195"/>
      <c r="P85" s="193"/>
      <c r="Q85" s="196"/>
      <c r="R85" s="195"/>
      <c r="S85" s="193"/>
      <c r="T85" s="196"/>
      <c r="U85" s="195"/>
      <c r="V85" s="193"/>
      <c r="W85" s="196"/>
      <c r="X85" s="195"/>
      <c r="Y85" s="193"/>
      <c r="Z85" s="196"/>
      <c r="AA85" s="195"/>
      <c r="AB85" s="193"/>
      <c r="AC85" s="196"/>
      <c r="AD85" s="195"/>
      <c r="AE85" s="193"/>
      <c r="AF85" s="196"/>
      <c r="AG85" s="195"/>
      <c r="AH85" s="193"/>
      <c r="AI85" s="196"/>
      <c r="AJ85" s="195"/>
      <c r="AK85" s="193"/>
      <c r="AL85" s="196"/>
      <c r="AM85" s="195"/>
      <c r="AN85" s="193"/>
      <c r="AO85" s="196"/>
      <c r="AP85" s="195"/>
      <c r="AQ85" s="193"/>
      <c r="AR85" s="196"/>
      <c r="AS85" s="195"/>
      <c r="AT85" s="193"/>
      <c r="AU85" s="196"/>
      <c r="AV85" s="195"/>
      <c r="AW85" s="193"/>
      <c r="AX85" s="196"/>
      <c r="AY85" s="195"/>
      <c r="AZ85" s="193"/>
      <c r="BA85" s="196"/>
      <c r="BB85" s="195"/>
      <c r="BC85" s="193"/>
      <c r="BD85" s="196"/>
      <c r="BE85" s="195"/>
      <c r="BF85" s="193"/>
      <c r="BG85" s="196"/>
      <c r="BH85" s="195"/>
      <c r="BI85" s="193"/>
      <c r="BJ85" s="196"/>
      <c r="BK85" s="195"/>
      <c r="BL85" s="193"/>
      <c r="BM85" s="196"/>
      <c r="BN85" s="195"/>
      <c r="BO85" s="193"/>
      <c r="BP85" s="196"/>
      <c r="BQ85" s="195"/>
      <c r="BR85" s="193"/>
      <c r="BS85" s="196"/>
      <c r="BT85" s="195"/>
      <c r="BU85" s="193"/>
      <c r="BV85" s="196"/>
      <c r="BW85" s="195"/>
      <c r="BX85" s="193"/>
      <c r="BY85" s="196"/>
    </row>
    <row r="86" spans="3:77" ht="13.5" customHeight="1">
      <c r="C86" s="195"/>
      <c r="D86" s="193"/>
      <c r="E86" s="193"/>
      <c r="F86" s="195"/>
      <c r="G86" s="193"/>
      <c r="H86" s="196"/>
      <c r="I86" s="193"/>
      <c r="J86" s="193"/>
      <c r="K86" s="193"/>
      <c r="L86" s="195"/>
      <c r="M86" s="193"/>
      <c r="N86" s="196"/>
      <c r="O86" s="195"/>
      <c r="P86" s="193"/>
      <c r="Q86" s="196"/>
      <c r="R86" s="195"/>
      <c r="S86" s="193"/>
      <c r="T86" s="196"/>
      <c r="U86" s="195"/>
      <c r="V86" s="193"/>
      <c r="W86" s="196"/>
      <c r="X86" s="195"/>
      <c r="Y86" s="193"/>
      <c r="Z86" s="196"/>
      <c r="AA86" s="195"/>
      <c r="AB86" s="193"/>
      <c r="AC86" s="196"/>
      <c r="AD86" s="195"/>
      <c r="AE86" s="193"/>
      <c r="AF86" s="196"/>
      <c r="AG86" s="195"/>
      <c r="AH86" s="193"/>
      <c r="AI86" s="196"/>
      <c r="AJ86" s="195"/>
      <c r="AK86" s="193"/>
      <c r="AL86" s="196"/>
      <c r="AM86" s="195"/>
      <c r="AN86" s="193"/>
      <c r="AO86" s="196"/>
      <c r="AP86" s="195"/>
      <c r="AQ86" s="193"/>
      <c r="AR86" s="196"/>
      <c r="AS86" s="195"/>
      <c r="AT86" s="193"/>
      <c r="AU86" s="196"/>
      <c r="AV86" s="195"/>
      <c r="AW86" s="193"/>
      <c r="AX86" s="196"/>
      <c r="AY86" s="195"/>
      <c r="AZ86" s="193"/>
      <c r="BA86" s="196"/>
      <c r="BB86" s="195"/>
      <c r="BC86" s="193"/>
      <c r="BD86" s="196"/>
      <c r="BE86" s="195"/>
      <c r="BF86" s="193"/>
      <c r="BG86" s="196"/>
      <c r="BH86" s="195"/>
      <c r="BI86" s="193"/>
      <c r="BJ86" s="196"/>
      <c r="BK86" s="195"/>
      <c r="BL86" s="193"/>
      <c r="BM86" s="196"/>
      <c r="BN86" s="195"/>
      <c r="BO86" s="193"/>
      <c r="BP86" s="196"/>
      <c r="BQ86" s="195"/>
      <c r="BR86" s="193"/>
      <c r="BS86" s="196"/>
      <c r="BT86" s="195"/>
      <c r="BU86" s="193"/>
      <c r="BV86" s="196"/>
      <c r="BW86" s="195"/>
      <c r="BX86" s="193"/>
      <c r="BY86" s="196"/>
    </row>
    <row r="87" spans="3:77" ht="13.5" customHeight="1">
      <c r="C87" s="195"/>
      <c r="D87" s="193"/>
      <c r="E87" s="193"/>
      <c r="F87" s="195"/>
      <c r="G87" s="193"/>
      <c r="H87" s="196"/>
      <c r="I87" s="193"/>
      <c r="J87" s="193"/>
      <c r="K87" s="193"/>
      <c r="L87" s="195"/>
      <c r="M87" s="193"/>
      <c r="N87" s="196"/>
      <c r="O87" s="195"/>
      <c r="P87" s="193"/>
      <c r="Q87" s="196"/>
      <c r="R87" s="195"/>
      <c r="S87" s="193"/>
      <c r="T87" s="196"/>
      <c r="U87" s="195"/>
      <c r="V87" s="193"/>
      <c r="W87" s="196"/>
      <c r="X87" s="195"/>
      <c r="Y87" s="193"/>
      <c r="Z87" s="196"/>
      <c r="AA87" s="195"/>
      <c r="AB87" s="193"/>
      <c r="AC87" s="196"/>
      <c r="AD87" s="195"/>
      <c r="AE87" s="193"/>
      <c r="AF87" s="196"/>
      <c r="AG87" s="195"/>
      <c r="AH87" s="193"/>
      <c r="AI87" s="196"/>
      <c r="AJ87" s="195"/>
      <c r="AK87" s="193"/>
      <c r="AL87" s="196"/>
      <c r="AM87" s="195"/>
      <c r="AN87" s="193"/>
      <c r="AO87" s="196"/>
      <c r="AP87" s="195"/>
      <c r="AQ87" s="193"/>
      <c r="AR87" s="196"/>
      <c r="AS87" s="195"/>
      <c r="AT87" s="193"/>
      <c r="AU87" s="196"/>
      <c r="AV87" s="195"/>
      <c r="AW87" s="193"/>
      <c r="AX87" s="196"/>
      <c r="AY87" s="195"/>
      <c r="AZ87" s="193"/>
      <c r="BA87" s="196"/>
      <c r="BB87" s="195"/>
      <c r="BC87" s="193"/>
      <c r="BD87" s="196"/>
      <c r="BE87" s="195"/>
      <c r="BF87" s="193"/>
      <c r="BG87" s="196"/>
      <c r="BH87" s="195"/>
      <c r="BI87" s="193"/>
      <c r="BJ87" s="196"/>
      <c r="BK87" s="195"/>
      <c r="BL87" s="193"/>
      <c r="BM87" s="196"/>
      <c r="BN87" s="195"/>
      <c r="BO87" s="193"/>
      <c r="BP87" s="196"/>
      <c r="BQ87" s="195"/>
      <c r="BR87" s="193"/>
      <c r="BS87" s="196"/>
      <c r="BT87" s="195"/>
      <c r="BU87" s="193"/>
      <c r="BV87" s="196"/>
      <c r="BW87" s="195"/>
      <c r="BX87" s="193"/>
      <c r="BY87" s="196"/>
    </row>
    <row r="88" spans="3:77" ht="13.5" customHeight="1">
      <c r="C88" s="195"/>
      <c r="D88" s="193"/>
      <c r="E88" s="193"/>
      <c r="F88" s="195"/>
      <c r="G88" s="193"/>
      <c r="H88" s="196"/>
      <c r="I88" s="193"/>
      <c r="J88" s="193"/>
      <c r="K88" s="193"/>
      <c r="L88" s="195"/>
      <c r="M88" s="193"/>
      <c r="N88" s="196"/>
      <c r="O88" s="195"/>
      <c r="P88" s="193"/>
      <c r="Q88" s="196"/>
      <c r="R88" s="195"/>
      <c r="S88" s="193"/>
      <c r="T88" s="196"/>
      <c r="U88" s="195"/>
      <c r="V88" s="193"/>
      <c r="W88" s="196"/>
      <c r="X88" s="195"/>
      <c r="Y88" s="193"/>
      <c r="Z88" s="196"/>
      <c r="AA88" s="195"/>
      <c r="AB88" s="193"/>
      <c r="AC88" s="196"/>
      <c r="AD88" s="195"/>
      <c r="AE88" s="193"/>
      <c r="AF88" s="196"/>
      <c r="AG88" s="195"/>
      <c r="AH88" s="193"/>
      <c r="AI88" s="196"/>
      <c r="AJ88" s="195"/>
      <c r="AK88" s="193"/>
      <c r="AL88" s="196"/>
      <c r="AM88" s="195"/>
      <c r="AN88" s="193"/>
      <c r="AO88" s="196"/>
      <c r="AP88" s="195"/>
      <c r="AQ88" s="193"/>
      <c r="AR88" s="196"/>
      <c r="AS88" s="195"/>
      <c r="AT88" s="193"/>
      <c r="AU88" s="196"/>
      <c r="AV88" s="195"/>
      <c r="AW88" s="193"/>
      <c r="AX88" s="196"/>
      <c r="AY88" s="195"/>
      <c r="AZ88" s="193"/>
      <c r="BA88" s="196"/>
      <c r="BB88" s="195"/>
      <c r="BC88" s="193"/>
      <c r="BD88" s="196"/>
      <c r="BE88" s="195"/>
      <c r="BF88" s="193"/>
      <c r="BG88" s="196"/>
      <c r="BH88" s="195"/>
      <c r="BI88" s="193"/>
      <c r="BJ88" s="196"/>
      <c r="BK88" s="195"/>
      <c r="BL88" s="193"/>
      <c r="BM88" s="196"/>
      <c r="BN88" s="195"/>
      <c r="BO88" s="193"/>
      <c r="BP88" s="196"/>
      <c r="BQ88" s="195"/>
      <c r="BR88" s="193"/>
      <c r="BS88" s="196"/>
      <c r="BT88" s="195"/>
      <c r="BU88" s="193"/>
      <c r="BV88" s="196"/>
      <c r="BW88" s="195"/>
      <c r="BX88" s="193"/>
      <c r="BY88" s="196"/>
    </row>
    <row r="89" spans="3:77" ht="13.5" customHeight="1">
      <c r="C89" s="195"/>
      <c r="D89" s="193"/>
      <c r="E89" s="193"/>
      <c r="F89" s="195"/>
      <c r="G89" s="193"/>
      <c r="H89" s="196"/>
      <c r="I89" s="193"/>
      <c r="J89" s="193"/>
      <c r="K89" s="193"/>
      <c r="L89" s="195"/>
      <c r="M89" s="193"/>
      <c r="N89" s="196"/>
      <c r="O89" s="195"/>
      <c r="P89" s="193"/>
      <c r="Q89" s="196"/>
      <c r="R89" s="195"/>
      <c r="S89" s="193"/>
      <c r="T89" s="196"/>
      <c r="U89" s="195"/>
      <c r="V89" s="193"/>
      <c r="W89" s="196"/>
      <c r="X89" s="195"/>
      <c r="Y89" s="193"/>
      <c r="Z89" s="196"/>
      <c r="AA89" s="195"/>
      <c r="AB89" s="193"/>
      <c r="AC89" s="196"/>
      <c r="AD89" s="195"/>
      <c r="AE89" s="193"/>
      <c r="AF89" s="196"/>
      <c r="AG89" s="195"/>
      <c r="AH89" s="193"/>
      <c r="AI89" s="196"/>
      <c r="AJ89" s="195"/>
      <c r="AK89" s="193"/>
      <c r="AL89" s="196"/>
      <c r="AM89" s="195"/>
      <c r="AN89" s="193"/>
      <c r="AO89" s="196"/>
      <c r="AP89" s="195"/>
      <c r="AQ89" s="193"/>
      <c r="AR89" s="196"/>
      <c r="AS89" s="195"/>
      <c r="AT89" s="193"/>
      <c r="AU89" s="196"/>
      <c r="AV89" s="195"/>
      <c r="AW89" s="193"/>
      <c r="AX89" s="196"/>
      <c r="AY89" s="195"/>
      <c r="AZ89" s="193"/>
      <c r="BA89" s="196"/>
      <c r="BB89" s="195"/>
      <c r="BC89" s="193"/>
      <c r="BD89" s="196"/>
      <c r="BE89" s="195"/>
      <c r="BF89" s="193"/>
      <c r="BG89" s="196"/>
      <c r="BH89" s="195"/>
      <c r="BI89" s="193"/>
      <c r="BJ89" s="196"/>
      <c r="BK89" s="195"/>
      <c r="BL89" s="193"/>
      <c r="BM89" s="196"/>
      <c r="BN89" s="195"/>
      <c r="BO89" s="193"/>
      <c r="BP89" s="196"/>
      <c r="BQ89" s="195"/>
      <c r="BR89" s="193"/>
      <c r="BS89" s="196"/>
      <c r="BT89" s="195"/>
      <c r="BU89" s="193"/>
      <c r="BV89" s="196"/>
      <c r="BW89" s="195"/>
      <c r="BX89" s="193"/>
      <c r="BY89" s="196"/>
    </row>
    <row r="90" spans="3:77" ht="13.5" customHeight="1">
      <c r="C90" s="195"/>
      <c r="D90" s="193"/>
      <c r="E90" s="193"/>
      <c r="F90" s="195"/>
      <c r="G90" s="193"/>
      <c r="H90" s="196"/>
      <c r="I90" s="193"/>
      <c r="J90" s="193"/>
      <c r="K90" s="193"/>
      <c r="L90" s="195"/>
      <c r="M90" s="193"/>
      <c r="N90" s="196"/>
      <c r="O90" s="195"/>
      <c r="P90" s="193"/>
      <c r="Q90" s="196"/>
      <c r="R90" s="195"/>
      <c r="S90" s="193"/>
      <c r="T90" s="196"/>
      <c r="U90" s="195"/>
      <c r="V90" s="193"/>
      <c r="W90" s="196"/>
      <c r="X90" s="195"/>
      <c r="Y90" s="193"/>
      <c r="Z90" s="196"/>
      <c r="AA90" s="195"/>
      <c r="AB90" s="193"/>
      <c r="AC90" s="196"/>
      <c r="AD90" s="195"/>
      <c r="AE90" s="193"/>
      <c r="AF90" s="196"/>
      <c r="AG90" s="195"/>
      <c r="AH90" s="193"/>
      <c r="AI90" s="196"/>
      <c r="AJ90" s="195"/>
      <c r="AK90" s="193"/>
      <c r="AL90" s="196"/>
      <c r="AM90" s="195"/>
      <c r="AN90" s="193"/>
      <c r="AO90" s="196"/>
      <c r="AP90" s="195"/>
      <c r="AQ90" s="193"/>
      <c r="AR90" s="196"/>
      <c r="AS90" s="195"/>
      <c r="AT90" s="193"/>
      <c r="AU90" s="196"/>
      <c r="AV90" s="195"/>
      <c r="AW90" s="193"/>
      <c r="AX90" s="196"/>
      <c r="AY90" s="195"/>
      <c r="AZ90" s="193"/>
      <c r="BA90" s="196"/>
      <c r="BB90" s="195"/>
      <c r="BC90" s="193"/>
      <c r="BD90" s="196"/>
      <c r="BE90" s="195"/>
      <c r="BF90" s="193"/>
      <c r="BG90" s="196"/>
      <c r="BH90" s="195"/>
      <c r="BI90" s="193"/>
      <c r="BJ90" s="196"/>
      <c r="BK90" s="195"/>
      <c r="BL90" s="193"/>
      <c r="BM90" s="196"/>
      <c r="BN90" s="195"/>
      <c r="BO90" s="193"/>
      <c r="BP90" s="196"/>
      <c r="BQ90" s="195"/>
      <c r="BR90" s="193"/>
      <c r="BS90" s="196"/>
      <c r="BT90" s="195"/>
      <c r="BU90" s="193"/>
      <c r="BV90" s="196"/>
      <c r="BW90" s="195"/>
      <c r="BX90" s="193"/>
      <c r="BY90" s="196"/>
    </row>
    <row r="91" spans="3:77" ht="13.5" customHeight="1">
      <c r="C91" s="195"/>
      <c r="D91" s="193"/>
      <c r="E91" s="193"/>
      <c r="F91" s="195"/>
      <c r="G91" s="193"/>
      <c r="H91" s="196"/>
      <c r="I91" s="193"/>
      <c r="J91" s="193"/>
      <c r="K91" s="193"/>
      <c r="L91" s="195"/>
      <c r="M91" s="193"/>
      <c r="N91" s="196"/>
      <c r="O91" s="195"/>
      <c r="P91" s="193"/>
      <c r="Q91" s="196"/>
      <c r="R91" s="195"/>
      <c r="S91" s="193"/>
      <c r="T91" s="196"/>
      <c r="U91" s="195"/>
      <c r="V91" s="193"/>
      <c r="W91" s="196"/>
      <c r="X91" s="195"/>
      <c r="Y91" s="193"/>
      <c r="Z91" s="196"/>
      <c r="AA91" s="195"/>
      <c r="AB91" s="193"/>
      <c r="AC91" s="196"/>
      <c r="AD91" s="195"/>
      <c r="AE91" s="193"/>
      <c r="AF91" s="196"/>
      <c r="AG91" s="195"/>
      <c r="AH91" s="193"/>
      <c r="AI91" s="196"/>
      <c r="AJ91" s="195"/>
      <c r="AK91" s="193"/>
      <c r="AL91" s="196"/>
      <c r="AM91" s="195"/>
      <c r="AN91" s="193"/>
      <c r="AO91" s="196"/>
      <c r="AP91" s="195"/>
      <c r="AQ91" s="193"/>
      <c r="AR91" s="196"/>
      <c r="AS91" s="195"/>
      <c r="AT91" s="193"/>
      <c r="AU91" s="196"/>
      <c r="AV91" s="195"/>
      <c r="AW91" s="193"/>
      <c r="AX91" s="196"/>
      <c r="AY91" s="195"/>
      <c r="AZ91" s="193"/>
      <c r="BA91" s="196"/>
      <c r="BB91" s="195"/>
      <c r="BC91" s="193"/>
      <c r="BD91" s="196"/>
      <c r="BE91" s="195"/>
      <c r="BF91" s="193"/>
      <c r="BG91" s="196"/>
      <c r="BH91" s="195"/>
      <c r="BI91" s="193"/>
      <c r="BJ91" s="196"/>
      <c r="BK91" s="195"/>
      <c r="BL91" s="193"/>
      <c r="BM91" s="196"/>
      <c r="BN91" s="195"/>
      <c r="BO91" s="193"/>
      <c r="BP91" s="196"/>
      <c r="BQ91" s="195"/>
      <c r="BR91" s="193"/>
      <c r="BS91" s="196"/>
      <c r="BT91" s="195"/>
      <c r="BU91" s="193"/>
      <c r="BV91" s="196"/>
      <c r="BW91" s="195"/>
      <c r="BX91" s="193"/>
      <c r="BY91" s="196"/>
    </row>
    <row r="92" spans="3:77" ht="13.5" customHeight="1">
      <c r="C92" s="195"/>
      <c r="D92" s="193"/>
      <c r="E92" s="193"/>
      <c r="F92" s="195"/>
      <c r="G92" s="193"/>
      <c r="H92" s="196"/>
      <c r="I92" s="193"/>
      <c r="J92" s="193"/>
      <c r="K92" s="193"/>
      <c r="L92" s="195"/>
      <c r="M92" s="193"/>
      <c r="N92" s="196"/>
      <c r="O92" s="195"/>
      <c r="P92" s="193"/>
      <c r="Q92" s="196"/>
      <c r="R92" s="195"/>
      <c r="S92" s="193"/>
      <c r="T92" s="196"/>
      <c r="U92" s="195"/>
      <c r="V92" s="193"/>
      <c r="W92" s="196"/>
      <c r="X92" s="195"/>
      <c r="Y92" s="193"/>
      <c r="Z92" s="196"/>
      <c r="AA92" s="195"/>
      <c r="AB92" s="193"/>
      <c r="AC92" s="196"/>
      <c r="AD92" s="195"/>
      <c r="AE92" s="193"/>
      <c r="AF92" s="196"/>
      <c r="AG92" s="195"/>
      <c r="AH92" s="193"/>
      <c r="AI92" s="196"/>
      <c r="AJ92" s="195"/>
      <c r="AK92" s="193"/>
      <c r="AL92" s="196"/>
      <c r="AM92" s="195"/>
      <c r="AN92" s="193"/>
      <c r="AO92" s="196"/>
      <c r="AP92" s="195"/>
      <c r="AQ92" s="193"/>
      <c r="AR92" s="196"/>
      <c r="AS92" s="195"/>
      <c r="AT92" s="193"/>
      <c r="AU92" s="196"/>
      <c r="AV92" s="195"/>
      <c r="AW92" s="193"/>
      <c r="AX92" s="196"/>
      <c r="AY92" s="195"/>
      <c r="AZ92" s="193"/>
      <c r="BA92" s="196"/>
      <c r="BB92" s="195"/>
      <c r="BC92" s="193"/>
      <c r="BD92" s="196"/>
      <c r="BE92" s="195"/>
      <c r="BF92" s="193"/>
      <c r="BG92" s="196"/>
      <c r="BH92" s="195"/>
      <c r="BI92" s="193"/>
      <c r="BJ92" s="196"/>
      <c r="BK92" s="195"/>
      <c r="BL92" s="193"/>
      <c r="BM92" s="196"/>
      <c r="BN92" s="195"/>
      <c r="BO92" s="193"/>
      <c r="BP92" s="196"/>
      <c r="BQ92" s="195"/>
      <c r="BR92" s="193"/>
      <c r="BS92" s="196"/>
      <c r="BT92" s="195"/>
      <c r="BU92" s="193"/>
      <c r="BV92" s="196"/>
      <c r="BW92" s="195"/>
      <c r="BX92" s="193"/>
      <c r="BY92" s="196"/>
    </row>
    <row r="93" spans="3:77" ht="13.5" customHeight="1">
      <c r="C93" s="195"/>
      <c r="D93" s="193"/>
      <c r="E93" s="193"/>
      <c r="F93" s="195"/>
      <c r="G93" s="193"/>
      <c r="H93" s="196"/>
      <c r="I93" s="193"/>
      <c r="J93" s="193"/>
      <c r="K93" s="193"/>
      <c r="L93" s="195"/>
      <c r="M93" s="193"/>
      <c r="N93" s="196"/>
      <c r="O93" s="195"/>
      <c r="P93" s="193"/>
      <c r="Q93" s="196"/>
      <c r="R93" s="195"/>
      <c r="S93" s="193"/>
      <c r="T93" s="196"/>
      <c r="U93" s="195"/>
      <c r="V93" s="193"/>
      <c r="W93" s="196"/>
      <c r="X93" s="195"/>
      <c r="Y93" s="193"/>
      <c r="Z93" s="196"/>
      <c r="AA93" s="195"/>
      <c r="AB93" s="193"/>
      <c r="AC93" s="196"/>
      <c r="AD93" s="195"/>
      <c r="AE93" s="193"/>
      <c r="AF93" s="196"/>
      <c r="AG93" s="195"/>
      <c r="AH93" s="193"/>
      <c r="AI93" s="196"/>
      <c r="AJ93" s="195"/>
      <c r="AK93" s="193"/>
      <c r="AL93" s="196"/>
      <c r="AM93" s="195"/>
      <c r="AN93" s="193"/>
      <c r="AO93" s="196"/>
      <c r="AP93" s="195"/>
      <c r="AQ93" s="193"/>
      <c r="AR93" s="196"/>
      <c r="AS93" s="195"/>
      <c r="AT93" s="193"/>
      <c r="AU93" s="196"/>
      <c r="AV93" s="195"/>
      <c r="AW93" s="193"/>
      <c r="AX93" s="196"/>
      <c r="AY93" s="195"/>
      <c r="AZ93" s="193"/>
      <c r="BA93" s="196"/>
      <c r="BB93" s="195"/>
      <c r="BC93" s="193"/>
      <c r="BD93" s="196"/>
      <c r="BE93" s="195"/>
      <c r="BF93" s="193"/>
      <c r="BG93" s="196"/>
      <c r="BH93" s="195"/>
      <c r="BI93" s="193"/>
      <c r="BJ93" s="196"/>
      <c r="BK93" s="195"/>
      <c r="BL93" s="193"/>
      <c r="BM93" s="196"/>
      <c r="BN93" s="195"/>
      <c r="BO93" s="193"/>
      <c r="BP93" s="196"/>
      <c r="BQ93" s="195"/>
      <c r="BR93" s="193"/>
      <c r="BS93" s="196"/>
      <c r="BT93" s="195"/>
      <c r="BU93" s="193"/>
      <c r="BV93" s="196"/>
      <c r="BW93" s="195"/>
      <c r="BX93" s="193"/>
      <c r="BY93" s="196"/>
    </row>
    <row r="94" spans="3:77" ht="13.5" customHeight="1">
      <c r="C94" s="195"/>
      <c r="D94" s="193"/>
      <c r="E94" s="193"/>
      <c r="F94" s="195"/>
      <c r="G94" s="193"/>
      <c r="H94" s="196"/>
      <c r="I94" s="193"/>
      <c r="J94" s="193"/>
      <c r="K94" s="193"/>
      <c r="L94" s="195"/>
      <c r="M94" s="193"/>
      <c r="N94" s="196"/>
      <c r="O94" s="195"/>
      <c r="P94" s="193"/>
      <c r="Q94" s="196"/>
      <c r="R94" s="195"/>
      <c r="S94" s="193"/>
      <c r="T94" s="196"/>
      <c r="U94" s="195"/>
      <c r="V94" s="193"/>
      <c r="W94" s="196"/>
      <c r="X94" s="195"/>
      <c r="Y94" s="193"/>
      <c r="Z94" s="196"/>
      <c r="AA94" s="195"/>
      <c r="AB94" s="193"/>
      <c r="AC94" s="196"/>
      <c r="AD94" s="195"/>
      <c r="AE94" s="193"/>
      <c r="AF94" s="196"/>
      <c r="AG94" s="195"/>
      <c r="AH94" s="193"/>
      <c r="AI94" s="196"/>
      <c r="AJ94" s="195"/>
      <c r="AK94" s="193"/>
      <c r="AL94" s="196"/>
      <c r="AM94" s="195"/>
      <c r="AN94" s="193"/>
      <c r="AO94" s="196"/>
      <c r="AP94" s="195"/>
      <c r="AQ94" s="193"/>
      <c r="AR94" s="196"/>
      <c r="AS94" s="195"/>
      <c r="AT94" s="193"/>
      <c r="AU94" s="196"/>
      <c r="AV94" s="195"/>
      <c r="AW94" s="193"/>
      <c r="AX94" s="196"/>
      <c r="AY94" s="195"/>
      <c r="AZ94" s="193"/>
      <c r="BA94" s="196"/>
      <c r="BB94" s="195"/>
      <c r="BC94" s="193"/>
      <c r="BD94" s="196"/>
      <c r="BE94" s="195"/>
      <c r="BF94" s="193"/>
      <c r="BG94" s="196"/>
      <c r="BH94" s="195"/>
      <c r="BI94" s="193"/>
      <c r="BJ94" s="196"/>
      <c r="BK94" s="195"/>
      <c r="BL94" s="193"/>
      <c r="BM94" s="196"/>
      <c r="BN94" s="195"/>
      <c r="BO94" s="193"/>
      <c r="BP94" s="196"/>
      <c r="BQ94" s="195"/>
      <c r="BR94" s="193"/>
      <c r="BS94" s="196"/>
      <c r="BT94" s="195"/>
      <c r="BU94" s="193"/>
      <c r="BV94" s="196"/>
      <c r="BW94" s="195"/>
      <c r="BX94" s="193"/>
      <c r="BY94" s="196"/>
    </row>
    <row r="95" spans="3:77" ht="13.5" customHeight="1">
      <c r="C95" s="195"/>
      <c r="D95" s="193"/>
      <c r="E95" s="193"/>
      <c r="F95" s="195"/>
      <c r="G95" s="193"/>
      <c r="H95" s="196"/>
      <c r="I95" s="193"/>
      <c r="J95" s="193"/>
      <c r="K95" s="193"/>
      <c r="L95" s="195"/>
      <c r="M95" s="193"/>
      <c r="N95" s="196"/>
      <c r="O95" s="195"/>
      <c r="P95" s="193"/>
      <c r="Q95" s="196"/>
      <c r="R95" s="195"/>
      <c r="S95" s="193"/>
      <c r="T95" s="196"/>
      <c r="U95" s="195"/>
      <c r="V95" s="193"/>
      <c r="W95" s="196"/>
      <c r="X95" s="195"/>
      <c r="Y95" s="193"/>
      <c r="Z95" s="196"/>
      <c r="AA95" s="195"/>
      <c r="AB95" s="193"/>
      <c r="AC95" s="196"/>
      <c r="AD95" s="195"/>
      <c r="AE95" s="193"/>
      <c r="AF95" s="196"/>
      <c r="AG95" s="195"/>
      <c r="AH95" s="193"/>
      <c r="AI95" s="196"/>
      <c r="AJ95" s="195"/>
      <c r="AK95" s="193"/>
      <c r="AL95" s="196"/>
      <c r="AM95" s="195"/>
      <c r="AN95" s="193"/>
      <c r="AO95" s="196"/>
      <c r="AP95" s="195"/>
      <c r="AQ95" s="193"/>
      <c r="AR95" s="196"/>
      <c r="AS95" s="195"/>
      <c r="AT95" s="193"/>
      <c r="AU95" s="196"/>
      <c r="AV95" s="195"/>
      <c r="AW95" s="193"/>
      <c r="AX95" s="196"/>
      <c r="AY95" s="195"/>
      <c r="AZ95" s="193"/>
      <c r="BA95" s="196"/>
      <c r="BB95" s="195"/>
      <c r="BC95" s="193"/>
      <c r="BD95" s="196"/>
      <c r="BE95" s="195"/>
      <c r="BF95" s="193"/>
      <c r="BG95" s="196"/>
      <c r="BH95" s="195"/>
      <c r="BI95" s="193"/>
      <c r="BJ95" s="196"/>
      <c r="BK95" s="195"/>
      <c r="BL95" s="193"/>
      <c r="BM95" s="196"/>
      <c r="BN95" s="195"/>
      <c r="BO95" s="193"/>
      <c r="BP95" s="196"/>
      <c r="BQ95" s="195"/>
      <c r="BR95" s="193"/>
      <c r="BS95" s="196"/>
      <c r="BT95" s="195"/>
      <c r="BU95" s="193"/>
      <c r="BV95" s="196"/>
      <c r="BW95" s="195"/>
      <c r="BX95" s="193"/>
      <c r="BY95" s="196"/>
    </row>
    <row r="96" spans="3:77" ht="13.5" customHeight="1">
      <c r="C96" s="195"/>
      <c r="D96" s="193"/>
      <c r="E96" s="193"/>
      <c r="F96" s="195"/>
      <c r="G96" s="193"/>
      <c r="H96" s="196"/>
      <c r="I96" s="193"/>
      <c r="J96" s="193"/>
      <c r="K96" s="193"/>
      <c r="L96" s="195"/>
      <c r="M96" s="193"/>
      <c r="N96" s="196"/>
      <c r="O96" s="195"/>
      <c r="P96" s="193"/>
      <c r="Q96" s="196"/>
      <c r="R96" s="195"/>
      <c r="S96" s="193"/>
      <c r="T96" s="196"/>
      <c r="U96" s="195"/>
      <c r="V96" s="193"/>
      <c r="W96" s="196"/>
      <c r="X96" s="195"/>
      <c r="Y96" s="193"/>
      <c r="Z96" s="196"/>
      <c r="AA96" s="195"/>
      <c r="AB96" s="193"/>
      <c r="AC96" s="196"/>
      <c r="AD96" s="195"/>
      <c r="AE96" s="193"/>
      <c r="AF96" s="196"/>
      <c r="AG96" s="195"/>
      <c r="AH96" s="193"/>
      <c r="AI96" s="196"/>
      <c r="AJ96" s="195"/>
      <c r="AK96" s="193"/>
      <c r="AL96" s="196"/>
      <c r="AM96" s="195"/>
      <c r="AN96" s="193"/>
      <c r="AO96" s="196"/>
      <c r="AP96" s="195"/>
      <c r="AQ96" s="193"/>
      <c r="AR96" s="196"/>
      <c r="AS96" s="195"/>
      <c r="AT96" s="193"/>
      <c r="AU96" s="196"/>
      <c r="AV96" s="195"/>
      <c r="AW96" s="193"/>
      <c r="AX96" s="196"/>
      <c r="AY96" s="195"/>
      <c r="AZ96" s="193"/>
      <c r="BA96" s="196"/>
      <c r="BB96" s="195"/>
      <c r="BC96" s="193"/>
      <c r="BD96" s="196"/>
      <c r="BE96" s="195"/>
      <c r="BF96" s="193"/>
      <c r="BG96" s="196"/>
      <c r="BH96" s="195"/>
      <c r="BI96" s="193"/>
      <c r="BJ96" s="196"/>
      <c r="BK96" s="195"/>
      <c r="BL96" s="193"/>
      <c r="BM96" s="196"/>
      <c r="BN96" s="195"/>
      <c r="BO96" s="193"/>
      <c r="BP96" s="196"/>
      <c r="BQ96" s="195"/>
      <c r="BR96" s="193"/>
      <c r="BS96" s="196"/>
      <c r="BT96" s="195"/>
      <c r="BU96" s="193"/>
      <c r="BV96" s="196"/>
      <c r="BW96" s="195"/>
      <c r="BX96" s="193"/>
      <c r="BY96" s="196"/>
    </row>
    <row r="97" spans="3:77" ht="13.5" customHeight="1">
      <c r="C97" s="195"/>
      <c r="D97" s="193"/>
      <c r="E97" s="193"/>
      <c r="F97" s="195"/>
      <c r="G97" s="193"/>
      <c r="H97" s="196"/>
      <c r="I97" s="193"/>
      <c r="J97" s="193"/>
      <c r="K97" s="193"/>
      <c r="L97" s="195"/>
      <c r="M97" s="193"/>
      <c r="N97" s="196"/>
      <c r="O97" s="195"/>
      <c r="P97" s="193"/>
      <c r="Q97" s="196"/>
      <c r="R97" s="195"/>
      <c r="S97" s="193"/>
      <c r="T97" s="196"/>
      <c r="U97" s="195"/>
      <c r="V97" s="193"/>
      <c r="W97" s="196"/>
      <c r="X97" s="195"/>
      <c r="Y97" s="193"/>
      <c r="Z97" s="196"/>
      <c r="AA97" s="195"/>
      <c r="AB97" s="193"/>
      <c r="AC97" s="196"/>
      <c r="AD97" s="195"/>
      <c r="AE97" s="193"/>
      <c r="AF97" s="196"/>
      <c r="AG97" s="195"/>
      <c r="AH97" s="193"/>
      <c r="AI97" s="196"/>
      <c r="AJ97" s="195"/>
      <c r="AK97" s="193"/>
      <c r="AL97" s="196"/>
      <c r="AM97" s="195"/>
      <c r="AN97" s="193"/>
      <c r="AO97" s="196"/>
      <c r="AP97" s="195"/>
      <c r="AQ97" s="193"/>
      <c r="AR97" s="196"/>
      <c r="AS97" s="195"/>
      <c r="AT97" s="193"/>
      <c r="AU97" s="196"/>
      <c r="AV97" s="195"/>
      <c r="AW97" s="193"/>
      <c r="AX97" s="196"/>
      <c r="AY97" s="195"/>
      <c r="AZ97" s="193"/>
      <c r="BA97" s="196"/>
      <c r="BB97" s="195"/>
      <c r="BC97" s="193"/>
      <c r="BD97" s="196"/>
      <c r="BE97" s="195"/>
      <c r="BF97" s="193"/>
      <c r="BG97" s="196"/>
      <c r="BH97" s="195"/>
      <c r="BI97" s="193"/>
      <c r="BJ97" s="196"/>
      <c r="BK97" s="195"/>
      <c r="BL97" s="193"/>
      <c r="BM97" s="196"/>
      <c r="BN97" s="195"/>
      <c r="BO97" s="193"/>
      <c r="BP97" s="196"/>
      <c r="BQ97" s="195"/>
      <c r="BR97" s="193"/>
      <c r="BS97" s="196"/>
      <c r="BT97" s="195"/>
      <c r="BU97" s="193"/>
      <c r="BV97" s="196"/>
      <c r="BW97" s="195"/>
      <c r="BX97" s="193"/>
      <c r="BY97" s="196"/>
    </row>
    <row r="98" spans="3:77" ht="13.5" customHeight="1">
      <c r="C98" s="195"/>
      <c r="D98" s="193"/>
      <c r="E98" s="193"/>
      <c r="F98" s="195"/>
      <c r="G98" s="193"/>
      <c r="H98" s="196"/>
      <c r="I98" s="193"/>
      <c r="J98" s="193"/>
      <c r="K98" s="193"/>
      <c r="L98" s="195"/>
      <c r="M98" s="193"/>
      <c r="N98" s="196"/>
      <c r="O98" s="195"/>
      <c r="P98" s="193"/>
      <c r="Q98" s="196"/>
      <c r="R98" s="195"/>
      <c r="S98" s="193"/>
      <c r="T98" s="196"/>
      <c r="U98" s="195"/>
      <c r="V98" s="193"/>
      <c r="W98" s="196"/>
      <c r="X98" s="195"/>
      <c r="Y98" s="193"/>
      <c r="Z98" s="196"/>
      <c r="AA98" s="195"/>
      <c r="AB98" s="193"/>
      <c r="AC98" s="196"/>
      <c r="AD98" s="195"/>
      <c r="AE98" s="193"/>
      <c r="AF98" s="196"/>
      <c r="AG98" s="195"/>
      <c r="AH98" s="193"/>
      <c r="AI98" s="196"/>
      <c r="AJ98" s="195"/>
      <c r="AK98" s="193"/>
      <c r="AL98" s="196"/>
      <c r="AM98" s="195"/>
      <c r="AN98" s="193"/>
      <c r="AO98" s="196"/>
      <c r="AP98" s="195"/>
      <c r="AQ98" s="193"/>
      <c r="AR98" s="196"/>
      <c r="AS98" s="195"/>
      <c r="AT98" s="193"/>
      <c r="AU98" s="196"/>
      <c r="AV98" s="195"/>
      <c r="AW98" s="193"/>
      <c r="AX98" s="196"/>
      <c r="AY98" s="195"/>
      <c r="AZ98" s="193"/>
      <c r="BA98" s="196"/>
      <c r="BB98" s="195"/>
      <c r="BC98" s="193"/>
      <c r="BD98" s="196"/>
      <c r="BE98" s="195"/>
      <c r="BF98" s="193"/>
      <c r="BG98" s="196"/>
      <c r="BH98" s="195"/>
      <c r="BI98" s="193"/>
      <c r="BJ98" s="196"/>
      <c r="BK98" s="195"/>
      <c r="BL98" s="193"/>
      <c r="BM98" s="196"/>
      <c r="BN98" s="195"/>
      <c r="BO98" s="193"/>
      <c r="BP98" s="196"/>
      <c r="BQ98" s="195"/>
      <c r="BR98" s="193"/>
      <c r="BS98" s="196"/>
      <c r="BT98" s="195"/>
      <c r="BU98" s="193"/>
      <c r="BV98" s="196"/>
      <c r="BW98" s="195"/>
      <c r="BX98" s="193"/>
      <c r="BY98" s="196"/>
    </row>
    <row r="99" spans="3:77" ht="13.5" customHeight="1">
      <c r="C99" s="195"/>
      <c r="D99" s="193"/>
      <c r="E99" s="193"/>
      <c r="F99" s="195"/>
      <c r="G99" s="193"/>
      <c r="H99" s="196"/>
      <c r="I99" s="193"/>
      <c r="J99" s="193"/>
      <c r="K99" s="193"/>
      <c r="L99" s="195"/>
      <c r="M99" s="193"/>
      <c r="N99" s="196"/>
      <c r="O99" s="195"/>
      <c r="P99" s="193"/>
      <c r="Q99" s="196"/>
      <c r="R99" s="195"/>
      <c r="S99" s="193"/>
      <c r="T99" s="196"/>
      <c r="U99" s="195"/>
      <c r="V99" s="193"/>
      <c r="W99" s="196"/>
      <c r="X99" s="195"/>
      <c r="Y99" s="193"/>
      <c r="Z99" s="196"/>
      <c r="AA99" s="195"/>
      <c r="AB99" s="193"/>
      <c r="AC99" s="196"/>
      <c r="AD99" s="195"/>
      <c r="AE99" s="193"/>
      <c r="AF99" s="196"/>
      <c r="AG99" s="195"/>
      <c r="AH99" s="193"/>
      <c r="AI99" s="196"/>
      <c r="AJ99" s="195"/>
      <c r="AK99" s="193"/>
      <c r="AL99" s="196"/>
      <c r="AM99" s="195"/>
      <c r="AN99" s="193"/>
      <c r="AO99" s="196"/>
      <c r="AP99" s="195"/>
      <c r="AQ99" s="193"/>
      <c r="AR99" s="196"/>
      <c r="AS99" s="195"/>
      <c r="AT99" s="193"/>
      <c r="AU99" s="196"/>
      <c r="AV99" s="195"/>
      <c r="AW99" s="193"/>
      <c r="AX99" s="196"/>
      <c r="AY99" s="195"/>
      <c r="AZ99" s="193"/>
      <c r="BA99" s="196"/>
      <c r="BB99" s="195"/>
      <c r="BC99" s="193"/>
      <c r="BD99" s="196"/>
      <c r="BE99" s="195"/>
      <c r="BF99" s="193"/>
      <c r="BG99" s="196"/>
      <c r="BH99" s="195"/>
      <c r="BI99" s="193"/>
      <c r="BJ99" s="196"/>
      <c r="BK99" s="195"/>
      <c r="BL99" s="193"/>
      <c r="BM99" s="196"/>
      <c r="BN99" s="195"/>
      <c r="BO99" s="193"/>
      <c r="BP99" s="196"/>
      <c r="BQ99" s="195"/>
      <c r="BR99" s="193"/>
      <c r="BS99" s="196"/>
      <c r="BT99" s="195"/>
      <c r="BU99" s="193"/>
      <c r="BV99" s="196"/>
      <c r="BW99" s="195"/>
      <c r="BX99" s="193"/>
      <c r="BY99" s="196"/>
    </row>
    <row r="100" spans="3:77" ht="13.5" customHeight="1">
      <c r="C100" s="195"/>
      <c r="D100" s="193"/>
      <c r="E100" s="193"/>
      <c r="F100" s="195"/>
      <c r="G100" s="193"/>
      <c r="H100" s="196"/>
      <c r="I100" s="193"/>
      <c r="J100" s="193"/>
      <c r="K100" s="193"/>
      <c r="L100" s="195"/>
      <c r="M100" s="193"/>
      <c r="N100" s="196"/>
      <c r="O100" s="195"/>
      <c r="P100" s="193"/>
      <c r="Q100" s="196"/>
      <c r="R100" s="195"/>
      <c r="S100" s="193"/>
      <c r="T100" s="196"/>
      <c r="U100" s="195"/>
      <c r="V100" s="193"/>
      <c r="W100" s="196"/>
      <c r="X100" s="195"/>
      <c r="Y100" s="193"/>
      <c r="Z100" s="196"/>
      <c r="AA100" s="195"/>
      <c r="AB100" s="193"/>
      <c r="AC100" s="196"/>
      <c r="AD100" s="195"/>
      <c r="AE100" s="193"/>
      <c r="AF100" s="196"/>
      <c r="AG100" s="195"/>
      <c r="AH100" s="193"/>
      <c r="AI100" s="196"/>
      <c r="AJ100" s="195"/>
      <c r="AK100" s="193"/>
      <c r="AL100" s="196"/>
      <c r="AM100" s="195"/>
      <c r="AN100" s="193"/>
      <c r="AO100" s="196"/>
      <c r="AP100" s="195"/>
      <c r="AQ100" s="193"/>
      <c r="AR100" s="196"/>
      <c r="AS100" s="195"/>
      <c r="AT100" s="193"/>
      <c r="AU100" s="196"/>
      <c r="AV100" s="195"/>
      <c r="AW100" s="193"/>
      <c r="AX100" s="196"/>
      <c r="AY100" s="195"/>
      <c r="AZ100" s="193"/>
      <c r="BA100" s="196"/>
      <c r="BB100" s="195"/>
      <c r="BC100" s="193"/>
      <c r="BD100" s="196"/>
      <c r="BE100" s="195"/>
      <c r="BF100" s="193"/>
      <c r="BG100" s="196"/>
      <c r="BH100" s="195"/>
      <c r="BI100" s="193"/>
      <c r="BJ100" s="196"/>
      <c r="BK100" s="195"/>
      <c r="BL100" s="193"/>
      <c r="BM100" s="196"/>
      <c r="BN100" s="195"/>
      <c r="BO100" s="193"/>
      <c r="BP100" s="196"/>
      <c r="BQ100" s="195"/>
      <c r="BR100" s="193"/>
      <c r="BS100" s="196"/>
      <c r="BT100" s="195"/>
      <c r="BU100" s="193"/>
      <c r="BV100" s="196"/>
      <c r="BW100" s="195"/>
      <c r="BX100" s="193"/>
      <c r="BY100" s="196"/>
    </row>
    <row r="101" spans="3:77" ht="13.5" customHeight="1">
      <c r="C101" s="195"/>
      <c r="D101" s="193"/>
      <c r="E101" s="193"/>
      <c r="F101" s="195"/>
      <c r="G101" s="193"/>
      <c r="H101" s="196"/>
      <c r="I101" s="193"/>
      <c r="J101" s="193"/>
      <c r="K101" s="193"/>
      <c r="L101" s="195"/>
      <c r="M101" s="193"/>
      <c r="N101" s="196"/>
      <c r="O101" s="195"/>
      <c r="P101" s="193"/>
      <c r="Q101" s="196"/>
      <c r="R101" s="195"/>
      <c r="S101" s="193"/>
      <c r="T101" s="196"/>
      <c r="U101" s="195"/>
      <c r="V101" s="193"/>
      <c r="W101" s="196"/>
      <c r="X101" s="195"/>
      <c r="Y101" s="193"/>
      <c r="Z101" s="196"/>
      <c r="AA101" s="195"/>
      <c r="AB101" s="193"/>
      <c r="AC101" s="196"/>
      <c r="AD101" s="195"/>
      <c r="AE101" s="193"/>
      <c r="AF101" s="196"/>
      <c r="AG101" s="195"/>
      <c r="AH101" s="193"/>
      <c r="AI101" s="196"/>
      <c r="AJ101" s="195"/>
      <c r="AK101" s="193"/>
      <c r="AL101" s="196"/>
      <c r="AM101" s="195"/>
      <c r="AN101" s="193"/>
      <c r="AO101" s="196"/>
      <c r="AP101" s="195"/>
      <c r="AQ101" s="193"/>
      <c r="AR101" s="196"/>
      <c r="AS101" s="195"/>
      <c r="AT101" s="193"/>
      <c r="AU101" s="196"/>
      <c r="AV101" s="195"/>
      <c r="AW101" s="193"/>
      <c r="AX101" s="196"/>
      <c r="AY101" s="195"/>
      <c r="AZ101" s="193"/>
      <c r="BA101" s="196"/>
      <c r="BB101" s="195"/>
      <c r="BC101" s="193"/>
      <c r="BD101" s="196"/>
      <c r="BE101" s="195"/>
      <c r="BF101" s="193"/>
      <c r="BG101" s="196"/>
      <c r="BH101" s="195"/>
      <c r="BI101" s="193"/>
      <c r="BJ101" s="196"/>
      <c r="BK101" s="195"/>
      <c r="BL101" s="193"/>
      <c r="BM101" s="196"/>
      <c r="BN101" s="195"/>
      <c r="BO101" s="193"/>
      <c r="BP101" s="196"/>
      <c r="BQ101" s="195"/>
      <c r="BR101" s="193"/>
      <c r="BS101" s="196"/>
      <c r="BT101" s="195"/>
      <c r="BU101" s="193"/>
      <c r="BV101" s="196"/>
      <c r="BW101" s="195"/>
      <c r="BX101" s="193"/>
      <c r="BY101" s="196"/>
    </row>
    <row r="102" spans="3:77" ht="13.5" customHeight="1">
      <c r="C102" s="195"/>
      <c r="D102" s="193"/>
      <c r="E102" s="193"/>
      <c r="F102" s="195"/>
      <c r="G102" s="193"/>
      <c r="H102" s="196"/>
      <c r="I102" s="193"/>
      <c r="J102" s="193"/>
      <c r="K102" s="193"/>
      <c r="L102" s="195"/>
      <c r="M102" s="193"/>
      <c r="N102" s="196"/>
      <c r="O102" s="195"/>
      <c r="P102" s="193"/>
      <c r="Q102" s="196"/>
      <c r="R102" s="195"/>
      <c r="S102" s="193"/>
      <c r="T102" s="196"/>
      <c r="U102" s="195"/>
      <c r="V102" s="193"/>
      <c r="W102" s="196"/>
      <c r="X102" s="195"/>
      <c r="Y102" s="193"/>
      <c r="Z102" s="196"/>
      <c r="AA102" s="195"/>
      <c r="AB102" s="193"/>
      <c r="AC102" s="196"/>
      <c r="AD102" s="195"/>
      <c r="AE102" s="193"/>
      <c r="AF102" s="196"/>
      <c r="AG102" s="195"/>
      <c r="AH102" s="193"/>
      <c r="AI102" s="196"/>
      <c r="AJ102" s="195"/>
      <c r="AK102" s="193"/>
      <c r="AL102" s="196"/>
      <c r="AM102" s="195"/>
      <c r="AN102" s="193"/>
      <c r="AO102" s="196"/>
      <c r="AP102" s="195"/>
      <c r="AQ102" s="193"/>
      <c r="AR102" s="196"/>
      <c r="AS102" s="195"/>
      <c r="AT102" s="193"/>
      <c r="AU102" s="196"/>
      <c r="AV102" s="195"/>
      <c r="AW102" s="193"/>
      <c r="AX102" s="196"/>
      <c r="AY102" s="195"/>
      <c r="AZ102" s="193"/>
      <c r="BA102" s="196"/>
      <c r="BB102" s="195"/>
      <c r="BC102" s="193"/>
      <c r="BD102" s="196"/>
      <c r="BE102" s="195"/>
      <c r="BF102" s="193"/>
      <c r="BG102" s="196"/>
      <c r="BH102" s="195"/>
      <c r="BI102" s="193"/>
      <c r="BJ102" s="196"/>
      <c r="BK102" s="195"/>
      <c r="BL102" s="193"/>
      <c r="BM102" s="196"/>
      <c r="BN102" s="195"/>
      <c r="BO102" s="193"/>
      <c r="BP102" s="196"/>
      <c r="BQ102" s="195"/>
      <c r="BR102" s="193"/>
      <c r="BS102" s="196"/>
      <c r="BT102" s="195"/>
      <c r="BU102" s="193"/>
      <c r="BV102" s="196"/>
      <c r="BW102" s="195"/>
      <c r="BX102" s="193"/>
      <c r="BY102" s="196"/>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info_parties!$A$1:$A$114</xm:f>
          </x14:formula1>
          <xm:sqref>A11:A100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BED2BE"/>
  </sheetPr>
  <dimension ref="A1:JB210"/>
  <sheetViews>
    <sheetView zoomScaleNormal="100" workbookViewId="0">
      <pane xSplit="2" ySplit="10" topLeftCell="CG11" activePane="bottomRight" state="frozen"/>
      <selection activeCell="I6" sqref="I6"/>
      <selection pane="topRight" activeCell="I6" sqref="I6"/>
      <selection pane="bottomLeft" activeCell="I6" sqref="I6"/>
      <selection pane="bottomRight" activeCell="DC23" sqref="A1:XFD1048576"/>
    </sheetView>
  </sheetViews>
  <sheetFormatPr defaultColWidth="5.6328125" defaultRowHeight="13.5" customHeight="1"/>
  <cols>
    <col min="1" max="1" width="11.453125" style="1" customWidth="1"/>
    <col min="2" max="2" width="41.90625" style="1" bestFit="1" customWidth="1"/>
    <col min="3" max="3" width="11.453125" style="1" customWidth="1"/>
    <col min="4" max="4" width="5.6328125" style="1"/>
    <col min="5" max="5" width="11.453125" style="1" customWidth="1"/>
    <col min="6" max="6" width="6" style="1" bestFit="1" customWidth="1"/>
    <col min="7" max="10" width="5.6328125" style="1"/>
    <col min="11" max="22" width="1.54296875" style="1" customWidth="1"/>
    <col min="23" max="23" width="11.453125" style="1" customWidth="1"/>
    <col min="24" max="24" width="5.6328125" style="1"/>
    <col min="25" max="25" width="11.453125" style="1" customWidth="1"/>
    <col min="26" max="28" width="5.6328125" style="1"/>
    <col min="29" max="29" width="6.81640625" style="1" bestFit="1" customWidth="1"/>
    <col min="30" max="30" width="5.6328125" style="1"/>
    <col min="31" max="42" width="1" style="1" customWidth="1"/>
    <col min="43" max="43" width="11.453125" style="1" customWidth="1"/>
    <col min="44" max="44" width="5.6328125" style="1"/>
    <col min="45" max="45" width="11.453125" style="1" customWidth="1"/>
    <col min="46" max="46" width="6.1796875" style="1" bestFit="1" customWidth="1"/>
    <col min="47" max="48" width="5.6328125" style="1"/>
    <col min="49" max="49" width="6" style="1" bestFit="1" customWidth="1"/>
    <col min="50" max="50" width="5.6328125" style="1"/>
    <col min="51" max="62" width="0.6328125" style="1" customWidth="1"/>
    <col min="63" max="63" width="11.453125" style="1" customWidth="1"/>
    <col min="64" max="64" width="5.6328125" style="1"/>
    <col min="65" max="65" width="11.453125" style="1" customWidth="1"/>
    <col min="66" max="66" width="7.1796875" style="1" bestFit="1" customWidth="1"/>
    <col min="67" max="69" width="5.6328125" style="1"/>
    <col min="70" max="70" width="7.1796875" style="1" customWidth="1"/>
    <col min="71" max="82" width="1" style="1" customWidth="1"/>
    <col min="83" max="83" width="12.81640625" style="1" customWidth="1"/>
    <col min="84" max="84" width="9.453125" style="1" bestFit="1" customWidth="1"/>
    <col min="85" max="85" width="11.453125" style="1" customWidth="1"/>
    <col min="86" max="90" width="5.6328125" style="1"/>
    <col min="91" max="102" width="1" style="1" customWidth="1"/>
    <col min="103" max="103" width="11.453125" style="1" customWidth="1"/>
    <col min="104" max="104" width="5.6328125" style="1"/>
    <col min="105" max="105" width="11.453125" style="1" customWidth="1"/>
    <col min="106" max="110" width="5.6328125" style="1"/>
    <col min="111" max="111" width="11.453125" style="1" customWidth="1"/>
    <col min="112" max="116" width="5.6328125" style="1"/>
    <col min="117" max="117" width="11.453125" style="1" customWidth="1"/>
    <col min="118" max="122" width="5.6328125" style="1"/>
    <col min="123" max="123" width="11.453125" style="1" customWidth="1"/>
    <col min="124" max="124" width="5.6328125" style="1"/>
    <col min="125" max="125" width="11.453125" style="1" customWidth="1"/>
    <col min="126" max="130" width="5.6328125" style="1"/>
    <col min="131" max="131" width="11.453125" style="1" customWidth="1"/>
    <col min="132" max="136" width="5.6328125" style="1"/>
    <col min="137" max="137" width="11.453125" style="1" customWidth="1"/>
    <col min="138" max="142" width="5.6328125" style="1"/>
    <col min="143" max="143" width="11.453125" style="1" customWidth="1"/>
    <col min="144" max="144" width="5.6328125" style="1"/>
    <col min="145" max="145" width="11.453125" style="1" customWidth="1"/>
    <col min="146" max="150" width="5.6328125" style="1"/>
    <col min="151" max="151" width="11.453125" style="1" customWidth="1"/>
    <col min="152" max="156" width="5.6328125" style="1"/>
    <col min="157" max="157" width="11.453125" style="1" customWidth="1"/>
    <col min="158" max="162" width="5.6328125" style="1"/>
    <col min="163" max="163" width="11.453125" style="1" customWidth="1"/>
    <col min="164" max="182" width="5.6328125" style="1"/>
    <col min="183" max="183" width="11.453125" style="1" customWidth="1"/>
    <col min="184" max="190" width="5.6328125" style="1"/>
    <col min="191" max="191" width="11.453125" style="1" customWidth="1"/>
    <col min="192" max="196" width="5.6328125" style="1"/>
    <col min="197" max="197" width="11.453125" style="1" customWidth="1"/>
    <col min="198" max="202" width="5.6328125" style="1"/>
    <col min="203" max="203" width="11.453125" style="1" customWidth="1"/>
    <col min="204" max="204" width="5.6328125" style="1"/>
    <col min="205" max="205" width="11.453125" style="1" customWidth="1"/>
    <col min="206" max="210" width="5.6328125" style="1"/>
    <col min="211" max="211" width="11.453125" style="1" customWidth="1"/>
    <col min="212" max="216" width="5.6328125" style="1"/>
    <col min="217" max="217" width="11.453125" style="1" customWidth="1"/>
    <col min="218" max="222" width="5.6328125" style="1"/>
    <col min="223" max="223" width="11.453125" style="1" customWidth="1"/>
    <col min="224" max="224" width="5.6328125" style="1"/>
    <col min="225" max="226" width="11.453125" style="1" customWidth="1"/>
    <col min="227" max="230" width="5.6328125" style="1"/>
    <col min="231" max="231" width="11.453125" style="1" customWidth="1"/>
    <col min="232" max="236" width="5.6328125" style="1"/>
    <col min="237" max="237" width="11.453125" style="1" customWidth="1"/>
    <col min="238" max="242" width="5.6328125" style="1"/>
    <col min="243" max="243" width="11.453125" style="1" customWidth="1"/>
    <col min="244" max="244" width="5.6328125" style="1"/>
    <col min="245" max="245" width="11.453125" style="1" customWidth="1"/>
    <col min="246" max="250" width="5.6328125" style="1"/>
    <col min="251" max="251" width="11.453125" style="1" customWidth="1"/>
    <col min="252" max="256" width="5.6328125" style="1"/>
    <col min="257" max="257" width="11.453125" style="1" customWidth="1"/>
    <col min="258" max="16384" width="5.6328125" style="1"/>
  </cols>
  <sheetData>
    <row r="1" spans="1:262" s="17" customFormat="1" ht="13.5" customHeight="1">
      <c r="A1" s="12" t="s">
        <v>19</v>
      </c>
      <c r="B1" s="12"/>
      <c r="C1" s="13">
        <v>35358</v>
      </c>
      <c r="D1" s="14"/>
      <c r="E1" s="14"/>
      <c r="F1" s="14"/>
      <c r="G1" s="14"/>
      <c r="H1" s="14"/>
      <c r="I1" s="14"/>
      <c r="J1" s="14" t="s">
        <v>118</v>
      </c>
      <c r="K1" s="15"/>
      <c r="L1" s="14"/>
      <c r="M1" s="14"/>
      <c r="N1" s="14"/>
      <c r="O1" s="14"/>
      <c r="P1" s="16"/>
      <c r="Q1" s="14"/>
      <c r="R1" s="14"/>
      <c r="S1" s="14"/>
      <c r="T1" s="14"/>
      <c r="U1" s="14" t="s">
        <v>118</v>
      </c>
      <c r="V1" s="14"/>
      <c r="W1" s="13">
        <v>36324</v>
      </c>
      <c r="X1" s="14"/>
      <c r="Y1" s="14"/>
      <c r="Z1" s="14"/>
      <c r="AA1" s="14"/>
      <c r="AB1" s="14"/>
      <c r="AC1" s="14"/>
      <c r="AD1" s="14" t="s">
        <v>118</v>
      </c>
      <c r="AE1" s="15"/>
      <c r="AF1" s="14"/>
      <c r="AG1" s="14"/>
      <c r="AH1" s="14"/>
      <c r="AI1" s="14"/>
      <c r="AJ1" s="16"/>
      <c r="AK1" s="14"/>
      <c r="AL1" s="14"/>
      <c r="AM1" s="14"/>
      <c r="AN1" s="14"/>
      <c r="AO1" s="14" t="s">
        <v>118</v>
      </c>
      <c r="AP1" s="14"/>
      <c r="AQ1" s="13">
        <v>38151</v>
      </c>
      <c r="AR1" s="14"/>
      <c r="AS1" s="14"/>
      <c r="AT1" s="14"/>
      <c r="AU1" s="14"/>
      <c r="AV1" s="14"/>
      <c r="AW1" s="14"/>
      <c r="AX1" s="14" t="s">
        <v>118</v>
      </c>
      <c r="AY1" s="15"/>
      <c r="AZ1" s="14"/>
      <c r="BA1" s="14"/>
      <c r="BB1" s="14"/>
      <c r="BC1" s="14"/>
      <c r="BD1" s="16"/>
      <c r="BE1" s="14"/>
      <c r="BF1" s="14"/>
      <c r="BG1" s="14"/>
      <c r="BH1" s="14"/>
      <c r="BI1" s="14" t="s">
        <v>118</v>
      </c>
      <c r="BJ1" s="14"/>
      <c r="BK1" s="13">
        <v>39971</v>
      </c>
      <c r="BL1" s="14"/>
      <c r="BM1" s="14"/>
      <c r="BN1" s="14"/>
      <c r="BO1" s="14"/>
      <c r="BP1" s="14"/>
      <c r="BQ1" s="14"/>
      <c r="BR1" s="14" t="s">
        <v>118</v>
      </c>
      <c r="BS1" s="15"/>
      <c r="BT1" s="14"/>
      <c r="BU1" s="14"/>
      <c r="BV1" s="14"/>
      <c r="BW1" s="14"/>
      <c r="BX1" s="16"/>
      <c r="BY1" s="14"/>
      <c r="BZ1" s="14"/>
      <c r="CA1" s="14"/>
      <c r="CB1" s="14"/>
      <c r="CC1" s="14" t="s">
        <v>118</v>
      </c>
      <c r="CD1" s="14"/>
      <c r="CE1" s="13">
        <v>41784</v>
      </c>
      <c r="CF1" s="14"/>
      <c r="CG1" s="14"/>
      <c r="CH1" s="14"/>
      <c r="CI1" s="14"/>
      <c r="CJ1" s="14"/>
      <c r="CK1" s="14"/>
      <c r="CL1" s="14" t="s">
        <v>118</v>
      </c>
      <c r="CM1" s="15"/>
      <c r="CN1" s="14"/>
      <c r="CO1" s="14"/>
      <c r="CP1" s="14"/>
      <c r="CQ1" s="14"/>
      <c r="CR1" s="16"/>
      <c r="CS1" s="14"/>
      <c r="CT1" s="14"/>
      <c r="CU1" s="14"/>
      <c r="CV1" s="14"/>
      <c r="CW1" s="14" t="s">
        <v>118</v>
      </c>
      <c r="CX1" s="14"/>
      <c r="CY1" s="13">
        <v>43611</v>
      </c>
      <c r="CZ1" s="14"/>
      <c r="DA1" s="14"/>
      <c r="DB1" s="14"/>
      <c r="DC1" s="14"/>
      <c r="DD1" s="14"/>
      <c r="DE1" s="14"/>
      <c r="DF1" s="14" t="s">
        <v>118</v>
      </c>
      <c r="DG1" s="15"/>
      <c r="DH1" s="14"/>
      <c r="DI1" s="14"/>
      <c r="DJ1" s="14"/>
      <c r="DK1" s="14"/>
      <c r="DL1" s="16"/>
      <c r="DM1" s="14"/>
      <c r="DN1" s="14"/>
      <c r="DO1" s="14"/>
      <c r="DP1" s="14"/>
      <c r="DQ1" s="14" t="s">
        <v>118</v>
      </c>
      <c r="DR1" s="14"/>
      <c r="DS1" s="13"/>
      <c r="DT1" s="14"/>
      <c r="DU1" s="14"/>
      <c r="DV1" s="14"/>
      <c r="DW1" s="14"/>
      <c r="DX1" s="14"/>
      <c r="DY1" s="14"/>
      <c r="DZ1" s="14" t="s">
        <v>118</v>
      </c>
      <c r="EA1" s="15"/>
      <c r="EB1" s="14"/>
      <c r="EC1" s="14"/>
      <c r="ED1" s="14"/>
      <c r="EE1" s="14"/>
      <c r="EF1" s="16"/>
      <c r="EG1" s="14"/>
      <c r="EH1" s="14"/>
      <c r="EI1" s="14"/>
      <c r="EJ1" s="14"/>
      <c r="EK1" s="14" t="s">
        <v>118</v>
      </c>
      <c r="EL1" s="14"/>
      <c r="EM1" s="13"/>
      <c r="EN1" s="14"/>
      <c r="EO1" s="14"/>
      <c r="EP1" s="14"/>
      <c r="EQ1" s="14"/>
      <c r="ER1" s="14"/>
      <c r="ES1" s="14"/>
      <c r="ET1" s="14" t="s">
        <v>118</v>
      </c>
      <c r="EU1" s="15"/>
      <c r="EV1" s="14"/>
      <c r="EW1" s="14"/>
      <c r="EX1" s="14"/>
      <c r="EY1" s="14"/>
      <c r="EZ1" s="16"/>
      <c r="FA1" s="14"/>
      <c r="FB1" s="14"/>
      <c r="FC1" s="14"/>
      <c r="FD1" s="14"/>
      <c r="FE1" s="14" t="s">
        <v>118</v>
      </c>
      <c r="FF1" s="14"/>
      <c r="FG1" s="13"/>
      <c r="FH1" s="14"/>
      <c r="FI1" s="14"/>
      <c r="FJ1" s="14"/>
      <c r="FK1" s="14"/>
      <c r="FL1" s="14"/>
      <c r="FM1" s="14"/>
      <c r="FN1" s="14" t="s">
        <v>118</v>
      </c>
      <c r="FO1" s="15"/>
      <c r="FP1" s="14"/>
      <c r="FQ1" s="14"/>
      <c r="FR1" s="14"/>
      <c r="FS1" s="14"/>
      <c r="FT1" s="16"/>
      <c r="FU1" s="14"/>
      <c r="FV1" s="14"/>
      <c r="FW1" s="14"/>
      <c r="FX1" s="14"/>
      <c r="FY1" s="14" t="s">
        <v>118</v>
      </c>
      <c r="FZ1" s="14"/>
      <c r="GA1" s="13"/>
      <c r="GB1" s="14"/>
      <c r="GC1" s="14"/>
      <c r="GD1" s="14"/>
      <c r="GE1" s="14"/>
      <c r="GF1" s="14"/>
      <c r="GG1" s="14"/>
      <c r="GH1" s="14" t="s">
        <v>118</v>
      </c>
      <c r="GI1" s="15"/>
      <c r="GJ1" s="14"/>
      <c r="GK1" s="14"/>
      <c r="GL1" s="14"/>
      <c r="GM1" s="14"/>
      <c r="GN1" s="16"/>
      <c r="GO1" s="14"/>
      <c r="GP1" s="14"/>
      <c r="GQ1" s="14"/>
      <c r="GR1" s="14"/>
      <c r="GS1" s="14" t="s">
        <v>118</v>
      </c>
      <c r="GT1" s="14"/>
      <c r="GU1" s="13"/>
      <c r="GV1" s="14"/>
      <c r="GW1" s="14"/>
      <c r="GX1" s="14"/>
      <c r="GY1" s="14"/>
      <c r="GZ1" s="14"/>
      <c r="HA1" s="14"/>
      <c r="HB1" s="14" t="s">
        <v>118</v>
      </c>
      <c r="HC1" s="15"/>
      <c r="HD1" s="14"/>
      <c r="HE1" s="14"/>
      <c r="HF1" s="14"/>
      <c r="HG1" s="14"/>
      <c r="HH1" s="16"/>
      <c r="HI1" s="14"/>
      <c r="HJ1" s="14"/>
      <c r="HK1" s="14"/>
      <c r="HL1" s="14"/>
      <c r="HM1" s="14" t="s">
        <v>118</v>
      </c>
      <c r="HN1" s="14"/>
      <c r="HO1" s="13"/>
      <c r="HP1" s="14"/>
      <c r="HQ1" s="14"/>
      <c r="HR1" s="14"/>
      <c r="HS1" s="14"/>
      <c r="HT1" s="14"/>
      <c r="HU1" s="14"/>
      <c r="HV1" s="14" t="s">
        <v>118</v>
      </c>
      <c r="HW1" s="15"/>
      <c r="HX1" s="14"/>
      <c r="HY1" s="14"/>
      <c r="HZ1" s="14"/>
      <c r="IA1" s="14"/>
      <c r="IB1" s="16"/>
      <c r="IC1" s="14"/>
      <c r="ID1" s="14"/>
      <c r="IE1" s="14"/>
      <c r="IF1" s="14"/>
      <c r="IG1" s="14" t="s">
        <v>118</v>
      </c>
      <c r="IH1" s="14"/>
      <c r="II1" s="13"/>
      <c r="IJ1" s="14"/>
      <c r="IK1" s="14"/>
      <c r="IL1" s="14"/>
      <c r="IM1" s="14"/>
      <c r="IN1" s="14"/>
      <c r="IO1" s="14"/>
      <c r="IP1" s="14" t="s">
        <v>118</v>
      </c>
      <c r="IQ1" s="15"/>
      <c r="IR1" s="14"/>
      <c r="IS1" s="14"/>
      <c r="IT1" s="14"/>
      <c r="IU1" s="14"/>
      <c r="IV1" s="16"/>
      <c r="IW1" s="14"/>
      <c r="IX1" s="14"/>
      <c r="IY1" s="14"/>
      <c r="IZ1" s="14"/>
      <c r="JA1" s="14" t="s">
        <v>118</v>
      </c>
      <c r="JB1" s="14"/>
    </row>
    <row r="2" spans="1:262" s="17" customFormat="1" ht="13.5" customHeight="1">
      <c r="A2" s="12" t="s">
        <v>129</v>
      </c>
      <c r="B2" s="12"/>
      <c r="C2" s="13">
        <v>35358</v>
      </c>
      <c r="D2" s="14"/>
      <c r="E2" s="14"/>
      <c r="F2" s="14"/>
      <c r="G2" s="14"/>
      <c r="H2" s="14"/>
      <c r="I2" s="14"/>
      <c r="J2" s="14"/>
      <c r="K2" s="15"/>
      <c r="L2" s="14"/>
      <c r="M2" s="14"/>
      <c r="N2" s="14"/>
      <c r="O2" s="14"/>
      <c r="P2" s="16"/>
      <c r="Q2" s="14"/>
      <c r="R2" s="14"/>
      <c r="S2" s="14"/>
      <c r="T2" s="14"/>
      <c r="U2" s="14"/>
      <c r="V2" s="14"/>
      <c r="W2" s="13">
        <v>36324</v>
      </c>
      <c r="X2" s="14"/>
      <c r="Y2" s="14"/>
      <c r="Z2" s="14"/>
      <c r="AA2" s="14"/>
      <c r="AB2" s="14"/>
      <c r="AC2" s="14"/>
      <c r="AD2" s="14"/>
      <c r="AE2" s="15"/>
      <c r="AF2" s="14"/>
      <c r="AG2" s="14"/>
      <c r="AH2" s="14"/>
      <c r="AI2" s="14"/>
      <c r="AJ2" s="16"/>
      <c r="AK2" s="14"/>
      <c r="AL2" s="14"/>
      <c r="AM2" s="14"/>
      <c r="AN2" s="14"/>
      <c r="AO2" s="14"/>
      <c r="AP2" s="14"/>
      <c r="AQ2" s="13">
        <v>38151</v>
      </c>
      <c r="AR2" s="14"/>
      <c r="AS2" s="14"/>
      <c r="AT2" s="14"/>
      <c r="AU2" s="14"/>
      <c r="AV2" s="14"/>
      <c r="AW2" s="14"/>
      <c r="AX2" s="14"/>
      <c r="AY2" s="15"/>
      <c r="AZ2" s="14"/>
      <c r="BA2" s="14"/>
      <c r="BB2" s="14"/>
      <c r="BC2" s="14"/>
      <c r="BD2" s="16"/>
      <c r="BE2" s="14"/>
      <c r="BF2" s="14"/>
      <c r="BG2" s="14"/>
      <c r="BH2" s="14"/>
      <c r="BI2" s="14"/>
      <c r="BJ2" s="14"/>
      <c r="BK2" s="13">
        <v>39971</v>
      </c>
      <c r="BL2" s="14"/>
      <c r="BM2" s="14"/>
      <c r="BN2" s="14"/>
      <c r="BO2" s="14"/>
      <c r="BP2" s="14"/>
      <c r="BQ2" s="14"/>
      <c r="BR2" s="14"/>
      <c r="BS2" s="15"/>
      <c r="BT2" s="14"/>
      <c r="BU2" s="14"/>
      <c r="BV2" s="14"/>
      <c r="BW2" s="14"/>
      <c r="BX2" s="16"/>
      <c r="BY2" s="14"/>
      <c r="BZ2" s="14"/>
      <c r="CA2" s="14"/>
      <c r="CB2" s="14"/>
      <c r="CC2" s="14"/>
      <c r="CD2" s="14"/>
      <c r="CE2" s="13">
        <v>41784</v>
      </c>
      <c r="CF2" s="14"/>
      <c r="CG2" s="14"/>
      <c r="CH2" s="14"/>
      <c r="CI2" s="14"/>
      <c r="CJ2" s="14"/>
      <c r="CK2" s="14"/>
      <c r="CL2" s="14"/>
      <c r="CM2" s="15"/>
      <c r="CN2" s="14"/>
      <c r="CO2" s="14"/>
      <c r="CP2" s="14"/>
      <c r="CQ2" s="14"/>
      <c r="CR2" s="16"/>
      <c r="CS2" s="14"/>
      <c r="CT2" s="14"/>
      <c r="CU2" s="14"/>
      <c r="CV2" s="14"/>
      <c r="CW2" s="14"/>
      <c r="CX2" s="14"/>
      <c r="CY2" s="13">
        <v>43611</v>
      </c>
      <c r="CZ2" s="14"/>
      <c r="DA2" s="14"/>
      <c r="DB2" s="14"/>
      <c r="DC2" s="14"/>
      <c r="DD2" s="14"/>
      <c r="DE2" s="14"/>
      <c r="DF2" s="14"/>
      <c r="DG2" s="15"/>
      <c r="DH2" s="14"/>
      <c r="DI2" s="14"/>
      <c r="DJ2" s="14"/>
      <c r="DK2" s="14"/>
      <c r="DL2" s="16"/>
      <c r="DM2" s="14"/>
      <c r="DN2" s="14"/>
      <c r="DO2" s="14"/>
      <c r="DP2" s="14"/>
      <c r="DQ2" s="14"/>
      <c r="DR2" s="14"/>
      <c r="DS2" s="13"/>
      <c r="DT2" s="14"/>
      <c r="DU2" s="14"/>
      <c r="DV2" s="14"/>
      <c r="DW2" s="14"/>
      <c r="DX2" s="14"/>
      <c r="DY2" s="14"/>
      <c r="DZ2" s="14"/>
      <c r="EA2" s="15"/>
      <c r="EB2" s="14"/>
      <c r="EC2" s="14"/>
      <c r="ED2" s="14"/>
      <c r="EE2" s="14"/>
      <c r="EF2" s="16"/>
      <c r="EG2" s="14"/>
      <c r="EH2" s="14"/>
      <c r="EI2" s="14"/>
      <c r="EJ2" s="14"/>
      <c r="EK2" s="14"/>
      <c r="EL2" s="14"/>
      <c r="EM2" s="13"/>
      <c r="EN2" s="14"/>
      <c r="EO2" s="14"/>
      <c r="EP2" s="14"/>
      <c r="EQ2" s="14"/>
      <c r="ER2" s="14"/>
      <c r="ES2" s="14"/>
      <c r="ET2" s="14"/>
      <c r="EU2" s="15"/>
      <c r="EV2" s="14"/>
      <c r="EW2" s="14"/>
      <c r="EX2" s="14"/>
      <c r="EY2" s="14"/>
      <c r="EZ2" s="16"/>
      <c r="FA2" s="14"/>
      <c r="FB2" s="14"/>
      <c r="FC2" s="14"/>
      <c r="FD2" s="14"/>
      <c r="FE2" s="14"/>
      <c r="FF2" s="14"/>
      <c r="FG2" s="13"/>
      <c r="FH2" s="14"/>
      <c r="FI2" s="14"/>
      <c r="FJ2" s="14"/>
      <c r="FK2" s="14"/>
      <c r="FL2" s="14"/>
      <c r="FM2" s="14"/>
      <c r="FN2" s="14"/>
      <c r="FO2" s="15"/>
      <c r="FP2" s="14"/>
      <c r="FQ2" s="14"/>
      <c r="FR2" s="14"/>
      <c r="FS2" s="14"/>
      <c r="FT2" s="16"/>
      <c r="FU2" s="14"/>
      <c r="FV2" s="14"/>
      <c r="FW2" s="14"/>
      <c r="FX2" s="14"/>
      <c r="FY2" s="14"/>
      <c r="FZ2" s="14"/>
      <c r="GA2" s="13"/>
      <c r="GB2" s="14"/>
      <c r="GC2" s="14"/>
      <c r="GD2" s="14"/>
      <c r="GE2" s="14"/>
      <c r="GF2" s="14"/>
      <c r="GG2" s="14"/>
      <c r="GH2" s="14"/>
      <c r="GI2" s="15"/>
      <c r="GJ2" s="14"/>
      <c r="GK2" s="14"/>
      <c r="GL2" s="14"/>
      <c r="GM2" s="14"/>
      <c r="GN2" s="16"/>
      <c r="GO2" s="14"/>
      <c r="GP2" s="14"/>
      <c r="GQ2" s="14"/>
      <c r="GR2" s="14"/>
      <c r="GS2" s="14"/>
      <c r="GT2" s="14"/>
      <c r="GU2" s="13"/>
      <c r="GV2" s="14"/>
      <c r="GW2" s="14"/>
      <c r="GX2" s="14"/>
      <c r="GY2" s="14"/>
      <c r="GZ2" s="14"/>
      <c r="HA2" s="14"/>
      <c r="HB2" s="14"/>
      <c r="HC2" s="15"/>
      <c r="HD2" s="14"/>
      <c r="HE2" s="14"/>
      <c r="HF2" s="14"/>
      <c r="HG2" s="14"/>
      <c r="HH2" s="16"/>
      <c r="HI2" s="14"/>
      <c r="HJ2" s="14"/>
      <c r="HK2" s="14"/>
      <c r="HL2" s="14"/>
      <c r="HM2" s="14"/>
      <c r="HN2" s="14"/>
      <c r="HO2" s="13"/>
      <c r="HP2" s="14"/>
      <c r="HQ2" s="14"/>
      <c r="HR2" s="14"/>
      <c r="HS2" s="14"/>
      <c r="HT2" s="14"/>
      <c r="HU2" s="14"/>
      <c r="HV2" s="14"/>
      <c r="HW2" s="15"/>
      <c r="HX2" s="14"/>
      <c r="HY2" s="14"/>
      <c r="HZ2" s="14"/>
      <c r="IA2" s="14"/>
      <c r="IB2" s="16"/>
      <c r="IC2" s="14"/>
      <c r="ID2" s="14"/>
      <c r="IE2" s="14"/>
      <c r="IF2" s="14"/>
      <c r="IG2" s="14"/>
      <c r="IH2" s="14"/>
      <c r="II2" s="13"/>
      <c r="IJ2" s="14"/>
      <c r="IK2" s="14"/>
      <c r="IL2" s="14"/>
      <c r="IM2" s="14"/>
      <c r="IN2" s="14"/>
      <c r="IO2" s="14"/>
      <c r="IP2" s="14"/>
      <c r="IQ2" s="15"/>
      <c r="IR2" s="14"/>
      <c r="IS2" s="14"/>
      <c r="IT2" s="14"/>
      <c r="IU2" s="14"/>
      <c r="IV2" s="16"/>
      <c r="IW2" s="14"/>
      <c r="IX2" s="14"/>
      <c r="IY2" s="14"/>
      <c r="IZ2" s="14"/>
      <c r="JA2" s="14"/>
      <c r="JB2" s="14"/>
    </row>
    <row r="3" spans="1:262" ht="13.5" customHeight="1">
      <c r="A3" s="18" t="s">
        <v>21</v>
      </c>
      <c r="B3" s="18"/>
      <c r="C3" s="19">
        <v>16</v>
      </c>
      <c r="D3" s="20"/>
      <c r="E3" s="20"/>
      <c r="F3" s="20"/>
      <c r="G3" s="20"/>
      <c r="H3" s="20"/>
      <c r="I3" s="20"/>
      <c r="J3" s="20"/>
      <c r="K3" s="21"/>
      <c r="L3" s="20"/>
      <c r="M3" s="20"/>
      <c r="N3" s="20"/>
      <c r="O3" s="20"/>
      <c r="P3" s="22"/>
      <c r="Q3" s="20"/>
      <c r="R3" s="20"/>
      <c r="S3" s="20"/>
      <c r="T3" s="20"/>
      <c r="U3" s="20"/>
      <c r="V3" s="20"/>
      <c r="W3" s="19">
        <v>16</v>
      </c>
      <c r="X3" s="20"/>
      <c r="Y3" s="20"/>
      <c r="Z3" s="20"/>
      <c r="AA3" s="20"/>
      <c r="AB3" s="20"/>
      <c r="AC3" s="20"/>
      <c r="AD3" s="20"/>
      <c r="AE3" s="21"/>
      <c r="AF3" s="20"/>
      <c r="AG3" s="20"/>
      <c r="AH3" s="20"/>
      <c r="AI3" s="20"/>
      <c r="AJ3" s="22"/>
      <c r="AK3" s="20"/>
      <c r="AL3" s="20"/>
      <c r="AM3" s="20"/>
      <c r="AN3" s="20"/>
      <c r="AO3" s="20"/>
      <c r="AP3" s="20"/>
      <c r="AQ3" s="19">
        <v>14</v>
      </c>
      <c r="AR3" s="20"/>
      <c r="AS3" s="20"/>
      <c r="AT3" s="20"/>
      <c r="AU3" s="20"/>
      <c r="AV3" s="20"/>
      <c r="AW3" s="20"/>
      <c r="AX3" s="20"/>
      <c r="AY3" s="21"/>
      <c r="AZ3" s="20"/>
      <c r="BA3" s="20"/>
      <c r="BB3" s="20"/>
      <c r="BC3" s="20"/>
      <c r="BD3" s="22"/>
      <c r="BE3" s="20"/>
      <c r="BF3" s="20"/>
      <c r="BG3" s="20"/>
      <c r="BH3" s="20"/>
      <c r="BI3" s="20"/>
      <c r="BJ3" s="20"/>
      <c r="BK3" s="19">
        <v>13</v>
      </c>
      <c r="BL3" s="20"/>
      <c r="BM3" s="20"/>
      <c r="BN3" s="20"/>
      <c r="BO3" s="20"/>
      <c r="BP3" s="20"/>
      <c r="BQ3" s="20"/>
      <c r="BR3" s="20"/>
      <c r="BS3" s="21"/>
      <c r="BT3" s="20"/>
      <c r="BU3" s="20"/>
      <c r="BV3" s="20"/>
      <c r="BW3" s="20"/>
      <c r="BX3" s="22"/>
      <c r="BY3" s="20"/>
      <c r="BZ3" s="20"/>
      <c r="CA3" s="20"/>
      <c r="CB3" s="20"/>
      <c r="CC3" s="20"/>
      <c r="CD3" s="20"/>
      <c r="CE3" s="19">
        <v>13</v>
      </c>
      <c r="CF3" s="20"/>
      <c r="CG3" s="20"/>
      <c r="CH3" s="20"/>
      <c r="CI3" s="20"/>
      <c r="CJ3" s="20"/>
      <c r="CK3" s="20"/>
      <c r="CL3" s="20"/>
      <c r="CM3" s="21"/>
      <c r="CN3" s="20"/>
      <c r="CO3" s="20"/>
      <c r="CP3" s="20"/>
      <c r="CQ3" s="20"/>
      <c r="CR3" s="22"/>
      <c r="CS3" s="20"/>
      <c r="CT3" s="20"/>
      <c r="CU3" s="20"/>
      <c r="CV3" s="20"/>
      <c r="CW3" s="20"/>
      <c r="CX3" s="20"/>
      <c r="CY3" s="19">
        <v>14</v>
      </c>
      <c r="CZ3" s="20"/>
      <c r="DA3" s="20"/>
      <c r="DB3" s="20"/>
      <c r="DC3" s="20"/>
      <c r="DD3" s="20"/>
      <c r="DE3" s="20"/>
      <c r="DF3" s="20"/>
      <c r="DG3" s="21"/>
      <c r="DH3" s="20"/>
      <c r="DI3" s="20"/>
      <c r="DJ3" s="20"/>
      <c r="DK3" s="20"/>
      <c r="DL3" s="22"/>
      <c r="DM3" s="20"/>
      <c r="DN3" s="20"/>
      <c r="DO3" s="20"/>
      <c r="DP3" s="20"/>
      <c r="DQ3" s="20"/>
      <c r="DR3" s="20"/>
      <c r="DS3" s="19"/>
      <c r="DT3" s="20"/>
      <c r="DU3" s="20"/>
      <c r="DV3" s="20"/>
      <c r="DW3" s="20"/>
      <c r="DX3" s="20"/>
      <c r="DY3" s="20"/>
      <c r="DZ3" s="20"/>
      <c r="EA3" s="21"/>
      <c r="EB3" s="20"/>
      <c r="EC3" s="20"/>
      <c r="ED3" s="20"/>
      <c r="EE3" s="20"/>
      <c r="EF3" s="22"/>
      <c r="EG3" s="20"/>
      <c r="EH3" s="20"/>
      <c r="EI3" s="20"/>
      <c r="EJ3" s="20"/>
      <c r="EK3" s="20"/>
      <c r="EL3" s="20"/>
      <c r="EM3" s="19"/>
      <c r="EN3" s="20"/>
      <c r="EO3" s="20"/>
      <c r="EP3" s="20"/>
      <c r="EQ3" s="20"/>
      <c r="ER3" s="20"/>
      <c r="ES3" s="20"/>
      <c r="ET3" s="20"/>
      <c r="EU3" s="21"/>
      <c r="EV3" s="20"/>
      <c r="EW3" s="20"/>
      <c r="EX3" s="20"/>
      <c r="EY3" s="20"/>
      <c r="EZ3" s="22"/>
      <c r="FA3" s="20"/>
      <c r="FB3" s="20"/>
      <c r="FC3" s="20"/>
      <c r="FD3" s="20"/>
      <c r="FE3" s="20"/>
      <c r="FF3" s="20"/>
      <c r="FG3" s="19"/>
      <c r="FH3" s="20"/>
      <c r="FI3" s="20"/>
      <c r="FJ3" s="20"/>
      <c r="FK3" s="20"/>
      <c r="FL3" s="20"/>
      <c r="FM3" s="20"/>
      <c r="FN3" s="20"/>
      <c r="FO3" s="21"/>
      <c r="FP3" s="20"/>
      <c r="FQ3" s="20"/>
      <c r="FR3" s="20"/>
      <c r="FS3" s="20"/>
      <c r="FT3" s="22"/>
      <c r="FU3" s="20"/>
      <c r="FV3" s="20"/>
      <c r="FW3" s="20"/>
      <c r="FX3" s="20"/>
      <c r="FY3" s="20"/>
      <c r="FZ3" s="20"/>
      <c r="GA3" s="19"/>
      <c r="GB3" s="20"/>
      <c r="GC3" s="20"/>
      <c r="GD3" s="20"/>
      <c r="GE3" s="20"/>
      <c r="GF3" s="20"/>
      <c r="GG3" s="20"/>
      <c r="GH3" s="20"/>
      <c r="GI3" s="21"/>
      <c r="GJ3" s="20"/>
      <c r="GK3" s="20"/>
      <c r="GL3" s="20"/>
      <c r="GM3" s="20"/>
      <c r="GN3" s="22"/>
      <c r="GO3" s="20"/>
      <c r="GP3" s="20"/>
      <c r="GQ3" s="20"/>
      <c r="GR3" s="20"/>
      <c r="GS3" s="20"/>
      <c r="GT3" s="20"/>
      <c r="GU3" s="19"/>
      <c r="GV3" s="20"/>
      <c r="GW3" s="20"/>
      <c r="GX3" s="20"/>
      <c r="GY3" s="20"/>
      <c r="GZ3" s="20"/>
      <c r="HA3" s="20"/>
      <c r="HB3" s="20"/>
      <c r="HC3" s="21"/>
      <c r="HD3" s="20"/>
      <c r="HE3" s="20"/>
      <c r="HF3" s="20"/>
      <c r="HG3" s="20"/>
      <c r="HH3" s="22"/>
      <c r="HI3" s="20"/>
      <c r="HJ3" s="20"/>
      <c r="HK3" s="20"/>
      <c r="HL3" s="20"/>
      <c r="HM3" s="20"/>
      <c r="HN3" s="20"/>
      <c r="HO3" s="19"/>
      <c r="HP3" s="20"/>
      <c r="HQ3" s="20"/>
      <c r="HR3" s="20"/>
      <c r="HS3" s="20"/>
      <c r="HT3" s="20"/>
      <c r="HU3" s="20"/>
      <c r="HV3" s="20"/>
      <c r="HW3" s="21"/>
      <c r="HX3" s="20"/>
      <c r="HY3" s="20"/>
      <c r="HZ3" s="20"/>
      <c r="IA3" s="20"/>
      <c r="IB3" s="22"/>
      <c r="IC3" s="20"/>
      <c r="ID3" s="20"/>
      <c r="IE3" s="20"/>
      <c r="IF3" s="20"/>
      <c r="IG3" s="20"/>
      <c r="IH3" s="20"/>
      <c r="II3" s="19"/>
      <c r="IJ3" s="20"/>
      <c r="IK3" s="20"/>
      <c r="IL3" s="20"/>
      <c r="IM3" s="20"/>
      <c r="IN3" s="20"/>
      <c r="IO3" s="20"/>
      <c r="IP3" s="20"/>
      <c r="IQ3" s="21"/>
      <c r="IR3" s="20"/>
      <c r="IS3" s="20"/>
      <c r="IT3" s="20"/>
      <c r="IU3" s="20"/>
      <c r="IV3" s="22"/>
      <c r="IW3" s="20"/>
      <c r="IX3" s="20"/>
      <c r="IY3" s="20"/>
      <c r="IZ3" s="20"/>
      <c r="JA3" s="20"/>
      <c r="JB3" s="20"/>
    </row>
    <row r="4" spans="1:262" s="29" customFormat="1" ht="13.5" customHeight="1">
      <c r="A4" s="23" t="s">
        <v>22</v>
      </c>
      <c r="B4" s="24"/>
      <c r="C4" s="25">
        <v>4108703</v>
      </c>
      <c r="D4" s="26"/>
      <c r="E4" s="26"/>
      <c r="F4" s="26"/>
      <c r="G4" s="26"/>
      <c r="H4" s="26"/>
      <c r="I4" s="26"/>
      <c r="J4" s="26"/>
      <c r="K4" s="27"/>
      <c r="L4" s="26"/>
      <c r="M4" s="26"/>
      <c r="N4" s="26"/>
      <c r="O4" s="26"/>
      <c r="P4" s="28"/>
      <c r="Q4" s="26"/>
      <c r="R4" s="26"/>
      <c r="S4" s="26"/>
      <c r="T4" s="26"/>
      <c r="U4" s="26"/>
      <c r="V4" s="26"/>
      <c r="W4" s="25">
        <v>4141098</v>
      </c>
      <c r="X4" s="26"/>
      <c r="Y4" s="26"/>
      <c r="Z4" s="26"/>
      <c r="AA4" s="26"/>
      <c r="AB4" s="26"/>
      <c r="AC4" s="26"/>
      <c r="AD4" s="26"/>
      <c r="AE4" s="27"/>
      <c r="AF4" s="26"/>
      <c r="AG4" s="26"/>
      <c r="AH4" s="26"/>
      <c r="AI4" s="26"/>
      <c r="AJ4" s="28"/>
      <c r="AK4" s="26"/>
      <c r="AL4" s="26"/>
      <c r="AM4" s="26"/>
      <c r="AN4" s="26"/>
      <c r="AO4" s="26"/>
      <c r="AP4" s="26"/>
      <c r="AQ4" s="25">
        <v>4227987</v>
      </c>
      <c r="AR4" s="26"/>
      <c r="AS4" s="26"/>
      <c r="AT4" s="26"/>
      <c r="AU4" s="26"/>
      <c r="AV4" s="26"/>
      <c r="AW4" s="26"/>
      <c r="AX4" s="26"/>
      <c r="AY4" s="27"/>
      <c r="AZ4" s="26"/>
      <c r="BA4" s="26"/>
      <c r="BB4" s="26"/>
      <c r="BC4" s="26"/>
      <c r="BD4" s="28"/>
      <c r="BE4" s="26"/>
      <c r="BF4" s="26"/>
      <c r="BG4" s="26"/>
      <c r="BH4" s="26"/>
      <c r="BI4" s="26"/>
      <c r="BJ4" s="26"/>
      <c r="BK4" s="25">
        <v>4332457</v>
      </c>
      <c r="BL4" s="26"/>
      <c r="BM4" s="26"/>
      <c r="BN4" s="26"/>
      <c r="BO4" s="26"/>
      <c r="BP4" s="26"/>
      <c r="BQ4" s="26"/>
      <c r="BR4" s="26"/>
      <c r="BS4" s="27"/>
      <c r="BT4" s="26"/>
      <c r="BU4" s="26"/>
      <c r="BV4" s="26"/>
      <c r="BW4" s="26"/>
      <c r="BX4" s="28"/>
      <c r="BY4" s="26"/>
      <c r="BZ4" s="26"/>
      <c r="CA4" s="26"/>
      <c r="CB4" s="26"/>
      <c r="CC4" s="26"/>
      <c r="CD4" s="26"/>
      <c r="CE4" s="25">
        <v>4440297</v>
      </c>
      <c r="CF4" s="26"/>
      <c r="CG4" s="26"/>
      <c r="CH4" s="26"/>
      <c r="CI4" s="26"/>
      <c r="CJ4" s="26"/>
      <c r="CK4" s="26"/>
      <c r="CL4" s="26"/>
      <c r="CM4" s="27"/>
      <c r="CN4" s="26"/>
      <c r="CO4" s="26"/>
      <c r="CP4" s="26"/>
      <c r="CQ4" s="26"/>
      <c r="CR4" s="28"/>
      <c r="CS4" s="26"/>
      <c r="CT4" s="26"/>
      <c r="CU4" s="26"/>
      <c r="CV4" s="26"/>
      <c r="CW4" s="26"/>
      <c r="CX4" s="26"/>
      <c r="CY4" s="25">
        <v>4263770</v>
      </c>
      <c r="CZ4" s="26"/>
      <c r="DA4" s="26"/>
      <c r="DB4" s="26"/>
      <c r="DC4" s="26"/>
      <c r="DD4" s="26"/>
      <c r="DE4" s="26"/>
      <c r="DF4" s="26"/>
      <c r="DG4" s="27"/>
      <c r="DH4" s="26"/>
      <c r="DI4" s="26"/>
      <c r="DJ4" s="26"/>
      <c r="DK4" s="26"/>
      <c r="DL4" s="28"/>
      <c r="DM4" s="26"/>
      <c r="DN4" s="26"/>
      <c r="DO4" s="26"/>
      <c r="DP4" s="26"/>
      <c r="DQ4" s="26"/>
      <c r="DR4" s="26"/>
      <c r="DS4" s="25"/>
      <c r="DT4" s="26"/>
      <c r="DU4" s="26"/>
      <c r="DV4" s="26"/>
      <c r="DW4" s="26"/>
      <c r="DX4" s="26"/>
      <c r="DY4" s="26"/>
      <c r="DZ4" s="26"/>
      <c r="EA4" s="27"/>
      <c r="EB4" s="26"/>
      <c r="EC4" s="26"/>
      <c r="ED4" s="26"/>
      <c r="EE4" s="26"/>
      <c r="EF4" s="28"/>
      <c r="EG4" s="26"/>
      <c r="EH4" s="26"/>
      <c r="EI4" s="26"/>
      <c r="EJ4" s="26"/>
      <c r="EK4" s="26"/>
      <c r="EL4" s="26"/>
      <c r="EM4" s="25"/>
      <c r="EN4" s="26"/>
      <c r="EO4" s="26"/>
      <c r="EP4" s="26"/>
      <c r="EQ4" s="26"/>
      <c r="ER4" s="26"/>
      <c r="ES4" s="26"/>
      <c r="ET4" s="26"/>
      <c r="EU4" s="27"/>
      <c r="EV4" s="26"/>
      <c r="EW4" s="26"/>
      <c r="EX4" s="26"/>
      <c r="EY4" s="26"/>
      <c r="EZ4" s="28"/>
      <c r="FA4" s="26"/>
      <c r="FB4" s="26"/>
      <c r="FC4" s="26"/>
      <c r="FD4" s="26"/>
      <c r="FE4" s="26"/>
      <c r="FF4" s="26"/>
      <c r="FG4" s="25"/>
      <c r="FH4" s="26"/>
      <c r="FI4" s="26"/>
      <c r="FJ4" s="26"/>
      <c r="FK4" s="26"/>
      <c r="FL4" s="26"/>
      <c r="FM4" s="26"/>
      <c r="FN4" s="26"/>
      <c r="FO4" s="27"/>
      <c r="FP4" s="26"/>
      <c r="FQ4" s="26"/>
      <c r="FR4" s="26"/>
      <c r="FS4" s="26"/>
      <c r="FT4" s="28"/>
      <c r="FU4" s="26"/>
      <c r="FV4" s="26"/>
      <c r="FW4" s="26"/>
      <c r="FX4" s="26"/>
      <c r="FY4" s="26"/>
      <c r="FZ4" s="26"/>
      <c r="GA4" s="25"/>
      <c r="GB4" s="26"/>
      <c r="GC4" s="26"/>
      <c r="GD4" s="26"/>
      <c r="GE4" s="26"/>
      <c r="GF4" s="26"/>
      <c r="GG4" s="26"/>
      <c r="GH4" s="26"/>
      <c r="GI4" s="27"/>
      <c r="GJ4" s="26"/>
      <c r="GK4" s="26"/>
      <c r="GL4" s="26"/>
      <c r="GM4" s="26"/>
      <c r="GN4" s="28"/>
      <c r="GO4" s="26"/>
      <c r="GP4" s="26"/>
      <c r="GQ4" s="26"/>
      <c r="GR4" s="26"/>
      <c r="GS4" s="26"/>
      <c r="GT4" s="26"/>
      <c r="GU4" s="25"/>
      <c r="GV4" s="26"/>
      <c r="GW4" s="26"/>
      <c r="GX4" s="26"/>
      <c r="GY4" s="26"/>
      <c r="GZ4" s="26"/>
      <c r="HA4" s="26"/>
      <c r="HB4" s="26"/>
      <c r="HC4" s="27"/>
      <c r="HD4" s="26"/>
      <c r="HE4" s="26"/>
      <c r="HF4" s="26"/>
      <c r="HG4" s="26"/>
      <c r="HH4" s="28"/>
      <c r="HI4" s="26"/>
      <c r="HJ4" s="26"/>
      <c r="HK4" s="26"/>
      <c r="HL4" s="26"/>
      <c r="HM4" s="26"/>
      <c r="HN4" s="26"/>
      <c r="HO4" s="25"/>
      <c r="HP4" s="26"/>
      <c r="HQ4" s="26"/>
      <c r="HR4" s="26"/>
      <c r="HS4" s="26"/>
      <c r="HT4" s="26"/>
      <c r="HU4" s="26"/>
      <c r="HV4" s="26"/>
      <c r="HW4" s="27"/>
      <c r="HX4" s="26"/>
      <c r="HY4" s="26"/>
      <c r="HZ4" s="26"/>
      <c r="IA4" s="26"/>
      <c r="IB4" s="28"/>
      <c r="IC4" s="26"/>
      <c r="ID4" s="26"/>
      <c r="IE4" s="26"/>
      <c r="IF4" s="26"/>
      <c r="IG4" s="26"/>
      <c r="IH4" s="26"/>
      <c r="II4" s="25"/>
      <c r="IJ4" s="26"/>
      <c r="IK4" s="26"/>
      <c r="IL4" s="26"/>
      <c r="IM4" s="26"/>
      <c r="IN4" s="26"/>
      <c r="IO4" s="26"/>
      <c r="IP4" s="26"/>
      <c r="IQ4" s="27"/>
      <c r="IR4" s="26"/>
      <c r="IS4" s="26"/>
      <c r="IT4" s="26"/>
      <c r="IU4" s="26"/>
      <c r="IV4" s="28"/>
      <c r="IW4" s="26"/>
      <c r="IX4" s="26"/>
      <c r="IY4" s="26"/>
      <c r="IZ4" s="26"/>
      <c r="JA4" s="26"/>
      <c r="JB4" s="26"/>
    </row>
    <row r="5" spans="1:262" s="29" customFormat="1" ht="13.5" customHeight="1">
      <c r="A5" s="23" t="s">
        <v>23</v>
      </c>
      <c r="B5" s="24"/>
      <c r="C5" s="25">
        <v>2356515</v>
      </c>
      <c r="D5" s="26"/>
      <c r="E5" s="26"/>
      <c r="F5" s="26"/>
      <c r="G5" s="26"/>
      <c r="H5" s="26"/>
      <c r="I5" s="26"/>
      <c r="J5" s="26"/>
      <c r="K5" s="27"/>
      <c r="L5" s="26"/>
      <c r="M5" s="26"/>
      <c r="N5" s="26"/>
      <c r="O5" s="26"/>
      <c r="P5" s="28"/>
      <c r="Q5" s="26"/>
      <c r="R5" s="26"/>
      <c r="S5" s="26"/>
      <c r="T5" s="26"/>
      <c r="U5" s="26"/>
      <c r="V5" s="26"/>
      <c r="W5" s="25">
        <v>1248122</v>
      </c>
      <c r="X5" s="26"/>
      <c r="Y5" s="26"/>
      <c r="Z5" s="26"/>
      <c r="AA5" s="26"/>
      <c r="AB5" s="26"/>
      <c r="AC5" s="26"/>
      <c r="AD5" s="26"/>
      <c r="AE5" s="27"/>
      <c r="AF5" s="26"/>
      <c r="AG5" s="26"/>
      <c r="AH5" s="26"/>
      <c r="AI5" s="26"/>
      <c r="AJ5" s="28"/>
      <c r="AK5" s="26"/>
      <c r="AL5" s="26"/>
      <c r="AM5" s="26"/>
      <c r="AN5" s="26"/>
      <c r="AO5" s="26"/>
      <c r="AP5" s="26"/>
      <c r="AQ5" s="25">
        <v>1666932</v>
      </c>
      <c r="AR5" s="26"/>
      <c r="AS5" s="26"/>
      <c r="AT5" s="26"/>
      <c r="AU5" s="26"/>
      <c r="AV5" s="26"/>
      <c r="AW5" s="26"/>
      <c r="AX5" s="26"/>
      <c r="AY5" s="27"/>
      <c r="AZ5" s="26"/>
      <c r="BA5" s="26"/>
      <c r="BB5" s="26"/>
      <c r="BC5" s="26"/>
      <c r="BD5" s="28"/>
      <c r="BE5" s="26"/>
      <c r="BF5" s="26"/>
      <c r="BG5" s="26"/>
      <c r="BH5" s="26"/>
      <c r="BI5" s="26"/>
      <c r="BJ5" s="26"/>
      <c r="BK5" s="25">
        <v>1672434</v>
      </c>
      <c r="BL5" s="26"/>
      <c r="BM5" s="26"/>
      <c r="BN5" s="26"/>
      <c r="BO5" s="26"/>
      <c r="BP5" s="26"/>
      <c r="BQ5" s="26"/>
      <c r="BR5" s="26"/>
      <c r="BS5" s="27"/>
      <c r="BT5" s="26"/>
      <c r="BU5" s="26"/>
      <c r="BV5" s="26"/>
      <c r="BW5" s="26"/>
      <c r="BX5" s="28"/>
      <c r="BY5" s="26"/>
      <c r="BZ5" s="26"/>
      <c r="CA5" s="26"/>
      <c r="CB5" s="26"/>
      <c r="CC5" s="26"/>
      <c r="CD5" s="26"/>
      <c r="CE5" s="25">
        <v>1738037</v>
      </c>
      <c r="CF5" s="26"/>
      <c r="CG5" s="26"/>
      <c r="CH5" s="26"/>
      <c r="CI5" s="26"/>
      <c r="CJ5" s="26"/>
      <c r="CK5" s="26"/>
      <c r="CL5" s="26"/>
      <c r="CM5" s="27"/>
      <c r="CN5" s="26"/>
      <c r="CO5" s="26"/>
      <c r="CP5" s="26"/>
      <c r="CQ5" s="26"/>
      <c r="CR5" s="28"/>
      <c r="CS5" s="26"/>
      <c r="CT5" s="26"/>
      <c r="CU5" s="26"/>
      <c r="CV5" s="26"/>
      <c r="CW5" s="26"/>
      <c r="CX5" s="26"/>
      <c r="CY5" s="25">
        <v>1836059</v>
      </c>
      <c r="CZ5" s="26"/>
      <c r="DA5" s="26"/>
      <c r="DB5" s="26"/>
      <c r="DC5" s="26"/>
      <c r="DD5" s="26"/>
      <c r="DE5" s="26"/>
      <c r="DF5" s="26"/>
      <c r="DG5" s="27"/>
      <c r="DH5" s="26"/>
      <c r="DI5" s="26"/>
      <c r="DJ5" s="26"/>
      <c r="DK5" s="26"/>
      <c r="DL5" s="28"/>
      <c r="DM5" s="26"/>
      <c r="DN5" s="26"/>
      <c r="DO5" s="26"/>
      <c r="DP5" s="26"/>
      <c r="DQ5" s="26"/>
      <c r="DR5" s="26"/>
      <c r="DS5" s="25"/>
      <c r="DT5" s="26"/>
      <c r="DU5" s="26"/>
      <c r="DV5" s="26"/>
      <c r="DW5" s="26"/>
      <c r="DX5" s="26"/>
      <c r="DY5" s="26"/>
      <c r="DZ5" s="26"/>
      <c r="EA5" s="27"/>
      <c r="EB5" s="26"/>
      <c r="EC5" s="26"/>
      <c r="ED5" s="26"/>
      <c r="EE5" s="26"/>
      <c r="EF5" s="28"/>
      <c r="EG5" s="26"/>
      <c r="EH5" s="26"/>
      <c r="EI5" s="26"/>
      <c r="EJ5" s="26"/>
      <c r="EK5" s="26"/>
      <c r="EL5" s="26"/>
      <c r="EM5" s="25"/>
      <c r="EN5" s="26"/>
      <c r="EO5" s="26"/>
      <c r="EP5" s="26"/>
      <c r="EQ5" s="26"/>
      <c r="ER5" s="26"/>
      <c r="ES5" s="26"/>
      <c r="ET5" s="26"/>
      <c r="EU5" s="27"/>
      <c r="EV5" s="26"/>
      <c r="EW5" s="26"/>
      <c r="EX5" s="26"/>
      <c r="EY5" s="26"/>
      <c r="EZ5" s="28"/>
      <c r="FA5" s="26"/>
      <c r="FB5" s="26"/>
      <c r="FC5" s="26"/>
      <c r="FD5" s="26"/>
      <c r="FE5" s="26"/>
      <c r="FF5" s="26"/>
      <c r="FG5" s="25"/>
      <c r="FH5" s="26"/>
      <c r="FI5" s="26"/>
      <c r="FJ5" s="26"/>
      <c r="FK5" s="26"/>
      <c r="FL5" s="26"/>
      <c r="FM5" s="26"/>
      <c r="FN5" s="26"/>
      <c r="FO5" s="27"/>
      <c r="FP5" s="26"/>
      <c r="FQ5" s="26"/>
      <c r="FR5" s="26"/>
      <c r="FS5" s="26"/>
      <c r="FT5" s="28"/>
      <c r="FU5" s="26"/>
      <c r="FV5" s="26"/>
      <c r="FW5" s="26"/>
      <c r="FX5" s="26"/>
      <c r="FY5" s="26"/>
      <c r="FZ5" s="26"/>
      <c r="GA5" s="25"/>
      <c r="GB5" s="26"/>
      <c r="GC5" s="26"/>
      <c r="GD5" s="26"/>
      <c r="GE5" s="26"/>
      <c r="GF5" s="26"/>
      <c r="GG5" s="26"/>
      <c r="GH5" s="26"/>
      <c r="GI5" s="27"/>
      <c r="GJ5" s="26"/>
      <c r="GK5" s="26"/>
      <c r="GL5" s="26"/>
      <c r="GM5" s="26"/>
      <c r="GN5" s="28"/>
      <c r="GO5" s="26"/>
      <c r="GP5" s="26"/>
      <c r="GQ5" s="26"/>
      <c r="GR5" s="26"/>
      <c r="GS5" s="26"/>
      <c r="GT5" s="26"/>
      <c r="GU5" s="25"/>
      <c r="GV5" s="26"/>
      <c r="GW5" s="26"/>
      <c r="GX5" s="26"/>
      <c r="GY5" s="26"/>
      <c r="GZ5" s="26"/>
      <c r="HA5" s="26"/>
      <c r="HB5" s="26"/>
      <c r="HC5" s="27"/>
      <c r="HD5" s="26"/>
      <c r="HE5" s="26"/>
      <c r="HF5" s="26"/>
      <c r="HG5" s="26"/>
      <c r="HH5" s="28"/>
      <c r="HI5" s="26"/>
      <c r="HJ5" s="26"/>
      <c r="HK5" s="26"/>
      <c r="HL5" s="26"/>
      <c r="HM5" s="26"/>
      <c r="HN5" s="26"/>
      <c r="HO5" s="25"/>
      <c r="HP5" s="26"/>
      <c r="HQ5" s="26"/>
      <c r="HR5" s="26"/>
      <c r="HS5" s="26"/>
      <c r="HT5" s="26"/>
      <c r="HU5" s="26"/>
      <c r="HV5" s="26"/>
      <c r="HW5" s="27"/>
      <c r="HX5" s="26"/>
      <c r="HY5" s="26"/>
      <c r="HZ5" s="26"/>
      <c r="IA5" s="26"/>
      <c r="IB5" s="28"/>
      <c r="IC5" s="26"/>
      <c r="ID5" s="26"/>
      <c r="IE5" s="26"/>
      <c r="IF5" s="26"/>
      <c r="IG5" s="26"/>
      <c r="IH5" s="26"/>
      <c r="II5" s="25"/>
      <c r="IJ5" s="26"/>
      <c r="IK5" s="26"/>
      <c r="IL5" s="26"/>
      <c r="IM5" s="26"/>
      <c r="IN5" s="26"/>
      <c r="IO5" s="26"/>
      <c r="IP5" s="26"/>
      <c r="IQ5" s="27"/>
      <c r="IR5" s="26"/>
      <c r="IS5" s="26"/>
      <c r="IT5" s="26"/>
      <c r="IU5" s="26"/>
      <c r="IV5" s="28"/>
      <c r="IW5" s="26"/>
      <c r="IX5" s="26"/>
      <c r="IY5" s="26"/>
      <c r="IZ5" s="26"/>
      <c r="JA5" s="26"/>
      <c r="JB5" s="26"/>
    </row>
    <row r="6" spans="1:262" s="38" customFormat="1" ht="13.5" customHeight="1">
      <c r="A6" s="30" t="s">
        <v>60</v>
      </c>
      <c r="B6" s="31"/>
      <c r="C6" s="32">
        <v>0.57399999999999995</v>
      </c>
      <c r="D6" s="33"/>
      <c r="E6" s="33"/>
      <c r="F6" s="33"/>
      <c r="G6" s="33"/>
      <c r="H6" s="33"/>
      <c r="I6" s="33"/>
      <c r="J6" s="33"/>
      <c r="K6" s="34"/>
      <c r="L6" s="33"/>
      <c r="M6" s="33"/>
      <c r="N6" s="33"/>
      <c r="O6" s="33"/>
      <c r="P6" s="35"/>
      <c r="Q6" s="33"/>
      <c r="R6" s="33"/>
      <c r="S6" s="33"/>
      <c r="T6" s="33"/>
      <c r="U6" s="33"/>
      <c r="V6" s="33"/>
      <c r="W6" s="36">
        <v>0.30099999999999999</v>
      </c>
      <c r="X6" s="33"/>
      <c r="Y6" s="33"/>
      <c r="Z6" s="33"/>
      <c r="AA6" s="33"/>
      <c r="AB6" s="33"/>
      <c r="AC6" s="33"/>
      <c r="AD6" s="33"/>
      <c r="AE6" s="34"/>
      <c r="AF6" s="33"/>
      <c r="AG6" s="33"/>
      <c r="AH6" s="33"/>
      <c r="AI6" s="33"/>
      <c r="AJ6" s="35"/>
      <c r="AK6" s="33"/>
      <c r="AL6" s="33"/>
      <c r="AM6" s="33"/>
      <c r="AN6" s="33"/>
      <c r="AO6" s="33"/>
      <c r="AP6" s="33"/>
      <c r="AQ6" s="37">
        <v>0.39400000000000002</v>
      </c>
      <c r="AR6" s="33"/>
      <c r="AS6" s="33"/>
      <c r="AT6" s="33"/>
      <c r="AU6" s="33"/>
      <c r="AV6" s="33"/>
      <c r="AW6" s="33"/>
      <c r="AX6" s="33"/>
      <c r="AY6" s="34"/>
      <c r="AZ6" s="33"/>
      <c r="BA6" s="33"/>
      <c r="BB6" s="33"/>
      <c r="BC6" s="33"/>
      <c r="BD6" s="35"/>
      <c r="BE6" s="33"/>
      <c r="BF6" s="33"/>
      <c r="BG6" s="33"/>
      <c r="BH6" s="33"/>
      <c r="BI6" s="33"/>
      <c r="BJ6" s="33"/>
      <c r="BK6" s="37">
        <v>0.38600000000000001</v>
      </c>
      <c r="BL6" s="33"/>
      <c r="BM6" s="33"/>
      <c r="BN6" s="33"/>
      <c r="BO6" s="33"/>
      <c r="BP6" s="33"/>
      <c r="BQ6" s="33"/>
      <c r="BR6" s="33"/>
      <c r="BS6" s="34"/>
      <c r="BT6" s="33"/>
      <c r="BU6" s="33"/>
      <c r="BV6" s="33"/>
      <c r="BW6" s="33"/>
      <c r="BX6" s="35"/>
      <c r="BY6" s="33"/>
      <c r="BZ6" s="33"/>
      <c r="CA6" s="33"/>
      <c r="CB6" s="33"/>
      <c r="CC6" s="33"/>
      <c r="CD6" s="33"/>
      <c r="CE6" s="32">
        <v>0.41</v>
      </c>
      <c r="CF6" s="33"/>
      <c r="CG6" s="33"/>
      <c r="CH6" s="33"/>
      <c r="CI6" s="33"/>
      <c r="CJ6" s="33"/>
      <c r="CK6" s="33"/>
      <c r="CL6" s="33"/>
      <c r="CM6" s="34"/>
      <c r="CN6" s="33"/>
      <c r="CO6" s="33"/>
      <c r="CP6" s="33"/>
      <c r="CQ6" s="33"/>
      <c r="CR6" s="35"/>
      <c r="CS6" s="33"/>
      <c r="CT6" s="33"/>
      <c r="CU6" s="33"/>
      <c r="CV6" s="33"/>
      <c r="CW6" s="33"/>
      <c r="CX6" s="33"/>
      <c r="CY6" s="32">
        <f>CY5/CY4</f>
        <v>0.43061867783675012</v>
      </c>
      <c r="CZ6" s="33"/>
      <c r="DA6" s="33"/>
      <c r="DB6" s="33"/>
      <c r="DC6" s="33"/>
      <c r="DD6" s="33"/>
      <c r="DE6" s="33"/>
      <c r="DF6" s="33"/>
      <c r="DG6" s="34"/>
      <c r="DH6" s="33"/>
      <c r="DI6" s="33"/>
      <c r="DJ6" s="33"/>
      <c r="DK6" s="33"/>
      <c r="DL6" s="35"/>
      <c r="DM6" s="33"/>
      <c r="DN6" s="33"/>
      <c r="DO6" s="33"/>
      <c r="DP6" s="33"/>
      <c r="DQ6" s="33"/>
      <c r="DR6" s="33"/>
      <c r="DS6" s="32"/>
      <c r="DT6" s="33"/>
      <c r="DU6" s="33"/>
      <c r="DV6" s="33"/>
      <c r="DW6" s="33"/>
      <c r="DX6" s="33"/>
      <c r="DY6" s="33"/>
      <c r="DZ6" s="33"/>
      <c r="EA6" s="34"/>
      <c r="EB6" s="33"/>
      <c r="EC6" s="33"/>
      <c r="ED6" s="33"/>
      <c r="EE6" s="33"/>
      <c r="EF6" s="35"/>
      <c r="EG6" s="33"/>
      <c r="EH6" s="33"/>
      <c r="EI6" s="33"/>
      <c r="EJ6" s="33"/>
      <c r="EK6" s="33"/>
      <c r="EL6" s="33"/>
      <c r="EM6" s="32"/>
      <c r="EN6" s="33"/>
      <c r="EO6" s="33"/>
      <c r="EP6" s="33"/>
      <c r="EQ6" s="33"/>
      <c r="ER6" s="33"/>
      <c r="ES6" s="33"/>
      <c r="ET6" s="33"/>
      <c r="EU6" s="34"/>
      <c r="EV6" s="33"/>
      <c r="EW6" s="33"/>
      <c r="EX6" s="33"/>
      <c r="EY6" s="33"/>
      <c r="EZ6" s="35"/>
      <c r="FA6" s="33"/>
      <c r="FB6" s="33"/>
      <c r="FC6" s="33"/>
      <c r="FD6" s="33"/>
      <c r="FE6" s="33"/>
      <c r="FF6" s="33"/>
      <c r="FG6" s="32"/>
      <c r="FH6" s="33"/>
      <c r="FI6" s="33"/>
      <c r="FJ6" s="33"/>
      <c r="FK6" s="33"/>
      <c r="FL6" s="33"/>
      <c r="FM6" s="33"/>
      <c r="FN6" s="33"/>
      <c r="FO6" s="34"/>
      <c r="FP6" s="33"/>
      <c r="FQ6" s="33"/>
      <c r="FR6" s="33"/>
      <c r="FS6" s="33"/>
      <c r="FT6" s="35"/>
      <c r="FU6" s="33"/>
      <c r="FV6" s="33"/>
      <c r="FW6" s="33"/>
      <c r="FX6" s="33"/>
      <c r="FY6" s="33"/>
      <c r="FZ6" s="33"/>
      <c r="GA6" s="32"/>
      <c r="GB6" s="33"/>
      <c r="GC6" s="33"/>
      <c r="GD6" s="33"/>
      <c r="GE6" s="33"/>
      <c r="GF6" s="33"/>
      <c r="GG6" s="33"/>
      <c r="GH6" s="33"/>
      <c r="GI6" s="34"/>
      <c r="GJ6" s="33"/>
      <c r="GK6" s="33"/>
      <c r="GL6" s="33"/>
      <c r="GM6" s="33"/>
      <c r="GN6" s="35"/>
      <c r="GO6" s="33"/>
      <c r="GP6" s="33"/>
      <c r="GQ6" s="33"/>
      <c r="GR6" s="33"/>
      <c r="GS6" s="33"/>
      <c r="GT6" s="33"/>
      <c r="GU6" s="32"/>
      <c r="GV6" s="33"/>
      <c r="GW6" s="33"/>
      <c r="GX6" s="33"/>
      <c r="GY6" s="33"/>
      <c r="GZ6" s="33"/>
      <c r="HA6" s="33"/>
      <c r="HB6" s="33"/>
      <c r="HC6" s="34"/>
      <c r="HD6" s="33"/>
      <c r="HE6" s="33"/>
      <c r="HF6" s="33"/>
      <c r="HG6" s="33"/>
      <c r="HH6" s="35"/>
      <c r="HI6" s="33"/>
      <c r="HJ6" s="33"/>
      <c r="HK6" s="33"/>
      <c r="HL6" s="33"/>
      <c r="HM6" s="33"/>
      <c r="HN6" s="33"/>
      <c r="HO6" s="32"/>
      <c r="HP6" s="33"/>
      <c r="HQ6" s="33"/>
      <c r="HR6" s="33"/>
      <c r="HS6" s="33"/>
      <c r="HT6" s="33"/>
      <c r="HU6" s="33"/>
      <c r="HV6" s="33"/>
      <c r="HW6" s="34"/>
      <c r="HX6" s="33"/>
      <c r="HY6" s="33"/>
      <c r="HZ6" s="33"/>
      <c r="IA6" s="33"/>
      <c r="IB6" s="35"/>
      <c r="IC6" s="33"/>
      <c r="ID6" s="33"/>
      <c r="IE6" s="33"/>
      <c r="IF6" s="33"/>
      <c r="IG6" s="33"/>
      <c r="IH6" s="33"/>
      <c r="II6" s="32"/>
      <c r="IJ6" s="33"/>
      <c r="IK6" s="33"/>
      <c r="IL6" s="33"/>
      <c r="IM6" s="33"/>
      <c r="IN6" s="33"/>
      <c r="IO6" s="33"/>
      <c r="IP6" s="33"/>
      <c r="IQ6" s="34"/>
      <c r="IR6" s="33"/>
      <c r="IS6" s="33"/>
      <c r="IT6" s="33"/>
      <c r="IU6" s="33"/>
      <c r="IV6" s="35"/>
      <c r="IW6" s="33"/>
      <c r="IX6" s="33"/>
      <c r="IY6" s="33"/>
      <c r="IZ6" s="33"/>
      <c r="JA6" s="33"/>
      <c r="JB6" s="33"/>
    </row>
    <row r="7" spans="1:262" s="29" customFormat="1" ht="13.5" customHeight="1">
      <c r="A7" s="23" t="s">
        <v>24</v>
      </c>
      <c r="B7" s="24"/>
      <c r="C7" s="25">
        <v>2249411</v>
      </c>
      <c r="D7" s="26"/>
      <c r="E7" s="26"/>
      <c r="F7" s="26"/>
      <c r="G7" s="26"/>
      <c r="H7" s="26"/>
      <c r="I7" s="26"/>
      <c r="J7" s="26"/>
      <c r="K7" s="27"/>
      <c r="L7" s="26"/>
      <c r="M7" s="26"/>
      <c r="N7" s="26"/>
      <c r="O7" s="26"/>
      <c r="P7" s="28"/>
      <c r="Q7" s="26"/>
      <c r="R7" s="26"/>
      <c r="S7" s="26"/>
      <c r="T7" s="26"/>
      <c r="U7" s="26"/>
      <c r="V7" s="26"/>
      <c r="W7" s="25">
        <v>1242303</v>
      </c>
      <c r="X7" s="26"/>
      <c r="Y7" s="26"/>
      <c r="Z7" s="26"/>
      <c r="AA7" s="26"/>
      <c r="AB7" s="26"/>
      <c r="AC7" s="26"/>
      <c r="AD7" s="26"/>
      <c r="AE7" s="27"/>
      <c r="AF7" s="26"/>
      <c r="AG7" s="26"/>
      <c r="AH7" s="26"/>
      <c r="AI7" s="26"/>
      <c r="AJ7" s="28"/>
      <c r="AK7" s="26"/>
      <c r="AL7" s="26"/>
      <c r="AM7" s="26"/>
      <c r="AN7" s="26"/>
      <c r="AO7" s="26"/>
      <c r="AP7" s="26"/>
      <c r="AQ7" s="25">
        <v>1656584</v>
      </c>
      <c r="AR7" s="26"/>
      <c r="AS7" s="26"/>
      <c r="AT7" s="26"/>
      <c r="AU7" s="26"/>
      <c r="AV7" s="26"/>
      <c r="AW7" s="26"/>
      <c r="AX7" s="26"/>
      <c r="AY7" s="27"/>
      <c r="AZ7" s="26"/>
      <c r="BA7" s="26"/>
      <c r="BB7" s="26"/>
      <c r="BC7" s="26"/>
      <c r="BD7" s="28"/>
      <c r="BE7" s="26"/>
      <c r="BF7" s="26"/>
      <c r="BG7" s="26"/>
      <c r="BH7" s="26"/>
      <c r="BI7" s="26"/>
      <c r="BJ7" s="26"/>
      <c r="BK7" s="25">
        <v>1664831</v>
      </c>
      <c r="BL7" s="26"/>
      <c r="BM7" s="26"/>
      <c r="BN7" s="26"/>
      <c r="BO7" s="26"/>
      <c r="BP7" s="26"/>
      <c r="BQ7" s="26"/>
      <c r="BR7" s="26"/>
      <c r="BS7" s="27"/>
      <c r="BT7" s="26"/>
      <c r="BU7" s="26"/>
      <c r="BV7" s="26"/>
      <c r="BW7" s="26"/>
      <c r="BX7" s="28"/>
      <c r="BY7" s="26"/>
      <c r="BZ7" s="26"/>
      <c r="CA7" s="26"/>
      <c r="CB7" s="26"/>
      <c r="CC7" s="26"/>
      <c r="CD7" s="26"/>
      <c r="CE7" s="25">
        <v>1728294</v>
      </c>
      <c r="CF7" s="26"/>
      <c r="CG7" s="26"/>
      <c r="CH7" s="26"/>
      <c r="CI7" s="26"/>
      <c r="CJ7" s="26"/>
      <c r="CK7" s="26"/>
      <c r="CL7" s="26"/>
      <c r="CM7" s="27"/>
      <c r="CN7" s="26"/>
      <c r="CO7" s="26"/>
      <c r="CP7" s="26"/>
      <c r="CQ7" s="26"/>
      <c r="CR7" s="28"/>
      <c r="CS7" s="26"/>
      <c r="CT7" s="26"/>
      <c r="CU7" s="26"/>
      <c r="CV7" s="26"/>
      <c r="CW7" s="26"/>
      <c r="CX7" s="26"/>
      <c r="CY7" s="25">
        <v>1830045</v>
      </c>
      <c r="CZ7" s="26"/>
      <c r="DA7" s="26"/>
      <c r="DB7" s="26"/>
      <c r="DC7" s="26"/>
      <c r="DD7" s="26"/>
      <c r="DE7" s="26"/>
      <c r="DF7" s="26"/>
      <c r="DG7" s="27"/>
      <c r="DH7" s="26"/>
      <c r="DI7" s="26"/>
      <c r="DJ7" s="26"/>
      <c r="DK7" s="26"/>
      <c r="DL7" s="28"/>
      <c r="DM7" s="26"/>
      <c r="DN7" s="26"/>
      <c r="DO7" s="26"/>
      <c r="DP7" s="26"/>
      <c r="DQ7" s="26"/>
      <c r="DR7" s="26"/>
      <c r="DS7" s="25"/>
      <c r="DT7" s="26"/>
      <c r="DU7" s="26"/>
      <c r="DV7" s="26"/>
      <c r="DW7" s="26"/>
      <c r="DX7" s="26"/>
      <c r="DY7" s="26"/>
      <c r="DZ7" s="26"/>
      <c r="EA7" s="27"/>
      <c r="EB7" s="26"/>
      <c r="EC7" s="26"/>
      <c r="ED7" s="26"/>
      <c r="EE7" s="26"/>
      <c r="EF7" s="28"/>
      <c r="EG7" s="26"/>
      <c r="EH7" s="26"/>
      <c r="EI7" s="26"/>
      <c r="EJ7" s="26"/>
      <c r="EK7" s="26"/>
      <c r="EL7" s="26"/>
      <c r="EM7" s="25"/>
      <c r="EN7" s="26"/>
      <c r="EO7" s="26"/>
      <c r="EP7" s="26"/>
      <c r="EQ7" s="26"/>
      <c r="ER7" s="26"/>
      <c r="ES7" s="26"/>
      <c r="ET7" s="26"/>
      <c r="EU7" s="27"/>
      <c r="EV7" s="26"/>
      <c r="EW7" s="26"/>
      <c r="EX7" s="26"/>
      <c r="EY7" s="26"/>
      <c r="EZ7" s="28"/>
      <c r="FA7" s="26"/>
      <c r="FB7" s="26"/>
      <c r="FC7" s="26"/>
      <c r="FD7" s="26"/>
      <c r="FE7" s="26"/>
      <c r="FF7" s="26"/>
      <c r="FG7" s="25"/>
      <c r="FH7" s="26"/>
      <c r="FI7" s="26"/>
      <c r="FJ7" s="26"/>
      <c r="FK7" s="26"/>
      <c r="FL7" s="26"/>
      <c r="FM7" s="26"/>
      <c r="FN7" s="26"/>
      <c r="FO7" s="27"/>
      <c r="FP7" s="26"/>
      <c r="FQ7" s="26"/>
      <c r="FR7" s="26"/>
      <c r="FS7" s="26"/>
      <c r="FT7" s="28"/>
      <c r="FU7" s="26"/>
      <c r="FV7" s="26"/>
      <c r="FW7" s="26"/>
      <c r="FX7" s="26"/>
      <c r="FY7" s="26"/>
      <c r="FZ7" s="26"/>
      <c r="GA7" s="25"/>
      <c r="GB7" s="26"/>
      <c r="GC7" s="26"/>
      <c r="GD7" s="26"/>
      <c r="GE7" s="26"/>
      <c r="GF7" s="26"/>
      <c r="GG7" s="26"/>
      <c r="GH7" s="26"/>
      <c r="GI7" s="27"/>
      <c r="GJ7" s="26"/>
      <c r="GK7" s="26"/>
      <c r="GL7" s="26"/>
      <c r="GM7" s="26"/>
      <c r="GN7" s="28"/>
      <c r="GO7" s="26"/>
      <c r="GP7" s="26"/>
      <c r="GQ7" s="26"/>
      <c r="GR7" s="26"/>
      <c r="GS7" s="26"/>
      <c r="GT7" s="26"/>
      <c r="GU7" s="25"/>
      <c r="GV7" s="26"/>
      <c r="GW7" s="26"/>
      <c r="GX7" s="26"/>
      <c r="GY7" s="26"/>
      <c r="GZ7" s="26"/>
      <c r="HA7" s="26"/>
      <c r="HB7" s="26"/>
      <c r="HC7" s="27"/>
      <c r="HD7" s="26"/>
      <c r="HE7" s="26"/>
      <c r="HF7" s="26"/>
      <c r="HG7" s="26"/>
      <c r="HH7" s="28"/>
      <c r="HI7" s="26"/>
      <c r="HJ7" s="26"/>
      <c r="HK7" s="26"/>
      <c r="HL7" s="26"/>
      <c r="HM7" s="26"/>
      <c r="HN7" s="26"/>
      <c r="HO7" s="25"/>
      <c r="HP7" s="26"/>
      <c r="HQ7" s="26"/>
      <c r="HR7" s="26"/>
      <c r="HS7" s="26"/>
      <c r="HT7" s="26"/>
      <c r="HU7" s="26"/>
      <c r="HV7" s="26"/>
      <c r="HW7" s="27"/>
      <c r="HX7" s="26"/>
      <c r="HY7" s="26"/>
      <c r="HZ7" s="26"/>
      <c r="IA7" s="26"/>
      <c r="IB7" s="28"/>
      <c r="IC7" s="26"/>
      <c r="ID7" s="26"/>
      <c r="IE7" s="26"/>
      <c r="IF7" s="26"/>
      <c r="IG7" s="26"/>
      <c r="IH7" s="26"/>
      <c r="II7" s="25"/>
      <c r="IJ7" s="26"/>
      <c r="IK7" s="26"/>
      <c r="IL7" s="26"/>
      <c r="IM7" s="26"/>
      <c r="IN7" s="26"/>
      <c r="IO7" s="26"/>
      <c r="IP7" s="26"/>
      <c r="IQ7" s="27"/>
      <c r="IR7" s="26"/>
      <c r="IS7" s="26"/>
      <c r="IT7" s="26"/>
      <c r="IU7" s="26"/>
      <c r="IV7" s="28"/>
      <c r="IW7" s="26"/>
      <c r="IX7" s="26"/>
      <c r="IY7" s="26"/>
      <c r="IZ7" s="26"/>
      <c r="JA7" s="26"/>
      <c r="JB7" s="26"/>
    </row>
    <row r="8" spans="1:262" s="38" customFormat="1" ht="13.5" customHeight="1">
      <c r="A8" s="30" t="s">
        <v>61</v>
      </c>
      <c r="B8" s="31"/>
      <c r="C8" s="32">
        <v>0.95454983312221653</v>
      </c>
      <c r="D8" s="33"/>
      <c r="E8" s="33"/>
      <c r="F8" s="33"/>
      <c r="G8" s="33"/>
      <c r="H8" s="33"/>
      <c r="I8" s="33"/>
      <c r="J8" s="33"/>
      <c r="K8" s="34"/>
      <c r="L8" s="33"/>
      <c r="M8" s="33"/>
      <c r="N8" s="33"/>
      <c r="O8" s="33"/>
      <c r="P8" s="35"/>
      <c r="Q8" s="33"/>
      <c r="R8" s="33"/>
      <c r="S8" s="33"/>
      <c r="T8" s="33"/>
      <c r="U8" s="33"/>
      <c r="V8" s="33"/>
      <c r="W8" s="36">
        <v>0.99533779550396517</v>
      </c>
      <c r="X8" s="33"/>
      <c r="Y8" s="33"/>
      <c r="Z8" s="33"/>
      <c r="AA8" s="33"/>
      <c r="AB8" s="33"/>
      <c r="AC8" s="33"/>
      <c r="AD8" s="33"/>
      <c r="AE8" s="34"/>
      <c r="AF8" s="33"/>
      <c r="AG8" s="33"/>
      <c r="AH8" s="33"/>
      <c r="AI8" s="33"/>
      <c r="AJ8" s="35"/>
      <c r="AK8" s="33"/>
      <c r="AL8" s="33"/>
      <c r="AM8" s="33"/>
      <c r="AN8" s="33"/>
      <c r="AO8" s="33"/>
      <c r="AP8" s="33"/>
      <c r="AQ8" s="37">
        <v>0.99399999999999999</v>
      </c>
      <c r="AR8" s="33"/>
      <c r="AS8" s="33"/>
      <c r="AT8" s="33"/>
      <c r="AU8" s="33"/>
      <c r="AV8" s="33"/>
      <c r="AW8" s="33"/>
      <c r="AX8" s="33"/>
      <c r="AY8" s="34"/>
      <c r="AZ8" s="33"/>
      <c r="BA8" s="33"/>
      <c r="BB8" s="33"/>
      <c r="BC8" s="33"/>
      <c r="BD8" s="35"/>
      <c r="BE8" s="33"/>
      <c r="BF8" s="33"/>
      <c r="BG8" s="33"/>
      <c r="BH8" s="33"/>
      <c r="BI8" s="33"/>
      <c r="BJ8" s="33"/>
      <c r="BK8" s="37">
        <v>0.996</v>
      </c>
      <c r="BL8" s="33"/>
      <c r="BM8" s="33"/>
      <c r="BN8" s="33"/>
      <c r="BO8" s="33"/>
      <c r="BP8" s="33"/>
      <c r="BQ8" s="33"/>
      <c r="BR8" s="33"/>
      <c r="BS8" s="34"/>
      <c r="BT8" s="33"/>
      <c r="BU8" s="33"/>
      <c r="BV8" s="33"/>
      <c r="BW8" s="33"/>
      <c r="BX8" s="35"/>
      <c r="BY8" s="33"/>
      <c r="BZ8" s="33"/>
      <c r="CA8" s="33"/>
      <c r="CB8" s="33"/>
      <c r="CC8" s="33"/>
      <c r="CD8" s="33"/>
      <c r="CE8" s="32">
        <v>0.99399999999999999</v>
      </c>
      <c r="CF8" s="33"/>
      <c r="CG8" s="33"/>
      <c r="CH8" s="33"/>
      <c r="CI8" s="33"/>
      <c r="CJ8" s="33"/>
      <c r="CK8" s="33"/>
      <c r="CL8" s="33"/>
      <c r="CM8" s="34"/>
      <c r="CN8" s="33"/>
      <c r="CO8" s="33"/>
      <c r="CP8" s="33"/>
      <c r="CQ8" s="33"/>
      <c r="CR8" s="35"/>
      <c r="CS8" s="33"/>
      <c r="CT8" s="33"/>
      <c r="CU8" s="33"/>
      <c r="CV8" s="33"/>
      <c r="CW8" s="33"/>
      <c r="CX8" s="33"/>
      <c r="CY8" s="32">
        <f>CY7/CY5</f>
        <v>0.99672450612970498</v>
      </c>
      <c r="CZ8" s="33"/>
      <c r="DA8" s="33"/>
      <c r="DB8" s="33"/>
      <c r="DC8" s="33"/>
      <c r="DD8" s="33"/>
      <c r="DE8" s="33"/>
      <c r="DF8" s="33"/>
      <c r="DG8" s="34"/>
      <c r="DH8" s="33"/>
      <c r="DI8" s="33"/>
      <c r="DJ8" s="33"/>
      <c r="DK8" s="33"/>
      <c r="DL8" s="35"/>
      <c r="DM8" s="33"/>
      <c r="DN8" s="33"/>
      <c r="DO8" s="33"/>
      <c r="DP8" s="33"/>
      <c r="DQ8" s="33"/>
      <c r="DR8" s="33"/>
      <c r="DS8" s="32"/>
      <c r="DT8" s="33"/>
      <c r="DU8" s="33"/>
      <c r="DV8" s="33"/>
      <c r="DW8" s="33"/>
      <c r="DX8" s="33"/>
      <c r="DY8" s="33"/>
      <c r="DZ8" s="33"/>
      <c r="EA8" s="34"/>
      <c r="EB8" s="33"/>
      <c r="EC8" s="33"/>
      <c r="ED8" s="33"/>
      <c r="EE8" s="33"/>
      <c r="EF8" s="35"/>
      <c r="EG8" s="33"/>
      <c r="EH8" s="33"/>
      <c r="EI8" s="33"/>
      <c r="EJ8" s="33"/>
      <c r="EK8" s="33"/>
      <c r="EL8" s="33"/>
      <c r="EM8" s="32"/>
      <c r="EN8" s="33"/>
      <c r="EO8" s="33"/>
      <c r="EP8" s="33"/>
      <c r="EQ8" s="33"/>
      <c r="ER8" s="33"/>
      <c r="ES8" s="33"/>
      <c r="ET8" s="33"/>
      <c r="EU8" s="34"/>
      <c r="EV8" s="33"/>
      <c r="EW8" s="33"/>
      <c r="EX8" s="33"/>
      <c r="EY8" s="33"/>
      <c r="EZ8" s="35"/>
      <c r="FA8" s="33"/>
      <c r="FB8" s="33"/>
      <c r="FC8" s="33"/>
      <c r="FD8" s="33"/>
      <c r="FE8" s="33"/>
      <c r="FF8" s="33"/>
      <c r="FG8" s="32"/>
      <c r="FH8" s="33"/>
      <c r="FI8" s="33"/>
      <c r="FJ8" s="33"/>
      <c r="FK8" s="33"/>
      <c r="FL8" s="33"/>
      <c r="FM8" s="33"/>
      <c r="FN8" s="33"/>
      <c r="FO8" s="34"/>
      <c r="FP8" s="33"/>
      <c r="FQ8" s="33"/>
      <c r="FR8" s="33"/>
      <c r="FS8" s="33"/>
      <c r="FT8" s="35"/>
      <c r="FU8" s="33"/>
      <c r="FV8" s="33"/>
      <c r="FW8" s="33"/>
      <c r="FX8" s="33"/>
      <c r="FY8" s="33"/>
      <c r="FZ8" s="33"/>
      <c r="GA8" s="32"/>
      <c r="GB8" s="33"/>
      <c r="GC8" s="33"/>
      <c r="GD8" s="33"/>
      <c r="GE8" s="33"/>
      <c r="GF8" s="33"/>
      <c r="GG8" s="33"/>
      <c r="GH8" s="33"/>
      <c r="GI8" s="34"/>
      <c r="GJ8" s="33"/>
      <c r="GK8" s="33"/>
      <c r="GL8" s="33"/>
      <c r="GM8" s="33"/>
      <c r="GN8" s="35"/>
      <c r="GO8" s="33"/>
      <c r="GP8" s="33"/>
      <c r="GQ8" s="33"/>
      <c r="GR8" s="33"/>
      <c r="GS8" s="33"/>
      <c r="GT8" s="33"/>
      <c r="GU8" s="32"/>
      <c r="GV8" s="33"/>
      <c r="GW8" s="33"/>
      <c r="GX8" s="33"/>
      <c r="GY8" s="33"/>
      <c r="GZ8" s="33"/>
      <c r="HA8" s="33"/>
      <c r="HB8" s="33"/>
      <c r="HC8" s="34"/>
      <c r="HD8" s="33"/>
      <c r="HE8" s="33"/>
      <c r="HF8" s="33"/>
      <c r="HG8" s="33"/>
      <c r="HH8" s="35"/>
      <c r="HI8" s="33"/>
      <c r="HJ8" s="33"/>
      <c r="HK8" s="33"/>
      <c r="HL8" s="33"/>
      <c r="HM8" s="33"/>
      <c r="HN8" s="33"/>
      <c r="HO8" s="32"/>
      <c r="HP8" s="33"/>
      <c r="HQ8" s="33"/>
      <c r="HR8" s="33"/>
      <c r="HS8" s="33"/>
      <c r="HT8" s="33"/>
      <c r="HU8" s="33"/>
      <c r="HV8" s="33"/>
      <c r="HW8" s="34"/>
      <c r="HX8" s="33"/>
      <c r="HY8" s="33"/>
      <c r="HZ8" s="33"/>
      <c r="IA8" s="33"/>
      <c r="IB8" s="35"/>
      <c r="IC8" s="33"/>
      <c r="ID8" s="33"/>
      <c r="IE8" s="33"/>
      <c r="IF8" s="33"/>
      <c r="IG8" s="33"/>
      <c r="IH8" s="33"/>
      <c r="II8" s="32"/>
      <c r="IJ8" s="33"/>
      <c r="IK8" s="33"/>
      <c r="IL8" s="33"/>
      <c r="IM8" s="33"/>
      <c r="IN8" s="33"/>
      <c r="IO8" s="33"/>
      <c r="IP8" s="33"/>
      <c r="IQ8" s="34"/>
      <c r="IR8" s="33"/>
      <c r="IS8" s="33"/>
      <c r="IT8" s="33"/>
      <c r="IU8" s="33"/>
      <c r="IV8" s="35"/>
      <c r="IW8" s="33"/>
      <c r="IX8" s="33"/>
      <c r="IY8" s="33"/>
      <c r="IZ8" s="33"/>
      <c r="JA8" s="33"/>
      <c r="JB8" s="33"/>
    </row>
    <row r="9" spans="1:262" ht="13.5" customHeight="1">
      <c r="A9" s="18" t="s">
        <v>6</v>
      </c>
      <c r="B9" s="18"/>
      <c r="C9" s="6" t="s">
        <v>801</v>
      </c>
      <c r="D9" s="20"/>
      <c r="E9" s="20"/>
      <c r="F9" s="33"/>
      <c r="G9" s="20"/>
      <c r="H9" s="20"/>
      <c r="I9" s="20"/>
      <c r="J9" s="20"/>
      <c r="K9" s="21"/>
      <c r="L9" s="20"/>
      <c r="M9" s="20"/>
      <c r="N9" s="20"/>
      <c r="O9" s="20"/>
      <c r="P9" s="22"/>
      <c r="Q9" s="20"/>
      <c r="R9" s="20"/>
      <c r="S9" s="20"/>
      <c r="T9" s="20"/>
      <c r="U9" s="20"/>
      <c r="V9" s="20"/>
      <c r="W9" s="6" t="s">
        <v>801</v>
      </c>
      <c r="X9" s="20"/>
      <c r="Y9" s="20"/>
      <c r="Z9" s="33"/>
      <c r="AA9" s="20"/>
      <c r="AB9" s="20"/>
      <c r="AC9" s="33"/>
      <c r="AD9" s="20"/>
      <c r="AE9" s="21"/>
      <c r="AF9" s="20"/>
      <c r="AG9" s="20"/>
      <c r="AH9" s="20"/>
      <c r="AI9" s="20"/>
      <c r="AJ9" s="22"/>
      <c r="AK9" s="20"/>
      <c r="AL9" s="20"/>
      <c r="AM9" s="20"/>
      <c r="AN9" s="20"/>
      <c r="AO9" s="20"/>
      <c r="AP9" s="20"/>
      <c r="AQ9" s="39" t="s">
        <v>800</v>
      </c>
      <c r="AR9" s="20"/>
      <c r="AS9" s="20"/>
      <c r="AT9" s="33"/>
      <c r="AU9" s="20"/>
      <c r="AV9" s="20"/>
      <c r="AW9" s="33"/>
      <c r="AX9" s="20"/>
      <c r="AY9" s="21"/>
      <c r="AZ9" s="20"/>
      <c r="BA9" s="20"/>
      <c r="BB9" s="20"/>
      <c r="BC9" s="20"/>
      <c r="BD9" s="22"/>
      <c r="BE9" s="20"/>
      <c r="BF9" s="20"/>
      <c r="BG9" s="20"/>
      <c r="BH9" s="20"/>
      <c r="BI9" s="20"/>
      <c r="BJ9" s="20"/>
      <c r="BK9" s="39" t="s">
        <v>799</v>
      </c>
      <c r="BL9" s="20"/>
      <c r="BM9" s="20"/>
      <c r="BN9" s="20"/>
      <c r="BO9" s="20"/>
      <c r="BP9" s="20"/>
      <c r="BQ9" s="20"/>
      <c r="BR9" s="20"/>
      <c r="BS9" s="21"/>
      <c r="BT9" s="20"/>
      <c r="BU9" s="20"/>
      <c r="BV9" s="20"/>
      <c r="BW9" s="20"/>
      <c r="BX9" s="22"/>
      <c r="BY9" s="20"/>
      <c r="BZ9" s="20"/>
      <c r="CA9" s="20"/>
      <c r="CB9" s="20"/>
      <c r="CC9" s="20"/>
      <c r="CD9" s="20"/>
      <c r="CE9" s="6" t="s">
        <v>783</v>
      </c>
      <c r="CF9" s="20"/>
      <c r="CG9" s="20"/>
      <c r="CH9" s="20"/>
      <c r="CI9" s="20"/>
      <c r="CJ9" s="20"/>
      <c r="CK9" s="20"/>
      <c r="CL9" s="20"/>
      <c r="CM9" s="21"/>
      <c r="CN9" s="20"/>
      <c r="CO9" s="20"/>
      <c r="CP9" s="20"/>
      <c r="CQ9" s="20"/>
      <c r="CR9" s="22"/>
      <c r="CS9" s="20"/>
      <c r="CT9" s="20"/>
      <c r="CU9" s="20"/>
      <c r="CV9" s="20"/>
      <c r="CW9" s="20"/>
      <c r="CX9" s="20"/>
      <c r="CY9" s="6" t="s">
        <v>1034</v>
      </c>
      <c r="CZ9" s="20"/>
      <c r="DA9" s="20"/>
      <c r="DB9" s="20"/>
      <c r="DC9" s="20"/>
      <c r="DD9" s="20"/>
      <c r="DE9" s="20"/>
      <c r="DF9" s="20"/>
      <c r="DG9" s="21"/>
      <c r="DH9" s="20"/>
      <c r="DI9" s="20"/>
      <c r="DJ9" s="20"/>
      <c r="DK9" s="20"/>
      <c r="DL9" s="22"/>
      <c r="DM9" s="20"/>
      <c r="DN9" s="20"/>
      <c r="DO9" s="20"/>
      <c r="DP9" s="20"/>
      <c r="DQ9" s="20"/>
      <c r="DR9" s="20"/>
      <c r="DS9" s="6"/>
      <c r="DT9" s="20"/>
      <c r="DU9" s="20"/>
      <c r="DV9" s="20"/>
      <c r="DW9" s="20"/>
      <c r="DX9" s="20"/>
      <c r="DY9" s="20"/>
      <c r="DZ9" s="20"/>
      <c r="EA9" s="21"/>
      <c r="EB9" s="20"/>
      <c r="EC9" s="20"/>
      <c r="ED9" s="20"/>
      <c r="EE9" s="20"/>
      <c r="EF9" s="22"/>
      <c r="EG9" s="20"/>
      <c r="EH9" s="20"/>
      <c r="EI9" s="20"/>
      <c r="EJ9" s="20"/>
      <c r="EK9" s="20"/>
      <c r="EL9" s="20"/>
      <c r="EM9" s="6"/>
      <c r="EN9" s="20"/>
      <c r="EO9" s="20"/>
      <c r="EP9" s="20"/>
      <c r="EQ9" s="20"/>
      <c r="ER9" s="20"/>
      <c r="ES9" s="20"/>
      <c r="ET9" s="20"/>
      <c r="EU9" s="21"/>
      <c r="EV9" s="20"/>
      <c r="EW9" s="20"/>
      <c r="EX9" s="20"/>
      <c r="EY9" s="20"/>
      <c r="EZ9" s="22"/>
      <c r="FA9" s="20"/>
      <c r="FB9" s="20"/>
      <c r="FC9" s="20"/>
      <c r="FD9" s="20"/>
      <c r="FE9" s="20"/>
      <c r="FF9" s="20"/>
      <c r="FG9" s="6"/>
      <c r="FH9" s="20"/>
      <c r="FI9" s="20"/>
      <c r="FJ9" s="20"/>
      <c r="FK9" s="20"/>
      <c r="FL9" s="20"/>
      <c r="FM9" s="20"/>
      <c r="FN9" s="20"/>
      <c r="FO9" s="21"/>
      <c r="FP9" s="20"/>
      <c r="FQ9" s="20"/>
      <c r="FR9" s="20"/>
      <c r="FS9" s="20"/>
      <c r="FT9" s="22"/>
      <c r="FU9" s="20"/>
      <c r="FV9" s="20"/>
      <c r="FW9" s="20"/>
      <c r="FX9" s="20"/>
      <c r="FY9" s="20"/>
      <c r="FZ9" s="20"/>
      <c r="GA9" s="6"/>
      <c r="GB9" s="20"/>
      <c r="GC9" s="20"/>
      <c r="GD9" s="20"/>
      <c r="GE9" s="20"/>
      <c r="GF9" s="20"/>
      <c r="GG9" s="20"/>
      <c r="GH9" s="20"/>
      <c r="GI9" s="21"/>
      <c r="GJ9" s="20"/>
      <c r="GK9" s="20"/>
      <c r="GL9" s="20"/>
      <c r="GM9" s="20"/>
      <c r="GN9" s="22"/>
      <c r="GO9" s="20"/>
      <c r="GP9" s="20"/>
      <c r="GQ9" s="20"/>
      <c r="GR9" s="20"/>
      <c r="GS9" s="20"/>
      <c r="GT9" s="20"/>
      <c r="GU9" s="6"/>
      <c r="GV9" s="20"/>
      <c r="GW9" s="20"/>
      <c r="GX9" s="20"/>
      <c r="GY9" s="20"/>
      <c r="GZ9" s="20"/>
      <c r="HA9" s="20"/>
      <c r="HB9" s="20"/>
      <c r="HC9" s="21"/>
      <c r="HD9" s="20"/>
      <c r="HE9" s="20"/>
      <c r="HF9" s="20"/>
      <c r="HG9" s="20"/>
      <c r="HH9" s="22"/>
      <c r="HI9" s="20"/>
      <c r="HJ9" s="20"/>
      <c r="HK9" s="20"/>
      <c r="HL9" s="20"/>
      <c r="HM9" s="20"/>
      <c r="HN9" s="20"/>
      <c r="HO9" s="6"/>
      <c r="HP9" s="20"/>
      <c r="HQ9" s="20"/>
      <c r="HR9" s="20"/>
      <c r="HS9" s="20"/>
      <c r="HT9" s="20"/>
      <c r="HU9" s="20"/>
      <c r="HV9" s="20"/>
      <c r="HW9" s="21"/>
      <c r="HX9" s="20"/>
      <c r="HY9" s="20"/>
      <c r="HZ9" s="20"/>
      <c r="IA9" s="20"/>
      <c r="IB9" s="22"/>
      <c r="IC9" s="20"/>
      <c r="ID9" s="20"/>
      <c r="IE9" s="20"/>
      <c r="IF9" s="20"/>
      <c r="IG9" s="20"/>
      <c r="IH9" s="20"/>
      <c r="II9" s="6"/>
      <c r="IJ9" s="20"/>
      <c r="IK9" s="20"/>
      <c r="IL9" s="20"/>
      <c r="IM9" s="20"/>
      <c r="IN9" s="20"/>
      <c r="IO9" s="20"/>
      <c r="IP9" s="20"/>
      <c r="IQ9" s="21"/>
      <c r="IR9" s="20"/>
      <c r="IS9" s="20"/>
      <c r="IT9" s="20"/>
      <c r="IU9" s="20"/>
      <c r="IV9" s="22"/>
      <c r="IW9" s="20"/>
      <c r="IX9" s="20"/>
      <c r="IY9" s="20"/>
      <c r="IZ9" s="20"/>
      <c r="JA9" s="20"/>
      <c r="JB9" s="20"/>
    </row>
    <row r="10" spans="1:262" ht="31.5" customHeight="1">
      <c r="A10" s="40" t="s">
        <v>128</v>
      </c>
      <c r="B10" s="40" t="s">
        <v>33</v>
      </c>
      <c r="C10" s="41" t="s">
        <v>31</v>
      </c>
      <c r="D10" s="40" t="s">
        <v>30</v>
      </c>
      <c r="E10" s="40" t="s">
        <v>25</v>
      </c>
      <c r="F10" s="40" t="s">
        <v>26</v>
      </c>
      <c r="G10" s="40" t="s">
        <v>27</v>
      </c>
      <c r="H10" s="40" t="s">
        <v>28</v>
      </c>
      <c r="I10" s="40" t="s">
        <v>29</v>
      </c>
      <c r="J10" s="40" t="s">
        <v>27</v>
      </c>
      <c r="K10" s="42" t="s">
        <v>101</v>
      </c>
      <c r="L10" s="43" t="s">
        <v>57</v>
      </c>
      <c r="M10" s="43" t="s">
        <v>102</v>
      </c>
      <c r="N10" s="43" t="s">
        <v>103</v>
      </c>
      <c r="O10" s="43" t="s">
        <v>104</v>
      </c>
      <c r="P10" s="44" t="s">
        <v>105</v>
      </c>
      <c r="Q10" s="45" t="s">
        <v>106</v>
      </c>
      <c r="R10" s="45" t="s">
        <v>58</v>
      </c>
      <c r="S10" s="45" t="s">
        <v>107</v>
      </c>
      <c r="T10" s="45" t="s">
        <v>108</v>
      </c>
      <c r="U10" s="45" t="s">
        <v>109</v>
      </c>
      <c r="V10" s="45" t="s">
        <v>132</v>
      </c>
      <c r="W10" s="41" t="s">
        <v>31</v>
      </c>
      <c r="X10" s="40" t="s">
        <v>30</v>
      </c>
      <c r="Y10" s="40" t="s">
        <v>25</v>
      </c>
      <c r="Z10" s="40" t="s">
        <v>26</v>
      </c>
      <c r="AA10" s="40" t="s">
        <v>27</v>
      </c>
      <c r="AB10" s="40" t="s">
        <v>28</v>
      </c>
      <c r="AC10" s="40" t="s">
        <v>29</v>
      </c>
      <c r="AD10" s="40" t="s">
        <v>27</v>
      </c>
      <c r="AE10" s="42" t="s">
        <v>101</v>
      </c>
      <c r="AF10" s="43" t="s">
        <v>57</v>
      </c>
      <c r="AG10" s="43" t="s">
        <v>102</v>
      </c>
      <c r="AH10" s="43" t="s">
        <v>103</v>
      </c>
      <c r="AI10" s="43" t="s">
        <v>104</v>
      </c>
      <c r="AJ10" s="44" t="s">
        <v>105</v>
      </c>
      <c r="AK10" s="45" t="s">
        <v>106</v>
      </c>
      <c r="AL10" s="45" t="s">
        <v>58</v>
      </c>
      <c r="AM10" s="45" t="s">
        <v>107</v>
      </c>
      <c r="AN10" s="45" t="s">
        <v>108</v>
      </c>
      <c r="AO10" s="45" t="s">
        <v>109</v>
      </c>
      <c r="AP10" s="45" t="s">
        <v>132</v>
      </c>
      <c r="AQ10" s="41" t="s">
        <v>31</v>
      </c>
      <c r="AR10" s="40" t="s">
        <v>30</v>
      </c>
      <c r="AS10" s="40" t="s">
        <v>25</v>
      </c>
      <c r="AT10" s="40" t="s">
        <v>26</v>
      </c>
      <c r="AU10" s="40" t="s">
        <v>27</v>
      </c>
      <c r="AV10" s="40" t="s">
        <v>28</v>
      </c>
      <c r="AW10" s="40" t="s">
        <v>29</v>
      </c>
      <c r="AX10" s="40" t="s">
        <v>27</v>
      </c>
      <c r="AY10" s="42" t="s">
        <v>101</v>
      </c>
      <c r="AZ10" s="43" t="s">
        <v>57</v>
      </c>
      <c r="BA10" s="43" t="s">
        <v>102</v>
      </c>
      <c r="BB10" s="43" t="s">
        <v>103</v>
      </c>
      <c r="BC10" s="43" t="s">
        <v>104</v>
      </c>
      <c r="BD10" s="44" t="s">
        <v>105</v>
      </c>
      <c r="BE10" s="45" t="s">
        <v>106</v>
      </c>
      <c r="BF10" s="45" t="s">
        <v>58</v>
      </c>
      <c r="BG10" s="45" t="s">
        <v>107</v>
      </c>
      <c r="BH10" s="45" t="s">
        <v>108</v>
      </c>
      <c r="BI10" s="45" t="s">
        <v>109</v>
      </c>
      <c r="BJ10" s="45" t="s">
        <v>132</v>
      </c>
      <c r="BK10" s="41" t="s">
        <v>31</v>
      </c>
      <c r="BL10" s="40" t="s">
        <v>30</v>
      </c>
      <c r="BM10" s="40" t="s">
        <v>25</v>
      </c>
      <c r="BN10" s="40" t="s">
        <v>26</v>
      </c>
      <c r="BO10" s="40" t="s">
        <v>27</v>
      </c>
      <c r="BP10" s="40" t="s">
        <v>28</v>
      </c>
      <c r="BQ10" s="40" t="s">
        <v>29</v>
      </c>
      <c r="BR10" s="40" t="s">
        <v>27</v>
      </c>
      <c r="BS10" s="42" t="s">
        <v>101</v>
      </c>
      <c r="BT10" s="43" t="s">
        <v>57</v>
      </c>
      <c r="BU10" s="43" t="s">
        <v>102</v>
      </c>
      <c r="BV10" s="43" t="s">
        <v>103</v>
      </c>
      <c r="BW10" s="43" t="s">
        <v>104</v>
      </c>
      <c r="BX10" s="44" t="s">
        <v>105</v>
      </c>
      <c r="BY10" s="45" t="s">
        <v>106</v>
      </c>
      <c r="BZ10" s="45" t="s">
        <v>58</v>
      </c>
      <c r="CA10" s="45" t="s">
        <v>107</v>
      </c>
      <c r="CB10" s="45" t="s">
        <v>108</v>
      </c>
      <c r="CC10" s="45" t="s">
        <v>109</v>
      </c>
      <c r="CD10" s="45" t="s">
        <v>132</v>
      </c>
      <c r="CE10" s="41" t="s">
        <v>31</v>
      </c>
      <c r="CF10" s="40" t="s">
        <v>30</v>
      </c>
      <c r="CG10" s="40" t="s">
        <v>25</v>
      </c>
      <c r="CH10" s="40" t="s">
        <v>26</v>
      </c>
      <c r="CI10" s="40" t="s">
        <v>27</v>
      </c>
      <c r="CJ10" s="40" t="s">
        <v>28</v>
      </c>
      <c r="CK10" s="40" t="s">
        <v>29</v>
      </c>
      <c r="CL10" s="40" t="s">
        <v>27</v>
      </c>
      <c r="CM10" s="42" t="s">
        <v>101</v>
      </c>
      <c r="CN10" s="43" t="s">
        <v>57</v>
      </c>
      <c r="CO10" s="43" t="s">
        <v>102</v>
      </c>
      <c r="CP10" s="43" t="s">
        <v>103</v>
      </c>
      <c r="CQ10" s="43" t="s">
        <v>104</v>
      </c>
      <c r="CR10" s="44" t="s">
        <v>105</v>
      </c>
      <c r="CS10" s="45" t="s">
        <v>106</v>
      </c>
      <c r="CT10" s="45" t="s">
        <v>58</v>
      </c>
      <c r="CU10" s="45" t="s">
        <v>107</v>
      </c>
      <c r="CV10" s="45" t="s">
        <v>108</v>
      </c>
      <c r="CW10" s="45" t="s">
        <v>109</v>
      </c>
      <c r="CX10" s="45" t="s">
        <v>132</v>
      </c>
      <c r="CY10" s="41" t="s">
        <v>31</v>
      </c>
      <c r="CZ10" s="40" t="s">
        <v>30</v>
      </c>
      <c r="DA10" s="40" t="s">
        <v>25</v>
      </c>
      <c r="DB10" s="40" t="s">
        <v>26</v>
      </c>
      <c r="DC10" s="40" t="s">
        <v>27</v>
      </c>
      <c r="DD10" s="40" t="s">
        <v>28</v>
      </c>
      <c r="DE10" s="40" t="s">
        <v>29</v>
      </c>
      <c r="DF10" s="40" t="s">
        <v>27</v>
      </c>
      <c r="DG10" s="42" t="s">
        <v>101</v>
      </c>
      <c r="DH10" s="43" t="s">
        <v>57</v>
      </c>
      <c r="DI10" s="43" t="s">
        <v>102</v>
      </c>
      <c r="DJ10" s="43" t="s">
        <v>103</v>
      </c>
      <c r="DK10" s="43" t="s">
        <v>104</v>
      </c>
      <c r="DL10" s="44" t="s">
        <v>105</v>
      </c>
      <c r="DM10" s="45" t="s">
        <v>106</v>
      </c>
      <c r="DN10" s="45" t="s">
        <v>58</v>
      </c>
      <c r="DO10" s="45" t="s">
        <v>107</v>
      </c>
      <c r="DP10" s="45" t="s">
        <v>108</v>
      </c>
      <c r="DQ10" s="45" t="s">
        <v>109</v>
      </c>
      <c r="DR10" s="45" t="s">
        <v>132</v>
      </c>
      <c r="DS10" s="41" t="s">
        <v>31</v>
      </c>
      <c r="DT10" s="40" t="s">
        <v>30</v>
      </c>
      <c r="DU10" s="40" t="s">
        <v>25</v>
      </c>
      <c r="DV10" s="40" t="s">
        <v>26</v>
      </c>
      <c r="DW10" s="40" t="s">
        <v>27</v>
      </c>
      <c r="DX10" s="40" t="s">
        <v>28</v>
      </c>
      <c r="DY10" s="40" t="s">
        <v>29</v>
      </c>
      <c r="DZ10" s="40" t="s">
        <v>27</v>
      </c>
      <c r="EA10" s="42" t="s">
        <v>101</v>
      </c>
      <c r="EB10" s="43" t="s">
        <v>57</v>
      </c>
      <c r="EC10" s="43" t="s">
        <v>102</v>
      </c>
      <c r="ED10" s="43" t="s">
        <v>103</v>
      </c>
      <c r="EE10" s="43" t="s">
        <v>104</v>
      </c>
      <c r="EF10" s="44" t="s">
        <v>105</v>
      </c>
      <c r="EG10" s="45" t="s">
        <v>106</v>
      </c>
      <c r="EH10" s="45" t="s">
        <v>58</v>
      </c>
      <c r="EI10" s="45" t="s">
        <v>107</v>
      </c>
      <c r="EJ10" s="45" t="s">
        <v>108</v>
      </c>
      <c r="EK10" s="45" t="s">
        <v>109</v>
      </c>
      <c r="EL10" s="45" t="s">
        <v>132</v>
      </c>
      <c r="EM10" s="41" t="s">
        <v>31</v>
      </c>
      <c r="EN10" s="40" t="s">
        <v>30</v>
      </c>
      <c r="EO10" s="40" t="s">
        <v>25</v>
      </c>
      <c r="EP10" s="40" t="s">
        <v>26</v>
      </c>
      <c r="EQ10" s="40" t="s">
        <v>27</v>
      </c>
      <c r="ER10" s="40" t="s">
        <v>28</v>
      </c>
      <c r="ES10" s="40" t="s">
        <v>29</v>
      </c>
      <c r="ET10" s="40" t="s">
        <v>27</v>
      </c>
      <c r="EU10" s="42" t="s">
        <v>101</v>
      </c>
      <c r="EV10" s="43" t="s">
        <v>57</v>
      </c>
      <c r="EW10" s="43" t="s">
        <v>102</v>
      </c>
      <c r="EX10" s="43" t="s">
        <v>103</v>
      </c>
      <c r="EY10" s="43" t="s">
        <v>104</v>
      </c>
      <c r="EZ10" s="44" t="s">
        <v>105</v>
      </c>
      <c r="FA10" s="45" t="s">
        <v>106</v>
      </c>
      <c r="FB10" s="45" t="s">
        <v>58</v>
      </c>
      <c r="FC10" s="45" t="s">
        <v>107</v>
      </c>
      <c r="FD10" s="45" t="s">
        <v>108</v>
      </c>
      <c r="FE10" s="45" t="s">
        <v>109</v>
      </c>
      <c r="FF10" s="45" t="s">
        <v>132</v>
      </c>
      <c r="FG10" s="41" t="s">
        <v>31</v>
      </c>
      <c r="FH10" s="40" t="s">
        <v>30</v>
      </c>
      <c r="FI10" s="40" t="s">
        <v>25</v>
      </c>
      <c r="FJ10" s="40" t="s">
        <v>26</v>
      </c>
      <c r="FK10" s="40" t="s">
        <v>27</v>
      </c>
      <c r="FL10" s="40" t="s">
        <v>28</v>
      </c>
      <c r="FM10" s="40" t="s">
        <v>29</v>
      </c>
      <c r="FN10" s="40" t="s">
        <v>27</v>
      </c>
      <c r="FO10" s="42" t="s">
        <v>101</v>
      </c>
      <c r="FP10" s="43" t="s">
        <v>57</v>
      </c>
      <c r="FQ10" s="43" t="s">
        <v>102</v>
      </c>
      <c r="FR10" s="43" t="s">
        <v>103</v>
      </c>
      <c r="FS10" s="43" t="s">
        <v>104</v>
      </c>
      <c r="FT10" s="44" t="s">
        <v>105</v>
      </c>
      <c r="FU10" s="45" t="s">
        <v>106</v>
      </c>
      <c r="FV10" s="45" t="s">
        <v>58</v>
      </c>
      <c r="FW10" s="45" t="s">
        <v>107</v>
      </c>
      <c r="FX10" s="45" t="s">
        <v>108</v>
      </c>
      <c r="FY10" s="45" t="s">
        <v>109</v>
      </c>
      <c r="FZ10" s="45" t="s">
        <v>132</v>
      </c>
      <c r="GA10" s="41" t="s">
        <v>31</v>
      </c>
      <c r="GB10" s="40" t="s">
        <v>30</v>
      </c>
      <c r="GC10" s="40" t="s">
        <v>25</v>
      </c>
      <c r="GD10" s="40" t="s">
        <v>26</v>
      </c>
      <c r="GE10" s="40" t="s">
        <v>27</v>
      </c>
      <c r="GF10" s="40" t="s">
        <v>28</v>
      </c>
      <c r="GG10" s="40" t="s">
        <v>29</v>
      </c>
      <c r="GH10" s="40" t="s">
        <v>27</v>
      </c>
      <c r="GI10" s="42" t="s">
        <v>101</v>
      </c>
      <c r="GJ10" s="43" t="s">
        <v>57</v>
      </c>
      <c r="GK10" s="43" t="s">
        <v>102</v>
      </c>
      <c r="GL10" s="43" t="s">
        <v>103</v>
      </c>
      <c r="GM10" s="43" t="s">
        <v>104</v>
      </c>
      <c r="GN10" s="44" t="s">
        <v>105</v>
      </c>
      <c r="GO10" s="45" t="s">
        <v>106</v>
      </c>
      <c r="GP10" s="45" t="s">
        <v>58</v>
      </c>
      <c r="GQ10" s="45" t="s">
        <v>107</v>
      </c>
      <c r="GR10" s="45" t="s">
        <v>108</v>
      </c>
      <c r="GS10" s="45" t="s">
        <v>109</v>
      </c>
      <c r="GT10" s="45" t="s">
        <v>132</v>
      </c>
      <c r="GU10" s="41" t="s">
        <v>31</v>
      </c>
      <c r="GV10" s="40" t="s">
        <v>30</v>
      </c>
      <c r="GW10" s="40" t="s">
        <v>25</v>
      </c>
      <c r="GX10" s="40" t="s">
        <v>26</v>
      </c>
      <c r="GY10" s="40" t="s">
        <v>27</v>
      </c>
      <c r="GZ10" s="40" t="s">
        <v>28</v>
      </c>
      <c r="HA10" s="40" t="s">
        <v>29</v>
      </c>
      <c r="HB10" s="40" t="s">
        <v>27</v>
      </c>
      <c r="HC10" s="42" t="s">
        <v>101</v>
      </c>
      <c r="HD10" s="43" t="s">
        <v>57</v>
      </c>
      <c r="HE10" s="43" t="s">
        <v>102</v>
      </c>
      <c r="HF10" s="43" t="s">
        <v>103</v>
      </c>
      <c r="HG10" s="43" t="s">
        <v>104</v>
      </c>
      <c r="HH10" s="44" t="s">
        <v>105</v>
      </c>
      <c r="HI10" s="45" t="s">
        <v>106</v>
      </c>
      <c r="HJ10" s="45" t="s">
        <v>58</v>
      </c>
      <c r="HK10" s="45" t="s">
        <v>107</v>
      </c>
      <c r="HL10" s="45" t="s">
        <v>108</v>
      </c>
      <c r="HM10" s="45" t="s">
        <v>109</v>
      </c>
      <c r="HN10" s="45" t="s">
        <v>132</v>
      </c>
      <c r="HO10" s="41" t="s">
        <v>31</v>
      </c>
      <c r="HP10" s="40" t="s">
        <v>30</v>
      </c>
      <c r="HQ10" s="40" t="s">
        <v>25</v>
      </c>
      <c r="HR10" s="40" t="s">
        <v>26</v>
      </c>
      <c r="HS10" s="40" t="s">
        <v>27</v>
      </c>
      <c r="HT10" s="40" t="s">
        <v>28</v>
      </c>
      <c r="HU10" s="40" t="s">
        <v>29</v>
      </c>
      <c r="HV10" s="40" t="s">
        <v>27</v>
      </c>
      <c r="HW10" s="42" t="s">
        <v>101</v>
      </c>
      <c r="HX10" s="43" t="s">
        <v>57</v>
      </c>
      <c r="HY10" s="43" t="s">
        <v>102</v>
      </c>
      <c r="HZ10" s="43" t="s">
        <v>103</v>
      </c>
      <c r="IA10" s="43" t="s">
        <v>104</v>
      </c>
      <c r="IB10" s="44" t="s">
        <v>105</v>
      </c>
      <c r="IC10" s="45" t="s">
        <v>106</v>
      </c>
      <c r="ID10" s="45" t="s">
        <v>58</v>
      </c>
      <c r="IE10" s="45" t="s">
        <v>107</v>
      </c>
      <c r="IF10" s="45" t="s">
        <v>108</v>
      </c>
      <c r="IG10" s="45" t="s">
        <v>109</v>
      </c>
      <c r="IH10" s="45" t="s">
        <v>132</v>
      </c>
      <c r="II10" s="41" t="s">
        <v>31</v>
      </c>
      <c r="IJ10" s="40" t="s">
        <v>30</v>
      </c>
      <c r="IK10" s="40" t="s">
        <v>25</v>
      </c>
      <c r="IL10" s="40" t="s">
        <v>26</v>
      </c>
      <c r="IM10" s="40" t="s">
        <v>27</v>
      </c>
      <c r="IN10" s="40" t="s">
        <v>28</v>
      </c>
      <c r="IO10" s="40" t="s">
        <v>29</v>
      </c>
      <c r="IP10" s="40" t="s">
        <v>27</v>
      </c>
      <c r="IQ10" s="42" t="s">
        <v>101</v>
      </c>
      <c r="IR10" s="43" t="s">
        <v>57</v>
      </c>
      <c r="IS10" s="43" t="s">
        <v>102</v>
      </c>
      <c r="IT10" s="43" t="s">
        <v>103</v>
      </c>
      <c r="IU10" s="43" t="s">
        <v>104</v>
      </c>
      <c r="IV10" s="44" t="s">
        <v>105</v>
      </c>
      <c r="IW10" s="45" t="s">
        <v>106</v>
      </c>
      <c r="IX10" s="45" t="s">
        <v>58</v>
      </c>
      <c r="IY10" s="45" t="s">
        <v>107</v>
      </c>
      <c r="IZ10" s="45" t="s">
        <v>108</v>
      </c>
      <c r="JA10" s="45" t="s">
        <v>109</v>
      </c>
      <c r="JB10" s="45" t="s">
        <v>132</v>
      </c>
    </row>
    <row r="11" spans="1:262" s="3" customFormat="1" ht="13.5" customHeight="1">
      <c r="A11" s="46" t="s">
        <v>288</v>
      </c>
      <c r="B11" s="1" t="s">
        <v>384</v>
      </c>
      <c r="C11" s="6"/>
      <c r="E11" s="29">
        <v>482577</v>
      </c>
      <c r="F11" s="47">
        <v>0.215</v>
      </c>
      <c r="G11" s="48">
        <v>0</v>
      </c>
      <c r="H11" s="1">
        <v>4</v>
      </c>
      <c r="I11" s="47">
        <v>0.25</v>
      </c>
      <c r="J11" s="48">
        <v>0</v>
      </c>
      <c r="K11" s="48"/>
      <c r="L11" s="48"/>
      <c r="M11" s="48"/>
      <c r="O11" s="48"/>
      <c r="P11" s="48"/>
      <c r="Q11" s="29"/>
      <c r="R11" s="48"/>
      <c r="S11" s="48"/>
      <c r="U11" s="48"/>
      <c r="V11" s="48"/>
      <c r="W11" s="6"/>
      <c r="Y11" s="29">
        <v>221836</v>
      </c>
      <c r="Z11" s="47">
        <v>0.17899999999999999</v>
      </c>
      <c r="AA11" s="47">
        <v>-3.1E-2</v>
      </c>
      <c r="AB11" s="1">
        <v>3</v>
      </c>
      <c r="AC11" s="47">
        <v>0.188</v>
      </c>
      <c r="AD11" s="47">
        <f>IF(AC11="","",AC11-I11)</f>
        <v>-6.2E-2</v>
      </c>
      <c r="AE11" s="29"/>
      <c r="AF11" s="48"/>
      <c r="AG11" s="48"/>
      <c r="AI11" s="48"/>
      <c r="AJ11" s="48"/>
      <c r="AK11" s="29"/>
      <c r="AM11" s="48"/>
      <c r="AO11" s="48"/>
      <c r="AP11" s="48"/>
      <c r="AQ11" s="6"/>
      <c r="AS11" s="10">
        <v>350525</v>
      </c>
      <c r="AT11" s="47">
        <v>0.21199999999999999</v>
      </c>
      <c r="AU11" s="47">
        <v>3.3000000000000002E-2</v>
      </c>
      <c r="AV11" s="89">
        <v>3</v>
      </c>
      <c r="AW11" s="47">
        <v>0.214</v>
      </c>
      <c r="AX11" s="47">
        <f>IF(AW11="","",AW11-AC11)</f>
        <v>2.5999999999999995E-2</v>
      </c>
      <c r="AY11" s="47"/>
      <c r="AZ11" s="48"/>
      <c r="BA11" s="48"/>
      <c r="BC11" s="48"/>
      <c r="BD11" s="48"/>
      <c r="BE11" s="29"/>
      <c r="BF11" s="48"/>
      <c r="BG11" s="48"/>
      <c r="BI11" s="48"/>
      <c r="BJ11" s="48"/>
      <c r="BK11" s="6"/>
      <c r="BM11" s="29">
        <v>292051</v>
      </c>
      <c r="BN11" s="47">
        <v>0.17499999999999999</v>
      </c>
      <c r="BO11" s="47">
        <v>-3.7000000000000005E-2</v>
      </c>
      <c r="BP11" s="1">
        <v>2</v>
      </c>
      <c r="BQ11" s="47">
        <f t="shared" ref="BQ11:BQ16" si="0">BP11/13</f>
        <v>0.15384615384615385</v>
      </c>
      <c r="BR11" s="47">
        <v>-6.0153846153846141E-2</v>
      </c>
      <c r="BS11" s="47"/>
      <c r="BT11" s="48"/>
      <c r="BU11" s="48"/>
      <c r="BW11" s="48"/>
      <c r="BX11" s="48"/>
      <c r="BY11" s="29"/>
      <c r="BZ11" s="48"/>
      <c r="CA11" s="48"/>
      <c r="CC11" s="48"/>
      <c r="CD11" s="48"/>
      <c r="CE11" s="29" t="s">
        <v>784</v>
      </c>
      <c r="CG11" s="29">
        <v>212781</v>
      </c>
      <c r="CH11" s="47">
        <v>0.123</v>
      </c>
      <c r="CI11" s="47">
        <v>-5.1999999999999998E-2</v>
      </c>
      <c r="CJ11" s="1">
        <v>2</v>
      </c>
      <c r="CK11" s="47">
        <v>0.154</v>
      </c>
      <c r="CL11" s="47">
        <v>0</v>
      </c>
      <c r="CM11" s="29"/>
      <c r="CN11" s="48"/>
      <c r="CO11" s="48"/>
      <c r="CR11" s="49"/>
      <c r="CS11" s="29"/>
      <c r="CT11" s="48"/>
      <c r="CU11" s="48"/>
      <c r="CW11" s="48"/>
      <c r="CX11" s="48"/>
      <c r="CY11" s="6"/>
      <c r="DA11" s="29">
        <v>267603</v>
      </c>
      <c r="DB11" s="47">
        <f>DA11/$CY$7</f>
        <v>0.14622755178151356</v>
      </c>
      <c r="DC11" s="47">
        <f>DB11-CH11</f>
        <v>2.3227551781513561E-2</v>
      </c>
      <c r="DD11" s="1">
        <v>2</v>
      </c>
      <c r="DE11" s="47">
        <f>DD11/$CY$3</f>
        <v>0.14285714285714285</v>
      </c>
      <c r="DF11" s="47">
        <f>DE11-CK11</f>
        <v>-1.1142857142857149E-2</v>
      </c>
      <c r="DG11" s="29"/>
      <c r="DH11" s="48"/>
      <c r="DI11" s="48"/>
      <c r="DL11" s="49"/>
      <c r="DM11" s="29"/>
      <c r="DN11" s="48"/>
      <c r="DO11" s="48"/>
      <c r="DQ11" s="48"/>
      <c r="DR11" s="48"/>
      <c r="DS11" s="6"/>
      <c r="DU11" s="29"/>
      <c r="DV11" s="47"/>
      <c r="DW11" s="47"/>
      <c r="DX11" s="1"/>
      <c r="DY11" s="47"/>
      <c r="DZ11" s="47"/>
      <c r="EA11" s="29"/>
      <c r="EC11" s="50"/>
      <c r="EF11" s="49"/>
      <c r="EG11" s="29"/>
      <c r="EH11" s="48"/>
      <c r="EI11" s="48"/>
      <c r="EK11" s="48"/>
      <c r="EL11" s="48"/>
      <c r="EM11" s="6"/>
      <c r="EO11" s="29"/>
      <c r="EP11" s="47"/>
      <c r="EQ11" s="47"/>
      <c r="ER11" s="1"/>
      <c r="ES11" s="47"/>
      <c r="ET11" s="47"/>
      <c r="EU11" s="29"/>
      <c r="EV11" s="48"/>
      <c r="EW11" s="48"/>
      <c r="EZ11" s="49"/>
      <c r="FA11" s="29"/>
      <c r="FB11" s="48"/>
      <c r="FC11" s="48"/>
      <c r="FE11" s="48"/>
      <c r="FF11" s="48"/>
      <c r="FG11" s="6"/>
      <c r="FI11" s="29"/>
      <c r="FJ11" s="47"/>
      <c r="FK11" s="47"/>
      <c r="FL11" s="1"/>
      <c r="FM11" s="47"/>
      <c r="FN11" s="47"/>
      <c r="FO11" s="29"/>
      <c r="FP11" s="48"/>
      <c r="FQ11" s="48"/>
      <c r="FT11" s="49"/>
      <c r="FU11" s="29"/>
      <c r="FV11" s="48"/>
      <c r="FW11" s="48"/>
      <c r="FY11" s="48"/>
      <c r="FZ11" s="48"/>
      <c r="GA11" s="6"/>
      <c r="GC11" s="1"/>
      <c r="GD11" s="47"/>
      <c r="GE11" s="1"/>
      <c r="GF11" s="1"/>
      <c r="GG11" s="47"/>
      <c r="GH11" s="1"/>
      <c r="GI11" s="51"/>
      <c r="GN11" s="49"/>
      <c r="GU11" s="6"/>
      <c r="GW11" s="1"/>
      <c r="GX11" s="47"/>
      <c r="GY11" s="1"/>
      <c r="GZ11" s="1"/>
      <c r="HA11" s="47"/>
      <c r="HB11" s="1"/>
      <c r="HC11" s="51"/>
      <c r="HH11" s="49"/>
      <c r="HO11" s="6"/>
      <c r="HQ11" s="1"/>
      <c r="HR11" s="47"/>
      <c r="HS11" s="1"/>
      <c r="HT11" s="1"/>
      <c r="HU11" s="47"/>
      <c r="HV11" s="1"/>
      <c r="HW11" s="51"/>
      <c r="IB11" s="49"/>
      <c r="II11" s="6"/>
      <c r="IK11" s="1"/>
      <c r="IL11" s="47"/>
      <c r="IM11" s="1"/>
      <c r="IN11" s="1"/>
      <c r="IO11" s="47"/>
      <c r="IP11" s="1"/>
      <c r="IQ11" s="51"/>
      <c r="IV11" s="49"/>
    </row>
    <row r="12" spans="1:262" s="3" customFormat="1" ht="13.5" customHeight="1">
      <c r="A12" s="46" t="s">
        <v>294</v>
      </c>
      <c r="B12" s="1" t="s">
        <v>385</v>
      </c>
      <c r="C12" s="6"/>
      <c r="E12" s="29">
        <v>129425</v>
      </c>
      <c r="F12" s="47">
        <v>5.7999999999999996E-2</v>
      </c>
      <c r="G12" s="48">
        <v>0</v>
      </c>
      <c r="H12" s="1">
        <v>1</v>
      </c>
      <c r="I12" s="47">
        <v>6.3E-2</v>
      </c>
      <c r="J12" s="48">
        <v>0</v>
      </c>
      <c r="K12" s="48"/>
      <c r="L12" s="48"/>
      <c r="M12" s="48"/>
      <c r="O12" s="48"/>
      <c r="P12" s="48"/>
      <c r="Q12" s="29"/>
      <c r="R12" s="48"/>
      <c r="S12" s="48"/>
      <c r="U12" s="48"/>
      <c r="V12" s="48"/>
      <c r="W12" s="6"/>
      <c r="Y12" s="29">
        <v>84153</v>
      </c>
      <c r="Z12" s="47">
        <v>6.8000000000000005E-2</v>
      </c>
      <c r="AA12" s="47">
        <v>0.01</v>
      </c>
      <c r="AB12" s="1">
        <v>1</v>
      </c>
      <c r="AC12" s="47">
        <v>6.3E-2</v>
      </c>
      <c r="AD12" s="47">
        <f t="shared" ref="AD12:AD19" si="1">IF(AC12="","",AC12-I12)</f>
        <v>0</v>
      </c>
      <c r="AE12" s="29"/>
      <c r="AF12" s="48"/>
      <c r="AG12" s="48"/>
      <c r="AI12" s="48"/>
      <c r="AJ12" s="48"/>
      <c r="AK12" s="29"/>
      <c r="AM12" s="48"/>
      <c r="AO12" s="48"/>
      <c r="AP12" s="48"/>
      <c r="AQ12" s="6"/>
      <c r="AS12" s="10">
        <v>94421</v>
      </c>
      <c r="AT12" s="47">
        <v>5.7000000000000002E-2</v>
      </c>
      <c r="AU12" s="47">
        <v>-1.1000000000000001E-2</v>
      </c>
      <c r="AV12" s="89">
        <v>1</v>
      </c>
      <c r="AW12" s="155">
        <v>7.0999999999999994E-2</v>
      </c>
      <c r="AX12" s="47">
        <f t="shared" ref="AX12:AX25" si="2">IF(AW12="","",AW12-AC12)</f>
        <v>7.9999999999999932E-3</v>
      </c>
      <c r="AY12" s="47"/>
      <c r="AZ12" s="48"/>
      <c r="BA12" s="48"/>
      <c r="BC12" s="48"/>
      <c r="BD12" s="48"/>
      <c r="BE12" s="29"/>
      <c r="BF12" s="48"/>
      <c r="BG12" s="48"/>
      <c r="BI12" s="48"/>
      <c r="BJ12" s="48"/>
      <c r="BK12" s="6"/>
      <c r="BM12" s="29">
        <v>101453</v>
      </c>
      <c r="BN12" s="47">
        <v>6.0999999999999999E-2</v>
      </c>
      <c r="BO12" s="47">
        <v>4.0000000000000001E-3</v>
      </c>
      <c r="BP12" s="1">
        <v>1</v>
      </c>
      <c r="BQ12" s="47">
        <f t="shared" si="0"/>
        <v>7.6923076923076927E-2</v>
      </c>
      <c r="BR12" s="47">
        <v>5.9230769230769337E-3</v>
      </c>
      <c r="BS12" s="47"/>
      <c r="BT12" s="48"/>
      <c r="BU12" s="48"/>
      <c r="BW12" s="48"/>
      <c r="BX12" s="48"/>
      <c r="BY12" s="29"/>
      <c r="BZ12" s="48"/>
      <c r="CA12" s="48"/>
      <c r="CC12" s="48"/>
      <c r="CD12" s="48"/>
      <c r="CE12" s="29" t="s">
        <v>785</v>
      </c>
      <c r="CG12" s="29">
        <v>116747</v>
      </c>
      <c r="CH12" s="47">
        <v>6.8000000000000005E-2</v>
      </c>
      <c r="CI12" s="47">
        <v>7.0000000000000001E-3</v>
      </c>
      <c r="CJ12" s="1">
        <v>1</v>
      </c>
      <c r="CK12" s="47">
        <v>7.6999999999999999E-2</v>
      </c>
      <c r="CL12" s="47">
        <v>0</v>
      </c>
      <c r="CM12" s="29"/>
      <c r="CN12" s="48"/>
      <c r="CO12" s="48"/>
      <c r="CR12" s="49"/>
      <c r="CS12" s="29"/>
      <c r="CT12" s="48"/>
      <c r="CU12" s="48"/>
      <c r="CW12" s="48"/>
      <c r="CX12" s="48"/>
      <c r="CY12" s="6"/>
      <c r="DA12" s="29">
        <v>115962</v>
      </c>
      <c r="DB12" s="47">
        <f>DA12/$CY$7</f>
        <v>6.3365654942911243E-2</v>
      </c>
      <c r="DC12" s="47">
        <f t="shared" ref="DC12:DC18" si="3">DB12-CH12</f>
        <v>-4.6343450570887623E-3</v>
      </c>
      <c r="DD12" s="1">
        <v>1</v>
      </c>
      <c r="DE12" s="47">
        <f t="shared" ref="DE12:DE25" si="4">DD12/$CY$3</f>
        <v>7.1428571428571425E-2</v>
      </c>
      <c r="DF12" s="47">
        <f t="shared" ref="DF12:DF25" si="5">DE12-CK12</f>
        <v>-5.5714285714285744E-3</v>
      </c>
      <c r="DG12" s="29"/>
      <c r="DH12" s="48"/>
      <c r="DI12" s="48"/>
      <c r="DL12" s="49"/>
      <c r="DM12" s="29"/>
      <c r="DN12" s="48"/>
      <c r="DO12" s="48"/>
      <c r="DQ12" s="48"/>
      <c r="DR12" s="48"/>
      <c r="DS12" s="6"/>
      <c r="DU12" s="29"/>
      <c r="DV12" s="47"/>
      <c r="DW12" s="47"/>
      <c r="DX12" s="1"/>
      <c r="DY12" s="47"/>
      <c r="DZ12" s="47"/>
      <c r="EA12" s="29"/>
      <c r="EC12" s="50"/>
      <c r="EF12" s="49"/>
      <c r="EG12" s="29"/>
      <c r="EH12" s="48"/>
      <c r="EI12" s="48"/>
      <c r="EK12" s="48"/>
      <c r="EL12" s="48"/>
      <c r="EM12" s="6"/>
      <c r="EO12" s="29"/>
      <c r="EP12" s="47"/>
      <c r="EQ12" s="47"/>
      <c r="ER12" s="1"/>
      <c r="ES12" s="47"/>
      <c r="ET12" s="47"/>
      <c r="EU12" s="29"/>
      <c r="EV12" s="48"/>
      <c r="EW12" s="48"/>
      <c r="EZ12" s="49"/>
      <c r="FA12" s="29"/>
      <c r="FB12" s="48"/>
      <c r="FC12" s="48"/>
      <c r="FE12" s="48"/>
      <c r="FF12" s="48"/>
      <c r="FG12" s="6"/>
      <c r="FI12" s="29"/>
      <c r="FJ12" s="47"/>
      <c r="FK12" s="47"/>
      <c r="FL12" s="1"/>
      <c r="FM12" s="47"/>
      <c r="FN12" s="47"/>
      <c r="FO12" s="29"/>
      <c r="FP12" s="48"/>
      <c r="FQ12" s="48"/>
      <c r="FT12" s="49"/>
      <c r="FU12" s="29"/>
      <c r="FV12" s="48"/>
      <c r="FW12" s="48"/>
      <c r="FY12" s="48"/>
      <c r="FZ12" s="48"/>
      <c r="GA12" s="6"/>
      <c r="GC12" s="29"/>
      <c r="GD12" s="47"/>
      <c r="GE12" s="1"/>
      <c r="GF12" s="1"/>
      <c r="GG12" s="47"/>
      <c r="GH12" s="1"/>
      <c r="GI12" s="51"/>
      <c r="GN12" s="49"/>
      <c r="GU12" s="6"/>
      <c r="GW12" s="29"/>
      <c r="GX12" s="47"/>
      <c r="GY12" s="1"/>
      <c r="GZ12" s="1"/>
      <c r="HA12" s="47"/>
      <c r="HB12" s="1"/>
      <c r="HC12" s="51"/>
      <c r="HH12" s="49"/>
      <c r="HO12" s="6"/>
      <c r="HQ12" s="29"/>
      <c r="HR12" s="47"/>
      <c r="HS12" s="1"/>
      <c r="HT12" s="1"/>
      <c r="HU12" s="47"/>
      <c r="HV12" s="1"/>
      <c r="HW12" s="51"/>
      <c r="IB12" s="49"/>
      <c r="II12" s="6"/>
      <c r="IK12" s="29"/>
      <c r="IL12" s="47"/>
      <c r="IM12" s="1"/>
      <c r="IN12" s="1"/>
      <c r="IO12" s="47"/>
      <c r="IP12" s="1"/>
      <c r="IQ12" s="51"/>
      <c r="IV12" s="49"/>
    </row>
    <row r="13" spans="1:262" s="3" customFormat="1" ht="13.5" customHeight="1">
      <c r="A13" s="46" t="s">
        <v>300</v>
      </c>
      <c r="B13" s="1" t="s">
        <v>386</v>
      </c>
      <c r="C13" s="6"/>
      <c r="E13" s="29">
        <v>548041</v>
      </c>
      <c r="F13" s="47">
        <v>0.24399999999999999</v>
      </c>
      <c r="G13" s="48">
        <v>0</v>
      </c>
      <c r="H13" s="1">
        <v>4</v>
      </c>
      <c r="I13" s="47">
        <v>0.25</v>
      </c>
      <c r="J13" s="48">
        <v>0</v>
      </c>
      <c r="K13" s="48"/>
      <c r="L13" s="48"/>
      <c r="M13" s="48"/>
      <c r="O13" s="48"/>
      <c r="P13" s="48"/>
      <c r="Q13" s="29"/>
      <c r="R13" s="48"/>
      <c r="S13" s="48"/>
      <c r="U13" s="48"/>
      <c r="V13" s="48"/>
      <c r="W13" s="6"/>
      <c r="Y13" s="29">
        <v>264640</v>
      </c>
      <c r="Z13" s="47">
        <v>0.21299999999999999</v>
      </c>
      <c r="AA13" s="47">
        <v>-3.1E-2</v>
      </c>
      <c r="AB13" s="1">
        <v>4</v>
      </c>
      <c r="AC13" s="47">
        <v>0.25</v>
      </c>
      <c r="AD13" s="47">
        <f t="shared" si="1"/>
        <v>0</v>
      </c>
      <c r="AE13" s="29"/>
      <c r="AF13" s="48"/>
      <c r="AG13" s="48"/>
      <c r="AI13" s="48"/>
      <c r="AJ13" s="48"/>
      <c r="AK13" s="29"/>
      <c r="AM13" s="48"/>
      <c r="AO13" s="48"/>
      <c r="AP13" s="48"/>
      <c r="AQ13" s="6"/>
      <c r="AS13" s="10">
        <v>387217</v>
      </c>
      <c r="AT13" s="47">
        <v>0.23399999999999999</v>
      </c>
      <c r="AU13" s="47">
        <v>2.1000000000000001E-2</v>
      </c>
      <c r="AV13" s="89">
        <v>4</v>
      </c>
      <c r="AW13" s="155">
        <v>0.28600000000000003</v>
      </c>
      <c r="AX13" s="47">
        <f t="shared" si="2"/>
        <v>3.6000000000000032E-2</v>
      </c>
      <c r="AY13" s="47"/>
      <c r="AZ13" s="48"/>
      <c r="BA13" s="48"/>
      <c r="BC13" s="48"/>
      <c r="BD13" s="48"/>
      <c r="BE13" s="29"/>
      <c r="BF13" s="48"/>
      <c r="BG13" s="48"/>
      <c r="BI13" s="48"/>
      <c r="BJ13" s="48"/>
      <c r="BK13" s="6"/>
      <c r="BM13" s="29">
        <v>316798</v>
      </c>
      <c r="BN13" s="47">
        <v>0.19</v>
      </c>
      <c r="BO13" s="47">
        <v>-4.4000000000000004E-2</v>
      </c>
      <c r="BP13" s="1">
        <v>3</v>
      </c>
      <c r="BQ13" s="47">
        <f t="shared" si="0"/>
        <v>0.23076923076923078</v>
      </c>
      <c r="BR13" s="47">
        <v>-5.523076923076925E-2</v>
      </c>
      <c r="BS13" s="47"/>
      <c r="BT13" s="48"/>
      <c r="BU13" s="48"/>
      <c r="BW13" s="48"/>
      <c r="BX13" s="48"/>
      <c r="BY13" s="29"/>
      <c r="BZ13" s="48"/>
      <c r="CA13" s="48"/>
      <c r="CC13" s="48"/>
      <c r="CD13" s="48"/>
      <c r="CE13" s="29" t="s">
        <v>786</v>
      </c>
      <c r="CG13" s="29">
        <v>339895</v>
      </c>
      <c r="CH13" s="47">
        <v>0.19700000000000001</v>
      </c>
      <c r="CI13" s="47">
        <v>6.0000000000000001E-3</v>
      </c>
      <c r="CJ13" s="1">
        <v>3</v>
      </c>
      <c r="CK13" s="47">
        <v>0.23100000000000001</v>
      </c>
      <c r="CL13" s="47">
        <v>0</v>
      </c>
      <c r="CM13" s="29"/>
      <c r="CN13" s="48"/>
      <c r="CO13" s="48"/>
      <c r="CR13" s="49"/>
      <c r="CS13" s="29"/>
      <c r="CT13" s="48"/>
      <c r="CU13" s="48"/>
      <c r="CW13" s="48"/>
      <c r="CX13" s="48"/>
      <c r="CY13" s="6"/>
      <c r="DA13" s="29">
        <v>247477</v>
      </c>
      <c r="DB13" s="47">
        <f>DA13/$CY$7</f>
        <v>0.13523000800526763</v>
      </c>
      <c r="DC13" s="47">
        <f t="shared" si="3"/>
        <v>-6.1769991994732376E-2</v>
      </c>
      <c r="DD13" s="1">
        <v>2</v>
      </c>
      <c r="DE13" s="47">
        <f t="shared" si="4"/>
        <v>0.14285714285714285</v>
      </c>
      <c r="DF13" s="47">
        <f t="shared" si="5"/>
        <v>-8.8142857142857162E-2</v>
      </c>
      <c r="DG13" s="29"/>
      <c r="DH13" s="48"/>
      <c r="DI13" s="48"/>
      <c r="DL13" s="49"/>
      <c r="DM13" s="29"/>
      <c r="DN13" s="48"/>
      <c r="DO13" s="48"/>
      <c r="DQ13" s="48"/>
      <c r="DR13" s="48"/>
      <c r="DS13" s="6"/>
      <c r="DU13" s="29"/>
      <c r="DV13" s="47"/>
      <c r="DW13" s="47"/>
      <c r="DX13" s="1"/>
      <c r="DY13" s="47"/>
      <c r="DZ13" s="47"/>
      <c r="EA13" s="29"/>
      <c r="EC13" s="50"/>
      <c r="EF13" s="49"/>
      <c r="EG13" s="29"/>
      <c r="EH13" s="48"/>
      <c r="EI13" s="48"/>
      <c r="EK13" s="48"/>
      <c r="EL13" s="48"/>
      <c r="EM13" s="6"/>
      <c r="EO13" s="29"/>
      <c r="EP13" s="47"/>
      <c r="EQ13" s="47"/>
      <c r="ER13" s="1"/>
      <c r="ES13" s="47"/>
      <c r="ET13" s="47"/>
      <c r="EU13" s="29"/>
      <c r="EV13" s="48"/>
      <c r="EW13" s="48"/>
      <c r="EZ13" s="49"/>
      <c r="FA13" s="29"/>
      <c r="FB13" s="48"/>
      <c r="FC13" s="48"/>
      <c r="FE13" s="48"/>
      <c r="FF13" s="48"/>
      <c r="FG13" s="6"/>
      <c r="FI13" s="29"/>
      <c r="FJ13" s="47"/>
      <c r="FK13" s="47"/>
      <c r="FL13" s="1"/>
      <c r="FM13" s="47"/>
      <c r="FN13" s="47"/>
      <c r="FO13" s="29"/>
      <c r="FP13" s="48"/>
      <c r="FQ13" s="48"/>
      <c r="FT13" s="49"/>
      <c r="FU13" s="29"/>
      <c r="FV13" s="48"/>
      <c r="FW13" s="48"/>
      <c r="FY13" s="48"/>
      <c r="FZ13" s="48"/>
      <c r="GA13" s="6"/>
      <c r="GB13" s="52"/>
      <c r="GC13" s="52"/>
      <c r="GD13" s="53"/>
      <c r="GE13" s="1"/>
      <c r="GF13" s="54"/>
      <c r="GG13" s="53"/>
      <c r="GH13" s="1"/>
      <c r="GI13" s="55"/>
      <c r="GJ13" s="1"/>
      <c r="GK13" s="1"/>
      <c r="GL13" s="1"/>
      <c r="GM13" s="1"/>
      <c r="GN13" s="56"/>
      <c r="GO13" s="1"/>
      <c r="GP13" s="1"/>
      <c r="GQ13" s="1"/>
      <c r="GR13" s="1"/>
      <c r="GS13" s="1"/>
      <c r="GT13" s="1"/>
      <c r="GU13" s="6"/>
      <c r="GV13" s="52"/>
      <c r="GW13" s="52"/>
      <c r="GX13" s="53"/>
      <c r="GY13" s="1"/>
      <c r="GZ13" s="54"/>
      <c r="HA13" s="53"/>
      <c r="HB13" s="1"/>
      <c r="HC13" s="55"/>
      <c r="HD13" s="1"/>
      <c r="HE13" s="1"/>
      <c r="HF13" s="1"/>
      <c r="HG13" s="1"/>
      <c r="HH13" s="56"/>
      <c r="HI13" s="1"/>
      <c r="HJ13" s="1"/>
      <c r="HK13" s="1"/>
      <c r="HL13" s="1"/>
      <c r="HM13" s="1"/>
      <c r="HN13" s="1"/>
      <c r="HO13" s="6"/>
      <c r="HP13" s="52"/>
      <c r="HQ13" s="52"/>
      <c r="HR13" s="53"/>
      <c r="HS13" s="1"/>
      <c r="HT13" s="54"/>
      <c r="HU13" s="53"/>
      <c r="HV13" s="1"/>
      <c r="HW13" s="55"/>
      <c r="HX13" s="1"/>
      <c r="HY13" s="1"/>
      <c r="HZ13" s="1"/>
      <c r="IA13" s="1"/>
      <c r="IB13" s="56"/>
      <c r="IC13" s="1"/>
      <c r="ID13" s="1"/>
      <c r="IE13" s="1"/>
      <c r="IF13" s="1"/>
      <c r="IG13" s="1"/>
      <c r="IH13" s="1"/>
      <c r="II13" s="6"/>
      <c r="IJ13" s="52"/>
      <c r="IK13" s="52"/>
      <c r="IL13" s="53"/>
      <c r="IM13" s="1"/>
      <c r="IN13" s="54"/>
      <c r="IO13" s="53"/>
      <c r="IP13" s="1"/>
      <c r="IQ13" s="55"/>
      <c r="IR13" s="1"/>
      <c r="IS13" s="1"/>
      <c r="IT13" s="1"/>
      <c r="IU13" s="1"/>
      <c r="IV13" s="56"/>
      <c r="IW13" s="1"/>
      <c r="IX13" s="1"/>
      <c r="IY13" s="1"/>
      <c r="IZ13" s="1"/>
      <c r="JA13" s="1"/>
      <c r="JB13" s="1"/>
    </row>
    <row r="14" spans="1:262" s="3" customFormat="1" ht="13.5" customHeight="1">
      <c r="A14" s="46" t="s">
        <v>310</v>
      </c>
      <c r="B14" s="1" t="s">
        <v>388</v>
      </c>
      <c r="C14" s="6"/>
      <c r="E14" s="29">
        <v>453729</v>
      </c>
      <c r="F14" s="47">
        <v>0.20199999999999999</v>
      </c>
      <c r="G14" s="48">
        <v>0</v>
      </c>
      <c r="H14" s="1">
        <v>4</v>
      </c>
      <c r="I14" s="47">
        <v>0.25</v>
      </c>
      <c r="J14" s="48">
        <v>0</v>
      </c>
      <c r="K14" s="48"/>
      <c r="L14" s="48"/>
      <c r="M14" s="48"/>
      <c r="O14" s="48"/>
      <c r="P14" s="48"/>
      <c r="Q14" s="29"/>
      <c r="R14" s="48"/>
      <c r="S14" s="48"/>
      <c r="U14" s="48"/>
      <c r="V14" s="48"/>
      <c r="W14" s="6"/>
      <c r="Y14" s="29">
        <v>313960</v>
      </c>
      <c r="Z14" s="47">
        <v>0.253</v>
      </c>
      <c r="AA14" s="47">
        <v>5.0999999999999997E-2</v>
      </c>
      <c r="AB14" s="1">
        <v>4</v>
      </c>
      <c r="AC14" s="47">
        <v>0.25</v>
      </c>
      <c r="AD14" s="47">
        <f t="shared" si="1"/>
        <v>0</v>
      </c>
      <c r="AE14" s="29"/>
      <c r="AF14" s="48"/>
      <c r="AG14" s="48"/>
      <c r="AI14" s="48"/>
      <c r="AJ14" s="48"/>
      <c r="AK14" s="29"/>
      <c r="AM14" s="48"/>
      <c r="AO14" s="48"/>
      <c r="AP14" s="48"/>
      <c r="AQ14" s="6"/>
      <c r="AS14" s="10">
        <v>392771</v>
      </c>
      <c r="AT14" s="47">
        <v>0.23699999999999999</v>
      </c>
      <c r="AU14" s="47">
        <v>-1.6E-2</v>
      </c>
      <c r="AV14" s="89">
        <v>4</v>
      </c>
      <c r="AW14" s="47">
        <v>0.28600000000000003</v>
      </c>
      <c r="AX14" s="47">
        <f t="shared" si="2"/>
        <v>3.6000000000000032E-2</v>
      </c>
      <c r="AY14" s="47"/>
      <c r="AZ14" s="48"/>
      <c r="BA14" s="48"/>
      <c r="BC14" s="48"/>
      <c r="BD14" s="48"/>
      <c r="BE14" s="29"/>
      <c r="BF14" s="48"/>
      <c r="BG14" s="48"/>
      <c r="BI14" s="48"/>
      <c r="BJ14" s="48"/>
      <c r="BK14" s="6"/>
      <c r="BM14" s="29">
        <v>386416</v>
      </c>
      <c r="BN14" s="47">
        <v>0.23199999999999998</v>
      </c>
      <c r="BO14" s="47">
        <v>5.0000000000000001E-3</v>
      </c>
      <c r="BP14" s="1">
        <v>3</v>
      </c>
      <c r="BQ14" s="47">
        <f t="shared" si="0"/>
        <v>0.23076923076923078</v>
      </c>
      <c r="BR14" s="47">
        <v>-5.523076923076925E-2</v>
      </c>
      <c r="BS14" s="47"/>
      <c r="BT14" s="48"/>
      <c r="BU14" s="48"/>
      <c r="BW14" s="48"/>
      <c r="BX14" s="48"/>
      <c r="BY14" s="29"/>
      <c r="BZ14" s="48"/>
      <c r="CA14" s="48"/>
      <c r="CC14" s="48"/>
      <c r="CD14" s="48"/>
      <c r="CE14" s="29" t="s">
        <v>787</v>
      </c>
      <c r="CG14" s="29">
        <v>390376</v>
      </c>
      <c r="CH14" s="47">
        <v>0.22600000000000001</v>
      </c>
      <c r="CI14" s="47">
        <v>-6.0000000000000001E-3</v>
      </c>
      <c r="CJ14" s="1">
        <v>3</v>
      </c>
      <c r="CK14" s="47">
        <v>0.23100000000000001</v>
      </c>
      <c r="CL14" s="47">
        <v>0</v>
      </c>
      <c r="CM14" s="29"/>
      <c r="CN14" s="48"/>
      <c r="CO14" s="48"/>
      <c r="CR14" s="49"/>
      <c r="CS14" s="29"/>
      <c r="CT14" s="48"/>
      <c r="CU14" s="48"/>
      <c r="CW14" s="48"/>
      <c r="CX14" s="48"/>
      <c r="DA14" s="6">
        <v>380460</v>
      </c>
      <c r="DB14" s="47">
        <f>DA14/$CY$7</f>
        <v>0.20789652713457865</v>
      </c>
      <c r="DC14" s="47">
        <f t="shared" si="3"/>
        <v>-1.8103472865421355E-2</v>
      </c>
      <c r="DD14" s="1">
        <v>3</v>
      </c>
      <c r="DE14" s="47">
        <f t="shared" si="4"/>
        <v>0.21428571428571427</v>
      </c>
      <c r="DF14" s="47">
        <f t="shared" si="5"/>
        <v>-1.6714285714285737E-2</v>
      </c>
      <c r="DG14" s="29"/>
      <c r="DH14" s="48"/>
      <c r="DI14" s="48"/>
      <c r="DL14" s="49"/>
      <c r="DM14" s="29"/>
      <c r="DN14" s="48"/>
      <c r="DO14" s="48"/>
      <c r="DQ14" s="48"/>
      <c r="DR14" s="48"/>
      <c r="DS14" s="6"/>
      <c r="DU14" s="29"/>
      <c r="DV14" s="47"/>
      <c r="DW14" s="47"/>
      <c r="DX14" s="1"/>
      <c r="DY14" s="47"/>
      <c r="DZ14" s="47"/>
      <c r="EA14" s="29"/>
      <c r="EC14" s="50"/>
      <c r="EF14" s="49"/>
      <c r="EG14" s="29"/>
      <c r="EH14" s="48"/>
      <c r="EI14" s="48"/>
      <c r="EK14" s="48"/>
      <c r="EL14" s="48"/>
      <c r="EM14" s="6"/>
      <c r="EO14" s="29"/>
      <c r="EP14" s="47"/>
      <c r="EQ14" s="47"/>
      <c r="ER14" s="1"/>
      <c r="ES14" s="47"/>
      <c r="ET14" s="47"/>
      <c r="EU14" s="29"/>
      <c r="EV14" s="48"/>
      <c r="EW14" s="48"/>
      <c r="EZ14" s="49"/>
      <c r="FA14" s="29"/>
      <c r="FB14" s="48"/>
      <c r="FC14" s="48"/>
      <c r="FE14" s="48"/>
      <c r="FF14" s="48"/>
      <c r="FG14" s="6"/>
      <c r="FI14" s="29"/>
      <c r="FJ14" s="47"/>
      <c r="FK14" s="47"/>
      <c r="FL14" s="1"/>
      <c r="FM14" s="47"/>
      <c r="FN14" s="47"/>
      <c r="FO14" s="29"/>
      <c r="FP14" s="48"/>
      <c r="FQ14" s="48"/>
      <c r="FT14" s="49"/>
      <c r="FU14" s="29"/>
      <c r="FV14" s="48"/>
      <c r="FW14" s="48"/>
      <c r="FY14" s="48"/>
      <c r="FZ14" s="48"/>
      <c r="GA14" s="6"/>
      <c r="GC14" s="29"/>
      <c r="GD14" s="47"/>
      <c r="GE14" s="1"/>
      <c r="GF14" s="57"/>
      <c r="GG14" s="47"/>
      <c r="GH14" s="1"/>
      <c r="GI14" s="51"/>
      <c r="GN14" s="49"/>
      <c r="GU14" s="6"/>
      <c r="GW14" s="29"/>
      <c r="GX14" s="47"/>
      <c r="GY14" s="1"/>
      <c r="GZ14" s="57"/>
      <c r="HA14" s="47"/>
      <c r="HB14" s="1"/>
      <c r="HC14" s="51"/>
      <c r="HH14" s="49"/>
      <c r="HO14" s="6"/>
      <c r="HQ14" s="29"/>
      <c r="HR14" s="47"/>
      <c r="HS14" s="1"/>
      <c r="HT14" s="57"/>
      <c r="HU14" s="47"/>
      <c r="HV14" s="1"/>
      <c r="HW14" s="51"/>
      <c r="IB14" s="49"/>
      <c r="II14" s="6"/>
      <c r="IK14" s="29"/>
      <c r="IL14" s="47"/>
      <c r="IM14" s="1"/>
      <c r="IN14" s="57"/>
      <c r="IO14" s="47"/>
      <c r="IP14" s="1"/>
      <c r="IQ14" s="51"/>
      <c r="IV14" s="49"/>
    </row>
    <row r="15" spans="1:262" s="3" customFormat="1" ht="13.5" customHeight="1">
      <c r="A15" s="46" t="s">
        <v>315</v>
      </c>
      <c r="B15" s="1" t="s">
        <v>389</v>
      </c>
      <c r="C15" s="6"/>
      <c r="E15" s="29">
        <v>236490</v>
      </c>
      <c r="F15" s="47">
        <v>0.105</v>
      </c>
      <c r="G15" s="48">
        <v>0</v>
      </c>
      <c r="H15" s="1">
        <v>2</v>
      </c>
      <c r="I15" s="47">
        <v>0.125</v>
      </c>
      <c r="J15" s="48">
        <v>0</v>
      </c>
      <c r="K15" s="48"/>
      <c r="L15" s="48"/>
      <c r="M15" s="48"/>
      <c r="O15" s="48"/>
      <c r="P15" s="48"/>
      <c r="Q15" s="29"/>
      <c r="R15" s="48"/>
      <c r="S15" s="48"/>
      <c r="U15" s="48"/>
      <c r="V15" s="48"/>
      <c r="W15" s="6"/>
      <c r="Y15" s="29">
        <v>112757</v>
      </c>
      <c r="Z15" s="47">
        <v>9.0999999999999998E-2</v>
      </c>
      <c r="AA15" s="47">
        <v>-1.3999999999999999E-2</v>
      </c>
      <c r="AB15" s="1">
        <v>1</v>
      </c>
      <c r="AC15" s="47">
        <v>6.3E-2</v>
      </c>
      <c r="AD15" s="47">
        <f>IF(AC15="","",AC15-I15)</f>
        <v>-6.2E-2</v>
      </c>
      <c r="AE15" s="29"/>
      <c r="AF15" s="48"/>
      <c r="AG15" s="48"/>
      <c r="AI15" s="48"/>
      <c r="AJ15" s="48"/>
      <c r="AK15" s="29"/>
      <c r="AM15" s="48"/>
      <c r="AO15" s="48"/>
      <c r="AP15" s="48"/>
      <c r="AQ15" s="6"/>
      <c r="AS15" s="10">
        <v>151291</v>
      </c>
      <c r="AT15" s="47">
        <v>9.0999999999999998E-2</v>
      </c>
      <c r="AU15" s="47">
        <v>0</v>
      </c>
      <c r="AV15" s="89">
        <v>1</v>
      </c>
      <c r="AW15" s="47">
        <v>7.0999999999999994E-2</v>
      </c>
      <c r="AX15" s="47">
        <f t="shared" si="2"/>
        <v>7.9999999999999932E-3</v>
      </c>
      <c r="AY15" s="47"/>
      <c r="AZ15" s="48"/>
      <c r="BA15" s="48"/>
      <c r="BC15" s="48"/>
      <c r="BD15" s="48"/>
      <c r="BE15" s="29"/>
      <c r="BF15" s="48"/>
      <c r="BG15" s="48"/>
      <c r="BI15" s="48"/>
      <c r="BJ15" s="48"/>
      <c r="BK15" s="6"/>
      <c r="BM15" s="29">
        <v>98690</v>
      </c>
      <c r="BN15" s="47">
        <v>5.9000000000000004E-2</v>
      </c>
      <c r="BO15" s="47">
        <v>-3.2000000000000001E-2</v>
      </c>
      <c r="BP15" s="1">
        <v>0</v>
      </c>
      <c r="BQ15" s="47">
        <f t="shared" si="0"/>
        <v>0</v>
      </c>
      <c r="BR15" s="47">
        <v>-7.0999999999999994E-2</v>
      </c>
      <c r="BS15" s="47"/>
      <c r="BT15" s="48"/>
      <c r="BU15" s="48"/>
      <c r="BW15" s="48"/>
      <c r="BX15" s="48"/>
      <c r="BY15" s="29"/>
      <c r="BZ15" s="48"/>
      <c r="CA15" s="48"/>
      <c r="CC15" s="48"/>
      <c r="CD15" s="48"/>
      <c r="CE15" s="29" t="s">
        <v>788</v>
      </c>
      <c r="CG15" s="29">
        <v>161074</v>
      </c>
      <c r="CH15" s="47">
        <v>9.2999999999999999E-2</v>
      </c>
      <c r="CI15" s="47">
        <v>3.4000000000000002E-2</v>
      </c>
      <c r="CJ15" s="1">
        <v>1</v>
      </c>
      <c r="CK15" s="47">
        <v>7.6999999999999999E-2</v>
      </c>
      <c r="CL15" s="47">
        <v>7.6999999999999999E-2</v>
      </c>
      <c r="CM15" s="29"/>
      <c r="CN15" s="48"/>
      <c r="CO15" s="48"/>
      <c r="CR15" s="49"/>
      <c r="CS15" s="29"/>
      <c r="CT15" s="48"/>
      <c r="CU15" s="48"/>
      <c r="CW15" s="48"/>
      <c r="CX15" s="48"/>
      <c r="CY15" s="6"/>
      <c r="DA15" s="29">
        <v>126063</v>
      </c>
      <c r="DB15" s="47">
        <f>DA15/$CY$7</f>
        <v>6.8885191347753741E-2</v>
      </c>
      <c r="DC15" s="47">
        <f t="shared" si="3"/>
        <v>-2.4114808652246258E-2</v>
      </c>
      <c r="DD15" s="1">
        <v>1</v>
      </c>
      <c r="DE15" s="47">
        <f t="shared" si="4"/>
        <v>7.1428571428571425E-2</v>
      </c>
      <c r="DF15" s="47">
        <f t="shared" si="5"/>
        <v>-5.5714285714285744E-3</v>
      </c>
      <c r="DG15" s="29"/>
      <c r="DH15" s="48"/>
      <c r="DI15" s="48"/>
      <c r="DL15" s="49"/>
      <c r="DM15" s="29"/>
      <c r="DN15" s="48"/>
      <c r="DO15" s="48"/>
      <c r="DQ15" s="48"/>
      <c r="DR15" s="48"/>
      <c r="DS15" s="6"/>
      <c r="DU15" s="29"/>
      <c r="DV15" s="47"/>
      <c r="DW15" s="47"/>
      <c r="DX15" s="1"/>
      <c r="DY15" s="47"/>
      <c r="DZ15" s="47"/>
      <c r="EA15" s="29"/>
      <c r="EC15" s="50"/>
      <c r="EF15" s="49"/>
      <c r="EG15" s="29"/>
      <c r="EH15" s="48"/>
      <c r="EI15" s="48"/>
      <c r="EK15" s="48"/>
      <c r="EL15" s="48"/>
      <c r="EM15" s="6"/>
      <c r="EO15" s="29"/>
      <c r="EP15" s="47"/>
      <c r="EQ15" s="47"/>
      <c r="ER15" s="1"/>
      <c r="ES15" s="47"/>
      <c r="ET15" s="47"/>
      <c r="EU15" s="29"/>
      <c r="EV15" s="48"/>
      <c r="EW15" s="48"/>
      <c r="EZ15" s="49"/>
      <c r="FA15" s="29"/>
      <c r="FB15" s="48"/>
      <c r="FC15" s="48"/>
      <c r="FE15" s="48"/>
      <c r="FF15" s="48"/>
      <c r="FG15" s="6"/>
      <c r="FI15" s="29"/>
      <c r="FJ15" s="47"/>
      <c r="FK15" s="47"/>
      <c r="FL15" s="1"/>
      <c r="FM15" s="47"/>
      <c r="FN15" s="47"/>
      <c r="FO15" s="29"/>
      <c r="FP15" s="48"/>
      <c r="FQ15" s="48"/>
      <c r="FT15" s="49"/>
      <c r="FU15" s="29"/>
      <c r="FV15" s="48"/>
      <c r="FW15" s="48"/>
      <c r="FY15" s="48"/>
      <c r="FZ15" s="48"/>
      <c r="GA15" s="6"/>
      <c r="GC15" s="29"/>
      <c r="GD15" s="47"/>
      <c r="GE15" s="1"/>
      <c r="GF15" s="57"/>
      <c r="GG15" s="47"/>
      <c r="GH15" s="1"/>
      <c r="GI15" s="51"/>
      <c r="GN15" s="49"/>
      <c r="GU15" s="6"/>
      <c r="GW15" s="29"/>
      <c r="GX15" s="47"/>
      <c r="GY15" s="1"/>
      <c r="GZ15" s="57"/>
      <c r="HA15" s="47"/>
      <c r="HB15" s="1"/>
      <c r="HC15" s="51"/>
      <c r="HH15" s="49"/>
      <c r="HO15" s="6"/>
      <c r="HQ15" s="29"/>
      <c r="HR15" s="47"/>
      <c r="HS15" s="1"/>
      <c r="HT15" s="57"/>
      <c r="HU15" s="47"/>
      <c r="HV15" s="1"/>
      <c r="HW15" s="51"/>
      <c r="IB15" s="49"/>
      <c r="II15" s="6"/>
      <c r="IK15" s="29"/>
      <c r="IL15" s="47"/>
      <c r="IM15" s="1"/>
      <c r="IN15" s="57"/>
      <c r="IO15" s="47"/>
      <c r="IP15" s="1"/>
      <c r="IQ15" s="51"/>
      <c r="IV15" s="49"/>
    </row>
    <row r="16" spans="1:262" s="3" customFormat="1" ht="13.5" customHeight="1">
      <c r="A16" s="46" t="s">
        <v>321</v>
      </c>
      <c r="B16" s="1" t="s">
        <v>399</v>
      </c>
      <c r="C16" s="6"/>
      <c r="E16" s="29">
        <v>63279</v>
      </c>
      <c r="F16" s="47">
        <v>2.7999999999999997E-2</v>
      </c>
      <c r="G16" s="48">
        <v>0</v>
      </c>
      <c r="H16" s="1">
        <v>0</v>
      </c>
      <c r="I16" s="47">
        <v>0</v>
      </c>
      <c r="J16" s="48">
        <v>0</v>
      </c>
      <c r="K16" s="48"/>
      <c r="L16" s="48"/>
      <c r="M16" s="48"/>
      <c r="O16" s="48"/>
      <c r="P16" s="48"/>
      <c r="Q16" s="29"/>
      <c r="R16" s="48"/>
      <c r="S16" s="48"/>
      <c r="U16" s="48"/>
      <c r="V16" s="48"/>
      <c r="W16" s="6"/>
      <c r="Y16" s="29">
        <v>29637</v>
      </c>
      <c r="Z16" s="47">
        <v>2.4E-2</v>
      </c>
      <c r="AA16" s="47">
        <v>-4.0000000000000001E-3</v>
      </c>
      <c r="AB16" s="1">
        <v>1</v>
      </c>
      <c r="AC16" s="47">
        <v>6.3E-2</v>
      </c>
      <c r="AD16" s="47">
        <f>IF(AC16="","",AC16-I16)</f>
        <v>6.3E-2</v>
      </c>
      <c r="AE16" s="29"/>
      <c r="AF16" s="48"/>
      <c r="AG16" s="48"/>
      <c r="AI16" s="48"/>
      <c r="AJ16" s="48"/>
      <c r="AK16" s="29"/>
      <c r="AM16" s="48"/>
      <c r="AO16" s="48"/>
      <c r="AP16" s="48"/>
      <c r="AQ16" s="6"/>
      <c r="AS16" s="10">
        <v>70845</v>
      </c>
      <c r="AT16" s="47">
        <v>4.2999999999999997E-2</v>
      </c>
      <c r="AU16" s="47">
        <v>1.9E-2</v>
      </c>
      <c r="AV16" s="89">
        <v>0</v>
      </c>
      <c r="AW16" s="47">
        <v>0</v>
      </c>
      <c r="AX16" s="47">
        <f t="shared" si="2"/>
        <v>-6.3E-2</v>
      </c>
      <c r="AY16" s="47"/>
      <c r="AZ16" s="48"/>
      <c r="BA16" s="48"/>
      <c r="BC16" s="48"/>
      <c r="BD16" s="48"/>
      <c r="BE16" s="29"/>
      <c r="BF16" s="48"/>
      <c r="BG16" s="48"/>
      <c r="BI16" s="48"/>
      <c r="BJ16" s="48"/>
      <c r="BK16" s="6" t="s">
        <v>400</v>
      </c>
      <c r="BM16" s="29">
        <v>69458</v>
      </c>
      <c r="BN16" s="47">
        <v>4.2000000000000003E-2</v>
      </c>
      <c r="BO16" s="47">
        <v>-1E-3</v>
      </c>
      <c r="BP16" s="1">
        <v>1</v>
      </c>
      <c r="BQ16" s="47">
        <f t="shared" si="0"/>
        <v>7.6923076923076927E-2</v>
      </c>
      <c r="BR16" s="47">
        <v>7.6923076923076927E-2</v>
      </c>
      <c r="BS16" s="47"/>
      <c r="BT16" s="48"/>
      <c r="BU16" s="48"/>
      <c r="BW16" s="48"/>
      <c r="BX16" s="48"/>
      <c r="BY16" s="29"/>
      <c r="BZ16" s="48"/>
      <c r="CA16" s="48"/>
      <c r="CC16" s="48"/>
      <c r="CD16" s="48"/>
      <c r="CE16" s="29" t="s">
        <v>790</v>
      </c>
      <c r="CG16" s="29">
        <v>90586</v>
      </c>
      <c r="CH16" s="47">
        <v>5.1999999999999998E-2</v>
      </c>
      <c r="CI16" s="47">
        <v>1.0999999999999999E-2</v>
      </c>
      <c r="CJ16" s="1">
        <v>0</v>
      </c>
      <c r="CK16" s="47">
        <v>0</v>
      </c>
      <c r="CL16" s="47">
        <v>-7.6999999999999999E-2</v>
      </c>
      <c r="CM16" s="29"/>
      <c r="CN16" s="48"/>
      <c r="CO16" s="48"/>
      <c r="CR16" s="49"/>
      <c r="CS16" s="29"/>
      <c r="CT16" s="48"/>
      <c r="CU16" s="48"/>
      <c r="CW16" s="48"/>
      <c r="CX16" s="48"/>
      <c r="CY16" s="6"/>
      <c r="DA16" s="29"/>
      <c r="DB16" s="47"/>
      <c r="DC16" s="47"/>
      <c r="DD16" s="1"/>
      <c r="DE16" s="47"/>
      <c r="DF16" s="47"/>
      <c r="DG16" s="29"/>
      <c r="DH16" s="48"/>
      <c r="DI16" s="48"/>
      <c r="DL16" s="49"/>
      <c r="DM16" s="29"/>
      <c r="DN16" s="48"/>
      <c r="DO16" s="48"/>
      <c r="DQ16" s="48"/>
      <c r="DR16" s="48"/>
      <c r="DS16" s="6"/>
      <c r="DU16" s="29"/>
      <c r="DV16" s="47"/>
      <c r="DW16" s="47"/>
      <c r="DX16" s="1"/>
      <c r="DY16" s="47"/>
      <c r="DZ16" s="47"/>
      <c r="EA16" s="29"/>
      <c r="EC16" s="50"/>
      <c r="EF16" s="49"/>
      <c r="EG16" s="29"/>
      <c r="EH16" s="48"/>
      <c r="EI16" s="48"/>
      <c r="EK16" s="48"/>
      <c r="EL16" s="48"/>
      <c r="EM16" s="6"/>
      <c r="EO16" s="29"/>
      <c r="EP16" s="47"/>
      <c r="EQ16" s="47"/>
      <c r="ER16" s="1"/>
      <c r="ES16" s="47"/>
      <c r="ET16" s="47"/>
      <c r="EU16" s="29"/>
      <c r="EV16" s="48"/>
      <c r="EW16" s="48"/>
      <c r="EZ16" s="49"/>
      <c r="FA16" s="29"/>
      <c r="FB16" s="48"/>
      <c r="FC16" s="48"/>
      <c r="FE16" s="48"/>
      <c r="FF16" s="48"/>
      <c r="FG16" s="6"/>
      <c r="FI16" s="29"/>
      <c r="FJ16" s="47"/>
      <c r="FK16" s="47"/>
      <c r="FL16" s="1"/>
      <c r="FM16" s="47"/>
      <c r="FN16" s="47"/>
      <c r="FO16" s="29"/>
      <c r="FP16" s="48"/>
      <c r="FQ16" s="48"/>
      <c r="FT16" s="49"/>
      <c r="FU16" s="29"/>
      <c r="FV16" s="48"/>
      <c r="FW16" s="48"/>
      <c r="FY16" s="48"/>
      <c r="FZ16" s="48"/>
      <c r="GA16" s="6"/>
      <c r="GC16" s="1"/>
      <c r="GD16" s="47"/>
      <c r="GE16" s="1"/>
      <c r="GF16" s="1"/>
      <c r="GG16" s="47"/>
      <c r="GH16" s="1"/>
      <c r="GI16" s="51"/>
      <c r="GN16" s="49"/>
      <c r="GU16" s="6"/>
      <c r="GW16" s="1"/>
      <c r="GX16" s="47"/>
      <c r="GY16" s="1"/>
      <c r="GZ16" s="1"/>
      <c r="HA16" s="47"/>
      <c r="HB16" s="1"/>
      <c r="HC16" s="51"/>
      <c r="HH16" s="49"/>
      <c r="HO16" s="6"/>
      <c r="HQ16" s="1"/>
      <c r="HR16" s="47"/>
      <c r="HS16" s="1"/>
      <c r="HT16" s="1"/>
      <c r="HU16" s="47"/>
      <c r="HV16" s="1"/>
      <c r="HW16" s="51"/>
      <c r="IB16" s="49"/>
      <c r="II16" s="6"/>
      <c r="IK16" s="1"/>
      <c r="IL16" s="47"/>
      <c r="IM16" s="1"/>
      <c r="IN16" s="1"/>
      <c r="IO16" s="47"/>
      <c r="IP16" s="1"/>
      <c r="IQ16" s="51"/>
      <c r="IV16" s="49"/>
    </row>
    <row r="17" spans="1:262" s="3" customFormat="1" ht="13.5" customHeight="1">
      <c r="A17" s="46" t="s">
        <v>329</v>
      </c>
      <c r="B17" s="1" t="s">
        <v>402</v>
      </c>
      <c r="C17" s="6"/>
      <c r="E17" s="29">
        <v>15004</v>
      </c>
      <c r="F17" s="47">
        <v>6.9999999999999993E-3</v>
      </c>
      <c r="G17" s="48">
        <v>0</v>
      </c>
      <c r="H17" s="1">
        <v>0</v>
      </c>
      <c r="I17" s="47">
        <v>0</v>
      </c>
      <c r="J17" s="48">
        <v>0</v>
      </c>
      <c r="K17" s="48"/>
      <c r="L17" s="48"/>
      <c r="M17" s="48"/>
      <c r="O17" s="48"/>
      <c r="P17" s="48"/>
      <c r="Q17" s="29"/>
      <c r="R17" s="48"/>
      <c r="S17" s="48"/>
      <c r="U17" s="48"/>
      <c r="V17" s="48"/>
      <c r="W17" s="6"/>
      <c r="Y17" s="29">
        <v>9854</v>
      </c>
      <c r="Z17" s="47">
        <f>Y17/W7</f>
        <v>7.9320423439370267E-3</v>
      </c>
      <c r="AA17" s="47" t="s">
        <v>287</v>
      </c>
      <c r="AB17" s="1">
        <v>0</v>
      </c>
      <c r="AC17" s="47">
        <v>0</v>
      </c>
      <c r="AD17" s="47">
        <f t="shared" ref="AD17" si="6">IF(AC17="","",AC17-I17)</f>
        <v>0</v>
      </c>
      <c r="AE17" s="29"/>
      <c r="AF17" s="48"/>
      <c r="AG17" s="48"/>
      <c r="AI17" s="48"/>
      <c r="AJ17" s="48"/>
      <c r="AK17" s="29"/>
      <c r="AM17" s="48"/>
      <c r="AO17" s="48"/>
      <c r="AP17" s="48"/>
      <c r="AQ17" s="6"/>
      <c r="AS17" s="10">
        <v>8900</v>
      </c>
      <c r="AT17" s="47">
        <f>AS17/AQ7</f>
        <v>5.3725014849835568E-3</v>
      </c>
      <c r="AU17" s="47">
        <f>AT17-Z17</f>
        <v>-2.5595408589534699E-3</v>
      </c>
      <c r="AV17" s="89">
        <v>0</v>
      </c>
      <c r="AW17" s="47">
        <v>0</v>
      </c>
      <c r="AX17" s="47">
        <v>0</v>
      </c>
      <c r="AY17" s="47"/>
      <c r="AZ17" s="48"/>
      <c r="BA17" s="48"/>
      <c r="BC17" s="48"/>
      <c r="BD17" s="48"/>
      <c r="BE17" s="29"/>
      <c r="BF17" s="48"/>
      <c r="BG17" s="48"/>
      <c r="BI17" s="48"/>
      <c r="BJ17" s="48"/>
      <c r="BK17" s="6"/>
      <c r="BM17" s="29">
        <v>162930</v>
      </c>
      <c r="BN17" s="47">
        <v>9.8000000000000004E-2</v>
      </c>
      <c r="BO17" s="47">
        <v>9.3000000000000013E-2</v>
      </c>
      <c r="BP17" s="1">
        <v>1</v>
      </c>
      <c r="BQ17" s="47">
        <f>BP17/13</f>
        <v>7.6923076923076927E-2</v>
      </c>
      <c r="BR17" s="47">
        <v>7.6999999999999999E-2</v>
      </c>
      <c r="BS17" s="47"/>
      <c r="BT17" s="48"/>
      <c r="BU17" s="48"/>
      <c r="BV17" s="71"/>
      <c r="BW17" s="48"/>
      <c r="BX17" s="48"/>
      <c r="BY17" s="29"/>
      <c r="BZ17" s="48"/>
      <c r="CA17" s="48"/>
      <c r="CC17" s="48"/>
      <c r="CD17" s="48"/>
      <c r="CE17" s="29" t="s">
        <v>791</v>
      </c>
      <c r="CG17" s="29">
        <v>222457</v>
      </c>
      <c r="CH17" s="47">
        <v>0.129</v>
      </c>
      <c r="CI17" s="47">
        <v>3.1E-2</v>
      </c>
      <c r="CJ17" s="1">
        <v>2</v>
      </c>
      <c r="CK17" s="47">
        <v>0.154</v>
      </c>
      <c r="CL17" s="47">
        <v>7.6999999999999999E-2</v>
      </c>
      <c r="CM17" s="29"/>
      <c r="CN17" s="48"/>
      <c r="CO17" s="48"/>
      <c r="CR17" s="49"/>
      <c r="CS17" s="29"/>
      <c r="CT17" s="48"/>
      <c r="CU17" s="48"/>
      <c r="CW17" s="48"/>
      <c r="CX17" s="48"/>
      <c r="CY17" s="6"/>
      <c r="DA17" s="29">
        <v>253176</v>
      </c>
      <c r="DB17" s="47">
        <f>DA17/$CY$7</f>
        <v>0.13834413907854726</v>
      </c>
      <c r="DC17" s="47">
        <f t="shared" si="3"/>
        <v>9.3441390785472533E-3</v>
      </c>
      <c r="DD17" s="1">
        <v>2</v>
      </c>
      <c r="DE17" s="47">
        <f t="shared" si="4"/>
        <v>0.14285714285714285</v>
      </c>
      <c r="DF17" s="47">
        <f t="shared" si="5"/>
        <v>-1.1142857142857149E-2</v>
      </c>
      <c r="DG17" s="29"/>
      <c r="DH17" s="48"/>
      <c r="DI17" s="48"/>
      <c r="DL17" s="49"/>
      <c r="DM17" s="29"/>
      <c r="DN17" s="48"/>
      <c r="DO17" s="48"/>
      <c r="DQ17" s="48"/>
      <c r="DR17" s="48"/>
      <c r="DS17" s="6"/>
      <c r="DU17" s="29"/>
      <c r="DV17" s="47"/>
      <c r="DW17" s="47"/>
      <c r="DX17" s="1"/>
      <c r="DY17" s="47"/>
      <c r="DZ17" s="47"/>
      <c r="EA17" s="29"/>
      <c r="EC17" s="50"/>
      <c r="EF17" s="49"/>
      <c r="EG17" s="29"/>
      <c r="EH17" s="48"/>
      <c r="EI17" s="48"/>
      <c r="EK17" s="48"/>
      <c r="EL17" s="48"/>
      <c r="EM17" s="6"/>
      <c r="EO17" s="29"/>
      <c r="EP17" s="47"/>
      <c r="EQ17" s="47"/>
      <c r="ER17" s="1"/>
      <c r="ES17" s="47"/>
      <c r="ET17" s="47"/>
      <c r="EU17" s="29"/>
      <c r="EV17" s="48"/>
      <c r="EW17" s="48"/>
      <c r="EZ17" s="49"/>
      <c r="FA17" s="29"/>
      <c r="FB17" s="48"/>
      <c r="FC17" s="48"/>
      <c r="FE17" s="48"/>
      <c r="FF17" s="48"/>
      <c r="FG17" s="6"/>
      <c r="FI17" s="29"/>
      <c r="FJ17" s="47"/>
      <c r="FK17" s="47"/>
      <c r="FL17" s="1"/>
      <c r="FM17" s="47"/>
      <c r="FN17" s="47"/>
      <c r="FO17" s="29"/>
      <c r="FP17" s="48"/>
      <c r="FQ17" s="48"/>
      <c r="FT17" s="49"/>
      <c r="FU17" s="29"/>
      <c r="FV17" s="48"/>
      <c r="FW17" s="48"/>
      <c r="FY17" s="48"/>
      <c r="FZ17" s="48"/>
      <c r="GA17" s="6"/>
      <c r="GC17" s="29"/>
      <c r="GD17" s="47"/>
      <c r="GE17" s="1"/>
      <c r="GF17" s="1"/>
      <c r="GG17" s="47"/>
      <c r="GH17" s="1"/>
      <c r="GI17" s="51"/>
      <c r="GN17" s="49"/>
      <c r="GU17" s="6"/>
      <c r="GW17" s="29"/>
      <c r="GX17" s="47"/>
      <c r="GY17" s="1"/>
      <c r="GZ17" s="1"/>
      <c r="HA17" s="47"/>
      <c r="HB17" s="1"/>
      <c r="HC17" s="51"/>
      <c r="HH17" s="49"/>
      <c r="HO17" s="6"/>
      <c r="HQ17" s="29"/>
      <c r="HR17" s="47"/>
      <c r="HS17" s="1"/>
      <c r="HT17" s="1"/>
      <c r="HU17" s="47"/>
      <c r="HV17" s="1"/>
      <c r="HW17" s="51"/>
      <c r="IB17" s="49"/>
      <c r="II17" s="6"/>
      <c r="IK17" s="29"/>
      <c r="IL17" s="47"/>
      <c r="IM17" s="1"/>
      <c r="IN17" s="1"/>
      <c r="IO17" s="47"/>
      <c r="IP17" s="1"/>
      <c r="IQ17" s="51"/>
      <c r="IV17" s="49"/>
    </row>
    <row r="18" spans="1:262" s="3" customFormat="1" ht="13.5" customHeight="1">
      <c r="A18" s="46" t="s">
        <v>341</v>
      </c>
      <c r="B18" s="1" t="s">
        <v>401</v>
      </c>
      <c r="C18" s="6"/>
      <c r="E18" s="29">
        <v>170670</v>
      </c>
      <c r="F18" s="47">
        <v>7.5999999999999998E-2</v>
      </c>
      <c r="G18" s="48">
        <v>0</v>
      </c>
      <c r="H18" s="1">
        <v>1</v>
      </c>
      <c r="I18" s="47">
        <v>6.3E-2</v>
      </c>
      <c r="J18" s="48">
        <v>0</v>
      </c>
      <c r="K18" s="48"/>
      <c r="L18" s="48"/>
      <c r="M18" s="48"/>
      <c r="O18" s="48"/>
      <c r="P18" s="48"/>
      <c r="Q18" s="29"/>
      <c r="R18" s="48"/>
      <c r="S18" s="48"/>
      <c r="U18" s="48"/>
      <c r="V18" s="48"/>
      <c r="W18" s="6"/>
      <c r="Y18" s="29">
        <v>166786</v>
      </c>
      <c r="Z18" s="47">
        <v>0.13400000000000001</v>
      </c>
      <c r="AA18" s="47">
        <v>5.7999999999999996E-2</v>
      </c>
      <c r="AB18" s="1">
        <v>2</v>
      </c>
      <c r="AC18" s="47">
        <v>0.125</v>
      </c>
      <c r="AD18" s="47">
        <f t="shared" si="1"/>
        <v>6.2E-2</v>
      </c>
      <c r="AE18" s="29"/>
      <c r="AF18" s="48"/>
      <c r="AG18" s="48"/>
      <c r="AI18" s="48"/>
      <c r="AJ18" s="48"/>
      <c r="AK18" s="29"/>
      <c r="AM18" s="48"/>
      <c r="AO18" s="48"/>
      <c r="AP18" s="48"/>
      <c r="AQ18" s="6"/>
      <c r="AS18" s="10">
        <v>172844</v>
      </c>
      <c r="AT18" s="47">
        <v>0.10400000000000001</v>
      </c>
      <c r="AU18" s="47">
        <v>-0.03</v>
      </c>
      <c r="AV18" s="89">
        <v>1</v>
      </c>
      <c r="AW18" s="47">
        <v>7.0999999999999994E-2</v>
      </c>
      <c r="AX18" s="47">
        <f t="shared" si="2"/>
        <v>-5.4000000000000006E-2</v>
      </c>
      <c r="AY18" s="47"/>
      <c r="AZ18" s="48"/>
      <c r="BA18" s="48"/>
      <c r="BC18" s="48"/>
      <c r="BD18" s="48"/>
      <c r="BE18" s="29"/>
      <c r="BF18" s="48"/>
      <c r="BG18" s="48"/>
      <c r="BI18" s="48"/>
      <c r="BJ18" s="48"/>
      <c r="BK18" s="6"/>
      <c r="BM18" s="29">
        <v>206439</v>
      </c>
      <c r="BN18" s="47">
        <v>0.124</v>
      </c>
      <c r="BO18" s="47">
        <v>0.02</v>
      </c>
      <c r="BP18" s="1">
        <v>2</v>
      </c>
      <c r="BQ18" s="47">
        <f>BP18/13</f>
        <v>0.15384615384615385</v>
      </c>
      <c r="BR18" s="47">
        <v>8.2846153846153861E-2</v>
      </c>
      <c r="BS18" s="47"/>
      <c r="BT18" s="48"/>
      <c r="BU18" s="48"/>
      <c r="BW18" s="48"/>
      <c r="BX18" s="48"/>
      <c r="BY18" s="29"/>
      <c r="BZ18" s="48"/>
      <c r="CA18" s="48"/>
      <c r="CC18" s="48"/>
      <c r="CD18" s="48"/>
      <c r="CE18" s="29" t="s">
        <v>789</v>
      </c>
      <c r="CG18" s="29">
        <v>161263</v>
      </c>
      <c r="CH18" s="47">
        <v>9.2999999999999999E-2</v>
      </c>
      <c r="CI18" s="47">
        <v>-3.1E-2</v>
      </c>
      <c r="CJ18" s="1">
        <v>1</v>
      </c>
      <c r="CK18" s="47">
        <v>7.6999999999999999E-2</v>
      </c>
      <c r="CL18" s="47">
        <v>-7.6999999999999999E-2</v>
      </c>
      <c r="CM18" s="29"/>
      <c r="CN18" s="48"/>
      <c r="CO18" s="48"/>
      <c r="CR18" s="49"/>
      <c r="CS18" s="29"/>
      <c r="CT18" s="48"/>
      <c r="CU18" s="48"/>
      <c r="CW18" s="48"/>
      <c r="CX18" s="48"/>
      <c r="CY18" s="6"/>
      <c r="DA18" s="29">
        <v>292892</v>
      </c>
      <c r="DB18" s="47">
        <f>DA18/$CY$7</f>
        <v>0.1600463376583636</v>
      </c>
      <c r="DC18" s="47">
        <f t="shared" si="3"/>
        <v>6.7046337658363597E-2</v>
      </c>
      <c r="DD18" s="1">
        <v>3</v>
      </c>
      <c r="DE18" s="47">
        <f t="shared" si="4"/>
        <v>0.21428571428571427</v>
      </c>
      <c r="DF18" s="47">
        <f t="shared" si="5"/>
        <v>0.13728571428571429</v>
      </c>
      <c r="DG18" s="29"/>
      <c r="DH18" s="48"/>
      <c r="DI18" s="48"/>
      <c r="DL18" s="49"/>
      <c r="DM18" s="29"/>
      <c r="DN18" s="48"/>
      <c r="DO18" s="48"/>
      <c r="DQ18" s="48"/>
      <c r="DR18" s="48"/>
      <c r="DS18" s="6"/>
      <c r="DU18" s="29"/>
      <c r="DV18" s="47"/>
      <c r="DW18" s="47"/>
      <c r="DX18" s="1"/>
      <c r="DY18" s="47"/>
      <c r="DZ18" s="47"/>
      <c r="EA18" s="29"/>
      <c r="EC18" s="50"/>
      <c r="EF18" s="49"/>
      <c r="EG18" s="29"/>
      <c r="EH18" s="48"/>
      <c r="EI18" s="48"/>
      <c r="EK18" s="48"/>
      <c r="EL18" s="48"/>
      <c r="EM18" s="6"/>
      <c r="EO18" s="29"/>
      <c r="EP18" s="47"/>
      <c r="EQ18" s="47"/>
      <c r="ER18" s="1"/>
      <c r="ES18" s="47"/>
      <c r="ET18" s="47"/>
      <c r="EU18" s="29"/>
      <c r="EV18" s="48"/>
      <c r="EW18" s="48"/>
      <c r="EZ18" s="49"/>
      <c r="FA18" s="29"/>
      <c r="FB18" s="48"/>
      <c r="FC18" s="48"/>
      <c r="FE18" s="48"/>
      <c r="FF18" s="48"/>
      <c r="FG18" s="6"/>
      <c r="FI18" s="29"/>
      <c r="FJ18" s="47"/>
      <c r="FK18" s="47"/>
      <c r="FL18" s="1"/>
      <c r="FM18" s="47"/>
      <c r="FN18" s="47"/>
      <c r="FO18" s="29"/>
      <c r="FP18" s="48"/>
      <c r="FQ18" s="48"/>
      <c r="FT18" s="49"/>
      <c r="FU18" s="29"/>
      <c r="FV18" s="48"/>
      <c r="FW18" s="48"/>
      <c r="FY18" s="48"/>
      <c r="FZ18" s="48"/>
      <c r="GA18" s="6"/>
      <c r="GC18" s="29"/>
      <c r="GD18" s="47"/>
      <c r="GE18" s="1"/>
      <c r="GF18" s="1"/>
      <c r="GG18" s="47"/>
      <c r="GH18" s="1"/>
      <c r="GI18" s="51"/>
      <c r="GN18" s="49"/>
      <c r="GU18" s="6"/>
      <c r="GW18" s="29"/>
      <c r="GX18" s="47"/>
      <c r="GY18" s="1"/>
      <c r="GZ18" s="1"/>
      <c r="HA18" s="47"/>
      <c r="HB18" s="1"/>
      <c r="HC18" s="51"/>
      <c r="HH18" s="49"/>
      <c r="HO18" s="6"/>
      <c r="HQ18" s="29"/>
      <c r="HR18" s="47"/>
      <c r="HS18" s="1"/>
      <c r="HT18" s="1"/>
      <c r="HU18" s="47"/>
      <c r="HV18" s="1"/>
      <c r="HW18" s="51"/>
      <c r="IB18" s="49"/>
      <c r="II18" s="6"/>
      <c r="IK18" s="29"/>
      <c r="IL18" s="47"/>
      <c r="IM18" s="1"/>
      <c r="IN18" s="1"/>
      <c r="IO18" s="47"/>
      <c r="IP18" s="1"/>
      <c r="IQ18" s="51"/>
      <c r="IV18" s="49"/>
    </row>
    <row r="19" spans="1:262" s="3" customFormat="1" ht="13.5" customHeight="1">
      <c r="A19" s="46" t="s">
        <v>355</v>
      </c>
      <c r="B19" s="1" t="s">
        <v>403</v>
      </c>
      <c r="C19" s="6"/>
      <c r="E19" s="29">
        <v>68134</v>
      </c>
      <c r="F19" s="47">
        <v>0.03</v>
      </c>
      <c r="G19" s="48">
        <v>0</v>
      </c>
      <c r="H19" s="1">
        <v>0</v>
      </c>
      <c r="I19" s="47">
        <v>0</v>
      </c>
      <c r="J19" s="48">
        <v>0</v>
      </c>
      <c r="K19" s="48"/>
      <c r="L19" s="48"/>
      <c r="M19" s="48"/>
      <c r="O19" s="48"/>
      <c r="P19" s="48"/>
      <c r="Q19" s="29"/>
      <c r="R19" s="48"/>
      <c r="S19" s="48"/>
      <c r="U19" s="48"/>
      <c r="V19" s="48"/>
      <c r="W19" s="6"/>
      <c r="Y19" s="29"/>
      <c r="Z19" s="47" t="s">
        <v>287</v>
      </c>
      <c r="AA19" s="47" t="s">
        <v>287</v>
      </c>
      <c r="AB19" s="1" t="s">
        <v>287</v>
      </c>
      <c r="AC19" s="47" t="s">
        <v>287</v>
      </c>
      <c r="AD19" s="47" t="str">
        <f t="shared" si="1"/>
        <v/>
      </c>
      <c r="AE19" s="29"/>
      <c r="AF19" s="48"/>
      <c r="AG19" s="48"/>
      <c r="AI19" s="48"/>
      <c r="AJ19" s="48"/>
      <c r="AK19" s="29"/>
      <c r="AM19" s="48"/>
      <c r="AO19" s="48"/>
      <c r="AP19" s="48"/>
      <c r="AQ19" s="6"/>
      <c r="AS19" s="10"/>
      <c r="AT19" s="47" t="s">
        <v>287</v>
      </c>
      <c r="AU19" s="47" t="s">
        <v>287</v>
      </c>
      <c r="AV19" s="89" t="s">
        <v>287</v>
      </c>
      <c r="AW19" s="47" t="s">
        <v>287</v>
      </c>
      <c r="AX19" s="47" t="str">
        <f t="shared" si="2"/>
        <v/>
      </c>
      <c r="AY19" s="47"/>
      <c r="AZ19" s="48"/>
      <c r="BA19" s="48"/>
      <c r="BC19" s="48"/>
      <c r="BD19" s="48"/>
      <c r="BE19" s="29"/>
      <c r="BF19" s="48"/>
      <c r="BG19" s="48"/>
      <c r="BI19" s="48"/>
      <c r="BJ19" s="48"/>
      <c r="BK19" s="6"/>
      <c r="BM19" s="29"/>
      <c r="BN19" s="47" t="s">
        <v>287</v>
      </c>
      <c r="BO19" s="47" t="s">
        <v>287</v>
      </c>
      <c r="BP19" s="1" t="s">
        <v>287</v>
      </c>
      <c r="BQ19" s="47" t="s">
        <v>287</v>
      </c>
      <c r="BR19" s="47" t="s">
        <v>287</v>
      </c>
      <c r="BS19" s="47"/>
      <c r="BT19" s="48"/>
      <c r="BU19" s="48"/>
      <c r="BW19" s="48"/>
      <c r="BX19" s="48"/>
      <c r="BY19" s="29"/>
      <c r="BZ19" s="48"/>
      <c r="CA19" s="48"/>
      <c r="CC19" s="48"/>
      <c r="CD19" s="48"/>
      <c r="CM19" s="29"/>
      <c r="CN19" s="48"/>
      <c r="CO19" s="48"/>
      <c r="CR19" s="49"/>
      <c r="CS19" s="29"/>
      <c r="CT19" s="48"/>
      <c r="CU19" s="48"/>
      <c r="CW19" s="48"/>
      <c r="CX19" s="48"/>
      <c r="CY19" s="6"/>
      <c r="DB19" s="47"/>
      <c r="DC19" s="47"/>
      <c r="DD19" s="1"/>
      <c r="DE19" s="47"/>
      <c r="DF19" s="47"/>
      <c r="DG19" s="29"/>
      <c r="DH19" s="48"/>
      <c r="DI19" s="48"/>
      <c r="DL19" s="49"/>
      <c r="DM19" s="29"/>
      <c r="DN19" s="48"/>
      <c r="DO19" s="48"/>
      <c r="DQ19" s="48"/>
      <c r="DR19" s="48"/>
      <c r="DS19" s="6"/>
      <c r="DU19" s="29"/>
      <c r="DV19" s="47"/>
      <c r="DW19" s="47"/>
      <c r="DX19" s="1"/>
      <c r="DY19" s="47"/>
      <c r="DZ19" s="47"/>
      <c r="EA19" s="29"/>
      <c r="EC19" s="50"/>
      <c r="EF19" s="49"/>
      <c r="EG19" s="29"/>
      <c r="EH19" s="48"/>
      <c r="EI19" s="48"/>
      <c r="EK19" s="48"/>
      <c r="EL19" s="48"/>
      <c r="EM19" s="6"/>
      <c r="EO19" s="29"/>
      <c r="EP19" s="47"/>
      <c r="EQ19" s="47"/>
      <c r="ER19" s="1"/>
      <c r="ES19" s="47"/>
      <c r="ET19" s="47"/>
      <c r="EU19" s="29"/>
      <c r="EV19" s="48"/>
      <c r="EW19" s="48"/>
      <c r="EZ19" s="49"/>
      <c r="FA19" s="29"/>
      <c r="FB19" s="48"/>
      <c r="FC19" s="48"/>
      <c r="FE19" s="48"/>
      <c r="FF19" s="48"/>
      <c r="FG19" s="6"/>
      <c r="FI19" s="29"/>
      <c r="FJ19" s="47"/>
      <c r="FK19" s="47"/>
      <c r="FL19" s="1"/>
      <c r="FM19" s="47"/>
      <c r="FN19" s="47"/>
      <c r="FO19" s="29"/>
      <c r="FP19" s="48"/>
      <c r="FQ19" s="48"/>
      <c r="FT19" s="49"/>
      <c r="FU19" s="29"/>
      <c r="FV19" s="48"/>
      <c r="FW19" s="48"/>
      <c r="FY19" s="48"/>
      <c r="FZ19" s="48"/>
      <c r="GA19" s="6"/>
      <c r="GC19" s="29"/>
      <c r="GD19" s="47"/>
      <c r="GE19" s="1"/>
      <c r="GF19" s="1"/>
      <c r="GG19" s="47"/>
      <c r="GH19" s="1"/>
      <c r="GI19" s="51"/>
      <c r="GN19" s="49"/>
      <c r="GU19" s="6"/>
      <c r="GW19" s="29"/>
      <c r="GX19" s="47"/>
      <c r="GY19" s="1"/>
      <c r="GZ19" s="1"/>
      <c r="HA19" s="47"/>
      <c r="HB19" s="1"/>
      <c r="HC19" s="51"/>
      <c r="HH19" s="49"/>
      <c r="HO19" s="6"/>
      <c r="HQ19" s="29"/>
      <c r="HR19" s="47"/>
      <c r="HS19" s="1"/>
      <c r="HT19" s="1"/>
      <c r="HU19" s="47"/>
      <c r="HV19" s="1"/>
      <c r="HW19" s="51"/>
      <c r="IB19" s="49"/>
      <c r="II19" s="6"/>
      <c r="IK19" s="29"/>
      <c r="IL19" s="47"/>
      <c r="IM19" s="1"/>
      <c r="IN19" s="1"/>
      <c r="IO19" s="47"/>
      <c r="IP19" s="1"/>
      <c r="IQ19" s="51"/>
      <c r="IV19" s="49"/>
    </row>
    <row r="20" spans="1:262" s="3" customFormat="1" ht="13.5" customHeight="1">
      <c r="A20" s="46" t="s">
        <v>767</v>
      </c>
      <c r="B20" s="29" t="s">
        <v>792</v>
      </c>
      <c r="C20" s="6"/>
      <c r="E20" s="29"/>
      <c r="F20" s="47"/>
      <c r="G20" s="48"/>
      <c r="H20" s="1"/>
      <c r="I20" s="47"/>
      <c r="J20" s="48"/>
      <c r="K20" s="48"/>
      <c r="L20" s="48"/>
      <c r="M20" s="48"/>
      <c r="O20" s="48"/>
      <c r="P20" s="48"/>
      <c r="Q20" s="29"/>
      <c r="R20" s="48"/>
      <c r="S20" s="48"/>
      <c r="U20" s="48"/>
      <c r="V20" s="48"/>
      <c r="W20" s="6"/>
      <c r="Y20" s="29"/>
      <c r="Z20" s="47"/>
      <c r="AA20" s="47"/>
      <c r="AB20" s="1"/>
      <c r="AC20" s="47"/>
      <c r="AD20" s="47"/>
      <c r="AE20" s="29"/>
      <c r="AF20" s="48"/>
      <c r="AG20" s="48"/>
      <c r="AI20" s="48"/>
      <c r="AJ20" s="48"/>
      <c r="AK20" s="29"/>
      <c r="AM20" s="48"/>
      <c r="AO20" s="48"/>
      <c r="AP20" s="48"/>
      <c r="AQ20" s="6"/>
      <c r="AS20" s="10"/>
      <c r="AT20" s="47"/>
      <c r="AU20" s="47"/>
      <c r="AV20" s="89"/>
      <c r="AW20" s="47"/>
      <c r="AX20" s="47"/>
      <c r="AY20" s="47"/>
      <c r="AZ20" s="48"/>
      <c r="BA20" s="48"/>
      <c r="BC20" s="48"/>
      <c r="BD20" s="48"/>
      <c r="BE20" s="29"/>
      <c r="BF20" s="48"/>
      <c r="BG20" s="48"/>
      <c r="BI20" s="48"/>
      <c r="BJ20" s="48"/>
      <c r="BK20" s="6"/>
      <c r="BM20" s="29"/>
      <c r="BN20" s="47"/>
      <c r="BO20" s="47"/>
      <c r="BP20" s="1"/>
      <c r="BQ20" s="47"/>
      <c r="BR20" s="47"/>
      <c r="BS20" s="47"/>
      <c r="BT20" s="48"/>
      <c r="BU20" s="48"/>
      <c r="BW20" s="48"/>
      <c r="BX20" s="48"/>
      <c r="BY20" s="29"/>
      <c r="BZ20" s="48"/>
      <c r="CA20" s="48"/>
      <c r="CC20" s="48"/>
      <c r="CD20" s="48"/>
      <c r="CE20" s="29" t="s">
        <v>792</v>
      </c>
      <c r="CG20" s="29">
        <v>12378</v>
      </c>
      <c r="CH20" s="47">
        <v>7.0000000000000001E-3</v>
      </c>
      <c r="CI20" s="47">
        <v>7.0000000000000001E-3</v>
      </c>
      <c r="CJ20" s="1">
        <v>0</v>
      </c>
      <c r="CK20" s="47">
        <v>0</v>
      </c>
      <c r="CL20" s="47">
        <v>0</v>
      </c>
      <c r="CM20" s="29"/>
      <c r="CN20" s="48"/>
      <c r="CO20" s="48"/>
      <c r="CR20" s="49"/>
      <c r="CS20" s="29"/>
      <c r="CT20" s="48"/>
      <c r="CU20" s="48"/>
      <c r="CW20" s="48"/>
      <c r="CX20" s="48"/>
      <c r="CY20" s="6"/>
      <c r="DA20" s="29"/>
      <c r="DB20" s="47"/>
      <c r="DC20" s="47"/>
      <c r="DD20" s="1"/>
      <c r="DE20" s="47"/>
      <c r="DF20" s="47"/>
      <c r="DG20" s="29"/>
      <c r="DH20" s="48"/>
      <c r="DI20" s="48"/>
      <c r="DL20" s="49"/>
      <c r="DM20" s="29"/>
      <c r="DN20" s="48"/>
      <c r="DO20" s="48"/>
      <c r="DQ20" s="48"/>
      <c r="DR20" s="48"/>
      <c r="DS20" s="6"/>
      <c r="DU20" s="29"/>
      <c r="DV20" s="47"/>
      <c r="DW20" s="47"/>
      <c r="DX20" s="1"/>
      <c r="DY20" s="47"/>
      <c r="DZ20" s="47"/>
      <c r="EA20" s="29"/>
      <c r="EC20" s="50"/>
      <c r="EF20" s="49"/>
      <c r="EG20" s="29"/>
      <c r="EH20" s="48"/>
      <c r="EI20" s="48"/>
      <c r="EK20" s="48"/>
      <c r="EL20" s="48"/>
      <c r="EM20" s="6"/>
      <c r="EO20" s="29"/>
      <c r="EP20" s="47"/>
      <c r="EQ20" s="47"/>
      <c r="ER20" s="1"/>
      <c r="ES20" s="47"/>
      <c r="ET20" s="47"/>
      <c r="EU20" s="29"/>
      <c r="EV20" s="48"/>
      <c r="EW20" s="48"/>
      <c r="EZ20" s="49"/>
      <c r="FA20" s="29"/>
      <c r="FB20" s="48"/>
      <c r="FC20" s="48"/>
      <c r="FE20" s="48"/>
      <c r="FF20" s="48"/>
      <c r="FG20" s="6"/>
      <c r="FI20" s="29"/>
      <c r="FJ20" s="47"/>
      <c r="FK20" s="47"/>
      <c r="FL20" s="1"/>
      <c r="FM20" s="47"/>
      <c r="FN20" s="47"/>
      <c r="FO20" s="29"/>
      <c r="FP20" s="48"/>
      <c r="FQ20" s="48"/>
      <c r="FT20" s="49"/>
      <c r="FU20" s="29"/>
      <c r="FV20" s="48"/>
      <c r="FW20" s="48"/>
      <c r="FY20" s="48"/>
      <c r="FZ20" s="48"/>
      <c r="GA20" s="6"/>
      <c r="GC20" s="29"/>
      <c r="GD20" s="47"/>
      <c r="GE20" s="1"/>
      <c r="GF20" s="1"/>
      <c r="GG20" s="47"/>
      <c r="GH20" s="1"/>
      <c r="GI20" s="51"/>
      <c r="GN20" s="49"/>
      <c r="GU20" s="6"/>
      <c r="GW20" s="29"/>
      <c r="GX20" s="47"/>
      <c r="GY20" s="1"/>
      <c r="GZ20" s="1"/>
      <c r="HA20" s="47"/>
      <c r="HB20" s="1"/>
      <c r="HC20" s="51"/>
      <c r="HH20" s="49"/>
      <c r="HO20" s="6"/>
      <c r="HQ20" s="29"/>
      <c r="HR20" s="47"/>
      <c r="HS20" s="1"/>
      <c r="HT20" s="1"/>
      <c r="HU20" s="47"/>
      <c r="HV20" s="1"/>
      <c r="HW20" s="51"/>
      <c r="IB20" s="49"/>
      <c r="II20" s="6"/>
      <c r="IK20" s="29"/>
      <c r="IL20" s="47"/>
      <c r="IM20" s="1"/>
      <c r="IN20" s="1"/>
      <c r="IO20" s="47"/>
      <c r="IP20" s="1"/>
      <c r="IQ20" s="51"/>
      <c r="IV20" s="49"/>
    </row>
    <row r="21" spans="1:262" s="3" customFormat="1" ht="13.5" customHeight="1">
      <c r="A21" s="46" t="s">
        <v>351</v>
      </c>
      <c r="B21" s="29" t="s">
        <v>796</v>
      </c>
      <c r="C21" s="6"/>
      <c r="E21" s="29"/>
      <c r="F21" s="47"/>
      <c r="G21" s="48"/>
      <c r="H21" s="1"/>
      <c r="I21" s="47"/>
      <c r="J21" s="48"/>
      <c r="K21" s="48"/>
      <c r="L21" s="48"/>
      <c r="M21" s="48"/>
      <c r="O21" s="48"/>
      <c r="P21" s="48"/>
      <c r="Q21" s="29"/>
      <c r="R21" s="48"/>
      <c r="S21" s="48"/>
      <c r="U21" s="48"/>
      <c r="V21" s="48"/>
      <c r="W21" s="6"/>
      <c r="Y21" s="29">
        <v>29215</v>
      </c>
      <c r="Z21" s="47">
        <f>Y21/W7</f>
        <v>2.3516807091345671E-2</v>
      </c>
      <c r="AA21" s="47">
        <f>Z21-F21</f>
        <v>2.3516807091345671E-2</v>
      </c>
      <c r="AB21" s="1">
        <v>0</v>
      </c>
      <c r="AC21" s="47">
        <v>0</v>
      </c>
      <c r="AD21" s="47">
        <f t="shared" ref="AD21" si="7">IF(AC21="","",AC21-I21)</f>
        <v>0</v>
      </c>
      <c r="AE21" s="29"/>
      <c r="AF21" s="48"/>
      <c r="AG21" s="48"/>
      <c r="AI21" s="48"/>
      <c r="AJ21" s="48"/>
      <c r="AK21" s="29"/>
      <c r="AM21" s="48"/>
      <c r="AO21" s="48"/>
      <c r="AP21" s="48"/>
      <c r="AQ21" s="6"/>
      <c r="AS21" s="10"/>
      <c r="AT21" s="47"/>
      <c r="AU21" s="47"/>
      <c r="AV21" s="89"/>
      <c r="AW21" s="47"/>
      <c r="AX21" s="47"/>
      <c r="AY21" s="47"/>
      <c r="AZ21" s="48"/>
      <c r="BA21" s="48"/>
      <c r="BC21" s="48"/>
      <c r="BD21" s="48"/>
      <c r="BE21" s="29"/>
      <c r="BF21" s="48"/>
      <c r="BG21" s="48"/>
      <c r="BI21" s="48"/>
      <c r="BJ21" s="48"/>
      <c r="BK21" s="6"/>
      <c r="BM21" s="29"/>
      <c r="BN21" s="47"/>
      <c r="BO21" s="47"/>
      <c r="BP21" s="1"/>
      <c r="BQ21" s="47"/>
      <c r="BR21" s="47"/>
      <c r="BS21" s="47"/>
      <c r="BT21" s="48"/>
      <c r="BU21" s="48"/>
      <c r="BW21" s="48"/>
      <c r="BX21" s="48"/>
      <c r="BY21" s="29"/>
      <c r="BZ21" s="48"/>
      <c r="CA21" s="48"/>
      <c r="CC21" s="48"/>
      <c r="CD21" s="48"/>
      <c r="CE21" s="29"/>
      <c r="CG21" s="29"/>
      <c r="CH21" s="47"/>
      <c r="CI21" s="47"/>
      <c r="CJ21" s="1"/>
      <c r="CK21" s="47"/>
      <c r="CL21" s="47"/>
      <c r="CM21" s="29"/>
      <c r="CN21" s="48"/>
      <c r="CO21" s="48"/>
      <c r="CR21" s="49"/>
      <c r="CS21" s="29"/>
      <c r="CT21" s="48"/>
      <c r="CU21" s="48"/>
      <c r="CW21" s="48"/>
      <c r="CX21" s="48"/>
      <c r="CY21" s="6"/>
      <c r="DA21" s="29"/>
      <c r="DB21" s="47"/>
      <c r="DC21" s="47"/>
      <c r="DD21" s="1"/>
      <c r="DE21" s="47"/>
      <c r="DF21" s="47"/>
      <c r="DG21" s="29"/>
      <c r="DH21" s="48"/>
      <c r="DI21" s="48"/>
      <c r="DL21" s="49"/>
      <c r="DM21" s="29"/>
      <c r="DN21" s="48"/>
      <c r="DO21" s="48"/>
      <c r="DQ21" s="48"/>
      <c r="DR21" s="48"/>
      <c r="DS21" s="6"/>
      <c r="DU21" s="29"/>
      <c r="DV21" s="47"/>
      <c r="DW21" s="47"/>
      <c r="DX21" s="1"/>
      <c r="DY21" s="47"/>
      <c r="DZ21" s="47"/>
      <c r="EA21" s="29"/>
      <c r="EC21" s="50"/>
      <c r="EF21" s="49"/>
      <c r="EG21" s="29"/>
      <c r="EH21" s="48"/>
      <c r="EI21" s="48"/>
      <c r="EK21" s="48"/>
      <c r="EL21" s="48"/>
      <c r="EM21" s="6"/>
      <c r="EO21" s="29"/>
      <c r="EP21" s="47"/>
      <c r="EQ21" s="47"/>
      <c r="ER21" s="1"/>
      <c r="ES21" s="47"/>
      <c r="ET21" s="47"/>
      <c r="EU21" s="29"/>
      <c r="EV21" s="48"/>
      <c r="EW21" s="48"/>
      <c r="EZ21" s="49"/>
      <c r="FA21" s="29"/>
      <c r="FB21" s="48"/>
      <c r="FC21" s="48"/>
      <c r="FE21" s="48"/>
      <c r="FF21" s="48"/>
      <c r="FG21" s="6"/>
      <c r="FI21" s="29"/>
      <c r="FJ21" s="47"/>
      <c r="FK21" s="47"/>
      <c r="FL21" s="1"/>
      <c r="FM21" s="47"/>
      <c r="FN21" s="47"/>
      <c r="FO21" s="29"/>
      <c r="FP21" s="48"/>
      <c r="FQ21" s="48"/>
      <c r="FT21" s="49"/>
      <c r="FU21" s="29"/>
      <c r="FV21" s="48"/>
      <c r="FW21" s="48"/>
      <c r="FY21" s="48"/>
      <c r="FZ21" s="48"/>
      <c r="GA21" s="6"/>
      <c r="GC21" s="29"/>
      <c r="GD21" s="47"/>
      <c r="GE21" s="1"/>
      <c r="GF21" s="1"/>
      <c r="GG21" s="47"/>
      <c r="GH21" s="1"/>
      <c r="GI21" s="51"/>
      <c r="GN21" s="49"/>
      <c r="GU21" s="6"/>
      <c r="GW21" s="29"/>
      <c r="GX21" s="47"/>
      <c r="GY21" s="1"/>
      <c r="GZ21" s="1"/>
      <c r="HA21" s="47"/>
      <c r="HB21" s="1"/>
      <c r="HC21" s="51"/>
      <c r="HH21" s="49"/>
      <c r="HO21" s="6"/>
      <c r="HQ21" s="29"/>
      <c r="HR21" s="47"/>
      <c r="HS21" s="1"/>
      <c r="HT21" s="1"/>
      <c r="HU21" s="47"/>
      <c r="HV21" s="1"/>
      <c r="HW21" s="51"/>
      <c r="IB21" s="49"/>
      <c r="II21" s="6"/>
      <c r="IK21" s="29"/>
      <c r="IL21" s="47"/>
      <c r="IM21" s="1"/>
      <c r="IN21" s="1"/>
      <c r="IO21" s="47"/>
      <c r="IP21" s="1"/>
      <c r="IQ21" s="51"/>
      <c r="IV21" s="49"/>
    </row>
    <row r="22" spans="1:262" s="3" customFormat="1" ht="13.5" customHeight="1">
      <c r="A22" s="46" t="s">
        <v>807</v>
      </c>
      <c r="B22" s="29" t="s">
        <v>797</v>
      </c>
      <c r="C22" s="6"/>
      <c r="E22" s="29"/>
      <c r="F22" s="47"/>
      <c r="G22" s="48"/>
      <c r="H22" s="1"/>
      <c r="I22" s="47"/>
      <c r="J22" s="48"/>
      <c r="K22" s="48"/>
      <c r="L22" s="48"/>
      <c r="M22" s="48"/>
      <c r="O22" s="48"/>
      <c r="P22" s="48"/>
      <c r="Q22" s="29"/>
      <c r="R22" s="48"/>
      <c r="S22" s="48"/>
      <c r="U22" s="48"/>
      <c r="V22" s="48"/>
      <c r="W22" s="6"/>
      <c r="Y22" s="29">
        <v>7556</v>
      </c>
      <c r="Z22" s="47">
        <f>Y22/W7</f>
        <v>6.0822520753793562E-3</v>
      </c>
      <c r="AA22" s="47">
        <f>Z22-F22</f>
        <v>6.0822520753793562E-3</v>
      </c>
      <c r="AB22" s="1">
        <v>0</v>
      </c>
      <c r="AC22" s="47">
        <v>0</v>
      </c>
      <c r="AD22" s="47">
        <f t="shared" ref="AD22" si="8">IF(AC22="","",AC22-I22)</f>
        <v>0</v>
      </c>
      <c r="AE22" s="29"/>
      <c r="AF22" s="48"/>
      <c r="AG22" s="48"/>
      <c r="AI22" s="48"/>
      <c r="AJ22" s="48"/>
      <c r="AK22" s="29"/>
      <c r="AM22" s="48"/>
      <c r="AO22" s="48"/>
      <c r="AP22" s="48"/>
      <c r="AQ22" s="6"/>
      <c r="AS22" s="10">
        <v>10134</v>
      </c>
      <c r="AT22" s="47">
        <f>AS22/AQ7</f>
        <v>6.11740787065431E-3</v>
      </c>
      <c r="AU22" s="47">
        <f>AT22-Z22</f>
        <v>3.5155795274953786E-5</v>
      </c>
      <c r="AV22" s="89">
        <v>0</v>
      </c>
      <c r="AW22" s="47">
        <v>0</v>
      </c>
      <c r="AX22" s="47">
        <f t="shared" ref="AX22" si="9">IF(AW22="","",AW22-AC22)</f>
        <v>0</v>
      </c>
      <c r="AY22" s="47"/>
      <c r="AZ22" s="48"/>
      <c r="BA22" s="48"/>
      <c r="BC22" s="48"/>
      <c r="BD22" s="48"/>
      <c r="BE22" s="29"/>
      <c r="BF22" s="48"/>
      <c r="BG22" s="48"/>
      <c r="BI22" s="48"/>
      <c r="BJ22" s="48"/>
      <c r="BK22" s="6"/>
      <c r="BM22" s="29">
        <v>8089</v>
      </c>
      <c r="BN22" s="47">
        <f>BM22/BK$7</f>
        <v>4.8587514288237063E-3</v>
      </c>
      <c r="BO22" s="47">
        <f>BN22-AT22</f>
        <v>-1.2586564418306037E-3</v>
      </c>
      <c r="BP22" s="1">
        <v>0</v>
      </c>
      <c r="BQ22" s="47">
        <v>0</v>
      </c>
      <c r="BR22" s="47">
        <v>0</v>
      </c>
      <c r="BS22" s="47"/>
      <c r="BT22" s="48"/>
      <c r="BU22" s="48"/>
      <c r="BW22" s="48"/>
      <c r="BX22" s="48"/>
      <c r="BY22" s="29"/>
      <c r="BZ22" s="48"/>
      <c r="CA22" s="48"/>
      <c r="CC22" s="48"/>
      <c r="CD22" s="48"/>
      <c r="CE22" s="29" t="s">
        <v>794</v>
      </c>
      <c r="CG22" s="29">
        <v>5932</v>
      </c>
      <c r="CH22" s="47">
        <f>CG22/CE7</f>
        <v>3.4322864049750796E-3</v>
      </c>
      <c r="CI22" s="47">
        <f>CH22-BN22</f>
        <v>-1.4264650238486267E-3</v>
      </c>
      <c r="CJ22" s="1">
        <v>0</v>
      </c>
      <c r="CK22" s="47">
        <v>0</v>
      </c>
      <c r="CL22" s="47">
        <v>0</v>
      </c>
      <c r="CM22" s="29"/>
      <c r="CN22" s="48"/>
      <c r="CO22" s="48"/>
      <c r="CR22" s="49"/>
      <c r="CS22" s="29"/>
      <c r="CT22" s="48"/>
      <c r="CU22" s="48"/>
      <c r="CW22" s="48"/>
      <c r="CX22" s="48"/>
      <c r="CY22" s="6"/>
      <c r="DA22" s="29"/>
      <c r="DB22" s="47"/>
      <c r="DC22" s="47"/>
      <c r="DD22" s="1"/>
      <c r="DE22" s="47"/>
      <c r="DF22" s="47"/>
      <c r="DG22" s="29"/>
      <c r="DH22" s="48"/>
      <c r="DI22" s="48"/>
      <c r="DL22" s="49"/>
      <c r="DM22" s="29"/>
      <c r="DN22" s="48"/>
      <c r="DO22" s="48"/>
      <c r="DQ22" s="48"/>
      <c r="DR22" s="48"/>
      <c r="DS22" s="6"/>
      <c r="DU22" s="29"/>
      <c r="DV22" s="47"/>
      <c r="DW22" s="47"/>
      <c r="DX22" s="1"/>
      <c r="DY22" s="47"/>
      <c r="DZ22" s="47"/>
      <c r="EA22" s="29"/>
      <c r="EC22" s="50"/>
      <c r="EF22" s="49"/>
      <c r="EG22" s="29"/>
      <c r="EH22" s="48"/>
      <c r="EI22" s="48"/>
      <c r="EK22" s="48"/>
      <c r="EL22" s="48"/>
      <c r="EM22" s="6"/>
      <c r="EO22" s="29"/>
      <c r="EP22" s="47"/>
      <c r="EQ22" s="47"/>
      <c r="ER22" s="1"/>
      <c r="ES22" s="47"/>
      <c r="ET22" s="47"/>
      <c r="EU22" s="29"/>
      <c r="EV22" s="48"/>
      <c r="EW22" s="48"/>
      <c r="EZ22" s="49"/>
      <c r="FA22" s="29"/>
      <c r="FB22" s="48"/>
      <c r="FC22" s="48"/>
      <c r="FE22" s="48"/>
      <c r="FF22" s="48"/>
      <c r="FG22" s="6"/>
      <c r="FI22" s="29"/>
      <c r="FJ22" s="47"/>
      <c r="FK22" s="47"/>
      <c r="FL22" s="1"/>
      <c r="FM22" s="47"/>
      <c r="FN22" s="47"/>
      <c r="FO22" s="29"/>
      <c r="FP22" s="48"/>
      <c r="FQ22" s="48"/>
      <c r="FT22" s="49"/>
      <c r="FU22" s="29"/>
      <c r="FV22" s="48"/>
      <c r="FW22" s="48"/>
      <c r="FY22" s="48"/>
      <c r="FZ22" s="48"/>
      <c r="GA22" s="6"/>
      <c r="GC22" s="29"/>
      <c r="GD22" s="47"/>
      <c r="GE22" s="1"/>
      <c r="GF22" s="1"/>
      <c r="GG22" s="47"/>
      <c r="GH22" s="1"/>
      <c r="GI22" s="51"/>
      <c r="GN22" s="49"/>
      <c r="GU22" s="6"/>
      <c r="GW22" s="29"/>
      <c r="GX22" s="47"/>
      <c r="GY22" s="1"/>
      <c r="GZ22" s="1"/>
      <c r="HA22" s="47"/>
      <c r="HB22" s="1"/>
      <c r="HC22" s="51"/>
      <c r="HH22" s="49"/>
      <c r="HO22" s="6"/>
      <c r="HQ22" s="29"/>
      <c r="HR22" s="47"/>
      <c r="HS22" s="1"/>
      <c r="HT22" s="1"/>
      <c r="HU22" s="47"/>
      <c r="HV22" s="1"/>
      <c r="HW22" s="51"/>
      <c r="IB22" s="49"/>
      <c r="II22" s="6"/>
      <c r="IK22" s="29"/>
      <c r="IL22" s="47"/>
      <c r="IM22" s="1"/>
      <c r="IN22" s="1"/>
      <c r="IO22" s="47"/>
      <c r="IP22" s="1"/>
      <c r="IQ22" s="51"/>
      <c r="IV22" s="49"/>
    </row>
    <row r="23" spans="1:262" s="3" customFormat="1" ht="13.5" customHeight="1">
      <c r="A23" s="46" t="s">
        <v>808</v>
      </c>
      <c r="B23" s="29" t="s">
        <v>798</v>
      </c>
      <c r="C23" s="6"/>
      <c r="E23" s="29">
        <v>47687</v>
      </c>
      <c r="F23" s="47">
        <f>E23/C$7</f>
        <v>2.1199771851386873E-2</v>
      </c>
      <c r="G23" s="48">
        <v>0</v>
      </c>
      <c r="H23" s="1">
        <v>0</v>
      </c>
      <c r="I23" s="47">
        <v>0</v>
      </c>
      <c r="J23" s="48">
        <v>0</v>
      </c>
      <c r="K23" s="48"/>
      <c r="L23" s="48"/>
      <c r="M23" s="48"/>
      <c r="O23" s="48"/>
      <c r="P23" s="48"/>
      <c r="Q23" s="29"/>
      <c r="R23" s="48"/>
      <c r="S23" s="48"/>
      <c r="U23" s="48"/>
      <c r="V23" s="48"/>
      <c r="W23" s="6"/>
      <c r="Y23" s="29"/>
      <c r="Z23" s="47"/>
      <c r="AA23" s="47"/>
      <c r="AB23" s="1"/>
      <c r="AC23" s="47"/>
      <c r="AD23" s="47"/>
      <c r="AE23" s="29"/>
      <c r="AF23" s="48"/>
      <c r="AG23" s="48"/>
      <c r="AI23" s="48"/>
      <c r="AJ23" s="48"/>
      <c r="AK23" s="29"/>
      <c r="AM23" s="48"/>
      <c r="AO23" s="48"/>
      <c r="AP23" s="48"/>
      <c r="AQ23" s="6"/>
      <c r="AS23" s="10"/>
      <c r="AT23" s="47"/>
      <c r="AU23" s="47"/>
      <c r="AV23" s="89"/>
      <c r="AW23" s="47"/>
      <c r="AX23" s="47"/>
      <c r="AY23" s="47"/>
      <c r="AZ23" s="48"/>
      <c r="BA23" s="48"/>
      <c r="BC23" s="48"/>
      <c r="BD23" s="48"/>
      <c r="BE23" s="29"/>
      <c r="BF23" s="48"/>
      <c r="BG23" s="48"/>
      <c r="BI23" s="48"/>
      <c r="BJ23" s="48"/>
      <c r="BK23" s="6"/>
      <c r="BM23" s="29"/>
      <c r="BN23" s="47"/>
      <c r="BO23" s="47"/>
      <c r="BP23" s="1"/>
      <c r="BQ23" s="47"/>
      <c r="BR23" s="47"/>
      <c r="BS23" s="47"/>
      <c r="BT23" s="48"/>
      <c r="BU23" s="48"/>
      <c r="BW23" s="48"/>
      <c r="BX23" s="48"/>
      <c r="BY23" s="29"/>
      <c r="BZ23" s="48"/>
      <c r="CA23" s="48"/>
      <c r="CC23" s="48"/>
      <c r="CD23" s="48"/>
      <c r="CE23" s="29"/>
      <c r="CG23" s="29"/>
      <c r="CH23" s="47"/>
      <c r="CI23" s="47"/>
      <c r="CJ23" s="1"/>
      <c r="CK23" s="47"/>
      <c r="CL23" s="47"/>
      <c r="CM23" s="29"/>
      <c r="CN23" s="48"/>
      <c r="CO23" s="48"/>
      <c r="CR23" s="49"/>
      <c r="CS23" s="29"/>
      <c r="CT23" s="48"/>
      <c r="CU23" s="48"/>
      <c r="CW23" s="48"/>
      <c r="CX23" s="48"/>
      <c r="CY23" s="6"/>
      <c r="DA23" s="29"/>
      <c r="DB23" s="47"/>
      <c r="DC23" s="47"/>
      <c r="DD23" s="1"/>
      <c r="DE23" s="47"/>
      <c r="DF23" s="47"/>
      <c r="DG23" s="29"/>
      <c r="DH23" s="48"/>
      <c r="DI23" s="48"/>
      <c r="DL23" s="49"/>
      <c r="DM23" s="29"/>
      <c r="DN23" s="48"/>
      <c r="DO23" s="48"/>
      <c r="DQ23" s="48"/>
      <c r="DR23" s="48"/>
      <c r="DS23" s="6"/>
      <c r="DU23" s="29"/>
      <c r="DV23" s="47"/>
      <c r="DW23" s="47"/>
      <c r="DX23" s="1"/>
      <c r="DY23" s="47"/>
      <c r="DZ23" s="47"/>
      <c r="EA23" s="29"/>
      <c r="EC23" s="50"/>
      <c r="EF23" s="49"/>
      <c r="EG23" s="29"/>
      <c r="EH23" s="48"/>
      <c r="EI23" s="48"/>
      <c r="EK23" s="48"/>
      <c r="EL23" s="48"/>
      <c r="EM23" s="6"/>
      <c r="EO23" s="29"/>
      <c r="EP23" s="47"/>
      <c r="EQ23" s="47"/>
      <c r="ER23" s="1"/>
      <c r="ES23" s="47"/>
      <c r="ET23" s="47"/>
      <c r="EU23" s="29"/>
      <c r="EV23" s="48"/>
      <c r="EW23" s="48"/>
      <c r="EZ23" s="49"/>
      <c r="FA23" s="29"/>
      <c r="FB23" s="48"/>
      <c r="FC23" s="48"/>
      <c r="FE23" s="48"/>
      <c r="FF23" s="48"/>
      <c r="FG23" s="6"/>
      <c r="FI23" s="29"/>
      <c r="FJ23" s="47"/>
      <c r="FK23" s="47"/>
      <c r="FL23" s="1"/>
      <c r="FM23" s="47"/>
      <c r="FN23" s="47"/>
      <c r="FO23" s="29"/>
      <c r="FP23" s="48"/>
      <c r="FQ23" s="48"/>
      <c r="FT23" s="49"/>
      <c r="FU23" s="29"/>
      <c r="FV23" s="48"/>
      <c r="FW23" s="48"/>
      <c r="FY23" s="48"/>
      <c r="FZ23" s="48"/>
      <c r="GA23" s="6"/>
      <c r="GC23" s="29"/>
      <c r="GD23" s="47"/>
      <c r="GE23" s="1"/>
      <c r="GF23" s="1"/>
      <c r="GG23" s="47"/>
      <c r="GH23" s="1"/>
      <c r="GI23" s="51"/>
      <c r="GN23" s="49"/>
      <c r="GU23" s="6"/>
      <c r="GW23" s="29"/>
      <c r="GX23" s="47"/>
      <c r="GY23" s="1"/>
      <c r="GZ23" s="1"/>
      <c r="HA23" s="47"/>
      <c r="HB23" s="1"/>
      <c r="HC23" s="51"/>
      <c r="HH23" s="49"/>
      <c r="HO23" s="6"/>
      <c r="HQ23" s="29"/>
      <c r="HR23" s="47"/>
      <c r="HS23" s="1"/>
      <c r="HT23" s="1"/>
      <c r="HU23" s="47"/>
      <c r="HV23" s="1"/>
      <c r="HW23" s="51"/>
      <c r="IB23" s="49"/>
      <c r="II23" s="6"/>
      <c r="IK23" s="29"/>
      <c r="IL23" s="47"/>
      <c r="IM23" s="1"/>
      <c r="IN23" s="1"/>
      <c r="IO23" s="47"/>
      <c r="IP23" s="1"/>
      <c r="IQ23" s="51"/>
      <c r="IV23" s="49"/>
    </row>
    <row r="24" spans="1:262" s="3" customFormat="1" ht="13.5" customHeight="1">
      <c r="A24" s="46"/>
      <c r="B24" s="29" t="s">
        <v>795</v>
      </c>
      <c r="C24" s="6"/>
      <c r="E24" s="29">
        <v>13746</v>
      </c>
      <c r="F24" s="47">
        <f>E24/C$7</f>
        <v>6.110933039804642E-3</v>
      </c>
      <c r="G24" s="48">
        <v>0</v>
      </c>
      <c r="H24" s="1">
        <v>0</v>
      </c>
      <c r="I24" s="47">
        <v>0</v>
      </c>
      <c r="J24" s="48">
        <v>0</v>
      </c>
      <c r="K24" s="48"/>
      <c r="L24" s="48"/>
      <c r="M24" s="48"/>
      <c r="O24" s="48"/>
      <c r="P24" s="48"/>
      <c r="Q24" s="29"/>
      <c r="R24" s="48"/>
      <c r="S24" s="48"/>
      <c r="U24" s="48"/>
      <c r="V24" s="48"/>
      <c r="W24" s="6"/>
      <c r="Y24" s="29"/>
      <c r="Z24" s="47"/>
      <c r="AA24" s="47"/>
      <c r="AB24" s="1"/>
      <c r="AC24" s="47"/>
      <c r="AD24" s="47"/>
      <c r="AE24" s="29"/>
      <c r="AF24" s="48"/>
      <c r="AG24" s="48"/>
      <c r="AI24" s="48"/>
      <c r="AJ24" s="48"/>
      <c r="AK24" s="29"/>
      <c r="AM24" s="48"/>
      <c r="AO24" s="48"/>
      <c r="AP24" s="48"/>
      <c r="AQ24" s="6"/>
      <c r="AS24" s="10"/>
      <c r="AT24" s="47"/>
      <c r="AU24" s="47"/>
      <c r="AV24" s="89"/>
      <c r="AW24" s="47"/>
      <c r="AX24" s="47"/>
      <c r="AY24" s="47"/>
      <c r="AZ24" s="48"/>
      <c r="BA24" s="48"/>
      <c r="BC24" s="48"/>
      <c r="BD24" s="48"/>
      <c r="BE24" s="29"/>
      <c r="BF24" s="48"/>
      <c r="BG24" s="48"/>
      <c r="BI24" s="48"/>
      <c r="BJ24" s="48"/>
      <c r="BK24" s="6"/>
      <c r="BM24" s="29"/>
      <c r="BN24" s="47"/>
      <c r="BO24" s="47"/>
      <c r="BP24" s="1"/>
      <c r="BQ24" s="47"/>
      <c r="BR24" s="47"/>
      <c r="BS24" s="47"/>
      <c r="BT24" s="48"/>
      <c r="BU24" s="48"/>
      <c r="BW24" s="48"/>
      <c r="BX24" s="48"/>
      <c r="BY24" s="29"/>
      <c r="BZ24" s="48"/>
      <c r="CA24" s="48"/>
      <c r="CC24" s="48"/>
      <c r="CD24" s="48"/>
      <c r="CE24" s="29"/>
      <c r="CG24" s="29"/>
      <c r="CH24" s="47"/>
      <c r="CI24" s="47"/>
      <c r="CJ24" s="1"/>
      <c r="CK24" s="47"/>
      <c r="CL24" s="47"/>
      <c r="CM24" s="29"/>
      <c r="CN24" s="48"/>
      <c r="CO24" s="48"/>
      <c r="CR24" s="49"/>
      <c r="CS24" s="29"/>
      <c r="CT24" s="48"/>
      <c r="CU24" s="48"/>
      <c r="CW24" s="48"/>
      <c r="CX24" s="48"/>
      <c r="CY24" s="6"/>
      <c r="DA24" s="29"/>
      <c r="DB24" s="47"/>
      <c r="DC24" s="47"/>
      <c r="DD24" s="1"/>
      <c r="DE24" s="47"/>
      <c r="DF24" s="47"/>
      <c r="DG24" s="29"/>
      <c r="DH24" s="48"/>
      <c r="DI24" s="48"/>
      <c r="DL24" s="49"/>
      <c r="DM24" s="29"/>
      <c r="DN24" s="48"/>
      <c r="DO24" s="48"/>
      <c r="DQ24" s="48"/>
      <c r="DR24" s="48"/>
      <c r="DS24" s="6"/>
      <c r="DU24" s="29"/>
      <c r="DV24" s="47"/>
      <c r="DW24" s="47"/>
      <c r="DX24" s="1"/>
      <c r="DY24" s="47"/>
      <c r="DZ24" s="47"/>
      <c r="EA24" s="29"/>
      <c r="EC24" s="50"/>
      <c r="EF24" s="49"/>
      <c r="EG24" s="29"/>
      <c r="EH24" s="48"/>
      <c r="EI24" s="48"/>
      <c r="EK24" s="48"/>
      <c r="EL24" s="48"/>
      <c r="EM24" s="6"/>
      <c r="EO24" s="29"/>
      <c r="EP24" s="47"/>
      <c r="EQ24" s="47"/>
      <c r="ER24" s="1"/>
      <c r="ES24" s="47"/>
      <c r="ET24" s="47"/>
      <c r="EU24" s="29"/>
      <c r="EV24" s="48"/>
      <c r="EW24" s="48"/>
      <c r="EZ24" s="49"/>
      <c r="FA24" s="29"/>
      <c r="FB24" s="48"/>
      <c r="FC24" s="48"/>
      <c r="FE24" s="48"/>
      <c r="FF24" s="48"/>
      <c r="FG24" s="6"/>
      <c r="FI24" s="29"/>
      <c r="FJ24" s="47"/>
      <c r="FK24" s="47"/>
      <c r="FL24" s="1"/>
      <c r="FM24" s="47"/>
      <c r="FN24" s="47"/>
      <c r="FO24" s="29"/>
      <c r="FP24" s="48"/>
      <c r="FQ24" s="48"/>
      <c r="FT24" s="49"/>
      <c r="FU24" s="29"/>
      <c r="FV24" s="48"/>
      <c r="FW24" s="48"/>
      <c r="FY24" s="48"/>
      <c r="FZ24" s="48"/>
      <c r="GA24" s="6"/>
      <c r="GC24" s="29"/>
      <c r="GD24" s="47"/>
      <c r="GE24" s="1"/>
      <c r="GF24" s="1"/>
      <c r="GG24" s="47"/>
      <c r="GH24" s="1"/>
      <c r="GI24" s="51"/>
      <c r="GN24" s="49"/>
      <c r="GU24" s="6"/>
      <c r="GW24" s="29"/>
      <c r="GX24" s="47"/>
      <c r="GY24" s="1"/>
      <c r="GZ24" s="1"/>
      <c r="HA24" s="47"/>
      <c r="HB24" s="1"/>
      <c r="HC24" s="51"/>
      <c r="HH24" s="49"/>
      <c r="HO24" s="6"/>
      <c r="HQ24" s="29"/>
      <c r="HR24" s="47"/>
      <c r="HS24" s="1"/>
      <c r="HT24" s="1"/>
      <c r="HU24" s="47"/>
      <c r="HV24" s="1"/>
      <c r="HW24" s="51"/>
      <c r="IB24" s="49"/>
      <c r="II24" s="6"/>
      <c r="IK24" s="29"/>
      <c r="IL24" s="47"/>
      <c r="IM24" s="1"/>
      <c r="IN24" s="1"/>
      <c r="IO24" s="47"/>
      <c r="IP24" s="1"/>
      <c r="IQ24" s="51"/>
      <c r="IV24" s="49"/>
    </row>
    <row r="25" spans="1:262" s="3" customFormat="1" ht="13.5" customHeight="1">
      <c r="A25" s="46" t="s">
        <v>779</v>
      </c>
      <c r="B25" s="1" t="s">
        <v>135</v>
      </c>
      <c r="C25" s="6" t="s">
        <v>135</v>
      </c>
      <c r="E25" s="29">
        <v>20629</v>
      </c>
      <c r="F25" s="47">
        <f>E25/C$7</f>
        <v>9.1708451679128455E-3</v>
      </c>
      <c r="G25" s="48">
        <v>0</v>
      </c>
      <c r="H25" s="1">
        <v>0</v>
      </c>
      <c r="I25" s="47">
        <v>0</v>
      </c>
      <c r="J25" s="48">
        <v>0</v>
      </c>
      <c r="K25" s="48"/>
      <c r="L25" s="48"/>
      <c r="M25" s="48"/>
      <c r="O25" s="48"/>
      <c r="P25" s="48"/>
      <c r="Q25" s="29"/>
      <c r="R25" s="48"/>
      <c r="S25" s="48"/>
      <c r="U25" s="48"/>
      <c r="V25" s="48"/>
      <c r="W25" s="6" t="s">
        <v>135</v>
      </c>
      <c r="Y25" s="29">
        <v>1909</v>
      </c>
      <c r="Z25" s="47">
        <f>Y25/W7</f>
        <v>1.5366621508601363E-3</v>
      </c>
      <c r="AA25" s="47">
        <v>0</v>
      </c>
      <c r="AB25" s="1">
        <v>0</v>
      </c>
      <c r="AC25" s="47">
        <v>0</v>
      </c>
      <c r="AD25" s="47">
        <v>0</v>
      </c>
      <c r="AE25" s="29"/>
      <c r="AF25" s="48"/>
      <c r="AG25" s="48"/>
      <c r="AI25" s="48"/>
      <c r="AJ25" s="48"/>
      <c r="AK25" s="29"/>
      <c r="AM25" s="48"/>
      <c r="AO25" s="48"/>
      <c r="AP25" s="48"/>
      <c r="AQ25" s="6" t="s">
        <v>135</v>
      </c>
      <c r="AS25" s="3">
        <v>17636</v>
      </c>
      <c r="AT25" s="47">
        <f>AS25/AQ7</f>
        <v>1.0646004066198877E-2</v>
      </c>
      <c r="AU25" s="47">
        <v>-1.7000000000000001E-2</v>
      </c>
      <c r="AV25" s="89">
        <v>0</v>
      </c>
      <c r="AW25" s="47">
        <v>0</v>
      </c>
      <c r="AX25" s="47">
        <f t="shared" si="2"/>
        <v>0</v>
      </c>
      <c r="AY25" s="47"/>
      <c r="AZ25" s="48"/>
      <c r="BA25" s="48"/>
      <c r="BC25" s="48"/>
      <c r="BD25" s="48"/>
      <c r="BE25" s="29"/>
      <c r="BF25" s="48"/>
      <c r="BG25" s="48"/>
      <c r="BI25" s="48"/>
      <c r="BJ25" s="48"/>
      <c r="BK25" s="6" t="s">
        <v>135</v>
      </c>
      <c r="BM25" s="29">
        <f>30596-8089</f>
        <v>22507</v>
      </c>
      <c r="BN25" s="47">
        <v>1.3519089925644105E-2</v>
      </c>
      <c r="BO25" s="47">
        <v>-4.0000000000000001E-3</v>
      </c>
      <c r="BP25" s="1">
        <v>0</v>
      </c>
      <c r="BQ25" s="47">
        <v>0</v>
      </c>
      <c r="BR25" s="47">
        <v>0</v>
      </c>
      <c r="BS25" s="47"/>
      <c r="BT25" s="48"/>
      <c r="BU25" s="48"/>
      <c r="BW25" s="48"/>
      <c r="BX25" s="48"/>
      <c r="BY25" s="29"/>
      <c r="BZ25" s="48"/>
      <c r="CA25" s="48"/>
      <c r="CC25" s="48"/>
      <c r="CD25" s="48"/>
      <c r="CE25" s="29" t="s">
        <v>135</v>
      </c>
      <c r="CG25" s="29">
        <v>14805</v>
      </c>
      <c r="CH25" s="47">
        <f>CG25/CE7</f>
        <v>8.5662508809265098E-3</v>
      </c>
      <c r="CI25" s="47">
        <v>0</v>
      </c>
      <c r="CJ25" s="1">
        <v>0</v>
      </c>
      <c r="CK25" s="47">
        <v>0</v>
      </c>
      <c r="CL25" s="47">
        <v>0</v>
      </c>
      <c r="CM25" s="29"/>
      <c r="CN25" s="48"/>
      <c r="CO25" s="48"/>
      <c r="CR25" s="49"/>
      <c r="CS25" s="29"/>
      <c r="CT25" s="48"/>
      <c r="CU25" s="48"/>
      <c r="CW25" s="48"/>
      <c r="CX25" s="48"/>
      <c r="CY25" s="6"/>
      <c r="DA25" s="29">
        <v>146412</v>
      </c>
      <c r="DB25" s="47">
        <f>DA25/$CY$7</f>
        <v>8.000459005106432E-2</v>
      </c>
      <c r="DC25" s="47">
        <f t="shared" ref="DC25" si="10">DB25-CH25</f>
        <v>7.143833917013781E-2</v>
      </c>
      <c r="DD25" s="1">
        <v>0</v>
      </c>
      <c r="DE25" s="47">
        <f t="shared" si="4"/>
        <v>0</v>
      </c>
      <c r="DF25" s="47">
        <f t="shared" si="5"/>
        <v>0</v>
      </c>
      <c r="DG25" s="29"/>
      <c r="DH25" s="48"/>
      <c r="DI25" s="48"/>
      <c r="DL25" s="49"/>
      <c r="DM25" s="29"/>
      <c r="DN25" s="48"/>
      <c r="DO25" s="48"/>
      <c r="DQ25" s="48"/>
      <c r="DR25" s="48"/>
      <c r="DS25" s="6"/>
      <c r="DU25" s="29"/>
      <c r="DV25" s="47"/>
      <c r="DW25" s="47"/>
      <c r="DX25" s="1"/>
      <c r="DY25" s="47"/>
      <c r="DZ25" s="47"/>
      <c r="EA25" s="29"/>
      <c r="EC25" s="50"/>
      <c r="EF25" s="49"/>
      <c r="EG25" s="29"/>
      <c r="EH25" s="48"/>
      <c r="EI25" s="48"/>
      <c r="EK25" s="48"/>
      <c r="EL25" s="48"/>
      <c r="EM25" s="6"/>
      <c r="EO25" s="29"/>
      <c r="EP25" s="47"/>
      <c r="EQ25" s="47"/>
      <c r="ER25" s="1"/>
      <c r="ES25" s="47"/>
      <c r="ET25" s="47"/>
      <c r="EU25" s="29"/>
      <c r="EV25" s="48"/>
      <c r="EW25" s="48"/>
      <c r="EZ25" s="49"/>
      <c r="FA25" s="29"/>
      <c r="FB25" s="48"/>
      <c r="FC25" s="48"/>
      <c r="FE25" s="48"/>
      <c r="FF25" s="48"/>
      <c r="FG25" s="6"/>
      <c r="FI25" s="29"/>
      <c r="FJ25" s="47"/>
      <c r="FK25" s="47"/>
      <c r="FL25" s="1"/>
      <c r="FM25" s="47"/>
      <c r="FN25" s="47"/>
      <c r="FO25" s="29"/>
      <c r="FP25" s="48"/>
      <c r="FQ25" s="48"/>
      <c r="FT25" s="49"/>
      <c r="FU25" s="29"/>
      <c r="FV25" s="48"/>
      <c r="FW25" s="48"/>
      <c r="FY25" s="48"/>
      <c r="FZ25" s="48"/>
      <c r="GA25" s="6"/>
      <c r="GC25" s="1"/>
      <c r="GD25" s="47"/>
      <c r="GE25" s="29"/>
      <c r="GF25" s="29"/>
      <c r="GG25" s="47"/>
      <c r="GH25" s="29"/>
      <c r="GI25" s="51"/>
      <c r="GN25" s="49"/>
      <c r="GU25" s="6"/>
      <c r="GW25" s="1"/>
      <c r="GX25" s="47"/>
      <c r="GY25" s="29"/>
      <c r="GZ25" s="29"/>
      <c r="HA25" s="47"/>
      <c r="HB25" s="29"/>
      <c r="HC25" s="51"/>
      <c r="HH25" s="49"/>
      <c r="HO25" s="6"/>
      <c r="HQ25" s="1"/>
      <c r="HR25" s="47"/>
      <c r="HS25" s="29"/>
      <c r="HT25" s="29"/>
      <c r="HU25" s="47"/>
      <c r="HV25" s="29"/>
      <c r="HW25" s="51"/>
      <c r="IB25" s="49"/>
      <c r="II25" s="6"/>
      <c r="IK25" s="1"/>
      <c r="IL25" s="47"/>
      <c r="IM25" s="29"/>
      <c r="IN25" s="29"/>
      <c r="IO25" s="47"/>
      <c r="IP25" s="29"/>
      <c r="IQ25" s="51"/>
      <c r="IV25" s="49"/>
    </row>
    <row r="26" spans="1:262" s="3" customFormat="1" ht="13.5" customHeight="1">
      <c r="A26" s="46"/>
      <c r="B26" s="1"/>
      <c r="C26" s="6"/>
      <c r="E26" s="29"/>
      <c r="F26" s="29"/>
      <c r="G26" s="48" t="s">
        <v>287</v>
      </c>
      <c r="H26" s="1" t="s">
        <v>287</v>
      </c>
      <c r="I26" s="47" t="s">
        <v>287</v>
      </c>
      <c r="J26" s="48" t="s">
        <v>287</v>
      </c>
      <c r="K26" s="48"/>
      <c r="L26" s="48"/>
      <c r="M26" s="48"/>
      <c r="O26" s="48"/>
      <c r="P26" s="48"/>
      <c r="Q26" s="29"/>
      <c r="R26" s="48"/>
      <c r="S26" s="48"/>
      <c r="U26" s="48"/>
      <c r="V26" s="48"/>
      <c r="W26" s="6"/>
      <c r="Y26" s="29"/>
      <c r="Z26" s="151" t="s">
        <v>287</v>
      </c>
      <c r="AA26" s="47" t="s">
        <v>287</v>
      </c>
      <c r="AB26" s="1" t="s">
        <v>287</v>
      </c>
      <c r="AC26" s="151" t="s">
        <v>287</v>
      </c>
      <c r="AD26" s="47" t="s">
        <v>287</v>
      </c>
      <c r="AE26" s="29"/>
      <c r="AF26" s="48"/>
      <c r="AG26" s="48"/>
      <c r="AI26" s="48"/>
      <c r="AJ26" s="48"/>
      <c r="AK26" s="29"/>
      <c r="AM26" s="48"/>
      <c r="AO26" s="48"/>
      <c r="AP26" s="48"/>
      <c r="AQ26" s="6"/>
      <c r="AS26" s="10"/>
      <c r="AT26" s="47" t="s">
        <v>287</v>
      </c>
      <c r="AU26" s="47" t="s">
        <v>287</v>
      </c>
      <c r="AV26" s="89" t="s">
        <v>287</v>
      </c>
      <c r="AW26" s="47" t="s">
        <v>287</v>
      </c>
      <c r="AX26" s="47" t="s">
        <v>287</v>
      </c>
      <c r="AY26" s="47" t="s">
        <v>287</v>
      </c>
      <c r="AZ26" s="48"/>
      <c r="BA26" s="48"/>
      <c r="BC26" s="48"/>
      <c r="BD26" s="48"/>
      <c r="BE26" s="29"/>
      <c r="BF26" s="48"/>
      <c r="BG26" s="48"/>
      <c r="BI26" s="48"/>
      <c r="BJ26" s="48"/>
      <c r="BK26" s="6"/>
      <c r="BM26" s="10"/>
      <c r="BN26" s="47" t="s">
        <v>287</v>
      </c>
      <c r="BO26" s="47" t="s">
        <v>287</v>
      </c>
      <c r="BP26" s="1" t="s">
        <v>287</v>
      </c>
      <c r="BQ26" s="47" t="s">
        <v>287</v>
      </c>
      <c r="BR26" s="47" t="s">
        <v>287</v>
      </c>
      <c r="BS26" s="47" t="s">
        <v>287</v>
      </c>
      <c r="BT26" s="48"/>
      <c r="BU26" s="48"/>
      <c r="BW26" s="48"/>
      <c r="BX26" s="48"/>
      <c r="BY26" s="29"/>
      <c r="BZ26" s="48"/>
      <c r="CA26" s="48"/>
      <c r="CC26" s="48"/>
      <c r="CD26" s="48"/>
      <c r="CG26" s="10"/>
      <c r="CM26" s="29"/>
      <c r="CN26" s="48"/>
      <c r="CO26" s="48"/>
      <c r="CR26" s="49"/>
      <c r="CS26" s="29"/>
      <c r="CT26" s="48"/>
      <c r="CU26" s="48"/>
      <c r="CW26" s="48"/>
      <c r="CX26" s="48"/>
      <c r="CY26" s="6"/>
      <c r="DA26" s="29"/>
      <c r="DB26" s="47"/>
      <c r="DC26" s="47"/>
      <c r="DD26" s="1"/>
      <c r="DE26" s="47"/>
      <c r="DF26" s="47"/>
      <c r="DG26" s="29"/>
      <c r="DH26" s="48"/>
      <c r="DI26" s="48"/>
      <c r="DL26" s="49"/>
      <c r="DM26" s="29"/>
      <c r="DN26" s="48"/>
      <c r="DO26" s="48"/>
      <c r="DQ26" s="48"/>
      <c r="DR26" s="48"/>
      <c r="DS26" s="6"/>
      <c r="DU26" s="29"/>
      <c r="DV26" s="47"/>
      <c r="DW26" s="47"/>
      <c r="DX26" s="1"/>
      <c r="DY26" s="47"/>
      <c r="DZ26" s="47"/>
      <c r="EA26" s="29"/>
      <c r="EC26" s="50"/>
      <c r="EF26" s="49"/>
      <c r="EG26" s="29"/>
      <c r="EH26" s="48"/>
      <c r="EI26" s="48"/>
      <c r="EK26" s="48"/>
      <c r="EL26" s="48"/>
      <c r="EM26" s="6"/>
      <c r="EO26" s="29"/>
      <c r="EP26" s="47"/>
      <c r="EQ26" s="47"/>
      <c r="ER26" s="1"/>
      <c r="ES26" s="47"/>
      <c r="ET26" s="47"/>
      <c r="EU26" s="29"/>
      <c r="EV26" s="48"/>
      <c r="EW26" s="48"/>
      <c r="EZ26" s="49"/>
      <c r="FA26" s="29"/>
      <c r="FB26" s="48"/>
      <c r="FC26" s="48"/>
      <c r="FE26" s="48"/>
      <c r="FF26" s="48"/>
      <c r="FG26" s="6"/>
      <c r="FI26" s="29"/>
      <c r="FJ26" s="47"/>
      <c r="FK26" s="47"/>
      <c r="FL26" s="1"/>
      <c r="FM26" s="47"/>
      <c r="FN26" s="47"/>
      <c r="FO26" s="29"/>
      <c r="FP26" s="48"/>
      <c r="FQ26" s="48"/>
      <c r="FT26" s="49"/>
      <c r="FU26" s="29"/>
      <c r="FV26" s="48"/>
      <c r="FW26" s="48"/>
      <c r="FY26" s="48"/>
      <c r="FZ26" s="48"/>
      <c r="GA26" s="6"/>
      <c r="GC26" s="1"/>
      <c r="GD26" s="47"/>
      <c r="GE26" s="1"/>
      <c r="GF26" s="1"/>
      <c r="GG26" s="47"/>
      <c r="GH26" s="1"/>
      <c r="GI26" s="51"/>
      <c r="GN26" s="49"/>
      <c r="GU26" s="6"/>
      <c r="GW26" s="1"/>
      <c r="GX26" s="47"/>
      <c r="GY26" s="1"/>
      <c r="GZ26" s="1"/>
      <c r="HA26" s="47"/>
      <c r="HB26" s="1"/>
      <c r="HC26" s="51"/>
      <c r="HH26" s="49"/>
      <c r="HO26" s="6"/>
      <c r="HQ26" s="1"/>
      <c r="HR26" s="47"/>
      <c r="HS26" s="1"/>
      <c r="HT26" s="1"/>
      <c r="HU26" s="47"/>
      <c r="HV26" s="1"/>
      <c r="HW26" s="51"/>
      <c r="IB26" s="49"/>
      <c r="II26" s="6"/>
      <c r="IK26" s="1"/>
      <c r="IL26" s="47"/>
      <c r="IM26" s="1"/>
      <c r="IN26" s="1"/>
      <c r="IO26" s="47"/>
      <c r="IP26" s="1"/>
      <c r="IQ26" s="51"/>
      <c r="IV26" s="49"/>
    </row>
    <row r="27" spans="1:262" s="3" customFormat="1" ht="13.5" customHeight="1">
      <c r="A27" s="46"/>
      <c r="B27" s="1"/>
      <c r="C27" s="6"/>
      <c r="E27" s="29"/>
      <c r="F27" s="47" t="s">
        <v>287</v>
      </c>
      <c r="G27" s="48" t="s">
        <v>287</v>
      </c>
      <c r="H27" s="1" t="s">
        <v>287</v>
      </c>
      <c r="I27" s="47" t="s">
        <v>287</v>
      </c>
      <c r="J27" s="48" t="s">
        <v>287</v>
      </c>
      <c r="K27" s="161"/>
      <c r="L27" s="48"/>
      <c r="M27" s="48"/>
      <c r="O27" s="48"/>
      <c r="P27" s="48"/>
      <c r="Q27" s="29"/>
      <c r="R27" s="48"/>
      <c r="S27" s="48"/>
      <c r="U27" s="48"/>
      <c r="V27" s="48"/>
      <c r="W27" s="6"/>
      <c r="Y27" s="29"/>
      <c r="Z27" s="47" t="s">
        <v>287</v>
      </c>
      <c r="AA27" s="47" t="s">
        <v>287</v>
      </c>
      <c r="AB27" s="1" t="s">
        <v>287</v>
      </c>
      <c r="AC27" s="47" t="s">
        <v>287</v>
      </c>
      <c r="AD27" s="47" t="s">
        <v>287</v>
      </c>
      <c r="AE27" s="29"/>
      <c r="AF27" s="48"/>
      <c r="AG27" s="48"/>
      <c r="AI27" s="48"/>
      <c r="AJ27" s="48"/>
      <c r="AK27" s="29"/>
      <c r="AM27" s="48"/>
      <c r="AO27" s="48"/>
      <c r="AP27" s="48"/>
      <c r="AQ27" s="6"/>
      <c r="AS27" s="10"/>
      <c r="AT27" s="47" t="s">
        <v>287</v>
      </c>
      <c r="AU27" s="47" t="s">
        <v>287</v>
      </c>
      <c r="AV27" s="89" t="s">
        <v>287</v>
      </c>
      <c r="AW27" s="47" t="s">
        <v>287</v>
      </c>
      <c r="AX27" s="47" t="s">
        <v>287</v>
      </c>
      <c r="AY27" s="47" t="s">
        <v>287</v>
      </c>
      <c r="AZ27" s="48"/>
      <c r="BA27" s="48"/>
      <c r="BC27" s="48"/>
      <c r="BD27" s="48"/>
      <c r="BE27" s="29"/>
      <c r="BF27" s="48"/>
      <c r="BG27" s="48"/>
      <c r="BI27" s="48"/>
      <c r="BJ27" s="48"/>
      <c r="BK27" s="6"/>
      <c r="BM27" s="29"/>
      <c r="BN27" s="47" t="s">
        <v>287</v>
      </c>
      <c r="BO27" s="47" t="s">
        <v>287</v>
      </c>
      <c r="BP27" s="1" t="s">
        <v>287</v>
      </c>
      <c r="BQ27" s="47" t="s">
        <v>287</v>
      </c>
      <c r="BR27" s="47" t="s">
        <v>287</v>
      </c>
      <c r="BS27" s="47" t="s">
        <v>287</v>
      </c>
      <c r="BT27" s="48"/>
      <c r="BU27" s="48"/>
      <c r="BW27" s="48"/>
      <c r="BX27" s="48"/>
      <c r="BY27" s="29"/>
      <c r="BZ27" s="48"/>
      <c r="CA27" s="48"/>
      <c r="CC27" s="48"/>
      <c r="CD27" s="48"/>
      <c r="CE27" s="29"/>
      <c r="CG27" s="29"/>
      <c r="CH27" s="47"/>
      <c r="CI27" s="47"/>
      <c r="CJ27" s="1"/>
      <c r="CK27" s="47"/>
      <c r="CL27" s="47"/>
      <c r="CM27" s="29"/>
      <c r="CN27" s="48"/>
      <c r="CO27" s="48"/>
      <c r="CR27" s="49"/>
      <c r="CS27" s="29"/>
      <c r="CT27" s="48"/>
      <c r="CU27" s="48"/>
      <c r="CW27" s="48"/>
      <c r="CX27" s="48"/>
      <c r="CY27" s="6"/>
      <c r="DA27" s="29"/>
      <c r="DB27" s="47"/>
      <c r="DC27" s="47"/>
      <c r="DD27" s="1"/>
      <c r="DE27" s="47"/>
      <c r="DF27" s="47"/>
      <c r="DG27" s="29"/>
      <c r="DH27" s="48"/>
      <c r="DI27" s="48"/>
      <c r="DL27" s="49"/>
      <c r="DM27" s="29"/>
      <c r="DN27" s="48"/>
      <c r="DO27" s="48"/>
      <c r="DQ27" s="48"/>
      <c r="DR27" s="48"/>
      <c r="DS27" s="6"/>
      <c r="DU27" s="29"/>
      <c r="DV27" s="47"/>
      <c r="DW27" s="47"/>
      <c r="DX27" s="1"/>
      <c r="DY27" s="47"/>
      <c r="DZ27" s="47"/>
      <c r="EA27" s="29"/>
      <c r="EC27" s="50"/>
      <c r="EF27" s="49"/>
      <c r="EG27" s="29"/>
      <c r="EH27" s="48"/>
      <c r="EI27" s="48"/>
      <c r="EK27" s="48"/>
      <c r="EL27" s="48"/>
      <c r="EM27" s="6"/>
      <c r="EO27" s="29"/>
      <c r="EP27" s="47"/>
      <c r="EQ27" s="47"/>
      <c r="ER27" s="1"/>
      <c r="ES27" s="47"/>
      <c r="ET27" s="47"/>
      <c r="EU27" s="29"/>
      <c r="EV27" s="48"/>
      <c r="EW27" s="48"/>
      <c r="EZ27" s="49"/>
      <c r="FA27" s="29"/>
      <c r="FB27" s="48"/>
      <c r="FC27" s="48"/>
      <c r="FE27" s="48"/>
      <c r="FF27" s="48"/>
      <c r="FG27" s="6"/>
      <c r="FI27" s="29"/>
      <c r="FJ27" s="47"/>
      <c r="FK27" s="47"/>
      <c r="FL27" s="1"/>
      <c r="FM27" s="47"/>
      <c r="FN27" s="47"/>
      <c r="FO27" s="29"/>
      <c r="FP27" s="48"/>
      <c r="FQ27" s="48"/>
      <c r="FT27" s="49"/>
      <c r="FU27" s="29"/>
      <c r="FV27" s="48"/>
      <c r="FW27" s="48"/>
      <c r="FY27" s="48"/>
      <c r="FZ27" s="48"/>
      <c r="GA27" s="6"/>
      <c r="GC27" s="1"/>
      <c r="GD27" s="47"/>
      <c r="GE27" s="1"/>
      <c r="GF27" s="1"/>
      <c r="GG27" s="47"/>
      <c r="GH27" s="1"/>
      <c r="GI27" s="51"/>
      <c r="GN27" s="49"/>
      <c r="GU27" s="6"/>
      <c r="GW27" s="1"/>
      <c r="GX27" s="47"/>
      <c r="GY27" s="1"/>
      <c r="GZ27" s="1"/>
      <c r="HA27" s="47"/>
      <c r="HB27" s="1"/>
      <c r="HC27" s="51"/>
      <c r="HH27" s="49"/>
      <c r="HO27" s="6"/>
      <c r="HQ27" s="1"/>
      <c r="HR27" s="47"/>
      <c r="HS27" s="1"/>
      <c r="HT27" s="1"/>
      <c r="HU27" s="47"/>
      <c r="HV27" s="1"/>
      <c r="HW27" s="51"/>
      <c r="IB27" s="49"/>
      <c r="II27" s="6"/>
      <c r="IK27" s="1"/>
      <c r="IL27" s="47"/>
      <c r="IM27" s="1"/>
      <c r="IN27" s="1"/>
      <c r="IO27" s="47"/>
      <c r="IP27" s="1"/>
      <c r="IQ27" s="51"/>
      <c r="IV27" s="49"/>
    </row>
    <row r="28" spans="1:262" s="3" customFormat="1" ht="13.5" customHeight="1">
      <c r="A28" s="46"/>
      <c r="B28" s="1"/>
      <c r="C28" s="6"/>
      <c r="E28" s="29"/>
      <c r="F28" s="47" t="s">
        <v>287</v>
      </c>
      <c r="G28" s="48" t="s">
        <v>287</v>
      </c>
      <c r="H28" s="1" t="s">
        <v>287</v>
      </c>
      <c r="I28" s="47" t="s">
        <v>287</v>
      </c>
      <c r="J28" s="48" t="s">
        <v>287</v>
      </c>
      <c r="K28" s="48"/>
      <c r="L28" s="48"/>
      <c r="M28" s="48"/>
      <c r="O28" s="48"/>
      <c r="P28" s="48"/>
      <c r="Q28" s="29"/>
      <c r="R28" s="48"/>
      <c r="S28" s="48"/>
      <c r="U28" s="48"/>
      <c r="V28" s="48"/>
      <c r="W28" s="6"/>
      <c r="Y28" s="29"/>
      <c r="Z28" s="47" t="s">
        <v>287</v>
      </c>
      <c r="AA28" s="47" t="s">
        <v>287</v>
      </c>
      <c r="AB28" s="1" t="s">
        <v>287</v>
      </c>
      <c r="AC28" s="47" t="s">
        <v>287</v>
      </c>
      <c r="AD28" s="47" t="s">
        <v>287</v>
      </c>
      <c r="AE28" s="29"/>
      <c r="AF28" s="48"/>
      <c r="AG28" s="48"/>
      <c r="AI28" s="48"/>
      <c r="AJ28" s="48"/>
      <c r="AK28" s="29"/>
      <c r="AM28" s="48"/>
      <c r="AO28" s="48"/>
      <c r="AP28" s="48"/>
      <c r="AQ28" s="6"/>
      <c r="AS28" s="10"/>
      <c r="AT28" s="47" t="s">
        <v>287</v>
      </c>
      <c r="AU28" s="47" t="s">
        <v>287</v>
      </c>
      <c r="AV28" s="89" t="s">
        <v>287</v>
      </c>
      <c r="AW28" s="47" t="s">
        <v>287</v>
      </c>
      <c r="AX28" s="47" t="s">
        <v>287</v>
      </c>
      <c r="AY28" s="47" t="s">
        <v>287</v>
      </c>
      <c r="AZ28" s="48"/>
      <c r="BA28" s="48"/>
      <c r="BC28" s="48"/>
      <c r="BD28" s="48"/>
      <c r="BE28" s="29"/>
      <c r="BF28" s="48"/>
      <c r="BG28" s="48"/>
      <c r="BI28" s="48"/>
      <c r="BJ28" s="48"/>
      <c r="BK28" s="6"/>
      <c r="BM28" s="29"/>
      <c r="BN28" s="47" t="s">
        <v>287</v>
      </c>
      <c r="BO28" s="47" t="s">
        <v>287</v>
      </c>
      <c r="BP28" s="1" t="s">
        <v>287</v>
      </c>
      <c r="BQ28" s="47" t="s">
        <v>287</v>
      </c>
      <c r="BR28" s="47" t="s">
        <v>287</v>
      </c>
      <c r="BS28" s="47" t="s">
        <v>287</v>
      </c>
      <c r="BT28" s="48"/>
      <c r="BU28" s="48"/>
      <c r="BW28" s="48"/>
      <c r="BX28" s="48"/>
      <c r="BY28" s="29"/>
      <c r="BZ28" s="48"/>
      <c r="CA28" s="48"/>
      <c r="CC28" s="48"/>
      <c r="CD28" s="48"/>
      <c r="CE28" s="29"/>
      <c r="CG28" s="29"/>
      <c r="CH28" s="47"/>
      <c r="CI28" s="47"/>
      <c r="CJ28" s="1"/>
      <c r="CK28" s="47"/>
      <c r="CL28" s="47"/>
      <c r="CM28" s="29"/>
      <c r="CN28" s="48"/>
      <c r="CO28" s="48"/>
      <c r="CR28" s="49"/>
      <c r="CS28" s="29"/>
      <c r="CT28" s="48"/>
      <c r="CU28" s="48"/>
      <c r="CW28" s="48"/>
      <c r="CX28" s="48"/>
      <c r="CY28" s="6"/>
      <c r="DA28" s="29"/>
      <c r="DB28" s="47"/>
      <c r="DC28" s="47"/>
      <c r="DD28" s="1"/>
      <c r="DE28" s="47"/>
      <c r="DF28" s="47"/>
      <c r="DG28" s="29"/>
      <c r="DH28" s="48"/>
      <c r="DI28" s="48"/>
      <c r="DL28" s="49"/>
      <c r="DM28" s="29"/>
      <c r="DN28" s="48"/>
      <c r="DO28" s="48"/>
      <c r="DQ28" s="48"/>
      <c r="DR28" s="48"/>
      <c r="DS28" s="6"/>
      <c r="DU28" s="29"/>
      <c r="DV28" s="47"/>
      <c r="DW28" s="47"/>
      <c r="DX28" s="1"/>
      <c r="DY28" s="47"/>
      <c r="DZ28" s="47"/>
      <c r="EA28" s="29"/>
      <c r="EC28" s="50"/>
      <c r="EF28" s="49"/>
      <c r="EG28" s="29"/>
      <c r="EH28" s="48"/>
      <c r="EI28" s="48"/>
      <c r="EK28" s="48"/>
      <c r="EL28" s="48"/>
      <c r="EM28" s="6"/>
      <c r="EO28" s="29"/>
      <c r="EP28" s="47"/>
      <c r="EQ28" s="47"/>
      <c r="ER28" s="1"/>
      <c r="ES28" s="47"/>
      <c r="ET28" s="47"/>
      <c r="EU28" s="29"/>
      <c r="EV28" s="48"/>
      <c r="EW28" s="48"/>
      <c r="EZ28" s="49"/>
      <c r="FA28" s="29"/>
      <c r="FB28" s="48"/>
      <c r="FC28" s="48"/>
      <c r="FE28" s="48"/>
      <c r="FF28" s="48"/>
      <c r="FG28" s="6"/>
      <c r="FI28" s="29"/>
      <c r="FJ28" s="47"/>
      <c r="FK28" s="47"/>
      <c r="FL28" s="1"/>
      <c r="FM28" s="47"/>
      <c r="FN28" s="47"/>
      <c r="FO28" s="29"/>
      <c r="FP28" s="48"/>
      <c r="FQ28" s="48"/>
      <c r="FT28" s="49"/>
      <c r="FU28" s="29"/>
      <c r="FV28" s="48"/>
      <c r="FW28" s="48"/>
      <c r="FY28" s="48"/>
      <c r="FZ28" s="48"/>
      <c r="GA28" s="6"/>
      <c r="GC28" s="1"/>
      <c r="GD28" s="47"/>
      <c r="GE28" s="1"/>
      <c r="GF28" s="1"/>
      <c r="GG28" s="47"/>
      <c r="GH28" s="1"/>
      <c r="GI28" s="51"/>
      <c r="GN28" s="49"/>
      <c r="GU28" s="6"/>
      <c r="GW28" s="1"/>
      <c r="GX28" s="47"/>
      <c r="GY28" s="1"/>
      <c r="GZ28" s="1"/>
      <c r="HA28" s="47"/>
      <c r="HB28" s="1"/>
      <c r="HC28" s="51"/>
      <c r="HH28" s="49"/>
      <c r="HO28" s="6"/>
      <c r="HQ28" s="1"/>
      <c r="HR28" s="47"/>
      <c r="HS28" s="1"/>
      <c r="HT28" s="1"/>
      <c r="HU28" s="47"/>
      <c r="HV28" s="1"/>
      <c r="HW28" s="51"/>
      <c r="IB28" s="49"/>
      <c r="II28" s="6"/>
      <c r="IK28" s="1"/>
      <c r="IL28" s="47"/>
      <c r="IM28" s="1"/>
      <c r="IN28" s="1"/>
      <c r="IO28" s="47"/>
      <c r="IP28" s="1"/>
      <c r="IQ28" s="51"/>
      <c r="IV28" s="49"/>
    </row>
    <row r="29" spans="1:262" s="3" customFormat="1" ht="13.5" customHeight="1">
      <c r="A29" s="46"/>
      <c r="B29" s="1"/>
      <c r="C29" s="6"/>
      <c r="E29" s="29"/>
      <c r="F29" s="47" t="s">
        <v>287</v>
      </c>
      <c r="G29" s="48" t="s">
        <v>287</v>
      </c>
      <c r="H29" s="1" t="s">
        <v>287</v>
      </c>
      <c r="I29" s="47" t="s">
        <v>287</v>
      </c>
      <c r="J29" s="48" t="s">
        <v>287</v>
      </c>
      <c r="K29" s="48"/>
      <c r="L29" s="48"/>
      <c r="M29" s="48"/>
      <c r="O29" s="48"/>
      <c r="P29" s="48"/>
      <c r="Q29" s="29"/>
      <c r="R29" s="48"/>
      <c r="S29" s="48"/>
      <c r="U29" s="48"/>
      <c r="V29" s="48"/>
      <c r="W29" s="6"/>
      <c r="Y29" s="29"/>
      <c r="Z29" s="151" t="s">
        <v>287</v>
      </c>
      <c r="AA29" s="47" t="s">
        <v>287</v>
      </c>
      <c r="AB29" s="1" t="s">
        <v>287</v>
      </c>
      <c r="AC29" s="151" t="s">
        <v>287</v>
      </c>
      <c r="AD29" s="47" t="s">
        <v>287</v>
      </c>
      <c r="AE29" s="29"/>
      <c r="AF29" s="48"/>
      <c r="AG29" s="48"/>
      <c r="AI29" s="48"/>
      <c r="AJ29" s="48"/>
      <c r="AK29" s="29"/>
      <c r="AM29" s="48"/>
      <c r="AO29" s="48"/>
      <c r="AP29" s="48"/>
      <c r="AQ29" s="6"/>
      <c r="AS29" s="10"/>
      <c r="AT29" s="47" t="s">
        <v>287</v>
      </c>
      <c r="AU29" s="47" t="s">
        <v>287</v>
      </c>
      <c r="AV29" s="89" t="s">
        <v>287</v>
      </c>
      <c r="AW29" s="47" t="s">
        <v>287</v>
      </c>
      <c r="AX29" s="47" t="s">
        <v>287</v>
      </c>
      <c r="AY29" s="47" t="s">
        <v>287</v>
      </c>
      <c r="AZ29" s="48"/>
      <c r="BA29" s="48"/>
      <c r="BC29" s="48"/>
      <c r="BD29" s="48"/>
      <c r="BE29" s="29"/>
      <c r="BF29" s="48"/>
      <c r="BG29" s="48"/>
      <c r="BI29" s="48"/>
      <c r="BJ29" s="48"/>
      <c r="BK29" s="6"/>
      <c r="BM29" s="29"/>
      <c r="BN29" s="47" t="s">
        <v>287</v>
      </c>
      <c r="BO29" s="47" t="s">
        <v>287</v>
      </c>
      <c r="BP29" s="1" t="s">
        <v>287</v>
      </c>
      <c r="BQ29" s="47" t="s">
        <v>287</v>
      </c>
      <c r="BR29" s="47" t="s">
        <v>287</v>
      </c>
      <c r="BS29" s="47" t="s">
        <v>287</v>
      </c>
      <c r="BT29" s="48"/>
      <c r="BU29" s="48"/>
      <c r="BW29" s="48"/>
      <c r="BX29" s="48"/>
      <c r="BY29" s="29"/>
      <c r="BZ29" s="48"/>
      <c r="CA29" s="48"/>
      <c r="CC29" s="48"/>
      <c r="CD29" s="48"/>
      <c r="CE29" s="29"/>
      <c r="CG29" s="29"/>
      <c r="CH29" s="47"/>
      <c r="CI29" s="47"/>
      <c r="CJ29" s="1"/>
      <c r="CK29" s="47"/>
      <c r="CL29" s="47"/>
      <c r="CM29" s="29"/>
      <c r="CN29" s="48"/>
      <c r="CO29" s="48"/>
      <c r="CR29" s="49"/>
      <c r="CS29" s="29"/>
      <c r="CT29" s="48"/>
      <c r="CU29" s="48"/>
      <c r="CW29" s="48"/>
      <c r="CX29" s="48"/>
      <c r="CY29" s="6"/>
      <c r="DA29" s="29"/>
      <c r="DB29" s="47"/>
      <c r="DC29" s="47"/>
      <c r="DD29" s="1"/>
      <c r="DE29" s="47"/>
      <c r="DF29" s="47"/>
      <c r="DG29" s="29"/>
      <c r="DH29" s="48"/>
      <c r="DI29" s="48"/>
      <c r="DL29" s="49"/>
      <c r="DM29" s="29"/>
      <c r="DN29" s="48"/>
      <c r="DO29" s="48"/>
      <c r="DQ29" s="48"/>
      <c r="DR29" s="48"/>
      <c r="DS29" s="6"/>
      <c r="DU29" s="29"/>
      <c r="DV29" s="47"/>
      <c r="DW29" s="47"/>
      <c r="DX29" s="1"/>
      <c r="DY29" s="47"/>
      <c r="DZ29" s="47"/>
      <c r="EA29" s="29"/>
      <c r="EC29" s="50"/>
      <c r="EF29" s="49"/>
      <c r="EG29" s="29"/>
      <c r="EH29" s="48"/>
      <c r="EI29" s="48"/>
      <c r="EK29" s="48"/>
      <c r="EL29" s="48"/>
      <c r="EM29" s="6"/>
      <c r="EO29" s="29"/>
      <c r="EP29" s="47"/>
      <c r="EQ29" s="47"/>
      <c r="ER29" s="1"/>
      <c r="ES29" s="47"/>
      <c r="ET29" s="47"/>
      <c r="EU29" s="29"/>
      <c r="EV29" s="48"/>
      <c r="EW29" s="48"/>
      <c r="EZ29" s="49"/>
      <c r="FA29" s="29"/>
      <c r="FB29" s="48"/>
      <c r="FC29" s="48"/>
      <c r="FE29" s="48"/>
      <c r="FF29" s="48"/>
      <c r="FG29" s="6"/>
      <c r="FI29" s="29"/>
      <c r="FJ29" s="47"/>
      <c r="FK29" s="47"/>
      <c r="FL29" s="1"/>
      <c r="FM29" s="47"/>
      <c r="FN29" s="47"/>
      <c r="FO29" s="29"/>
      <c r="FP29" s="48"/>
      <c r="FQ29" s="48"/>
      <c r="FT29" s="49"/>
      <c r="FU29" s="29"/>
      <c r="FV29" s="48"/>
      <c r="FW29" s="48"/>
      <c r="FY29" s="48"/>
      <c r="FZ29" s="48"/>
      <c r="GA29" s="6"/>
      <c r="GC29" s="1"/>
      <c r="GD29" s="47"/>
      <c r="GE29" s="1"/>
      <c r="GF29" s="1"/>
      <c r="GG29" s="47"/>
      <c r="GH29" s="1"/>
      <c r="GI29" s="51"/>
      <c r="GN29" s="49"/>
      <c r="GU29" s="6"/>
      <c r="GW29" s="1"/>
      <c r="GX29" s="47"/>
      <c r="GY29" s="1"/>
      <c r="GZ29" s="1"/>
      <c r="HA29" s="47"/>
      <c r="HB29" s="1"/>
      <c r="HC29" s="51"/>
      <c r="HH29" s="49"/>
      <c r="HO29" s="6"/>
      <c r="HQ29" s="1"/>
      <c r="HR29" s="47"/>
      <c r="HS29" s="1"/>
      <c r="HT29" s="1"/>
      <c r="HU29" s="47"/>
      <c r="HV29" s="1"/>
      <c r="HW29" s="51"/>
      <c r="IB29" s="49"/>
      <c r="II29" s="6"/>
      <c r="IK29" s="1"/>
      <c r="IL29" s="47"/>
      <c r="IM29" s="1"/>
      <c r="IN29" s="1"/>
      <c r="IO29" s="47"/>
      <c r="IP29" s="1"/>
      <c r="IQ29" s="51"/>
      <c r="IV29" s="49"/>
    </row>
    <row r="30" spans="1:262" s="3" customFormat="1" ht="13.5" customHeight="1">
      <c r="A30" s="46"/>
      <c r="B30" s="1"/>
      <c r="C30" s="6"/>
      <c r="E30" s="29"/>
      <c r="F30" s="47"/>
      <c r="G30" s="48"/>
      <c r="H30" s="1"/>
      <c r="I30" s="47"/>
      <c r="J30" s="48"/>
      <c r="K30" s="48"/>
      <c r="L30" s="48"/>
      <c r="M30" s="48"/>
      <c r="N30" s="48"/>
      <c r="O30" s="48"/>
      <c r="P30" s="48"/>
      <c r="Q30" s="29"/>
      <c r="R30" s="48"/>
      <c r="S30" s="48"/>
      <c r="U30" s="48"/>
      <c r="V30" s="48"/>
      <c r="W30" s="6"/>
      <c r="Y30" s="29"/>
      <c r="Z30" s="151"/>
      <c r="AA30" s="47"/>
      <c r="AB30" s="1"/>
      <c r="AC30" s="151"/>
      <c r="AD30" s="47"/>
      <c r="AE30" s="29"/>
      <c r="AF30" s="48"/>
      <c r="AG30" s="48"/>
      <c r="AH30" s="48"/>
      <c r="AI30" s="48"/>
      <c r="AJ30" s="48"/>
      <c r="AK30" s="29"/>
      <c r="AM30" s="48"/>
      <c r="AO30" s="48"/>
      <c r="AP30" s="48"/>
      <c r="AQ30" s="6"/>
      <c r="AS30" s="10"/>
      <c r="AT30" s="47"/>
      <c r="AU30" s="47"/>
      <c r="AV30" s="89"/>
      <c r="AW30" s="47"/>
      <c r="AX30" s="47"/>
      <c r="AY30" s="29"/>
      <c r="AZ30" s="48"/>
      <c r="BA30" s="48"/>
      <c r="BB30" s="48"/>
      <c r="BC30" s="48"/>
      <c r="BD30" s="48"/>
      <c r="BE30" s="29"/>
      <c r="BF30" s="48"/>
      <c r="BG30" s="48"/>
      <c r="BI30" s="48"/>
      <c r="BJ30" s="48"/>
      <c r="BK30" s="6"/>
      <c r="BM30" s="29"/>
      <c r="BN30" s="47"/>
      <c r="BO30" s="47"/>
      <c r="BP30" s="1"/>
      <c r="BQ30" s="47"/>
      <c r="BR30" s="47"/>
      <c r="BS30" s="29"/>
      <c r="BT30" s="48"/>
      <c r="BU30" s="48"/>
      <c r="BV30" s="48"/>
      <c r="BW30" s="48"/>
      <c r="BX30" s="48"/>
      <c r="BY30" s="29"/>
      <c r="BZ30" s="48"/>
      <c r="CA30" s="48"/>
      <c r="CC30" s="48"/>
      <c r="CD30" s="48"/>
      <c r="CE30" s="29"/>
      <c r="CG30" s="29"/>
      <c r="CH30" s="47"/>
      <c r="CI30" s="47"/>
      <c r="CJ30" s="1"/>
      <c r="CK30" s="47"/>
      <c r="CL30" s="47"/>
      <c r="CM30" s="29"/>
      <c r="CN30" s="48"/>
      <c r="CO30" s="48"/>
      <c r="CR30" s="49"/>
      <c r="CS30" s="29"/>
      <c r="CT30" s="48"/>
      <c r="CU30" s="48"/>
      <c r="CW30" s="48"/>
      <c r="CX30" s="48"/>
      <c r="CY30" s="6"/>
      <c r="DA30" s="29"/>
      <c r="DB30" s="47"/>
      <c r="DC30" s="47"/>
      <c r="DD30" s="1"/>
      <c r="DE30" s="47"/>
      <c r="DF30" s="47"/>
      <c r="DG30" s="29"/>
      <c r="DH30" s="48"/>
      <c r="DI30" s="48"/>
      <c r="DL30" s="49"/>
      <c r="DM30" s="29"/>
      <c r="DN30" s="48"/>
      <c r="DO30" s="48"/>
      <c r="DQ30" s="48"/>
      <c r="DR30" s="48"/>
      <c r="DS30" s="6"/>
      <c r="DU30" s="29"/>
      <c r="DV30" s="47"/>
      <c r="DW30" s="47"/>
      <c r="DX30" s="1"/>
      <c r="DY30" s="47"/>
      <c r="DZ30" s="47"/>
      <c r="EA30" s="29"/>
      <c r="EC30" s="50"/>
      <c r="EF30" s="49"/>
      <c r="EG30" s="29"/>
      <c r="EH30" s="48"/>
      <c r="EI30" s="48"/>
      <c r="EK30" s="48"/>
      <c r="EL30" s="48"/>
      <c r="EM30" s="6"/>
      <c r="EO30" s="29"/>
      <c r="EP30" s="47"/>
      <c r="EQ30" s="47"/>
      <c r="ER30" s="1"/>
      <c r="ES30" s="47"/>
      <c r="ET30" s="47"/>
      <c r="EU30" s="29"/>
      <c r="EV30" s="48"/>
      <c r="EW30" s="48"/>
      <c r="EZ30" s="49"/>
      <c r="FA30" s="29"/>
      <c r="FB30" s="48"/>
      <c r="FC30" s="48"/>
      <c r="FE30" s="48"/>
      <c r="FF30" s="48"/>
      <c r="FG30" s="6"/>
      <c r="FI30" s="29"/>
      <c r="FJ30" s="47"/>
      <c r="FK30" s="47"/>
      <c r="FL30" s="1"/>
      <c r="FM30" s="47"/>
      <c r="FN30" s="47"/>
      <c r="FO30" s="29"/>
      <c r="FP30" s="48"/>
      <c r="FQ30" s="48"/>
      <c r="FT30" s="49"/>
      <c r="FU30" s="29"/>
      <c r="FV30" s="48"/>
      <c r="FW30" s="48"/>
      <c r="FY30" s="48"/>
      <c r="FZ30" s="48"/>
      <c r="GA30" s="19"/>
      <c r="GB30" s="52"/>
      <c r="GC30" s="52"/>
      <c r="GD30" s="53"/>
      <c r="GE30" s="29"/>
      <c r="GF30" s="29"/>
      <c r="GG30" s="47"/>
      <c r="GH30" s="29"/>
      <c r="GI30" s="55"/>
      <c r="GJ30" s="1"/>
      <c r="GK30" s="1"/>
      <c r="GL30" s="1"/>
      <c r="GM30" s="1"/>
      <c r="GN30" s="56"/>
      <c r="GO30" s="1"/>
      <c r="GP30" s="1"/>
      <c r="GQ30" s="1"/>
      <c r="GR30" s="1"/>
      <c r="GS30" s="1"/>
      <c r="GT30" s="1"/>
      <c r="GU30" s="19"/>
      <c r="GV30" s="52"/>
      <c r="GW30" s="52"/>
      <c r="GX30" s="53"/>
      <c r="GY30" s="29"/>
      <c r="GZ30" s="29"/>
      <c r="HA30" s="47"/>
      <c r="HB30" s="29"/>
      <c r="HC30" s="55"/>
      <c r="HD30" s="1"/>
      <c r="HE30" s="1"/>
      <c r="HF30" s="1"/>
      <c r="HG30" s="1"/>
      <c r="HH30" s="56"/>
      <c r="HI30" s="1"/>
      <c r="HJ30" s="1"/>
      <c r="HK30" s="1"/>
      <c r="HL30" s="1"/>
      <c r="HM30" s="1"/>
      <c r="HN30" s="1"/>
      <c r="HO30" s="19"/>
      <c r="HP30" s="52"/>
      <c r="HQ30" s="52"/>
      <c r="HR30" s="53"/>
      <c r="HS30" s="29"/>
      <c r="HT30" s="29"/>
      <c r="HU30" s="47"/>
      <c r="HV30" s="29"/>
      <c r="HW30" s="55"/>
      <c r="HX30" s="1"/>
      <c r="HY30" s="1"/>
      <c r="HZ30" s="1"/>
      <c r="IA30" s="1"/>
      <c r="IB30" s="56"/>
      <c r="IC30" s="1"/>
      <c r="ID30" s="1"/>
      <c r="IE30" s="1"/>
      <c r="IF30" s="1"/>
      <c r="IG30" s="1"/>
      <c r="IH30" s="1"/>
      <c r="II30" s="19"/>
      <c r="IJ30" s="52"/>
      <c r="IK30" s="52"/>
      <c r="IL30" s="53"/>
      <c r="IM30" s="29"/>
      <c r="IN30" s="29"/>
      <c r="IO30" s="47"/>
      <c r="IP30" s="29"/>
      <c r="IQ30" s="55"/>
      <c r="IR30" s="1"/>
      <c r="IS30" s="1"/>
      <c r="IT30" s="1"/>
      <c r="IU30" s="1"/>
      <c r="IV30" s="56"/>
      <c r="IW30" s="1"/>
      <c r="IX30" s="1"/>
      <c r="IY30" s="1"/>
      <c r="IZ30" s="1"/>
      <c r="JA30" s="1"/>
      <c r="JB30" s="1"/>
    </row>
    <row r="31" spans="1:262" s="3" customFormat="1" ht="13.5" customHeight="1">
      <c r="A31" s="46"/>
      <c r="B31" s="1"/>
      <c r="C31" s="6"/>
      <c r="E31" s="29"/>
      <c r="F31" s="47"/>
      <c r="G31" s="48"/>
      <c r="H31" s="1"/>
      <c r="I31" s="47"/>
      <c r="J31" s="48"/>
      <c r="K31" s="48"/>
      <c r="L31" s="48"/>
      <c r="M31" s="48"/>
      <c r="N31" s="48"/>
      <c r="O31" s="48"/>
      <c r="P31" s="48"/>
      <c r="Q31" s="29"/>
      <c r="R31" s="48"/>
      <c r="S31" s="48"/>
      <c r="U31" s="48"/>
      <c r="V31" s="48"/>
      <c r="W31" s="6"/>
      <c r="Y31" s="29"/>
      <c r="Z31" s="47"/>
      <c r="AA31" s="47"/>
      <c r="AB31" s="1"/>
      <c r="AC31" s="47"/>
      <c r="AD31" s="47"/>
      <c r="AE31" s="29"/>
      <c r="AF31" s="48"/>
      <c r="AG31" s="48"/>
      <c r="AH31" s="48"/>
      <c r="AI31" s="48"/>
      <c r="AJ31" s="48"/>
      <c r="AK31" s="29"/>
      <c r="AM31" s="48"/>
      <c r="AO31" s="48"/>
      <c r="AP31" s="48"/>
      <c r="AQ31" s="6"/>
      <c r="AS31" s="10"/>
      <c r="AT31" s="47"/>
      <c r="AU31" s="47"/>
      <c r="AV31" s="89"/>
      <c r="AW31" s="47"/>
      <c r="AX31" s="47"/>
      <c r="AY31" s="29"/>
      <c r="AZ31" s="48"/>
      <c r="BA31" s="48"/>
      <c r="BB31" s="48"/>
      <c r="BC31" s="48"/>
      <c r="BD31" s="48"/>
      <c r="BE31" s="29"/>
      <c r="BF31" s="48"/>
      <c r="BG31" s="48"/>
      <c r="BI31" s="48"/>
      <c r="BJ31" s="48"/>
      <c r="BK31" s="6"/>
      <c r="BM31" s="29"/>
      <c r="BN31" s="47"/>
      <c r="BO31" s="47"/>
      <c r="BP31" s="1"/>
      <c r="BQ31" s="47"/>
      <c r="BR31" s="47"/>
      <c r="BS31" s="29"/>
      <c r="BT31" s="48"/>
      <c r="BU31" s="48"/>
      <c r="BV31" s="48"/>
      <c r="BW31" s="48"/>
      <c r="BX31" s="48"/>
      <c r="BY31" s="29"/>
      <c r="BZ31" s="48"/>
      <c r="CA31" s="48"/>
      <c r="CC31" s="48"/>
      <c r="CD31" s="48"/>
      <c r="CE31" s="29"/>
      <c r="CG31" s="29"/>
      <c r="CH31" s="47"/>
      <c r="CI31" s="47"/>
      <c r="CJ31" s="1"/>
      <c r="CK31" s="47"/>
      <c r="CL31" s="47"/>
      <c r="CM31" s="29"/>
      <c r="CN31" s="48"/>
      <c r="CO31" s="48"/>
      <c r="CR31" s="49"/>
      <c r="CS31" s="29"/>
      <c r="CT31" s="48"/>
      <c r="CU31" s="48"/>
      <c r="CW31" s="48"/>
      <c r="CX31" s="48"/>
      <c r="CY31" s="6"/>
      <c r="DA31" s="29"/>
      <c r="DB31" s="47"/>
      <c r="DC31" s="47"/>
      <c r="DD31" s="1"/>
      <c r="DE31" s="47"/>
      <c r="DF31" s="47"/>
      <c r="DG31" s="29"/>
      <c r="DH31" s="48"/>
      <c r="DI31" s="48"/>
      <c r="DL31" s="49"/>
      <c r="DM31" s="29"/>
      <c r="DN31" s="48"/>
      <c r="DO31" s="48"/>
      <c r="DQ31" s="48"/>
      <c r="DR31" s="48"/>
      <c r="DS31" s="6"/>
      <c r="DU31" s="29"/>
      <c r="DV31" s="47"/>
      <c r="DW31" s="47"/>
      <c r="DX31" s="1"/>
      <c r="DY31" s="47"/>
      <c r="DZ31" s="47"/>
      <c r="EA31" s="29"/>
      <c r="EC31" s="50"/>
      <c r="EF31" s="49"/>
      <c r="EG31" s="29"/>
      <c r="EH31" s="48"/>
      <c r="EI31" s="48"/>
      <c r="EK31" s="48"/>
      <c r="EL31" s="48"/>
      <c r="EM31" s="6"/>
      <c r="EO31" s="29"/>
      <c r="EP31" s="47"/>
      <c r="EQ31" s="47"/>
      <c r="ER31" s="1"/>
      <c r="ES31" s="47"/>
      <c r="ET31" s="47"/>
      <c r="EU31" s="29"/>
      <c r="EV31" s="48"/>
      <c r="EW31" s="48"/>
      <c r="EZ31" s="49"/>
      <c r="FA31" s="29"/>
      <c r="FB31" s="48"/>
      <c r="FC31" s="48"/>
      <c r="FE31" s="48"/>
      <c r="FF31" s="48"/>
      <c r="FG31" s="6"/>
      <c r="FI31" s="29"/>
      <c r="FJ31" s="47"/>
      <c r="FK31" s="47"/>
      <c r="FL31" s="1"/>
      <c r="FM31" s="47"/>
      <c r="FN31" s="47"/>
      <c r="FO31" s="29"/>
      <c r="FP31" s="48"/>
      <c r="FQ31" s="48"/>
      <c r="FT31" s="49"/>
      <c r="FU31" s="29"/>
      <c r="FV31" s="48"/>
      <c r="FW31" s="48"/>
      <c r="FY31" s="48"/>
      <c r="FZ31" s="48"/>
      <c r="GA31" s="19"/>
      <c r="GB31" s="52"/>
      <c r="GC31" s="52"/>
      <c r="GD31" s="53"/>
      <c r="GE31" s="29"/>
      <c r="GF31" s="29"/>
      <c r="GG31" s="47"/>
      <c r="GH31" s="29"/>
      <c r="GI31" s="55"/>
      <c r="GJ31" s="1"/>
      <c r="GK31" s="1"/>
      <c r="GL31" s="1"/>
      <c r="GM31" s="1"/>
      <c r="GN31" s="56"/>
      <c r="GO31" s="1"/>
      <c r="GP31" s="1"/>
      <c r="GQ31" s="1"/>
      <c r="GR31" s="1"/>
      <c r="GS31" s="1"/>
      <c r="GT31" s="1"/>
      <c r="GU31" s="19"/>
      <c r="GV31" s="52"/>
      <c r="GW31" s="52"/>
      <c r="GX31" s="53"/>
      <c r="GY31" s="29"/>
      <c r="GZ31" s="29"/>
      <c r="HA31" s="47"/>
      <c r="HB31" s="29"/>
      <c r="HC31" s="55"/>
      <c r="HD31" s="1"/>
      <c r="HE31" s="1"/>
      <c r="HF31" s="1"/>
      <c r="HG31" s="1"/>
      <c r="HH31" s="56"/>
      <c r="HI31" s="1"/>
      <c r="HJ31" s="1"/>
      <c r="HK31" s="1"/>
      <c r="HL31" s="1"/>
      <c r="HM31" s="1"/>
      <c r="HN31" s="1"/>
      <c r="HO31" s="19"/>
      <c r="HP31" s="52"/>
      <c r="HQ31" s="52"/>
      <c r="HR31" s="53"/>
      <c r="HS31" s="29"/>
      <c r="HT31" s="29"/>
      <c r="HU31" s="47"/>
      <c r="HV31" s="29"/>
      <c r="HW31" s="55"/>
      <c r="HX31" s="1"/>
      <c r="HY31" s="1"/>
      <c r="HZ31" s="1"/>
      <c r="IA31" s="1"/>
      <c r="IB31" s="56"/>
      <c r="IC31" s="1"/>
      <c r="ID31" s="1"/>
      <c r="IE31" s="1"/>
      <c r="IF31" s="1"/>
      <c r="IG31" s="1"/>
      <c r="IH31" s="1"/>
      <c r="II31" s="19"/>
      <c r="IJ31" s="52"/>
      <c r="IK31" s="52"/>
      <c r="IL31" s="53"/>
      <c r="IM31" s="29"/>
      <c r="IN31" s="29"/>
      <c r="IO31" s="47"/>
      <c r="IP31" s="29"/>
      <c r="IQ31" s="55"/>
      <c r="IR31" s="1"/>
      <c r="IS31" s="1"/>
      <c r="IT31" s="1"/>
      <c r="IU31" s="1"/>
      <c r="IV31" s="56"/>
      <c r="IW31" s="1"/>
      <c r="IX31" s="1"/>
      <c r="IY31" s="1"/>
      <c r="IZ31" s="1"/>
      <c r="JA31" s="1"/>
      <c r="JB31" s="1"/>
    </row>
    <row r="32" spans="1:262" s="3" customFormat="1" ht="13.5" customHeight="1">
      <c r="A32" s="46"/>
      <c r="B32" s="1"/>
      <c r="C32" s="6"/>
      <c r="E32" s="29"/>
      <c r="F32" s="47"/>
      <c r="G32" s="48"/>
      <c r="H32" s="1"/>
      <c r="I32" s="47"/>
      <c r="J32" s="48"/>
      <c r="K32" s="48"/>
      <c r="L32" s="48"/>
      <c r="M32" s="48"/>
      <c r="N32" s="48"/>
      <c r="O32" s="48"/>
      <c r="P32" s="48"/>
      <c r="Q32" s="29"/>
      <c r="R32" s="48"/>
      <c r="S32" s="48"/>
      <c r="U32" s="48"/>
      <c r="V32" s="48"/>
      <c r="W32" s="6"/>
      <c r="Y32" s="29"/>
      <c r="Z32" s="47"/>
      <c r="AA32" s="47"/>
      <c r="AB32" s="1"/>
      <c r="AC32" s="47"/>
      <c r="AD32" s="47"/>
      <c r="AE32" s="29"/>
      <c r="AF32" s="48"/>
      <c r="AG32" s="48"/>
      <c r="AH32" s="48"/>
      <c r="AI32" s="48"/>
      <c r="AJ32" s="48"/>
      <c r="AK32" s="29"/>
      <c r="AM32" s="48"/>
      <c r="AO32" s="48"/>
      <c r="AP32" s="48"/>
      <c r="AQ32" s="6"/>
      <c r="AS32" s="10"/>
      <c r="AT32" s="47"/>
      <c r="AU32" s="47"/>
      <c r="AV32" s="89"/>
      <c r="AW32" s="47"/>
      <c r="AX32" s="47"/>
      <c r="AY32" s="29"/>
      <c r="AZ32" s="48"/>
      <c r="BA32" s="48"/>
      <c r="BB32" s="48"/>
      <c r="BC32" s="48"/>
      <c r="BD32" s="48"/>
      <c r="BE32" s="29"/>
      <c r="BF32" s="48"/>
      <c r="BG32" s="48"/>
      <c r="BI32" s="48"/>
      <c r="BJ32" s="48"/>
      <c r="BK32" s="6"/>
      <c r="BM32" s="29"/>
      <c r="BN32" s="47"/>
      <c r="BO32" s="47"/>
      <c r="BP32" s="1"/>
      <c r="BQ32" s="47"/>
      <c r="BR32" s="47"/>
      <c r="BS32" s="29"/>
      <c r="BT32" s="48"/>
      <c r="BU32" s="48"/>
      <c r="BV32" s="48"/>
      <c r="BW32" s="48"/>
      <c r="BX32" s="48"/>
      <c r="BY32" s="29"/>
      <c r="BZ32" s="48"/>
      <c r="CA32" s="48"/>
      <c r="CC32" s="48"/>
      <c r="CD32" s="48"/>
      <c r="CE32" s="29"/>
      <c r="CG32" s="29"/>
      <c r="CH32" s="47"/>
      <c r="CI32" s="47"/>
      <c r="CJ32" s="1"/>
      <c r="CK32" s="47"/>
      <c r="CL32" s="47"/>
      <c r="CM32" s="29"/>
      <c r="CN32" s="48"/>
      <c r="CO32" s="48"/>
      <c r="CR32" s="49"/>
      <c r="CS32" s="29"/>
      <c r="CT32" s="48"/>
      <c r="CU32" s="48"/>
      <c r="CW32" s="48"/>
      <c r="CX32" s="48"/>
      <c r="CY32" s="6"/>
      <c r="DA32" s="29"/>
      <c r="DB32" s="47"/>
      <c r="DC32" s="47"/>
      <c r="DD32" s="1"/>
      <c r="DE32" s="47"/>
      <c r="DF32" s="47"/>
      <c r="DG32" s="29"/>
      <c r="DH32" s="48"/>
      <c r="DI32" s="48"/>
      <c r="DL32" s="49"/>
      <c r="DM32" s="29"/>
      <c r="DN32" s="48"/>
      <c r="DO32" s="48"/>
      <c r="DQ32" s="48"/>
      <c r="DR32" s="48"/>
      <c r="DS32" s="6"/>
      <c r="DU32" s="29"/>
      <c r="DV32" s="47"/>
      <c r="DW32" s="47"/>
      <c r="DX32" s="1"/>
      <c r="DY32" s="47"/>
      <c r="DZ32" s="47"/>
      <c r="EA32" s="29"/>
      <c r="EC32" s="50"/>
      <c r="EF32" s="49"/>
      <c r="EG32" s="29"/>
      <c r="EH32" s="48"/>
      <c r="EI32" s="48"/>
      <c r="EK32" s="48"/>
      <c r="EL32" s="48"/>
      <c r="EM32" s="6"/>
      <c r="EO32" s="29"/>
      <c r="EP32" s="47"/>
      <c r="EQ32" s="47"/>
      <c r="ER32" s="1"/>
      <c r="ES32" s="47"/>
      <c r="ET32" s="47"/>
      <c r="EU32" s="29"/>
      <c r="EV32" s="48"/>
      <c r="EW32" s="48"/>
      <c r="EZ32" s="49"/>
      <c r="FA32" s="29"/>
      <c r="FB32" s="48"/>
      <c r="FC32" s="48"/>
      <c r="FE32" s="48"/>
      <c r="FF32" s="48"/>
      <c r="FG32" s="6"/>
      <c r="FI32" s="29"/>
      <c r="FJ32" s="47"/>
      <c r="FK32" s="47"/>
      <c r="FL32" s="1"/>
      <c r="FM32" s="47"/>
      <c r="FN32" s="47"/>
      <c r="FO32" s="29"/>
      <c r="FP32" s="48"/>
      <c r="FQ32" s="48"/>
      <c r="FT32" s="49"/>
      <c r="FU32" s="29"/>
      <c r="FV32" s="48"/>
      <c r="FW32" s="48"/>
      <c r="FY32" s="48"/>
      <c r="FZ32" s="48"/>
      <c r="GA32" s="19"/>
      <c r="GB32" s="52"/>
      <c r="GC32" s="52"/>
      <c r="GD32" s="53"/>
      <c r="GE32" s="29"/>
      <c r="GF32" s="29"/>
      <c r="GG32" s="47"/>
      <c r="GH32" s="29"/>
      <c r="GI32" s="55"/>
      <c r="GJ32" s="1"/>
      <c r="GK32" s="1"/>
      <c r="GL32" s="1"/>
      <c r="GM32" s="1"/>
      <c r="GN32" s="56"/>
      <c r="GO32" s="1"/>
      <c r="GP32" s="1"/>
      <c r="GQ32" s="1"/>
      <c r="GR32" s="1"/>
      <c r="GS32" s="1"/>
      <c r="GT32" s="1"/>
      <c r="GU32" s="19"/>
      <c r="GV32" s="52"/>
      <c r="GW32" s="52"/>
      <c r="GX32" s="53"/>
      <c r="GY32" s="29"/>
      <c r="GZ32" s="29"/>
      <c r="HA32" s="47"/>
      <c r="HB32" s="29"/>
      <c r="HC32" s="55"/>
      <c r="HD32" s="1"/>
      <c r="HE32" s="1"/>
      <c r="HF32" s="1"/>
      <c r="HG32" s="1"/>
      <c r="HH32" s="56"/>
      <c r="HI32" s="1"/>
      <c r="HJ32" s="1"/>
      <c r="HK32" s="1"/>
      <c r="HL32" s="1"/>
      <c r="HM32" s="1"/>
      <c r="HN32" s="1"/>
      <c r="HO32" s="19"/>
      <c r="HP32" s="52"/>
      <c r="HQ32" s="52"/>
      <c r="HR32" s="53"/>
      <c r="HS32" s="29"/>
      <c r="HT32" s="29"/>
      <c r="HU32" s="47"/>
      <c r="HV32" s="29"/>
      <c r="HW32" s="55"/>
      <c r="HX32" s="1"/>
      <c r="HY32" s="1"/>
      <c r="HZ32" s="1"/>
      <c r="IA32" s="1"/>
      <c r="IB32" s="56"/>
      <c r="IC32" s="1"/>
      <c r="ID32" s="1"/>
      <c r="IE32" s="1"/>
      <c r="IF32" s="1"/>
      <c r="IG32" s="1"/>
      <c r="IH32" s="1"/>
      <c r="II32" s="19"/>
      <c r="IJ32" s="52"/>
      <c r="IK32" s="52"/>
      <c r="IL32" s="53"/>
      <c r="IM32" s="29"/>
      <c r="IN32" s="29"/>
      <c r="IO32" s="47"/>
      <c r="IP32" s="29"/>
      <c r="IQ32" s="55"/>
      <c r="IR32" s="1"/>
      <c r="IS32" s="1"/>
      <c r="IT32" s="1"/>
      <c r="IU32" s="1"/>
      <c r="IV32" s="56"/>
      <c r="IW32" s="1"/>
      <c r="IX32" s="1"/>
      <c r="IY32" s="1"/>
      <c r="IZ32" s="1"/>
      <c r="JA32" s="1"/>
      <c r="JB32" s="1"/>
    </row>
    <row r="33" spans="1:262" s="3" customFormat="1" ht="13.5" customHeight="1">
      <c r="A33" s="46"/>
      <c r="B33" s="1"/>
      <c r="C33" s="6"/>
      <c r="E33" s="29"/>
      <c r="F33" s="47"/>
      <c r="G33" s="48"/>
      <c r="H33" s="1"/>
      <c r="I33" s="47"/>
      <c r="J33" s="48"/>
      <c r="K33" s="48"/>
      <c r="L33" s="48"/>
      <c r="M33" s="48"/>
      <c r="N33" s="48"/>
      <c r="O33" s="48"/>
      <c r="P33" s="48"/>
      <c r="Q33" s="29"/>
      <c r="R33" s="48"/>
      <c r="S33" s="48"/>
      <c r="U33" s="48"/>
      <c r="V33" s="48"/>
      <c r="W33" s="6"/>
      <c r="Y33" s="29"/>
      <c r="Z33" s="47"/>
      <c r="AA33" s="47"/>
      <c r="AB33" s="1"/>
      <c r="AC33" s="47"/>
      <c r="AD33" s="47"/>
      <c r="AE33" s="29"/>
      <c r="AF33" s="48"/>
      <c r="AG33" s="48"/>
      <c r="AH33" s="48"/>
      <c r="AI33" s="48"/>
      <c r="AJ33" s="48"/>
      <c r="AK33" s="29"/>
      <c r="AM33" s="48"/>
      <c r="AO33" s="48"/>
      <c r="AP33" s="48"/>
      <c r="AQ33" s="6"/>
      <c r="AS33" s="10"/>
      <c r="AT33" s="47"/>
      <c r="AU33" s="47"/>
      <c r="AV33" s="89"/>
      <c r="AW33" s="47"/>
      <c r="AX33" s="47"/>
      <c r="AY33" s="29"/>
      <c r="AZ33" s="48"/>
      <c r="BA33" s="48"/>
      <c r="BB33" s="48"/>
      <c r="BC33" s="48"/>
      <c r="BD33" s="48"/>
      <c r="BE33" s="29"/>
      <c r="BF33" s="48"/>
      <c r="BG33" s="48"/>
      <c r="BI33" s="48"/>
      <c r="BJ33" s="48"/>
      <c r="BK33" s="6"/>
      <c r="BM33" s="29"/>
      <c r="BN33" s="47"/>
      <c r="BO33" s="47"/>
      <c r="BP33" s="1"/>
      <c r="BQ33" s="47"/>
      <c r="BR33" s="47"/>
      <c r="BS33" s="29"/>
      <c r="BT33" s="48"/>
      <c r="BU33" s="48"/>
      <c r="BV33" s="48"/>
      <c r="BW33" s="48"/>
      <c r="BX33" s="48"/>
      <c r="BY33" s="29"/>
      <c r="BZ33" s="48"/>
      <c r="CA33" s="48"/>
      <c r="CC33" s="48"/>
      <c r="CD33" s="48"/>
      <c r="CE33" s="29"/>
      <c r="CG33" s="29"/>
      <c r="CH33" s="47"/>
      <c r="CI33" s="47"/>
      <c r="CJ33" s="1"/>
      <c r="CK33" s="47"/>
      <c r="CL33" s="47"/>
      <c r="CM33" s="29"/>
      <c r="CN33" s="48"/>
      <c r="CO33" s="48"/>
      <c r="CR33" s="49"/>
      <c r="CS33" s="29"/>
      <c r="CT33" s="48"/>
      <c r="CU33" s="48"/>
      <c r="CW33" s="48"/>
      <c r="CX33" s="48"/>
      <c r="CY33" s="6"/>
      <c r="DA33" s="29"/>
      <c r="DB33" s="47"/>
      <c r="DC33" s="47"/>
      <c r="DD33" s="1"/>
      <c r="DE33" s="47"/>
      <c r="DF33" s="47"/>
      <c r="DG33" s="29"/>
      <c r="DH33" s="48"/>
      <c r="DI33" s="48"/>
      <c r="DL33" s="49"/>
      <c r="DM33" s="29"/>
      <c r="DN33" s="48"/>
      <c r="DO33" s="48"/>
      <c r="DQ33" s="48"/>
      <c r="DR33" s="48"/>
      <c r="DS33" s="6"/>
      <c r="DU33" s="29"/>
      <c r="DV33" s="47"/>
      <c r="DW33" s="47"/>
      <c r="DX33" s="1"/>
      <c r="DY33" s="47"/>
      <c r="DZ33" s="47"/>
      <c r="EA33" s="29"/>
      <c r="EC33" s="50"/>
      <c r="EF33" s="49"/>
      <c r="EG33" s="29"/>
      <c r="EH33" s="48"/>
      <c r="EI33" s="48"/>
      <c r="EK33" s="48"/>
      <c r="EL33" s="48"/>
      <c r="EM33" s="6"/>
      <c r="EO33" s="29"/>
      <c r="EP33" s="47"/>
      <c r="EQ33" s="47"/>
      <c r="ER33" s="1"/>
      <c r="ES33" s="47"/>
      <c r="ET33" s="47"/>
      <c r="EU33" s="29"/>
      <c r="EV33" s="48"/>
      <c r="EW33" s="48"/>
      <c r="EZ33" s="49"/>
      <c r="FA33" s="29"/>
      <c r="FB33" s="48"/>
      <c r="FC33" s="48"/>
      <c r="FE33" s="48"/>
      <c r="FF33" s="48"/>
      <c r="FG33" s="6"/>
      <c r="FI33" s="29"/>
      <c r="FJ33" s="47"/>
      <c r="FK33" s="47"/>
      <c r="FL33" s="1"/>
      <c r="FM33" s="47"/>
      <c r="FN33" s="47"/>
      <c r="FO33" s="29"/>
      <c r="FP33" s="48"/>
      <c r="FQ33" s="48"/>
      <c r="FT33" s="49"/>
      <c r="FU33" s="29"/>
      <c r="FV33" s="48"/>
      <c r="FW33" s="48"/>
      <c r="FY33" s="48"/>
      <c r="FZ33" s="48"/>
      <c r="GA33" s="19"/>
      <c r="GB33" s="52"/>
      <c r="GC33" s="52"/>
      <c r="GD33" s="53"/>
      <c r="GE33" s="29"/>
      <c r="GF33" s="29"/>
      <c r="GG33" s="47"/>
      <c r="GH33" s="29"/>
      <c r="GI33" s="55"/>
      <c r="GJ33" s="1"/>
      <c r="GK33" s="1"/>
      <c r="GL33" s="1"/>
      <c r="GM33" s="1"/>
      <c r="GN33" s="56"/>
      <c r="GO33" s="1"/>
      <c r="GP33" s="1"/>
      <c r="GQ33" s="1"/>
      <c r="GR33" s="1"/>
      <c r="GS33" s="1"/>
      <c r="GT33" s="1"/>
      <c r="GU33" s="19"/>
      <c r="GV33" s="52"/>
      <c r="GW33" s="52"/>
      <c r="GX33" s="53"/>
      <c r="GY33" s="29"/>
      <c r="GZ33" s="29"/>
      <c r="HA33" s="47"/>
      <c r="HB33" s="29"/>
      <c r="HC33" s="55"/>
      <c r="HD33" s="1"/>
      <c r="HE33" s="1"/>
      <c r="HF33" s="1"/>
      <c r="HG33" s="1"/>
      <c r="HH33" s="56"/>
      <c r="HI33" s="1"/>
      <c r="HJ33" s="1"/>
      <c r="HK33" s="1"/>
      <c r="HL33" s="1"/>
      <c r="HM33" s="1"/>
      <c r="HN33" s="1"/>
      <c r="HO33" s="19"/>
      <c r="HP33" s="52"/>
      <c r="HQ33" s="52"/>
      <c r="HR33" s="53"/>
      <c r="HS33" s="29"/>
      <c r="HT33" s="29"/>
      <c r="HU33" s="47"/>
      <c r="HV33" s="29"/>
      <c r="HW33" s="55"/>
      <c r="HX33" s="1"/>
      <c r="HY33" s="1"/>
      <c r="HZ33" s="1"/>
      <c r="IA33" s="1"/>
      <c r="IB33" s="56"/>
      <c r="IC33" s="1"/>
      <c r="ID33" s="1"/>
      <c r="IE33" s="1"/>
      <c r="IF33" s="1"/>
      <c r="IG33" s="1"/>
      <c r="IH33" s="1"/>
      <c r="II33" s="19"/>
      <c r="IJ33" s="52"/>
      <c r="IK33" s="52"/>
      <c r="IL33" s="53"/>
      <c r="IM33" s="29"/>
      <c r="IN33" s="29"/>
      <c r="IO33" s="47"/>
      <c r="IP33" s="29"/>
      <c r="IQ33" s="55"/>
      <c r="IR33" s="1"/>
      <c r="IS33" s="1"/>
      <c r="IT33" s="1"/>
      <c r="IU33" s="1"/>
      <c r="IV33" s="56"/>
      <c r="IW33" s="1"/>
      <c r="IX33" s="1"/>
      <c r="IY33" s="1"/>
      <c r="IZ33" s="1"/>
      <c r="JA33" s="1"/>
      <c r="JB33" s="1"/>
    </row>
    <row r="34" spans="1:262" s="3" customFormat="1" ht="13.5" customHeight="1">
      <c r="A34" s="46"/>
      <c r="B34" s="1"/>
      <c r="C34" s="6"/>
      <c r="E34" s="29"/>
      <c r="F34" s="47"/>
      <c r="G34" s="48"/>
      <c r="H34" s="1"/>
      <c r="I34" s="47"/>
      <c r="J34" s="48"/>
      <c r="K34" s="48"/>
      <c r="L34" s="48"/>
      <c r="M34" s="48"/>
      <c r="N34" s="48"/>
      <c r="O34" s="48"/>
      <c r="P34" s="48"/>
      <c r="Q34" s="29"/>
      <c r="R34" s="48"/>
      <c r="S34" s="48"/>
      <c r="U34" s="48"/>
      <c r="V34" s="48"/>
      <c r="W34" s="6"/>
      <c r="Y34" s="29"/>
      <c r="Z34" s="47"/>
      <c r="AA34" s="47"/>
      <c r="AB34" s="1"/>
      <c r="AC34" s="151"/>
      <c r="AD34" s="47"/>
      <c r="AE34" s="29"/>
      <c r="AF34" s="48"/>
      <c r="AG34" s="48"/>
      <c r="AH34" s="48"/>
      <c r="AI34" s="48"/>
      <c r="AJ34" s="48"/>
      <c r="AK34" s="29"/>
      <c r="AM34" s="48"/>
      <c r="AO34" s="48"/>
      <c r="AP34" s="48"/>
      <c r="AQ34" s="6"/>
      <c r="AS34" s="10"/>
      <c r="AT34" s="47"/>
      <c r="AU34" s="47"/>
      <c r="AV34" s="89"/>
      <c r="AW34" s="47"/>
      <c r="AX34" s="47"/>
      <c r="AY34" s="29"/>
      <c r="AZ34" s="48"/>
      <c r="BA34" s="48"/>
      <c r="BB34" s="48"/>
      <c r="BC34" s="48"/>
      <c r="BD34" s="48"/>
      <c r="BE34" s="29"/>
      <c r="BF34" s="48"/>
      <c r="BG34" s="48"/>
      <c r="BI34" s="48"/>
      <c r="BJ34" s="48"/>
      <c r="BK34" s="6"/>
      <c r="BM34" s="29"/>
      <c r="BN34" s="47"/>
      <c r="BO34" s="47"/>
      <c r="BP34" s="1"/>
      <c r="BQ34" s="47"/>
      <c r="BR34" s="47"/>
      <c r="BS34" s="29"/>
      <c r="BT34" s="48"/>
      <c r="BU34" s="48"/>
      <c r="BV34" s="48"/>
      <c r="BW34" s="48"/>
      <c r="BX34" s="48"/>
      <c r="BY34" s="29"/>
      <c r="BZ34" s="48"/>
      <c r="CA34" s="48"/>
      <c r="CC34" s="48"/>
      <c r="CD34" s="48"/>
      <c r="CE34" s="29"/>
      <c r="CG34" s="29"/>
      <c r="CH34" s="47"/>
      <c r="CI34" s="47"/>
      <c r="CJ34" s="1"/>
      <c r="CK34" s="47"/>
      <c r="CL34" s="47"/>
      <c r="CM34" s="29"/>
      <c r="CN34" s="48"/>
      <c r="CO34" s="48"/>
      <c r="CR34" s="49"/>
      <c r="CS34" s="29"/>
      <c r="CT34" s="48"/>
      <c r="CU34" s="48"/>
      <c r="CW34" s="48"/>
      <c r="CX34" s="48"/>
      <c r="CY34" s="6"/>
      <c r="DA34" s="29"/>
      <c r="DB34" s="47"/>
      <c r="DC34" s="47"/>
      <c r="DD34" s="1"/>
      <c r="DE34" s="47"/>
      <c r="DF34" s="47"/>
      <c r="DG34" s="29"/>
      <c r="DH34" s="48"/>
      <c r="DI34" s="48"/>
      <c r="DL34" s="49"/>
      <c r="DM34" s="29"/>
      <c r="DN34" s="48"/>
      <c r="DO34" s="48"/>
      <c r="DQ34" s="48"/>
      <c r="DR34" s="48"/>
      <c r="DS34" s="6"/>
      <c r="DU34" s="29"/>
      <c r="DV34" s="47"/>
      <c r="DW34" s="47"/>
      <c r="DX34" s="1"/>
      <c r="DY34" s="47"/>
      <c r="DZ34" s="47"/>
      <c r="EA34" s="29"/>
      <c r="EC34" s="50"/>
      <c r="EF34" s="49"/>
      <c r="EG34" s="29"/>
      <c r="EH34" s="48"/>
      <c r="EI34" s="48"/>
      <c r="EK34" s="48"/>
      <c r="EL34" s="48"/>
      <c r="EM34" s="6"/>
      <c r="EO34" s="29"/>
      <c r="EP34" s="47"/>
      <c r="EQ34" s="47"/>
      <c r="ER34" s="1"/>
      <c r="ES34" s="47"/>
      <c r="ET34" s="47"/>
      <c r="EU34" s="29"/>
      <c r="EV34" s="48"/>
      <c r="EW34" s="48"/>
      <c r="EZ34" s="49"/>
      <c r="FA34" s="29"/>
      <c r="FB34" s="48"/>
      <c r="FC34" s="48"/>
      <c r="FE34" s="48"/>
      <c r="FF34" s="48"/>
      <c r="FG34" s="6"/>
      <c r="FI34" s="29"/>
      <c r="FJ34" s="47"/>
      <c r="FK34" s="47"/>
      <c r="FL34" s="1"/>
      <c r="FM34" s="47"/>
      <c r="FN34" s="47"/>
      <c r="FO34" s="29"/>
      <c r="FP34" s="48"/>
      <c r="FQ34" s="48"/>
      <c r="FT34" s="49"/>
      <c r="FU34" s="29"/>
      <c r="FV34" s="48"/>
      <c r="FW34" s="48"/>
      <c r="FY34" s="48"/>
      <c r="FZ34" s="48"/>
      <c r="GA34" s="19"/>
      <c r="GB34" s="52"/>
      <c r="GC34" s="52"/>
      <c r="GD34" s="53"/>
      <c r="GE34" s="29"/>
      <c r="GF34" s="29"/>
      <c r="GG34" s="47"/>
      <c r="GH34" s="29"/>
      <c r="GI34" s="55"/>
      <c r="GJ34" s="1"/>
      <c r="GK34" s="1"/>
      <c r="GL34" s="1"/>
      <c r="GM34" s="1"/>
      <c r="GN34" s="56"/>
      <c r="GO34" s="1"/>
      <c r="GP34" s="1"/>
      <c r="GQ34" s="1"/>
      <c r="GR34" s="1"/>
      <c r="GS34" s="1"/>
      <c r="GT34" s="1"/>
      <c r="GU34" s="19"/>
      <c r="GV34" s="52"/>
      <c r="GW34" s="52"/>
      <c r="GX34" s="53"/>
      <c r="GY34" s="29"/>
      <c r="GZ34" s="29"/>
      <c r="HA34" s="47"/>
      <c r="HB34" s="29"/>
      <c r="HC34" s="55"/>
      <c r="HD34" s="1"/>
      <c r="HE34" s="1"/>
      <c r="HF34" s="1"/>
      <c r="HG34" s="1"/>
      <c r="HH34" s="56"/>
      <c r="HI34" s="1"/>
      <c r="HJ34" s="1"/>
      <c r="HK34" s="1"/>
      <c r="HL34" s="1"/>
      <c r="HM34" s="1"/>
      <c r="HN34" s="1"/>
      <c r="HO34" s="19"/>
      <c r="HP34" s="52"/>
      <c r="HQ34" s="52"/>
      <c r="HR34" s="53"/>
      <c r="HS34" s="29"/>
      <c r="HT34" s="29"/>
      <c r="HU34" s="47"/>
      <c r="HV34" s="29"/>
      <c r="HW34" s="55"/>
      <c r="HX34" s="1"/>
      <c r="HY34" s="1"/>
      <c r="HZ34" s="1"/>
      <c r="IA34" s="1"/>
      <c r="IB34" s="56"/>
      <c r="IC34" s="1"/>
      <c r="ID34" s="1"/>
      <c r="IE34" s="1"/>
      <c r="IF34" s="1"/>
      <c r="IG34" s="1"/>
      <c r="IH34" s="1"/>
      <c r="II34" s="19"/>
      <c r="IJ34" s="52"/>
      <c r="IK34" s="52"/>
      <c r="IL34" s="53"/>
      <c r="IM34" s="29"/>
      <c r="IN34" s="29"/>
      <c r="IO34" s="47"/>
      <c r="IP34" s="29"/>
      <c r="IQ34" s="55"/>
      <c r="IR34" s="1"/>
      <c r="IS34" s="1"/>
      <c r="IT34" s="1"/>
      <c r="IU34" s="1"/>
      <c r="IV34" s="56"/>
      <c r="IW34" s="1"/>
      <c r="IX34" s="1"/>
      <c r="IY34" s="1"/>
      <c r="IZ34" s="1"/>
      <c r="JA34" s="1"/>
      <c r="JB34" s="1"/>
    </row>
    <row r="35" spans="1:262" s="3" customFormat="1" ht="13.5" customHeight="1">
      <c r="A35" s="46"/>
      <c r="B35" s="1"/>
      <c r="C35" s="6"/>
      <c r="E35" s="29"/>
      <c r="F35" s="47"/>
      <c r="G35" s="48"/>
      <c r="H35" s="1"/>
      <c r="I35" s="47"/>
      <c r="J35" s="48"/>
      <c r="K35" s="48"/>
      <c r="L35" s="48"/>
      <c r="M35" s="48"/>
      <c r="N35" s="48"/>
      <c r="O35" s="48"/>
      <c r="P35" s="48"/>
      <c r="Q35" s="29"/>
      <c r="R35" s="48"/>
      <c r="S35" s="48"/>
      <c r="U35" s="48"/>
      <c r="V35" s="48"/>
      <c r="W35" s="6"/>
      <c r="Y35" s="29"/>
      <c r="Z35" s="47"/>
      <c r="AA35" s="47"/>
      <c r="AB35" s="1"/>
      <c r="AC35" s="47"/>
      <c r="AD35" s="47"/>
      <c r="AE35" s="29"/>
      <c r="AF35" s="48"/>
      <c r="AG35" s="48"/>
      <c r="AH35" s="48"/>
      <c r="AI35" s="48"/>
      <c r="AJ35" s="48"/>
      <c r="AK35" s="29"/>
      <c r="AM35" s="48"/>
      <c r="AO35" s="48"/>
      <c r="AP35" s="48"/>
      <c r="AQ35" s="6"/>
      <c r="AS35" s="10"/>
      <c r="AT35" s="47"/>
      <c r="AU35" s="47"/>
      <c r="AV35" s="89"/>
      <c r="AW35" s="47"/>
      <c r="AX35" s="47"/>
      <c r="AY35" s="29"/>
      <c r="AZ35" s="48"/>
      <c r="BA35" s="48"/>
      <c r="BB35" s="48"/>
      <c r="BC35" s="48"/>
      <c r="BD35" s="48"/>
      <c r="BE35" s="29"/>
      <c r="BF35" s="48"/>
      <c r="BG35" s="48"/>
      <c r="BI35" s="48"/>
      <c r="BJ35" s="48"/>
      <c r="BK35" s="6"/>
      <c r="BM35" s="29"/>
      <c r="BN35" s="47"/>
      <c r="BO35" s="47"/>
      <c r="BP35" s="1"/>
      <c r="BQ35" s="47"/>
      <c r="BR35" s="47"/>
      <c r="BS35" s="29"/>
      <c r="BT35" s="48"/>
      <c r="BU35" s="48"/>
      <c r="BV35" s="48"/>
      <c r="BW35" s="48"/>
      <c r="BX35" s="48"/>
      <c r="BY35" s="29"/>
      <c r="BZ35" s="48"/>
      <c r="CA35" s="48"/>
      <c r="CC35" s="48"/>
      <c r="CD35" s="48"/>
      <c r="CE35" s="29"/>
      <c r="CG35" s="29"/>
      <c r="CH35" s="47"/>
      <c r="CI35" s="47"/>
      <c r="CJ35" s="1"/>
      <c r="CK35" s="47"/>
      <c r="CL35" s="47"/>
      <c r="CM35" s="29"/>
      <c r="CN35" s="48"/>
      <c r="CO35" s="48"/>
      <c r="CR35" s="49"/>
      <c r="CS35" s="29"/>
      <c r="CT35" s="48"/>
      <c r="CU35" s="48"/>
      <c r="CW35" s="48"/>
      <c r="CX35" s="48"/>
      <c r="CY35" s="6"/>
      <c r="DA35" s="29"/>
      <c r="DB35" s="47"/>
      <c r="DC35" s="47"/>
      <c r="DD35" s="1"/>
      <c r="DE35" s="47"/>
      <c r="DF35" s="47"/>
      <c r="DG35" s="29"/>
      <c r="DH35" s="48"/>
      <c r="DI35" s="48"/>
      <c r="DL35" s="49"/>
      <c r="DM35" s="29"/>
      <c r="DN35" s="48"/>
      <c r="DO35" s="48"/>
      <c r="DQ35" s="48"/>
      <c r="DR35" s="48"/>
      <c r="DS35" s="6"/>
      <c r="DU35" s="29"/>
      <c r="DV35" s="47"/>
      <c r="DW35" s="47"/>
      <c r="DX35" s="1"/>
      <c r="DY35" s="47"/>
      <c r="DZ35" s="47"/>
      <c r="EA35" s="29"/>
      <c r="EC35" s="50"/>
      <c r="EF35" s="49"/>
      <c r="EG35" s="29"/>
      <c r="EH35" s="48"/>
      <c r="EI35" s="48"/>
      <c r="EK35" s="48"/>
      <c r="EL35" s="48"/>
      <c r="EM35" s="6"/>
      <c r="EO35" s="29"/>
      <c r="EP35" s="47"/>
      <c r="EQ35" s="47"/>
      <c r="ER35" s="1"/>
      <c r="ES35" s="47"/>
      <c r="ET35" s="47"/>
      <c r="EU35" s="29"/>
      <c r="EV35" s="48"/>
      <c r="EW35" s="48"/>
      <c r="EZ35" s="49"/>
      <c r="FA35" s="29"/>
      <c r="FB35" s="48"/>
      <c r="FC35" s="48"/>
      <c r="FE35" s="48"/>
      <c r="FF35" s="48"/>
      <c r="FG35" s="6"/>
      <c r="FI35" s="29"/>
      <c r="FJ35" s="47"/>
      <c r="FK35" s="47"/>
      <c r="FL35" s="1"/>
      <c r="FM35" s="47"/>
      <c r="FN35" s="47"/>
      <c r="FO35" s="29"/>
      <c r="FP35" s="48"/>
      <c r="FQ35" s="48"/>
      <c r="FT35" s="49"/>
      <c r="FU35" s="29"/>
      <c r="FV35" s="48"/>
      <c r="FW35" s="48"/>
      <c r="FY35" s="48"/>
      <c r="FZ35" s="48"/>
      <c r="GA35" s="19"/>
      <c r="GB35" s="52"/>
      <c r="GC35" s="52"/>
      <c r="GD35" s="53"/>
      <c r="GE35" s="1"/>
      <c r="GF35" s="54"/>
      <c r="GG35" s="53"/>
      <c r="GH35" s="1"/>
      <c r="GI35" s="55"/>
      <c r="GJ35" s="1"/>
      <c r="GK35" s="1"/>
      <c r="GL35" s="1"/>
      <c r="GM35" s="1"/>
      <c r="GN35" s="56"/>
      <c r="GO35" s="1"/>
      <c r="GP35" s="1"/>
      <c r="GQ35" s="1"/>
      <c r="GR35" s="1"/>
      <c r="GS35" s="1"/>
      <c r="GT35" s="1"/>
      <c r="GU35" s="19"/>
      <c r="GV35" s="52"/>
      <c r="GW35" s="52"/>
      <c r="GX35" s="53"/>
      <c r="GY35" s="1"/>
      <c r="GZ35" s="54"/>
      <c r="HA35" s="53"/>
      <c r="HB35" s="1"/>
      <c r="HC35" s="55"/>
      <c r="HD35" s="1"/>
      <c r="HE35" s="1"/>
      <c r="HF35" s="1"/>
      <c r="HG35" s="1"/>
      <c r="HH35" s="56"/>
      <c r="HI35" s="1"/>
      <c r="HJ35" s="1"/>
      <c r="HK35" s="1"/>
      <c r="HL35" s="1"/>
      <c r="HM35" s="1"/>
      <c r="HN35" s="1"/>
      <c r="HO35" s="19"/>
      <c r="HP35" s="52"/>
      <c r="HQ35" s="52"/>
      <c r="HR35" s="53"/>
      <c r="HS35" s="1"/>
      <c r="HT35" s="54"/>
      <c r="HU35" s="53"/>
      <c r="HV35" s="1"/>
      <c r="HW35" s="55"/>
      <c r="HX35" s="1"/>
      <c r="HY35" s="1"/>
      <c r="HZ35" s="1"/>
      <c r="IA35" s="1"/>
      <c r="IB35" s="56"/>
      <c r="IC35" s="1"/>
      <c r="ID35" s="1"/>
      <c r="IE35" s="1"/>
      <c r="IF35" s="1"/>
      <c r="IG35" s="1"/>
      <c r="IH35" s="1"/>
      <c r="II35" s="19"/>
      <c r="IJ35" s="52"/>
      <c r="IK35" s="52"/>
      <c r="IL35" s="53"/>
      <c r="IM35" s="1"/>
      <c r="IN35" s="54"/>
      <c r="IO35" s="53"/>
      <c r="IP35" s="1"/>
      <c r="IQ35" s="55"/>
      <c r="IR35" s="1"/>
      <c r="IS35" s="1"/>
      <c r="IT35" s="1"/>
      <c r="IU35" s="1"/>
      <c r="IV35" s="56"/>
      <c r="IW35" s="1"/>
      <c r="IX35" s="1"/>
      <c r="IY35" s="1"/>
      <c r="IZ35" s="1"/>
      <c r="JA35" s="1"/>
      <c r="JB35" s="1"/>
    </row>
    <row r="36" spans="1:262" s="3" customFormat="1" ht="13.5" customHeight="1">
      <c r="A36" s="46"/>
      <c r="B36" s="1"/>
      <c r="C36" s="6"/>
      <c r="E36" s="29"/>
      <c r="F36" s="47"/>
      <c r="G36" s="48"/>
      <c r="H36" s="1"/>
      <c r="I36" s="47"/>
      <c r="J36" s="48"/>
      <c r="K36" s="48"/>
      <c r="L36" s="48"/>
      <c r="M36" s="48"/>
      <c r="N36" s="48"/>
      <c r="O36" s="48"/>
      <c r="P36" s="48"/>
      <c r="Q36" s="29"/>
      <c r="R36" s="48"/>
      <c r="S36" s="48"/>
      <c r="U36" s="48"/>
      <c r="V36" s="48"/>
      <c r="W36" s="6"/>
      <c r="Y36" s="29"/>
      <c r="Z36" s="151"/>
      <c r="AA36" s="47"/>
      <c r="AB36" s="1"/>
      <c r="AC36" s="151"/>
      <c r="AD36" s="47"/>
      <c r="AE36" s="29"/>
      <c r="AF36" s="48"/>
      <c r="AG36" s="48"/>
      <c r="AH36" s="48"/>
      <c r="AI36" s="48"/>
      <c r="AJ36" s="48"/>
      <c r="AK36" s="29"/>
      <c r="AM36" s="48"/>
      <c r="AO36" s="48"/>
      <c r="AP36" s="48"/>
      <c r="AQ36" s="6"/>
      <c r="AS36" s="10"/>
      <c r="AT36" s="47"/>
      <c r="AU36" s="47"/>
      <c r="AV36" s="89"/>
      <c r="AW36" s="47"/>
      <c r="AX36" s="47"/>
      <c r="AY36" s="29"/>
      <c r="AZ36" s="48"/>
      <c r="BA36" s="48"/>
      <c r="BB36" s="48"/>
      <c r="BC36" s="48"/>
      <c r="BD36" s="48"/>
      <c r="BE36" s="29"/>
      <c r="BF36" s="48"/>
      <c r="BG36" s="48"/>
      <c r="BI36" s="48"/>
      <c r="BJ36" s="48"/>
      <c r="BK36" s="6"/>
      <c r="BM36" s="29"/>
      <c r="BN36" s="47"/>
      <c r="BO36" s="47"/>
      <c r="BP36" s="1"/>
      <c r="BQ36" s="47"/>
      <c r="BR36" s="47"/>
      <c r="BS36" s="29"/>
      <c r="BT36" s="48"/>
      <c r="BU36" s="48"/>
      <c r="BV36" s="48"/>
      <c r="BW36" s="48"/>
      <c r="BX36" s="48"/>
      <c r="BY36" s="29"/>
      <c r="BZ36" s="48"/>
      <c r="CA36" s="48"/>
      <c r="CC36" s="48"/>
      <c r="CD36" s="48"/>
      <c r="CE36" s="29"/>
      <c r="CG36" s="29"/>
      <c r="CH36" s="47"/>
      <c r="CI36" s="47"/>
      <c r="CJ36" s="1"/>
      <c r="CK36" s="47"/>
      <c r="CL36" s="47"/>
      <c r="CM36" s="29"/>
      <c r="CN36" s="48"/>
      <c r="CO36" s="48"/>
      <c r="CR36" s="49"/>
      <c r="CS36" s="29"/>
      <c r="CT36" s="48"/>
      <c r="CU36" s="48"/>
      <c r="CW36" s="48"/>
      <c r="CX36" s="48"/>
      <c r="CY36" s="6"/>
      <c r="DA36" s="29"/>
      <c r="DB36" s="47"/>
      <c r="DC36" s="47"/>
      <c r="DD36" s="1"/>
      <c r="DE36" s="47"/>
      <c r="DF36" s="47"/>
      <c r="DG36" s="29"/>
      <c r="DH36" s="48"/>
      <c r="DI36" s="48"/>
      <c r="DL36" s="49"/>
      <c r="DM36" s="29"/>
      <c r="DN36" s="48"/>
      <c r="DO36" s="48"/>
      <c r="DQ36" s="48"/>
      <c r="DR36" s="48"/>
      <c r="DS36" s="6"/>
      <c r="DU36" s="29"/>
      <c r="DV36" s="47"/>
      <c r="DW36" s="47"/>
      <c r="DX36" s="1"/>
      <c r="DY36" s="47"/>
      <c r="DZ36" s="47"/>
      <c r="EA36" s="29"/>
      <c r="EC36" s="50"/>
      <c r="EF36" s="49"/>
      <c r="EG36" s="29"/>
      <c r="EH36" s="48"/>
      <c r="EI36" s="48"/>
      <c r="EK36" s="48"/>
      <c r="EL36" s="48"/>
      <c r="EM36" s="6"/>
      <c r="EO36" s="29"/>
      <c r="EP36" s="47"/>
      <c r="EQ36" s="47"/>
      <c r="ER36" s="1"/>
      <c r="ES36" s="47"/>
      <c r="ET36" s="47"/>
      <c r="EU36" s="29"/>
      <c r="EV36" s="48"/>
      <c r="EW36" s="48"/>
      <c r="EZ36" s="49"/>
      <c r="FA36" s="29"/>
      <c r="FB36" s="48"/>
      <c r="FC36" s="48"/>
      <c r="FE36" s="48"/>
      <c r="FF36" s="48"/>
      <c r="FG36" s="6"/>
      <c r="FI36" s="29"/>
      <c r="FJ36" s="47"/>
      <c r="FK36" s="47"/>
      <c r="FL36" s="1"/>
      <c r="FM36" s="47"/>
      <c r="FN36" s="47"/>
      <c r="FO36" s="29"/>
      <c r="FP36" s="48"/>
      <c r="FQ36" s="48"/>
      <c r="FT36" s="49"/>
      <c r="FU36" s="29"/>
      <c r="FV36" s="48"/>
      <c r="FW36" s="48"/>
      <c r="FY36" s="48"/>
      <c r="FZ36" s="48"/>
      <c r="GA36" s="19"/>
      <c r="GB36" s="52"/>
      <c r="GC36" s="52"/>
      <c r="GD36" s="53"/>
      <c r="GE36" s="1"/>
      <c r="GF36" s="54"/>
      <c r="GG36" s="53"/>
      <c r="GH36" s="1"/>
      <c r="GI36" s="55"/>
      <c r="GJ36" s="1"/>
      <c r="GK36" s="1"/>
      <c r="GL36" s="1"/>
      <c r="GM36" s="1"/>
      <c r="GN36" s="56"/>
      <c r="GO36" s="1"/>
      <c r="GP36" s="1"/>
      <c r="GQ36" s="1"/>
      <c r="GR36" s="1"/>
      <c r="GS36" s="1"/>
      <c r="GT36" s="1"/>
      <c r="GU36" s="19"/>
      <c r="GV36" s="52"/>
      <c r="GW36" s="52"/>
      <c r="GX36" s="53"/>
      <c r="GY36" s="1"/>
      <c r="GZ36" s="54"/>
      <c r="HA36" s="53"/>
      <c r="HB36" s="1"/>
      <c r="HC36" s="55"/>
      <c r="HD36" s="1"/>
      <c r="HE36" s="1"/>
      <c r="HF36" s="1"/>
      <c r="HG36" s="1"/>
      <c r="HH36" s="56"/>
      <c r="HI36" s="1"/>
      <c r="HJ36" s="1"/>
      <c r="HK36" s="1"/>
      <c r="HL36" s="1"/>
      <c r="HM36" s="1"/>
      <c r="HN36" s="1"/>
      <c r="HO36" s="19"/>
      <c r="HP36" s="52"/>
      <c r="HQ36" s="52"/>
      <c r="HR36" s="53"/>
      <c r="HS36" s="1"/>
      <c r="HT36" s="54"/>
      <c r="HU36" s="53"/>
      <c r="HV36" s="1"/>
      <c r="HW36" s="55"/>
      <c r="HX36" s="1"/>
      <c r="HY36" s="1"/>
      <c r="HZ36" s="1"/>
      <c r="IA36" s="1"/>
      <c r="IB36" s="56"/>
      <c r="IC36" s="1"/>
      <c r="ID36" s="1"/>
      <c r="IE36" s="1"/>
      <c r="IF36" s="1"/>
      <c r="IG36" s="1"/>
      <c r="IH36" s="1"/>
      <c r="II36" s="19"/>
      <c r="IJ36" s="52"/>
      <c r="IK36" s="52"/>
      <c r="IL36" s="53"/>
      <c r="IM36" s="1"/>
      <c r="IN36" s="54"/>
      <c r="IO36" s="53"/>
      <c r="IP36" s="1"/>
      <c r="IQ36" s="55"/>
      <c r="IR36" s="1"/>
      <c r="IS36" s="1"/>
      <c r="IT36" s="1"/>
      <c r="IU36" s="1"/>
      <c r="IV36" s="56"/>
      <c r="IW36" s="1"/>
      <c r="IX36" s="1"/>
      <c r="IY36" s="1"/>
      <c r="IZ36" s="1"/>
      <c r="JA36" s="1"/>
      <c r="JB36" s="1"/>
    </row>
    <row r="37" spans="1:262" s="3" customFormat="1" ht="13.5" customHeight="1">
      <c r="A37" s="46"/>
      <c r="B37" s="1"/>
      <c r="C37" s="6"/>
      <c r="E37" s="29"/>
      <c r="F37" s="47"/>
      <c r="G37" s="48"/>
      <c r="H37" s="1"/>
      <c r="I37" s="47"/>
      <c r="J37" s="48"/>
      <c r="K37" s="48"/>
      <c r="L37" s="48"/>
      <c r="M37" s="48"/>
      <c r="N37" s="48"/>
      <c r="O37" s="48"/>
      <c r="P37" s="48"/>
      <c r="Q37" s="29"/>
      <c r="R37" s="48"/>
      <c r="S37" s="48"/>
      <c r="U37" s="48"/>
      <c r="V37" s="48"/>
      <c r="W37" s="6"/>
      <c r="Y37" s="29"/>
      <c r="Z37" s="47"/>
      <c r="AA37" s="47"/>
      <c r="AB37" s="1"/>
      <c r="AC37" s="47"/>
      <c r="AD37" s="47"/>
      <c r="AE37" s="29"/>
      <c r="AF37" s="48"/>
      <c r="AG37" s="48"/>
      <c r="AH37" s="48"/>
      <c r="AI37" s="48"/>
      <c r="AJ37" s="48"/>
      <c r="AK37" s="29"/>
      <c r="AM37" s="48"/>
      <c r="AO37" s="48"/>
      <c r="AP37" s="48"/>
      <c r="AQ37" s="6"/>
      <c r="AS37" s="10"/>
      <c r="AT37" s="47"/>
      <c r="AU37" s="47"/>
      <c r="AV37" s="89"/>
      <c r="AW37" s="47"/>
      <c r="AX37" s="47"/>
      <c r="AY37" s="29"/>
      <c r="AZ37" s="48"/>
      <c r="BA37" s="48"/>
      <c r="BB37" s="48"/>
      <c r="BC37" s="48"/>
      <c r="BD37" s="48"/>
      <c r="BE37" s="29"/>
      <c r="BF37" s="48"/>
      <c r="BG37" s="48"/>
      <c r="BI37" s="48"/>
      <c r="BJ37" s="48"/>
      <c r="BK37" s="6"/>
      <c r="BM37" s="29"/>
      <c r="BN37" s="47"/>
      <c r="BO37" s="47"/>
      <c r="BP37" s="1"/>
      <c r="BQ37" s="47"/>
      <c r="BR37" s="47"/>
      <c r="BS37" s="29"/>
      <c r="BT37" s="48"/>
      <c r="BU37" s="48"/>
      <c r="BV37" s="48"/>
      <c r="BW37" s="48"/>
      <c r="BX37" s="48"/>
      <c r="BY37" s="29"/>
      <c r="BZ37" s="48"/>
      <c r="CA37" s="48"/>
      <c r="CC37" s="48"/>
      <c r="CD37" s="48"/>
      <c r="CE37" s="29"/>
      <c r="CG37" s="29"/>
      <c r="CH37" s="47"/>
      <c r="CI37" s="47"/>
      <c r="CJ37" s="1"/>
      <c r="CK37" s="47"/>
      <c r="CL37" s="47"/>
      <c r="CM37" s="29"/>
      <c r="CN37" s="48"/>
      <c r="CO37" s="48"/>
      <c r="CR37" s="49"/>
      <c r="CS37" s="29"/>
      <c r="CT37" s="48"/>
      <c r="CU37" s="48"/>
      <c r="CW37" s="48"/>
      <c r="CX37" s="48"/>
      <c r="CY37" s="6"/>
      <c r="DA37" s="29"/>
      <c r="DB37" s="47"/>
      <c r="DC37" s="47"/>
      <c r="DD37" s="1"/>
      <c r="DE37" s="47"/>
      <c r="DF37" s="47"/>
      <c r="DG37" s="29"/>
      <c r="DH37" s="48"/>
      <c r="DI37" s="48"/>
      <c r="DL37" s="49"/>
      <c r="DM37" s="29"/>
      <c r="DN37" s="48"/>
      <c r="DO37" s="48"/>
      <c r="DQ37" s="48"/>
      <c r="DR37" s="48"/>
      <c r="DS37" s="6"/>
      <c r="DU37" s="29"/>
      <c r="DV37" s="47"/>
      <c r="DW37" s="47"/>
      <c r="DX37" s="1"/>
      <c r="DY37" s="47"/>
      <c r="DZ37" s="47"/>
      <c r="EA37" s="29"/>
      <c r="EC37" s="50"/>
      <c r="EF37" s="49"/>
      <c r="EG37" s="29"/>
      <c r="EH37" s="48"/>
      <c r="EI37" s="48"/>
      <c r="EK37" s="48"/>
      <c r="EL37" s="48"/>
      <c r="EM37" s="6"/>
      <c r="EO37" s="29"/>
      <c r="EP37" s="47"/>
      <c r="EQ37" s="47"/>
      <c r="ER37" s="1"/>
      <c r="ES37" s="47"/>
      <c r="ET37" s="47"/>
      <c r="EU37" s="29"/>
      <c r="EV37" s="48"/>
      <c r="EW37" s="48"/>
      <c r="EZ37" s="49"/>
      <c r="FA37" s="29"/>
      <c r="FB37" s="48"/>
      <c r="FC37" s="48"/>
      <c r="FE37" s="48"/>
      <c r="FF37" s="48"/>
      <c r="FG37" s="6"/>
      <c r="FI37" s="29"/>
      <c r="FJ37" s="47"/>
      <c r="FK37" s="47"/>
      <c r="FL37" s="1"/>
      <c r="FM37" s="47"/>
      <c r="FN37" s="47"/>
      <c r="FO37" s="29"/>
      <c r="FP37" s="48"/>
      <c r="FQ37" s="48"/>
      <c r="FT37" s="49"/>
      <c r="FU37" s="29"/>
      <c r="FV37" s="48"/>
      <c r="FW37" s="48"/>
      <c r="FY37" s="48"/>
      <c r="FZ37" s="48"/>
      <c r="GA37" s="19"/>
      <c r="GB37" s="52"/>
      <c r="GC37" s="52"/>
      <c r="GD37" s="53"/>
      <c r="GE37" s="1"/>
      <c r="GF37" s="54"/>
      <c r="GG37" s="53"/>
      <c r="GH37" s="1"/>
      <c r="GI37" s="55"/>
      <c r="GJ37" s="1"/>
      <c r="GK37" s="1"/>
      <c r="GL37" s="1"/>
      <c r="GM37" s="1"/>
      <c r="GN37" s="56"/>
      <c r="GO37" s="1"/>
      <c r="GP37" s="1"/>
      <c r="GQ37" s="1"/>
      <c r="GR37" s="1"/>
      <c r="GS37" s="1"/>
      <c r="GT37" s="1"/>
      <c r="GU37" s="19"/>
      <c r="GV37" s="52"/>
      <c r="GW37" s="52"/>
      <c r="GX37" s="53"/>
      <c r="GY37" s="1"/>
      <c r="GZ37" s="54"/>
      <c r="HA37" s="53"/>
      <c r="HB37" s="1"/>
      <c r="HC37" s="55"/>
      <c r="HD37" s="1"/>
      <c r="HE37" s="1"/>
      <c r="HF37" s="1"/>
      <c r="HG37" s="1"/>
      <c r="HH37" s="56"/>
      <c r="HI37" s="1"/>
      <c r="HJ37" s="1"/>
      <c r="HK37" s="1"/>
      <c r="HL37" s="1"/>
      <c r="HM37" s="1"/>
      <c r="HN37" s="1"/>
      <c r="HO37" s="19"/>
      <c r="HP37" s="52"/>
      <c r="HQ37" s="52"/>
      <c r="HR37" s="53"/>
      <c r="HS37" s="1"/>
      <c r="HT37" s="54"/>
      <c r="HU37" s="53"/>
      <c r="HV37" s="1"/>
      <c r="HW37" s="55"/>
      <c r="HX37" s="1"/>
      <c r="HY37" s="1"/>
      <c r="HZ37" s="1"/>
      <c r="IA37" s="1"/>
      <c r="IB37" s="56"/>
      <c r="IC37" s="1"/>
      <c r="ID37" s="1"/>
      <c r="IE37" s="1"/>
      <c r="IF37" s="1"/>
      <c r="IG37" s="1"/>
      <c r="IH37" s="1"/>
      <c r="II37" s="19"/>
      <c r="IJ37" s="52"/>
      <c r="IK37" s="52"/>
      <c r="IL37" s="53"/>
      <c r="IM37" s="1"/>
      <c r="IN37" s="54"/>
      <c r="IO37" s="53"/>
      <c r="IP37" s="1"/>
      <c r="IQ37" s="55"/>
      <c r="IR37" s="1"/>
      <c r="IS37" s="1"/>
      <c r="IT37" s="1"/>
      <c r="IU37" s="1"/>
      <c r="IV37" s="56"/>
      <c r="IW37" s="1"/>
      <c r="IX37" s="1"/>
      <c r="IY37" s="1"/>
      <c r="IZ37" s="1"/>
      <c r="JA37" s="1"/>
      <c r="JB37" s="1"/>
    </row>
    <row r="38" spans="1:262" s="3" customFormat="1" ht="13.5" customHeight="1">
      <c r="A38" s="46"/>
      <c r="B38" s="1"/>
      <c r="C38" s="6"/>
      <c r="E38" s="29"/>
      <c r="F38" s="47"/>
      <c r="G38" s="48"/>
      <c r="H38" s="1"/>
      <c r="I38" s="47"/>
      <c r="J38" s="48"/>
      <c r="K38" s="48"/>
      <c r="L38" s="48"/>
      <c r="M38" s="48"/>
      <c r="N38" s="48"/>
      <c r="O38" s="48"/>
      <c r="P38" s="48"/>
      <c r="Q38" s="29"/>
      <c r="R38" s="48"/>
      <c r="S38" s="48"/>
      <c r="U38" s="48"/>
      <c r="V38" s="48"/>
      <c r="W38" s="6"/>
      <c r="Y38" s="29"/>
      <c r="Z38" s="47"/>
      <c r="AA38" s="47"/>
      <c r="AB38" s="1"/>
      <c r="AC38" s="47"/>
      <c r="AD38" s="47"/>
      <c r="AE38" s="29"/>
      <c r="AF38" s="48"/>
      <c r="AG38" s="48"/>
      <c r="AH38" s="48"/>
      <c r="AI38" s="48"/>
      <c r="AJ38" s="48"/>
      <c r="AK38" s="29"/>
      <c r="AM38" s="48"/>
      <c r="AO38" s="48"/>
      <c r="AP38" s="48"/>
      <c r="AQ38" s="6"/>
      <c r="AS38" s="10"/>
      <c r="AT38" s="47"/>
      <c r="AU38" s="47"/>
      <c r="AV38" s="89"/>
      <c r="AW38" s="47"/>
      <c r="AX38" s="47"/>
      <c r="AY38" s="29"/>
      <c r="AZ38" s="48"/>
      <c r="BA38" s="48"/>
      <c r="BB38" s="48"/>
      <c r="BC38" s="48"/>
      <c r="BD38" s="48"/>
      <c r="BE38" s="29"/>
      <c r="BF38" s="48"/>
      <c r="BG38" s="48"/>
      <c r="BI38" s="48"/>
      <c r="BJ38" s="48"/>
      <c r="BK38" s="6"/>
      <c r="BM38" s="29"/>
      <c r="BN38" s="47"/>
      <c r="BO38" s="47"/>
      <c r="BP38" s="1"/>
      <c r="BQ38" s="47"/>
      <c r="BR38" s="47"/>
      <c r="BS38" s="29"/>
      <c r="BT38" s="48"/>
      <c r="BU38" s="48"/>
      <c r="BV38" s="48"/>
      <c r="BW38" s="48"/>
      <c r="BX38" s="48"/>
      <c r="BY38" s="29"/>
      <c r="BZ38" s="48"/>
      <c r="CA38" s="48"/>
      <c r="CC38" s="48"/>
      <c r="CD38" s="48"/>
      <c r="CE38" s="29"/>
      <c r="CG38" s="29"/>
      <c r="CH38" s="47"/>
      <c r="CI38" s="47"/>
      <c r="CJ38" s="1"/>
      <c r="CK38" s="47"/>
      <c r="CL38" s="47"/>
      <c r="CM38" s="29"/>
      <c r="CN38" s="48"/>
      <c r="CO38" s="48"/>
      <c r="CR38" s="49"/>
      <c r="CS38" s="29"/>
      <c r="CT38" s="48"/>
      <c r="CU38" s="48"/>
      <c r="CW38" s="48"/>
      <c r="CX38" s="48"/>
      <c r="CY38" s="6"/>
      <c r="DA38" s="29"/>
      <c r="DB38" s="47"/>
      <c r="DC38" s="47"/>
      <c r="DD38" s="1"/>
      <c r="DE38" s="47"/>
      <c r="DF38" s="47"/>
      <c r="DG38" s="29"/>
      <c r="DH38" s="48"/>
      <c r="DI38" s="48"/>
      <c r="DL38" s="49"/>
      <c r="DM38" s="29"/>
      <c r="DN38" s="48"/>
      <c r="DO38" s="48"/>
      <c r="DQ38" s="48"/>
      <c r="DR38" s="48"/>
      <c r="DS38" s="6"/>
      <c r="DU38" s="29"/>
      <c r="DV38" s="47"/>
      <c r="DW38" s="47"/>
      <c r="DX38" s="1"/>
      <c r="DY38" s="47"/>
      <c r="DZ38" s="47"/>
      <c r="EA38" s="29"/>
      <c r="EC38" s="50"/>
      <c r="EF38" s="49"/>
      <c r="EG38" s="29"/>
      <c r="EH38" s="48"/>
      <c r="EI38" s="48"/>
      <c r="EK38" s="48"/>
      <c r="EL38" s="48"/>
      <c r="EM38" s="6"/>
      <c r="EO38" s="29"/>
      <c r="EP38" s="47"/>
      <c r="EQ38" s="47"/>
      <c r="ER38" s="1"/>
      <c r="ES38" s="47"/>
      <c r="ET38" s="47"/>
      <c r="EU38" s="29"/>
      <c r="EV38" s="48"/>
      <c r="EW38" s="48"/>
      <c r="EZ38" s="49"/>
      <c r="FA38" s="29"/>
      <c r="FB38" s="48"/>
      <c r="FC38" s="48"/>
      <c r="FE38" s="48"/>
      <c r="FF38" s="48"/>
      <c r="FG38" s="6"/>
      <c r="FI38" s="29"/>
      <c r="FJ38" s="47"/>
      <c r="FK38" s="47"/>
      <c r="FL38" s="1"/>
      <c r="FM38" s="47"/>
      <c r="FN38" s="47"/>
      <c r="FO38" s="29"/>
      <c r="FP38" s="48"/>
      <c r="FQ38" s="48"/>
      <c r="FT38" s="49"/>
      <c r="FU38" s="29"/>
      <c r="FV38" s="48"/>
      <c r="FW38" s="48"/>
      <c r="FY38" s="48"/>
      <c r="FZ38" s="48"/>
      <c r="GA38" s="19"/>
      <c r="GB38" s="52"/>
      <c r="GC38" s="52"/>
      <c r="GD38" s="53"/>
      <c r="GE38" s="1"/>
      <c r="GF38" s="54"/>
      <c r="GG38" s="53"/>
      <c r="GH38" s="1"/>
      <c r="GI38" s="55"/>
      <c r="GJ38" s="1"/>
      <c r="GK38" s="1"/>
      <c r="GL38" s="1"/>
      <c r="GM38" s="1"/>
      <c r="GN38" s="56"/>
      <c r="GO38" s="1"/>
      <c r="GP38" s="1"/>
      <c r="GQ38" s="1"/>
      <c r="GR38" s="1"/>
      <c r="GS38" s="1"/>
      <c r="GT38" s="1"/>
      <c r="GU38" s="19"/>
      <c r="GV38" s="52"/>
      <c r="GW38" s="52"/>
      <c r="GX38" s="53"/>
      <c r="GY38" s="1"/>
      <c r="GZ38" s="54"/>
      <c r="HA38" s="53"/>
      <c r="HB38" s="1"/>
      <c r="HC38" s="55"/>
      <c r="HD38" s="1"/>
      <c r="HE38" s="1"/>
      <c r="HF38" s="1"/>
      <c r="HG38" s="1"/>
      <c r="HH38" s="56"/>
      <c r="HI38" s="1"/>
      <c r="HJ38" s="1"/>
      <c r="HK38" s="1"/>
      <c r="HL38" s="1"/>
      <c r="HM38" s="1"/>
      <c r="HN38" s="1"/>
      <c r="HO38" s="19"/>
      <c r="HP38" s="52"/>
      <c r="HQ38" s="52"/>
      <c r="HR38" s="53"/>
      <c r="HS38" s="1"/>
      <c r="HT38" s="54"/>
      <c r="HU38" s="53"/>
      <c r="HV38" s="1"/>
      <c r="HW38" s="55"/>
      <c r="HX38" s="1"/>
      <c r="HY38" s="1"/>
      <c r="HZ38" s="1"/>
      <c r="IA38" s="1"/>
      <c r="IB38" s="56"/>
      <c r="IC38" s="1"/>
      <c r="ID38" s="1"/>
      <c r="IE38" s="1"/>
      <c r="IF38" s="1"/>
      <c r="IG38" s="1"/>
      <c r="IH38" s="1"/>
      <c r="II38" s="19"/>
      <c r="IJ38" s="52"/>
      <c r="IK38" s="52"/>
      <c r="IL38" s="53"/>
      <c r="IM38" s="1"/>
      <c r="IN38" s="54"/>
      <c r="IO38" s="53"/>
      <c r="IP38" s="1"/>
      <c r="IQ38" s="55"/>
      <c r="IR38" s="1"/>
      <c r="IS38" s="1"/>
      <c r="IT38" s="1"/>
      <c r="IU38" s="1"/>
      <c r="IV38" s="56"/>
      <c r="IW38" s="1"/>
      <c r="IX38" s="1"/>
      <c r="IY38" s="1"/>
      <c r="IZ38" s="1"/>
      <c r="JA38" s="1"/>
      <c r="JB38" s="1"/>
    </row>
    <row r="39" spans="1:262" s="3" customFormat="1" ht="13.5" customHeight="1">
      <c r="A39" s="46"/>
      <c r="B39" s="1"/>
      <c r="C39" s="6"/>
      <c r="E39" s="29"/>
      <c r="F39" s="47"/>
      <c r="G39" s="48"/>
      <c r="H39" s="1"/>
      <c r="I39" s="47"/>
      <c r="J39" s="48"/>
      <c r="K39" s="48"/>
      <c r="L39" s="48"/>
      <c r="M39" s="48"/>
      <c r="N39" s="48"/>
      <c r="O39" s="48"/>
      <c r="P39" s="48"/>
      <c r="Q39" s="29"/>
      <c r="R39" s="48"/>
      <c r="S39" s="48"/>
      <c r="U39" s="48"/>
      <c r="V39" s="48"/>
      <c r="W39" s="6"/>
      <c r="Y39" s="29"/>
      <c r="Z39" s="47"/>
      <c r="AA39" s="47"/>
      <c r="AB39" s="1"/>
      <c r="AC39" s="47"/>
      <c r="AD39" s="47"/>
      <c r="AE39" s="29"/>
      <c r="AF39" s="48"/>
      <c r="AG39" s="48"/>
      <c r="AH39" s="48"/>
      <c r="AI39" s="48"/>
      <c r="AJ39" s="48"/>
      <c r="AK39" s="29"/>
      <c r="AM39" s="48"/>
      <c r="AO39" s="48"/>
      <c r="AP39" s="48"/>
      <c r="AQ39" s="6"/>
      <c r="AS39" s="10"/>
      <c r="AT39" s="47"/>
      <c r="AU39" s="47"/>
      <c r="AV39" s="89"/>
      <c r="AW39" s="47"/>
      <c r="AX39" s="47"/>
      <c r="AY39" s="29"/>
      <c r="AZ39" s="48"/>
      <c r="BA39" s="48"/>
      <c r="BB39" s="48"/>
      <c r="BC39" s="48"/>
      <c r="BD39" s="48"/>
      <c r="BE39" s="29"/>
      <c r="BF39" s="48"/>
      <c r="BG39" s="48"/>
      <c r="BI39" s="48"/>
      <c r="BJ39" s="48"/>
      <c r="BK39" s="6"/>
      <c r="BM39" s="29"/>
      <c r="BN39" s="47"/>
      <c r="BO39" s="47"/>
      <c r="BP39" s="1"/>
      <c r="BQ39" s="47"/>
      <c r="BR39" s="47"/>
      <c r="BS39" s="29"/>
      <c r="BT39" s="48"/>
      <c r="BU39" s="48"/>
      <c r="BV39" s="48"/>
      <c r="BW39" s="48"/>
      <c r="BX39" s="48"/>
      <c r="BY39" s="29"/>
      <c r="BZ39" s="48"/>
      <c r="CA39" s="48"/>
      <c r="CC39" s="48"/>
      <c r="CD39" s="48"/>
      <c r="CE39" s="29"/>
      <c r="CG39" s="29"/>
      <c r="CH39" s="47"/>
      <c r="CI39" s="47"/>
      <c r="CJ39" s="1"/>
      <c r="CK39" s="47"/>
      <c r="CL39" s="47"/>
      <c r="CM39" s="29"/>
      <c r="CN39" s="48"/>
      <c r="CO39" s="48"/>
      <c r="CR39" s="49"/>
      <c r="CS39" s="29"/>
      <c r="CT39" s="48"/>
      <c r="CU39" s="48"/>
      <c r="CW39" s="48"/>
      <c r="CX39" s="48"/>
      <c r="CY39" s="6"/>
      <c r="DA39" s="29"/>
      <c r="DB39" s="47"/>
      <c r="DC39" s="47"/>
      <c r="DD39" s="1"/>
      <c r="DE39" s="47"/>
      <c r="DF39" s="47"/>
      <c r="DG39" s="29"/>
      <c r="DH39" s="48"/>
      <c r="DI39" s="48"/>
      <c r="DL39" s="49"/>
      <c r="DM39" s="29"/>
      <c r="DN39" s="48"/>
      <c r="DO39" s="48"/>
      <c r="DQ39" s="48"/>
      <c r="DR39" s="48"/>
      <c r="DS39" s="6"/>
      <c r="DU39" s="29"/>
      <c r="DV39" s="47"/>
      <c r="DW39" s="47"/>
      <c r="DX39" s="1"/>
      <c r="DY39" s="47"/>
      <c r="DZ39" s="47"/>
      <c r="EA39" s="29"/>
      <c r="EC39" s="50"/>
      <c r="EF39" s="49"/>
      <c r="EG39" s="29"/>
      <c r="EH39" s="48"/>
      <c r="EI39" s="48"/>
      <c r="EK39" s="48"/>
      <c r="EL39" s="48"/>
      <c r="EM39" s="6"/>
      <c r="EO39" s="29"/>
      <c r="EP39" s="47"/>
      <c r="EQ39" s="47"/>
      <c r="ER39" s="1"/>
      <c r="ES39" s="47"/>
      <c r="ET39" s="47"/>
      <c r="EU39" s="29"/>
      <c r="EV39" s="48"/>
      <c r="EW39" s="48"/>
      <c r="EZ39" s="49"/>
      <c r="FA39" s="29"/>
      <c r="FB39" s="48"/>
      <c r="FC39" s="48"/>
      <c r="FE39" s="48"/>
      <c r="FF39" s="48"/>
      <c r="FG39" s="6"/>
      <c r="FI39" s="29"/>
      <c r="FJ39" s="47"/>
      <c r="FK39" s="47"/>
      <c r="FL39" s="1"/>
      <c r="FM39" s="47"/>
      <c r="FN39" s="47"/>
      <c r="FO39" s="29"/>
      <c r="FP39" s="48"/>
      <c r="FQ39" s="48"/>
      <c r="FT39" s="49"/>
      <c r="FU39" s="29"/>
      <c r="FV39" s="48"/>
      <c r="FW39" s="48"/>
      <c r="FY39" s="48"/>
      <c r="FZ39" s="48"/>
      <c r="GA39" s="19"/>
      <c r="GB39" s="52"/>
      <c r="GC39" s="52"/>
      <c r="GD39" s="53"/>
      <c r="GE39" s="1"/>
      <c r="GF39" s="54"/>
      <c r="GG39" s="53"/>
      <c r="GH39" s="1"/>
      <c r="GI39" s="55"/>
      <c r="GJ39" s="1"/>
      <c r="GK39" s="1"/>
      <c r="GL39" s="1"/>
      <c r="GM39" s="1"/>
      <c r="GN39" s="56"/>
      <c r="GO39" s="1"/>
      <c r="GP39" s="1"/>
      <c r="GQ39" s="1"/>
      <c r="GR39" s="1"/>
      <c r="GS39" s="1"/>
      <c r="GT39" s="1"/>
      <c r="GU39" s="19"/>
      <c r="GV39" s="52"/>
      <c r="GW39" s="52"/>
      <c r="GX39" s="53"/>
      <c r="GY39" s="1"/>
      <c r="GZ39" s="54"/>
      <c r="HA39" s="53"/>
      <c r="HB39" s="1"/>
      <c r="HC39" s="55"/>
      <c r="HD39" s="1"/>
      <c r="HE39" s="1"/>
      <c r="HF39" s="1"/>
      <c r="HG39" s="1"/>
      <c r="HH39" s="56"/>
      <c r="HI39" s="1"/>
      <c r="HJ39" s="1"/>
      <c r="HK39" s="1"/>
      <c r="HL39" s="1"/>
      <c r="HM39" s="1"/>
      <c r="HN39" s="1"/>
      <c r="HO39" s="19"/>
      <c r="HP39" s="52"/>
      <c r="HQ39" s="52"/>
      <c r="HR39" s="53"/>
      <c r="HS39" s="1"/>
      <c r="HT39" s="54"/>
      <c r="HU39" s="53"/>
      <c r="HV39" s="1"/>
      <c r="HW39" s="55"/>
      <c r="HX39" s="1"/>
      <c r="HY39" s="1"/>
      <c r="HZ39" s="1"/>
      <c r="IA39" s="1"/>
      <c r="IB39" s="56"/>
      <c r="IC39" s="1"/>
      <c r="ID39" s="1"/>
      <c r="IE39" s="1"/>
      <c r="IF39" s="1"/>
      <c r="IG39" s="1"/>
      <c r="IH39" s="1"/>
      <c r="II39" s="19"/>
      <c r="IJ39" s="52"/>
      <c r="IK39" s="52"/>
      <c r="IL39" s="53"/>
      <c r="IM39" s="1"/>
      <c r="IN39" s="54"/>
      <c r="IO39" s="53"/>
      <c r="IP39" s="1"/>
      <c r="IQ39" s="55"/>
      <c r="IR39" s="1"/>
      <c r="IS39" s="1"/>
      <c r="IT39" s="1"/>
      <c r="IU39" s="1"/>
      <c r="IV39" s="56"/>
      <c r="IW39" s="1"/>
      <c r="IX39" s="1"/>
      <c r="IY39" s="1"/>
      <c r="IZ39" s="1"/>
      <c r="JA39" s="1"/>
      <c r="JB39" s="1"/>
    </row>
    <row r="40" spans="1:262" s="3" customFormat="1" ht="13.5" customHeight="1">
      <c r="A40" s="46"/>
      <c r="B40" s="1"/>
      <c r="C40" s="6"/>
      <c r="E40" s="29"/>
      <c r="F40" s="47"/>
      <c r="G40" s="48"/>
      <c r="H40" s="1"/>
      <c r="I40" s="47"/>
      <c r="J40" s="48"/>
      <c r="K40" s="29"/>
      <c r="L40" s="48"/>
      <c r="M40" s="48"/>
      <c r="N40" s="48"/>
      <c r="O40" s="48"/>
      <c r="P40" s="48"/>
      <c r="Q40" s="29"/>
      <c r="R40" s="48"/>
      <c r="S40" s="48"/>
      <c r="U40" s="48"/>
      <c r="V40" s="48"/>
      <c r="W40" s="6"/>
      <c r="Y40" s="29"/>
      <c r="Z40" s="151"/>
      <c r="AA40" s="47"/>
      <c r="AB40" s="1"/>
      <c r="AC40" s="151"/>
      <c r="AD40" s="47"/>
      <c r="AE40" s="29"/>
      <c r="AF40" s="48"/>
      <c r="AG40" s="48"/>
      <c r="AH40" s="48"/>
      <c r="AI40" s="48"/>
      <c r="AJ40" s="48"/>
      <c r="AK40" s="29"/>
      <c r="AM40" s="48"/>
      <c r="AO40" s="48"/>
      <c r="AP40" s="48"/>
      <c r="AQ40" s="6"/>
      <c r="AS40" s="10"/>
      <c r="AT40" s="47"/>
      <c r="AU40" s="47"/>
      <c r="AV40" s="89"/>
      <c r="AW40" s="47"/>
      <c r="AX40" s="47"/>
      <c r="AY40" s="29"/>
      <c r="AZ40" s="48"/>
      <c r="BA40" s="48"/>
      <c r="BB40" s="48"/>
      <c r="BC40" s="48"/>
      <c r="BD40" s="48"/>
      <c r="BE40" s="29"/>
      <c r="BF40" s="48"/>
      <c r="BG40" s="48"/>
      <c r="BI40" s="48"/>
      <c r="BJ40" s="48"/>
      <c r="BK40" s="6"/>
      <c r="BM40" s="29"/>
      <c r="BN40" s="47"/>
      <c r="BO40" s="47"/>
      <c r="BP40" s="1"/>
      <c r="BQ40" s="47"/>
      <c r="BR40" s="47"/>
      <c r="BS40" s="29"/>
      <c r="BT40" s="48"/>
      <c r="BU40" s="48"/>
      <c r="BV40" s="48"/>
      <c r="BW40" s="48"/>
      <c r="BX40" s="48"/>
      <c r="BY40" s="29"/>
      <c r="BZ40" s="48"/>
      <c r="CA40" s="48"/>
      <c r="CC40" s="48"/>
      <c r="CD40" s="48"/>
      <c r="CE40" s="29"/>
      <c r="CG40" s="29"/>
      <c r="CH40" s="47"/>
      <c r="CI40" s="47"/>
      <c r="CJ40" s="1"/>
      <c r="CK40" s="47"/>
      <c r="CL40" s="47"/>
      <c r="CM40" s="29"/>
      <c r="CN40" s="48"/>
      <c r="CO40" s="48"/>
      <c r="CR40" s="49"/>
      <c r="CS40" s="29"/>
      <c r="CT40" s="48"/>
      <c r="CU40" s="48"/>
      <c r="CW40" s="48"/>
      <c r="CX40" s="48"/>
      <c r="CY40" s="6"/>
      <c r="DA40" s="29"/>
      <c r="DB40" s="47"/>
      <c r="DC40" s="47"/>
      <c r="DD40" s="1"/>
      <c r="DE40" s="47"/>
      <c r="DF40" s="47"/>
      <c r="DG40" s="29"/>
      <c r="DH40" s="48"/>
      <c r="DI40" s="48"/>
      <c r="DL40" s="49"/>
      <c r="DM40" s="29"/>
      <c r="DN40" s="48"/>
      <c r="DO40" s="48"/>
      <c r="DQ40" s="48"/>
      <c r="DR40" s="48"/>
      <c r="DS40" s="6"/>
      <c r="DU40" s="29"/>
      <c r="DV40" s="47"/>
      <c r="DW40" s="47"/>
      <c r="DX40" s="1"/>
      <c r="DY40" s="47"/>
      <c r="DZ40" s="47"/>
      <c r="EA40" s="29"/>
      <c r="EC40" s="50"/>
      <c r="EF40" s="49"/>
      <c r="EG40" s="29"/>
      <c r="EH40" s="48"/>
      <c r="EI40" s="48"/>
      <c r="EK40" s="48"/>
      <c r="EL40" s="48"/>
      <c r="EM40" s="6"/>
      <c r="EO40" s="29"/>
      <c r="EP40" s="47"/>
      <c r="EQ40" s="47"/>
      <c r="ER40" s="1"/>
      <c r="ES40" s="47"/>
      <c r="ET40" s="47"/>
      <c r="EU40" s="29"/>
      <c r="EV40" s="48"/>
      <c r="EW40" s="48"/>
      <c r="EZ40" s="49"/>
      <c r="FA40" s="29"/>
      <c r="FB40" s="48"/>
      <c r="FC40" s="48"/>
      <c r="FE40" s="48"/>
      <c r="FF40" s="48"/>
      <c r="FG40" s="6"/>
      <c r="FI40" s="29"/>
      <c r="FJ40" s="47"/>
      <c r="FK40" s="47"/>
      <c r="FL40" s="1"/>
      <c r="FM40" s="47"/>
      <c r="FN40" s="47"/>
      <c r="FO40" s="29"/>
      <c r="FP40" s="48"/>
      <c r="FQ40" s="48"/>
      <c r="FT40" s="49"/>
      <c r="FU40" s="29"/>
      <c r="FV40" s="48"/>
      <c r="FW40" s="48"/>
      <c r="FY40" s="48"/>
      <c r="FZ40" s="48"/>
      <c r="GA40" s="19"/>
      <c r="GB40" s="52"/>
      <c r="GC40" s="52"/>
      <c r="GD40" s="53"/>
      <c r="GE40" s="1"/>
      <c r="GF40" s="54"/>
      <c r="GG40" s="53"/>
      <c r="GH40" s="1"/>
      <c r="GI40" s="55"/>
      <c r="GJ40" s="1"/>
      <c r="GK40" s="1"/>
      <c r="GL40" s="1"/>
      <c r="GM40" s="1"/>
      <c r="GN40" s="56"/>
      <c r="GO40" s="1"/>
      <c r="GP40" s="1"/>
      <c r="GQ40" s="1"/>
      <c r="GR40" s="1"/>
      <c r="GS40" s="1"/>
      <c r="GT40" s="1"/>
      <c r="GU40" s="19"/>
      <c r="GV40" s="52"/>
      <c r="GW40" s="52"/>
      <c r="GX40" s="53"/>
      <c r="GY40" s="1"/>
      <c r="GZ40" s="54"/>
      <c r="HA40" s="53"/>
      <c r="HB40" s="1"/>
      <c r="HC40" s="55"/>
      <c r="HD40" s="1"/>
      <c r="HE40" s="1"/>
      <c r="HF40" s="1"/>
      <c r="HG40" s="1"/>
      <c r="HH40" s="56"/>
      <c r="HI40" s="1"/>
      <c r="HJ40" s="1"/>
      <c r="HK40" s="1"/>
      <c r="HL40" s="1"/>
      <c r="HM40" s="1"/>
      <c r="HN40" s="1"/>
      <c r="HO40" s="19"/>
      <c r="HP40" s="52"/>
      <c r="HQ40" s="52"/>
      <c r="HR40" s="53"/>
      <c r="HS40" s="1"/>
      <c r="HT40" s="54"/>
      <c r="HU40" s="53"/>
      <c r="HV40" s="1"/>
      <c r="HW40" s="55"/>
      <c r="HX40" s="1"/>
      <c r="HY40" s="1"/>
      <c r="HZ40" s="1"/>
      <c r="IA40" s="1"/>
      <c r="IB40" s="56"/>
      <c r="IC40" s="1"/>
      <c r="ID40" s="1"/>
      <c r="IE40" s="1"/>
      <c r="IF40" s="1"/>
      <c r="IG40" s="1"/>
      <c r="IH40" s="1"/>
      <c r="II40" s="19"/>
      <c r="IJ40" s="52"/>
      <c r="IK40" s="52"/>
      <c r="IL40" s="53"/>
      <c r="IM40" s="1"/>
      <c r="IN40" s="54"/>
      <c r="IO40" s="53"/>
      <c r="IP40" s="1"/>
      <c r="IQ40" s="55"/>
      <c r="IR40" s="1"/>
      <c r="IS40" s="1"/>
      <c r="IT40" s="1"/>
      <c r="IU40" s="1"/>
      <c r="IV40" s="56"/>
      <c r="IW40" s="1"/>
      <c r="IX40" s="1"/>
      <c r="IY40" s="1"/>
      <c r="IZ40" s="1"/>
      <c r="JA40" s="1"/>
      <c r="JB40" s="1"/>
    </row>
    <row r="41" spans="1:262" s="3" customFormat="1" ht="13.5" customHeight="1">
      <c r="A41" s="46"/>
      <c r="B41" s="1"/>
      <c r="C41" s="6"/>
      <c r="E41" s="29"/>
      <c r="F41" s="47"/>
      <c r="G41" s="48"/>
      <c r="H41" s="1"/>
      <c r="I41" s="47"/>
      <c r="J41" s="48"/>
      <c r="K41" s="29"/>
      <c r="L41" s="48"/>
      <c r="M41" s="48"/>
      <c r="N41" s="48"/>
      <c r="O41" s="48"/>
      <c r="P41" s="48"/>
      <c r="Q41" s="29"/>
      <c r="R41" s="48"/>
      <c r="S41" s="48"/>
      <c r="U41" s="48"/>
      <c r="V41" s="48"/>
      <c r="W41" s="6"/>
      <c r="Y41" s="29"/>
      <c r="Z41" s="151"/>
      <c r="AA41" s="47"/>
      <c r="AB41" s="1"/>
      <c r="AC41" s="151"/>
      <c r="AD41" s="47"/>
      <c r="AE41" s="29"/>
      <c r="AF41" s="48"/>
      <c r="AG41" s="48"/>
      <c r="AH41" s="48"/>
      <c r="AI41" s="48"/>
      <c r="AJ41" s="48"/>
      <c r="AK41" s="29"/>
      <c r="AM41" s="48"/>
      <c r="AO41" s="48"/>
      <c r="AP41" s="48"/>
      <c r="AQ41" s="6"/>
      <c r="AS41" s="10"/>
      <c r="AT41" s="47"/>
      <c r="AU41" s="47"/>
      <c r="AV41" s="89"/>
      <c r="AW41" s="47"/>
      <c r="AX41" s="47"/>
      <c r="AY41" s="29"/>
      <c r="AZ41" s="48"/>
      <c r="BA41" s="48"/>
      <c r="BB41" s="48"/>
      <c r="BC41" s="48"/>
      <c r="BD41" s="48"/>
      <c r="BE41" s="29"/>
      <c r="BF41" s="48"/>
      <c r="BG41" s="48"/>
      <c r="BI41" s="48"/>
      <c r="BJ41" s="48"/>
      <c r="BK41" s="6"/>
      <c r="BM41" s="29"/>
      <c r="BN41" s="47"/>
      <c r="BO41" s="47"/>
      <c r="BP41" s="1"/>
      <c r="BQ41" s="47"/>
      <c r="BR41" s="47"/>
      <c r="BS41" s="29"/>
      <c r="BT41" s="48"/>
      <c r="BU41" s="48"/>
      <c r="BV41" s="48"/>
      <c r="BW41" s="48"/>
      <c r="BX41" s="48"/>
      <c r="BY41" s="29"/>
      <c r="BZ41" s="48"/>
      <c r="CA41" s="48"/>
      <c r="CC41" s="48"/>
      <c r="CD41" s="48"/>
      <c r="CE41" s="29"/>
      <c r="CG41" s="29"/>
      <c r="CH41" s="47"/>
      <c r="CI41" s="47"/>
      <c r="CJ41" s="1"/>
      <c r="CK41" s="47"/>
      <c r="CL41" s="47"/>
      <c r="CM41" s="29"/>
      <c r="CN41" s="48"/>
      <c r="CO41" s="48"/>
      <c r="CR41" s="49"/>
      <c r="CS41" s="29"/>
      <c r="CT41" s="48"/>
      <c r="CU41" s="48"/>
      <c r="CW41" s="48"/>
      <c r="CX41" s="48"/>
      <c r="CY41" s="6"/>
      <c r="DA41" s="29"/>
      <c r="DB41" s="47"/>
      <c r="DC41" s="47"/>
      <c r="DD41" s="1"/>
      <c r="DE41" s="47"/>
      <c r="DF41" s="47"/>
      <c r="DG41" s="29"/>
      <c r="DH41" s="48"/>
      <c r="DI41" s="48"/>
      <c r="DL41" s="49"/>
      <c r="DM41" s="29"/>
      <c r="DN41" s="48"/>
      <c r="DO41" s="48"/>
      <c r="DQ41" s="48"/>
      <c r="DR41" s="48"/>
      <c r="DS41" s="6"/>
      <c r="DU41" s="29"/>
      <c r="DV41" s="47"/>
      <c r="DW41" s="47"/>
      <c r="DX41" s="1"/>
      <c r="DY41" s="47"/>
      <c r="DZ41" s="47"/>
      <c r="EA41" s="29"/>
      <c r="EC41" s="50"/>
      <c r="EF41" s="49"/>
      <c r="EG41" s="29"/>
      <c r="EH41" s="48"/>
      <c r="EI41" s="48"/>
      <c r="EK41" s="48"/>
      <c r="EL41" s="48"/>
      <c r="EM41" s="6"/>
      <c r="EO41" s="29"/>
      <c r="EP41" s="47"/>
      <c r="EQ41" s="47"/>
      <c r="ER41" s="1"/>
      <c r="ES41" s="47"/>
      <c r="ET41" s="47"/>
      <c r="EU41" s="29"/>
      <c r="EV41" s="48"/>
      <c r="EW41" s="48"/>
      <c r="EZ41" s="49"/>
      <c r="FA41" s="29"/>
      <c r="FB41" s="48"/>
      <c r="FC41" s="48"/>
      <c r="FE41" s="48"/>
      <c r="FF41" s="48"/>
      <c r="FG41" s="6"/>
      <c r="FI41" s="29"/>
      <c r="FJ41" s="47"/>
      <c r="FK41" s="47"/>
      <c r="FL41" s="1"/>
      <c r="FM41" s="47"/>
      <c r="FN41" s="47"/>
      <c r="FO41" s="29"/>
      <c r="FP41" s="48"/>
      <c r="FQ41" s="48"/>
      <c r="FT41" s="49"/>
      <c r="FU41" s="29"/>
      <c r="FV41" s="48"/>
      <c r="FW41" s="48"/>
      <c r="FY41" s="48"/>
      <c r="FZ41" s="48"/>
      <c r="GA41" s="19"/>
      <c r="GB41" s="52"/>
      <c r="GC41" s="52"/>
      <c r="GD41" s="53"/>
      <c r="GE41" s="1"/>
      <c r="GF41" s="54"/>
      <c r="GG41" s="53"/>
      <c r="GH41" s="1"/>
      <c r="GI41" s="55"/>
      <c r="GJ41" s="1"/>
      <c r="GK41" s="1"/>
      <c r="GL41" s="1"/>
      <c r="GM41" s="1"/>
      <c r="GN41" s="56"/>
      <c r="GO41" s="1"/>
      <c r="GP41" s="1"/>
      <c r="GQ41" s="1"/>
      <c r="GR41" s="1"/>
      <c r="GS41" s="1"/>
      <c r="GT41" s="1"/>
      <c r="GU41" s="19"/>
      <c r="GV41" s="52"/>
      <c r="GW41" s="52"/>
      <c r="GX41" s="53"/>
      <c r="GY41" s="1"/>
      <c r="GZ41" s="54"/>
      <c r="HA41" s="53"/>
      <c r="HB41" s="1"/>
      <c r="HC41" s="55"/>
      <c r="HD41" s="1"/>
      <c r="HE41" s="1"/>
      <c r="HF41" s="1"/>
      <c r="HG41" s="1"/>
      <c r="HH41" s="56"/>
      <c r="HI41" s="1"/>
      <c r="HJ41" s="1"/>
      <c r="HK41" s="1"/>
      <c r="HL41" s="1"/>
      <c r="HM41" s="1"/>
      <c r="HN41" s="1"/>
      <c r="HO41" s="19"/>
      <c r="HP41" s="52"/>
      <c r="HQ41" s="52"/>
      <c r="HR41" s="53"/>
      <c r="HS41" s="1"/>
      <c r="HT41" s="54"/>
      <c r="HU41" s="53"/>
      <c r="HV41" s="1"/>
      <c r="HW41" s="55"/>
      <c r="HX41" s="1"/>
      <c r="HY41" s="1"/>
      <c r="HZ41" s="1"/>
      <c r="IA41" s="1"/>
      <c r="IB41" s="56"/>
      <c r="IC41" s="1"/>
      <c r="ID41" s="1"/>
      <c r="IE41" s="1"/>
      <c r="IF41" s="1"/>
      <c r="IG41" s="1"/>
      <c r="IH41" s="1"/>
      <c r="II41" s="19"/>
      <c r="IJ41" s="52"/>
      <c r="IK41" s="52"/>
      <c r="IL41" s="53"/>
      <c r="IM41" s="1"/>
      <c r="IN41" s="54"/>
      <c r="IO41" s="53"/>
      <c r="IP41" s="1"/>
      <c r="IQ41" s="55"/>
      <c r="IR41" s="1"/>
      <c r="IS41" s="1"/>
      <c r="IT41" s="1"/>
      <c r="IU41" s="1"/>
      <c r="IV41" s="56"/>
      <c r="IW41" s="1"/>
      <c r="IX41" s="1"/>
      <c r="IY41" s="1"/>
      <c r="IZ41" s="1"/>
      <c r="JA41" s="1"/>
      <c r="JB41" s="1"/>
    </row>
    <row r="42" spans="1:262" s="3" customFormat="1" ht="13.5" customHeight="1">
      <c r="A42" s="46"/>
      <c r="B42" s="1"/>
      <c r="C42" s="6"/>
      <c r="E42" s="29"/>
      <c r="F42" s="47"/>
      <c r="G42" s="48"/>
      <c r="H42" s="1"/>
      <c r="I42" s="47"/>
      <c r="J42" s="48"/>
      <c r="K42" s="29"/>
      <c r="L42" s="48"/>
      <c r="M42" s="48"/>
      <c r="N42" s="48"/>
      <c r="O42" s="48"/>
      <c r="P42" s="48"/>
      <c r="Q42" s="29"/>
      <c r="R42" s="48"/>
      <c r="S42" s="48"/>
      <c r="U42" s="48"/>
      <c r="V42" s="48"/>
      <c r="W42" s="6"/>
      <c r="Y42" s="29"/>
      <c r="Z42" s="47"/>
      <c r="AA42" s="47"/>
      <c r="AB42" s="1"/>
      <c r="AC42" s="47"/>
      <c r="AD42" s="47"/>
      <c r="AE42" s="29"/>
      <c r="AF42" s="48"/>
      <c r="AG42" s="48"/>
      <c r="AH42" s="48"/>
      <c r="AI42" s="48"/>
      <c r="AJ42" s="48"/>
      <c r="AK42" s="29"/>
      <c r="AM42" s="48"/>
      <c r="AO42" s="48"/>
      <c r="AP42" s="48"/>
      <c r="AQ42" s="6"/>
      <c r="AS42" s="10"/>
      <c r="AT42" s="47"/>
      <c r="AU42" s="47"/>
      <c r="AV42" s="89"/>
      <c r="AW42" s="47"/>
      <c r="AX42" s="47"/>
      <c r="AY42" s="29"/>
      <c r="AZ42" s="48"/>
      <c r="BA42" s="48"/>
      <c r="BB42" s="48"/>
      <c r="BC42" s="48"/>
      <c r="BD42" s="48"/>
      <c r="BE42" s="29"/>
      <c r="BF42" s="48"/>
      <c r="BG42" s="48"/>
      <c r="BI42" s="48"/>
      <c r="BJ42" s="48"/>
      <c r="BK42" s="6"/>
      <c r="BM42" s="29"/>
      <c r="BN42" s="47"/>
      <c r="BO42" s="47"/>
      <c r="BP42" s="1"/>
      <c r="BQ42" s="47"/>
      <c r="BR42" s="47"/>
      <c r="BS42" s="29"/>
      <c r="BT42" s="48"/>
      <c r="BU42" s="48"/>
      <c r="BV42" s="48"/>
      <c r="BW42" s="48"/>
      <c r="BX42" s="48"/>
      <c r="BY42" s="29"/>
      <c r="BZ42" s="48"/>
      <c r="CA42" s="48"/>
      <c r="CC42" s="48"/>
      <c r="CD42" s="48"/>
      <c r="CE42" s="29"/>
      <c r="CG42" s="29"/>
      <c r="CH42" s="47"/>
      <c r="CI42" s="47"/>
      <c r="CJ42" s="1"/>
      <c r="CK42" s="47"/>
      <c r="CL42" s="47"/>
      <c r="CM42" s="29"/>
      <c r="CN42" s="48"/>
      <c r="CO42" s="48"/>
      <c r="CR42" s="49"/>
      <c r="CS42" s="29"/>
      <c r="CT42" s="48"/>
      <c r="CU42" s="48"/>
      <c r="CW42" s="48"/>
      <c r="CX42" s="48"/>
      <c r="CY42" s="6"/>
      <c r="DA42" s="29"/>
      <c r="DB42" s="47"/>
      <c r="DC42" s="47"/>
      <c r="DD42" s="1"/>
      <c r="DE42" s="47"/>
      <c r="DF42" s="47"/>
      <c r="DG42" s="29"/>
      <c r="DH42" s="48"/>
      <c r="DI42" s="48"/>
      <c r="DL42" s="49"/>
      <c r="DM42" s="29"/>
      <c r="DN42" s="48"/>
      <c r="DO42" s="48"/>
      <c r="DQ42" s="48"/>
      <c r="DR42" s="48"/>
      <c r="DS42" s="6"/>
      <c r="DU42" s="29"/>
      <c r="DV42" s="47"/>
      <c r="DW42" s="47"/>
      <c r="DX42" s="1"/>
      <c r="DY42" s="47"/>
      <c r="DZ42" s="47"/>
      <c r="EA42" s="29"/>
      <c r="EC42" s="50"/>
      <c r="EF42" s="49"/>
      <c r="EG42" s="29"/>
      <c r="EH42" s="48"/>
      <c r="EI42" s="48"/>
      <c r="EK42" s="48"/>
      <c r="EL42" s="48"/>
      <c r="EM42" s="6"/>
      <c r="EO42" s="29"/>
      <c r="EP42" s="47"/>
      <c r="EQ42" s="47"/>
      <c r="ER42" s="1"/>
      <c r="ES42" s="47"/>
      <c r="ET42" s="47"/>
      <c r="EU42" s="29"/>
      <c r="EV42" s="48"/>
      <c r="EW42" s="48"/>
      <c r="EZ42" s="49"/>
      <c r="FA42" s="29"/>
      <c r="FB42" s="48"/>
      <c r="FC42" s="48"/>
      <c r="FE42" s="48"/>
      <c r="FF42" s="48"/>
      <c r="FG42" s="6"/>
      <c r="FI42" s="29"/>
      <c r="FJ42" s="47"/>
      <c r="FK42" s="47"/>
      <c r="FL42" s="1"/>
      <c r="FM42" s="47"/>
      <c r="FN42" s="47"/>
      <c r="FO42" s="29"/>
      <c r="FP42" s="48"/>
      <c r="FQ42" s="48"/>
      <c r="FT42" s="49"/>
      <c r="FU42" s="29"/>
      <c r="FV42" s="48"/>
      <c r="FW42" s="48"/>
      <c r="FY42" s="48"/>
      <c r="FZ42" s="48"/>
      <c r="GA42" s="19"/>
      <c r="GB42" s="52"/>
      <c r="GC42" s="52"/>
      <c r="GD42" s="53"/>
      <c r="GE42" s="1"/>
      <c r="GF42" s="54"/>
      <c r="GG42" s="53"/>
      <c r="GH42" s="1"/>
      <c r="GI42" s="55"/>
      <c r="GJ42" s="1"/>
      <c r="GK42" s="1"/>
      <c r="GL42" s="1"/>
      <c r="GM42" s="1"/>
      <c r="GN42" s="56"/>
      <c r="GO42" s="1"/>
      <c r="GP42" s="1"/>
      <c r="GQ42" s="1"/>
      <c r="GR42" s="1"/>
      <c r="GS42" s="1"/>
      <c r="GT42" s="1"/>
      <c r="GU42" s="19"/>
      <c r="GV42" s="52"/>
      <c r="GW42" s="52"/>
      <c r="GX42" s="53"/>
      <c r="GY42" s="1"/>
      <c r="GZ42" s="54"/>
      <c r="HA42" s="53"/>
      <c r="HB42" s="1"/>
      <c r="HC42" s="55"/>
      <c r="HD42" s="1"/>
      <c r="HE42" s="1"/>
      <c r="HF42" s="1"/>
      <c r="HG42" s="1"/>
      <c r="HH42" s="56"/>
      <c r="HI42" s="1"/>
      <c r="HJ42" s="1"/>
      <c r="HK42" s="1"/>
      <c r="HL42" s="1"/>
      <c r="HM42" s="1"/>
      <c r="HN42" s="1"/>
      <c r="HO42" s="19"/>
      <c r="HP42" s="52"/>
      <c r="HQ42" s="52"/>
      <c r="HR42" s="53"/>
      <c r="HS42" s="1"/>
      <c r="HT42" s="54"/>
      <c r="HU42" s="53"/>
      <c r="HV42" s="1"/>
      <c r="HW42" s="55"/>
      <c r="HX42" s="1"/>
      <c r="HY42" s="1"/>
      <c r="HZ42" s="1"/>
      <c r="IA42" s="1"/>
      <c r="IB42" s="56"/>
      <c r="IC42" s="1"/>
      <c r="ID42" s="1"/>
      <c r="IE42" s="1"/>
      <c r="IF42" s="1"/>
      <c r="IG42" s="1"/>
      <c r="IH42" s="1"/>
      <c r="II42" s="19"/>
      <c r="IJ42" s="52"/>
      <c r="IK42" s="52"/>
      <c r="IL42" s="53"/>
      <c r="IM42" s="1"/>
      <c r="IN42" s="54"/>
      <c r="IO42" s="53"/>
      <c r="IP42" s="1"/>
      <c r="IQ42" s="55"/>
      <c r="IR42" s="1"/>
      <c r="IS42" s="1"/>
      <c r="IT42" s="1"/>
      <c r="IU42" s="1"/>
      <c r="IV42" s="56"/>
      <c r="IW42" s="1"/>
      <c r="IX42" s="1"/>
      <c r="IY42" s="1"/>
      <c r="IZ42" s="1"/>
      <c r="JA42" s="1"/>
      <c r="JB42" s="1"/>
    </row>
    <row r="43" spans="1:262" s="3" customFormat="1" ht="13.5" customHeight="1">
      <c r="A43" s="46"/>
      <c r="B43" s="1"/>
      <c r="C43" s="6"/>
      <c r="E43" s="29"/>
      <c r="F43" s="47"/>
      <c r="G43" s="48"/>
      <c r="H43" s="1"/>
      <c r="I43" s="47"/>
      <c r="J43" s="48"/>
      <c r="K43" s="29"/>
      <c r="L43" s="48"/>
      <c r="M43" s="48"/>
      <c r="N43" s="48"/>
      <c r="O43" s="48"/>
      <c r="P43" s="48"/>
      <c r="Q43" s="29"/>
      <c r="R43" s="48"/>
      <c r="S43" s="48"/>
      <c r="U43" s="48"/>
      <c r="V43" s="48"/>
      <c r="W43" s="6"/>
      <c r="Y43" s="29"/>
      <c r="Z43" s="47"/>
      <c r="AA43" s="47"/>
      <c r="AB43" s="1"/>
      <c r="AC43" s="47"/>
      <c r="AD43" s="47"/>
      <c r="AE43" s="29"/>
      <c r="AF43" s="48"/>
      <c r="AG43" s="48"/>
      <c r="AH43" s="48"/>
      <c r="AI43" s="48"/>
      <c r="AJ43" s="48"/>
      <c r="AK43" s="29"/>
      <c r="AM43" s="48"/>
      <c r="AO43" s="48"/>
      <c r="AP43" s="48"/>
      <c r="AQ43" s="6"/>
      <c r="AS43" s="10"/>
      <c r="AT43" s="47"/>
      <c r="AU43" s="47"/>
      <c r="AV43" s="89"/>
      <c r="AW43" s="47"/>
      <c r="AX43" s="47"/>
      <c r="AY43" s="29"/>
      <c r="AZ43" s="48"/>
      <c r="BA43" s="48"/>
      <c r="BB43" s="48"/>
      <c r="BC43" s="48"/>
      <c r="BD43" s="48"/>
      <c r="BE43" s="29"/>
      <c r="BF43" s="48"/>
      <c r="BG43" s="48"/>
      <c r="BI43" s="48"/>
      <c r="BJ43" s="48"/>
      <c r="BK43" s="6"/>
      <c r="BM43" s="29"/>
      <c r="BN43" s="47"/>
      <c r="BO43" s="47"/>
      <c r="BP43" s="1"/>
      <c r="BQ43" s="47"/>
      <c r="BR43" s="47"/>
      <c r="BS43" s="29"/>
      <c r="BT43" s="48"/>
      <c r="BU43" s="48"/>
      <c r="BV43" s="48"/>
      <c r="BW43" s="48"/>
      <c r="BX43" s="48"/>
      <c r="BY43" s="29"/>
      <c r="BZ43" s="48"/>
      <c r="CA43" s="48"/>
      <c r="CC43" s="48"/>
      <c r="CD43" s="48"/>
      <c r="CE43" s="29"/>
      <c r="CG43" s="29"/>
      <c r="CH43" s="47"/>
      <c r="CI43" s="47"/>
      <c r="CJ43" s="1"/>
      <c r="CK43" s="47"/>
      <c r="CL43" s="47"/>
      <c r="CM43" s="29"/>
      <c r="CN43" s="48"/>
      <c r="CO43" s="48"/>
      <c r="CR43" s="49"/>
      <c r="CS43" s="29"/>
      <c r="CT43" s="48"/>
      <c r="CU43" s="48"/>
      <c r="CW43" s="48"/>
      <c r="CX43" s="48"/>
      <c r="CY43" s="6"/>
      <c r="DA43" s="29"/>
      <c r="DB43" s="47"/>
      <c r="DC43" s="47"/>
      <c r="DD43" s="1"/>
      <c r="DE43" s="47"/>
      <c r="DF43" s="47"/>
      <c r="DG43" s="29"/>
      <c r="DH43" s="48"/>
      <c r="DI43" s="48"/>
      <c r="DL43" s="49"/>
      <c r="DM43" s="29"/>
      <c r="DN43" s="48"/>
      <c r="DO43" s="48"/>
      <c r="DQ43" s="48"/>
      <c r="DR43" s="48"/>
      <c r="DS43" s="6"/>
      <c r="DU43" s="29"/>
      <c r="DV43" s="47"/>
      <c r="DW43" s="47"/>
      <c r="DX43" s="1"/>
      <c r="DY43" s="47"/>
      <c r="DZ43" s="47"/>
      <c r="EA43" s="29"/>
      <c r="EC43" s="50"/>
      <c r="EF43" s="49"/>
      <c r="EG43" s="29"/>
      <c r="EH43" s="48"/>
      <c r="EI43" s="48"/>
      <c r="EK43" s="48"/>
      <c r="EL43" s="48"/>
      <c r="EM43" s="6"/>
      <c r="EO43" s="29"/>
      <c r="EP43" s="47"/>
      <c r="EQ43" s="47"/>
      <c r="ER43" s="1"/>
      <c r="ES43" s="47"/>
      <c r="ET43" s="47"/>
      <c r="EU43" s="29"/>
      <c r="EV43" s="48"/>
      <c r="EW43" s="48"/>
      <c r="EZ43" s="49"/>
      <c r="FA43" s="29"/>
      <c r="FB43" s="48"/>
      <c r="FC43" s="48"/>
      <c r="FE43" s="48"/>
      <c r="FF43" s="48"/>
      <c r="FG43" s="6"/>
      <c r="FI43" s="29"/>
      <c r="FJ43" s="47"/>
      <c r="FK43" s="47"/>
      <c r="FL43" s="1"/>
      <c r="FM43" s="47"/>
      <c r="FN43" s="47"/>
      <c r="FO43" s="29"/>
      <c r="FP43" s="48"/>
      <c r="FQ43" s="48"/>
      <c r="FT43" s="49"/>
      <c r="FU43" s="29"/>
      <c r="FV43" s="48"/>
      <c r="FW43" s="48"/>
      <c r="FY43" s="48"/>
      <c r="FZ43" s="48"/>
      <c r="GA43" s="19"/>
      <c r="GB43" s="52"/>
      <c r="GC43" s="52"/>
      <c r="GD43" s="53"/>
      <c r="GE43" s="1"/>
      <c r="GF43" s="54"/>
      <c r="GG43" s="53"/>
      <c r="GH43" s="1"/>
      <c r="GI43" s="55"/>
      <c r="GJ43" s="1"/>
      <c r="GK43" s="1"/>
      <c r="GL43" s="1"/>
      <c r="GM43" s="1"/>
      <c r="GN43" s="56"/>
      <c r="GO43" s="1"/>
      <c r="GP43" s="1"/>
      <c r="GQ43" s="1"/>
      <c r="GR43" s="1"/>
      <c r="GS43" s="1"/>
      <c r="GT43" s="1"/>
      <c r="GU43" s="19"/>
      <c r="GV43" s="52"/>
      <c r="GW43" s="52"/>
      <c r="GX43" s="53"/>
      <c r="GY43" s="1"/>
      <c r="GZ43" s="54"/>
      <c r="HA43" s="53"/>
      <c r="HB43" s="1"/>
      <c r="HC43" s="55"/>
      <c r="HD43" s="1"/>
      <c r="HE43" s="1"/>
      <c r="HF43" s="1"/>
      <c r="HG43" s="1"/>
      <c r="HH43" s="56"/>
      <c r="HI43" s="1"/>
      <c r="HJ43" s="1"/>
      <c r="HK43" s="1"/>
      <c r="HL43" s="1"/>
      <c r="HM43" s="1"/>
      <c r="HN43" s="1"/>
      <c r="HO43" s="19"/>
      <c r="HP43" s="52"/>
      <c r="HQ43" s="52"/>
      <c r="HR43" s="53"/>
      <c r="HS43" s="1"/>
      <c r="HT43" s="54"/>
      <c r="HU43" s="53"/>
      <c r="HV43" s="1"/>
      <c r="HW43" s="55"/>
      <c r="HX43" s="1"/>
      <c r="HY43" s="1"/>
      <c r="HZ43" s="1"/>
      <c r="IA43" s="1"/>
      <c r="IB43" s="56"/>
      <c r="IC43" s="1"/>
      <c r="ID43" s="1"/>
      <c r="IE43" s="1"/>
      <c r="IF43" s="1"/>
      <c r="IG43" s="1"/>
      <c r="IH43" s="1"/>
      <c r="II43" s="19"/>
      <c r="IJ43" s="52"/>
      <c r="IK43" s="52"/>
      <c r="IL43" s="53"/>
      <c r="IM43" s="1"/>
      <c r="IN43" s="54"/>
      <c r="IO43" s="53"/>
      <c r="IP43" s="1"/>
      <c r="IQ43" s="55"/>
      <c r="IR43" s="1"/>
      <c r="IS43" s="1"/>
      <c r="IT43" s="1"/>
      <c r="IU43" s="1"/>
      <c r="IV43" s="56"/>
      <c r="IW43" s="1"/>
      <c r="IX43" s="1"/>
      <c r="IY43" s="1"/>
      <c r="IZ43" s="1"/>
      <c r="JA43" s="1"/>
      <c r="JB43" s="1"/>
    </row>
    <row r="44" spans="1:262" s="3" customFormat="1" ht="13.5" customHeight="1">
      <c r="A44" s="46"/>
      <c r="B44" s="1"/>
      <c r="C44" s="6"/>
      <c r="E44" s="29"/>
      <c r="F44" s="47"/>
      <c r="G44" s="48"/>
      <c r="H44" s="1"/>
      <c r="I44" s="47"/>
      <c r="J44" s="48"/>
      <c r="K44" s="29"/>
      <c r="L44" s="48"/>
      <c r="M44" s="48"/>
      <c r="N44" s="48"/>
      <c r="O44" s="48"/>
      <c r="P44" s="48"/>
      <c r="Q44" s="29"/>
      <c r="R44" s="48"/>
      <c r="S44" s="48"/>
      <c r="U44" s="48"/>
      <c r="V44" s="48"/>
      <c r="W44" s="6"/>
      <c r="Y44" s="29"/>
      <c r="Z44" s="47"/>
      <c r="AA44" s="47"/>
      <c r="AB44" s="1"/>
      <c r="AC44" s="47"/>
      <c r="AD44" s="47"/>
      <c r="AE44" s="29"/>
      <c r="AF44" s="48"/>
      <c r="AG44" s="48"/>
      <c r="AH44" s="48"/>
      <c r="AI44" s="48"/>
      <c r="AJ44" s="48"/>
      <c r="AK44" s="29"/>
      <c r="AM44" s="48"/>
      <c r="AO44" s="48"/>
      <c r="AP44" s="48"/>
      <c r="AQ44" s="6"/>
      <c r="AS44" s="10"/>
      <c r="AT44" s="47"/>
      <c r="AU44" s="47"/>
      <c r="AV44" s="89"/>
      <c r="AW44" s="47"/>
      <c r="AX44" s="47"/>
      <c r="AY44" s="29"/>
      <c r="AZ44" s="48"/>
      <c r="BA44" s="48"/>
      <c r="BB44" s="48"/>
      <c r="BC44" s="48"/>
      <c r="BD44" s="48"/>
      <c r="BE44" s="29"/>
      <c r="BF44" s="48"/>
      <c r="BG44" s="48"/>
      <c r="BI44" s="48"/>
      <c r="BJ44" s="48"/>
      <c r="BK44" s="6"/>
      <c r="BM44" s="29"/>
      <c r="BN44" s="47"/>
      <c r="BO44" s="47"/>
      <c r="BP44" s="1"/>
      <c r="BQ44" s="47"/>
      <c r="BR44" s="47"/>
      <c r="BS44" s="29"/>
      <c r="BT44" s="48"/>
      <c r="BU44" s="48"/>
      <c r="BV44" s="48"/>
      <c r="BW44" s="48"/>
      <c r="BX44" s="48"/>
      <c r="BY44" s="29"/>
      <c r="BZ44" s="48"/>
      <c r="CA44" s="48"/>
      <c r="CC44" s="48"/>
      <c r="CD44" s="48"/>
      <c r="CE44" s="29"/>
      <c r="CG44" s="29"/>
      <c r="CH44" s="47"/>
      <c r="CI44" s="47"/>
      <c r="CJ44" s="1"/>
      <c r="CK44" s="47"/>
      <c r="CL44" s="47"/>
      <c r="CM44" s="29"/>
      <c r="CN44" s="48"/>
      <c r="CO44" s="48"/>
      <c r="CR44" s="49"/>
      <c r="CS44" s="29"/>
      <c r="CT44" s="48"/>
      <c r="CU44" s="48"/>
      <c r="CW44" s="48"/>
      <c r="CX44" s="48"/>
      <c r="CY44" s="6"/>
      <c r="DA44" s="29"/>
      <c r="DB44" s="47"/>
      <c r="DC44" s="47"/>
      <c r="DD44" s="1"/>
      <c r="DE44" s="47"/>
      <c r="DF44" s="47"/>
      <c r="DG44" s="29"/>
      <c r="DH44" s="48"/>
      <c r="DI44" s="48"/>
      <c r="DL44" s="49"/>
      <c r="DM44" s="29"/>
      <c r="DN44" s="48"/>
      <c r="DO44" s="48"/>
      <c r="DQ44" s="48"/>
      <c r="DR44" s="48"/>
      <c r="DS44" s="6"/>
      <c r="DU44" s="29"/>
      <c r="DV44" s="47"/>
      <c r="DW44" s="47"/>
      <c r="DX44" s="1"/>
      <c r="DY44" s="47"/>
      <c r="DZ44" s="47"/>
      <c r="EA44" s="29"/>
      <c r="EC44" s="50"/>
      <c r="EF44" s="49"/>
      <c r="EG44" s="29"/>
      <c r="EH44" s="48"/>
      <c r="EI44" s="48"/>
      <c r="EK44" s="48"/>
      <c r="EL44" s="48"/>
      <c r="EM44" s="6"/>
      <c r="EO44" s="29"/>
      <c r="EP44" s="47"/>
      <c r="EQ44" s="47"/>
      <c r="ER44" s="1"/>
      <c r="ES44" s="47"/>
      <c r="ET44" s="47"/>
      <c r="EU44" s="29"/>
      <c r="EV44" s="48"/>
      <c r="EW44" s="48"/>
      <c r="EZ44" s="49"/>
      <c r="FA44" s="29"/>
      <c r="FB44" s="48"/>
      <c r="FC44" s="48"/>
      <c r="FE44" s="48"/>
      <c r="FF44" s="48"/>
      <c r="FG44" s="6"/>
      <c r="FI44" s="29"/>
      <c r="FJ44" s="47"/>
      <c r="FK44" s="47"/>
      <c r="FL44" s="1"/>
      <c r="FM44" s="47"/>
      <c r="FN44" s="47"/>
      <c r="FO44" s="29"/>
      <c r="FP44" s="48"/>
      <c r="FQ44" s="48"/>
      <c r="FT44" s="49"/>
      <c r="FU44" s="29"/>
      <c r="FV44" s="48"/>
      <c r="FW44" s="48"/>
      <c r="FY44" s="48"/>
      <c r="FZ44" s="48"/>
      <c r="GA44" s="19"/>
      <c r="GB44" s="52"/>
      <c r="GC44" s="52"/>
      <c r="GD44" s="53"/>
      <c r="GE44" s="1"/>
      <c r="GF44" s="54"/>
      <c r="GG44" s="53"/>
      <c r="GH44" s="1"/>
      <c r="GI44" s="55"/>
      <c r="GJ44" s="1"/>
      <c r="GK44" s="1"/>
      <c r="GL44" s="1"/>
      <c r="GM44" s="1"/>
      <c r="GN44" s="56"/>
      <c r="GO44" s="1"/>
      <c r="GP44" s="1"/>
      <c r="GQ44" s="1"/>
      <c r="GR44" s="1"/>
      <c r="GS44" s="1"/>
      <c r="GT44" s="1"/>
      <c r="GU44" s="19"/>
      <c r="GV44" s="52"/>
      <c r="GW44" s="52"/>
      <c r="GX44" s="53"/>
      <c r="GY44" s="1"/>
      <c r="GZ44" s="54"/>
      <c r="HA44" s="53"/>
      <c r="HB44" s="1"/>
      <c r="HC44" s="55"/>
      <c r="HD44" s="1"/>
      <c r="HE44" s="1"/>
      <c r="HF44" s="1"/>
      <c r="HG44" s="1"/>
      <c r="HH44" s="56"/>
      <c r="HI44" s="1"/>
      <c r="HJ44" s="1"/>
      <c r="HK44" s="1"/>
      <c r="HL44" s="1"/>
      <c r="HM44" s="1"/>
      <c r="HN44" s="1"/>
      <c r="HO44" s="19"/>
      <c r="HP44" s="52"/>
      <c r="HQ44" s="52"/>
      <c r="HR44" s="53"/>
      <c r="HS44" s="1"/>
      <c r="HT44" s="54"/>
      <c r="HU44" s="53"/>
      <c r="HV44" s="1"/>
      <c r="HW44" s="55"/>
      <c r="HX44" s="1"/>
      <c r="HY44" s="1"/>
      <c r="HZ44" s="1"/>
      <c r="IA44" s="1"/>
      <c r="IB44" s="56"/>
      <c r="IC44" s="1"/>
      <c r="ID44" s="1"/>
      <c r="IE44" s="1"/>
      <c r="IF44" s="1"/>
      <c r="IG44" s="1"/>
      <c r="IH44" s="1"/>
      <c r="II44" s="19"/>
      <c r="IJ44" s="52"/>
      <c r="IK44" s="52"/>
      <c r="IL44" s="53"/>
      <c r="IM44" s="1"/>
      <c r="IN44" s="54"/>
      <c r="IO44" s="53"/>
      <c r="IP44" s="1"/>
      <c r="IQ44" s="55"/>
      <c r="IR44" s="1"/>
      <c r="IS44" s="1"/>
      <c r="IT44" s="1"/>
      <c r="IU44" s="1"/>
      <c r="IV44" s="56"/>
      <c r="IW44" s="1"/>
      <c r="IX44" s="1"/>
      <c r="IY44" s="1"/>
      <c r="IZ44" s="1"/>
      <c r="JA44" s="1"/>
      <c r="JB44" s="1"/>
    </row>
    <row r="45" spans="1:262" s="3" customFormat="1" ht="13.5" customHeight="1">
      <c r="A45" s="46"/>
      <c r="B45" s="1"/>
      <c r="C45" s="6"/>
      <c r="E45" s="29"/>
      <c r="F45" s="47"/>
      <c r="G45" s="48"/>
      <c r="H45" s="1"/>
      <c r="I45" s="47"/>
      <c r="J45" s="48"/>
      <c r="K45" s="29"/>
      <c r="L45" s="48"/>
      <c r="M45" s="48"/>
      <c r="N45" s="48"/>
      <c r="O45" s="48"/>
      <c r="P45" s="48"/>
      <c r="Q45" s="29"/>
      <c r="R45" s="48"/>
      <c r="S45" s="48"/>
      <c r="U45" s="48"/>
      <c r="V45" s="48"/>
      <c r="W45" s="6"/>
      <c r="Y45" s="29"/>
      <c r="Z45" s="47"/>
      <c r="AA45" s="47"/>
      <c r="AB45" s="1"/>
      <c r="AC45" s="47"/>
      <c r="AD45" s="47"/>
      <c r="AE45" s="29"/>
      <c r="AF45" s="48"/>
      <c r="AG45" s="48"/>
      <c r="AH45" s="48"/>
      <c r="AI45" s="48"/>
      <c r="AJ45" s="48"/>
      <c r="AK45" s="29"/>
      <c r="AM45" s="48"/>
      <c r="AO45" s="48"/>
      <c r="AP45" s="48"/>
      <c r="AQ45" s="6"/>
      <c r="AS45" s="10"/>
      <c r="AT45" s="47"/>
      <c r="AU45" s="47"/>
      <c r="AV45" s="89"/>
      <c r="AW45" s="47"/>
      <c r="AX45" s="47"/>
      <c r="AY45" s="29"/>
      <c r="AZ45" s="48"/>
      <c r="BA45" s="48"/>
      <c r="BB45" s="48"/>
      <c r="BC45" s="48"/>
      <c r="BD45" s="48"/>
      <c r="BE45" s="29"/>
      <c r="BF45" s="48"/>
      <c r="BG45" s="48"/>
      <c r="BI45" s="48"/>
      <c r="BJ45" s="48"/>
      <c r="BK45" s="6"/>
      <c r="BM45" s="29"/>
      <c r="BN45" s="47"/>
      <c r="BO45" s="47"/>
      <c r="BP45" s="1"/>
      <c r="BQ45" s="47"/>
      <c r="BR45" s="47"/>
      <c r="BS45" s="29"/>
      <c r="BT45" s="48"/>
      <c r="BU45" s="48"/>
      <c r="BV45" s="48"/>
      <c r="BW45" s="48"/>
      <c r="BX45" s="48"/>
      <c r="BY45" s="29"/>
      <c r="BZ45" s="48"/>
      <c r="CA45" s="48"/>
      <c r="CC45" s="48"/>
      <c r="CD45" s="48"/>
      <c r="CE45" s="29"/>
      <c r="CG45" s="29"/>
      <c r="CH45" s="47"/>
      <c r="CI45" s="47"/>
      <c r="CJ45" s="1"/>
      <c r="CK45" s="47"/>
      <c r="CL45" s="47"/>
      <c r="CM45" s="29"/>
      <c r="CN45" s="48"/>
      <c r="CO45" s="48"/>
      <c r="CR45" s="49"/>
      <c r="CS45" s="29"/>
      <c r="CT45" s="48"/>
      <c r="CU45" s="48"/>
      <c r="CW45" s="48"/>
      <c r="CX45" s="48"/>
      <c r="CY45" s="6"/>
      <c r="DA45" s="29"/>
      <c r="DB45" s="47"/>
      <c r="DC45" s="47"/>
      <c r="DD45" s="1"/>
      <c r="DE45" s="47"/>
      <c r="DF45" s="47"/>
      <c r="DG45" s="29"/>
      <c r="DH45" s="48"/>
      <c r="DI45" s="48"/>
      <c r="DL45" s="49"/>
      <c r="DM45" s="29"/>
      <c r="DN45" s="48"/>
      <c r="DO45" s="48"/>
      <c r="DQ45" s="48"/>
      <c r="DR45" s="48"/>
      <c r="DS45" s="6"/>
      <c r="DU45" s="29"/>
      <c r="DV45" s="47"/>
      <c r="DW45" s="47"/>
      <c r="DX45" s="1"/>
      <c r="DY45" s="47"/>
      <c r="DZ45" s="47"/>
      <c r="EA45" s="29"/>
      <c r="EC45" s="50"/>
      <c r="EF45" s="49"/>
      <c r="EG45" s="29"/>
      <c r="EH45" s="48"/>
      <c r="EI45" s="48"/>
      <c r="EK45" s="48"/>
      <c r="EL45" s="48"/>
      <c r="EM45" s="6"/>
      <c r="EO45" s="29"/>
      <c r="EP45" s="47"/>
      <c r="EQ45" s="47"/>
      <c r="ER45" s="1"/>
      <c r="ES45" s="47"/>
      <c r="ET45" s="47"/>
      <c r="EU45" s="29"/>
      <c r="EV45" s="48"/>
      <c r="EW45" s="48"/>
      <c r="EZ45" s="49"/>
      <c r="FA45" s="29"/>
      <c r="FB45" s="48"/>
      <c r="FC45" s="48"/>
      <c r="FE45" s="48"/>
      <c r="FF45" s="48"/>
      <c r="FG45" s="6"/>
      <c r="FI45" s="29"/>
      <c r="FJ45" s="47"/>
      <c r="FK45" s="47"/>
      <c r="FL45" s="1"/>
      <c r="FM45" s="47"/>
      <c r="FN45" s="47"/>
      <c r="FO45" s="29"/>
      <c r="FP45" s="48"/>
      <c r="FQ45" s="48"/>
      <c r="FT45" s="49"/>
      <c r="FU45" s="29"/>
      <c r="FV45" s="48"/>
      <c r="FW45" s="48"/>
      <c r="FY45" s="48"/>
      <c r="FZ45" s="48"/>
      <c r="GA45" s="19"/>
      <c r="GB45" s="52"/>
      <c r="GC45" s="52"/>
      <c r="GD45" s="53"/>
      <c r="GE45" s="1"/>
      <c r="GF45" s="54"/>
      <c r="GG45" s="53"/>
      <c r="GH45" s="1"/>
      <c r="GI45" s="55"/>
      <c r="GJ45" s="1"/>
      <c r="GK45" s="1"/>
      <c r="GL45" s="1"/>
      <c r="GM45" s="1"/>
      <c r="GN45" s="56"/>
      <c r="GO45" s="1"/>
      <c r="GP45" s="1"/>
      <c r="GQ45" s="1"/>
      <c r="GR45" s="1"/>
      <c r="GS45" s="1"/>
      <c r="GT45" s="1"/>
      <c r="GU45" s="19"/>
      <c r="GV45" s="52"/>
      <c r="GW45" s="52"/>
      <c r="GX45" s="53"/>
      <c r="GY45" s="1"/>
      <c r="GZ45" s="54"/>
      <c r="HA45" s="53"/>
      <c r="HB45" s="1"/>
      <c r="HC45" s="55"/>
      <c r="HD45" s="1"/>
      <c r="HE45" s="1"/>
      <c r="HF45" s="1"/>
      <c r="HG45" s="1"/>
      <c r="HH45" s="56"/>
      <c r="HI45" s="1"/>
      <c r="HJ45" s="1"/>
      <c r="HK45" s="1"/>
      <c r="HL45" s="1"/>
      <c r="HM45" s="1"/>
      <c r="HN45" s="1"/>
      <c r="HO45" s="19"/>
      <c r="HP45" s="52"/>
      <c r="HQ45" s="52"/>
      <c r="HR45" s="53"/>
      <c r="HS45" s="1"/>
      <c r="HT45" s="54"/>
      <c r="HU45" s="53"/>
      <c r="HV45" s="1"/>
      <c r="HW45" s="55"/>
      <c r="HX45" s="1"/>
      <c r="HY45" s="1"/>
      <c r="HZ45" s="1"/>
      <c r="IA45" s="1"/>
      <c r="IB45" s="56"/>
      <c r="IC45" s="1"/>
      <c r="ID45" s="1"/>
      <c r="IE45" s="1"/>
      <c r="IF45" s="1"/>
      <c r="IG45" s="1"/>
      <c r="IH45" s="1"/>
      <c r="II45" s="19"/>
      <c r="IJ45" s="52"/>
      <c r="IK45" s="52"/>
      <c r="IL45" s="53"/>
      <c r="IM45" s="1"/>
      <c r="IN45" s="54"/>
      <c r="IO45" s="53"/>
      <c r="IP45" s="1"/>
      <c r="IQ45" s="55"/>
      <c r="IR45" s="1"/>
      <c r="IS45" s="1"/>
      <c r="IT45" s="1"/>
      <c r="IU45" s="1"/>
      <c r="IV45" s="56"/>
      <c r="IW45" s="1"/>
      <c r="IX45" s="1"/>
      <c r="IY45" s="1"/>
      <c r="IZ45" s="1"/>
      <c r="JA45" s="1"/>
      <c r="JB45" s="1"/>
    </row>
    <row r="46" spans="1:262" s="3" customFormat="1" ht="13.5" customHeight="1">
      <c r="A46" s="46"/>
      <c r="B46" s="1"/>
      <c r="C46" s="6"/>
      <c r="E46" s="29"/>
      <c r="F46" s="47"/>
      <c r="G46" s="48"/>
      <c r="H46" s="1"/>
      <c r="I46" s="47"/>
      <c r="J46" s="48"/>
      <c r="K46" s="29"/>
      <c r="L46" s="48"/>
      <c r="M46" s="48"/>
      <c r="N46" s="48"/>
      <c r="O46" s="48"/>
      <c r="P46" s="48"/>
      <c r="Q46" s="29"/>
      <c r="R46" s="48"/>
      <c r="S46" s="48"/>
      <c r="U46" s="48"/>
      <c r="V46" s="48"/>
      <c r="W46" s="6"/>
      <c r="Y46" s="29"/>
      <c r="Z46" s="47"/>
      <c r="AA46" s="47"/>
      <c r="AB46" s="1"/>
      <c r="AC46" s="47"/>
      <c r="AD46" s="47"/>
      <c r="AE46" s="29"/>
      <c r="AF46" s="48"/>
      <c r="AG46" s="48"/>
      <c r="AH46" s="48"/>
      <c r="AI46" s="48"/>
      <c r="AJ46" s="48"/>
      <c r="AK46" s="29"/>
      <c r="AM46" s="48"/>
      <c r="AO46" s="48"/>
      <c r="AP46" s="48"/>
      <c r="AQ46" s="6"/>
      <c r="AS46" s="29"/>
      <c r="AT46" s="61"/>
      <c r="AU46" s="47"/>
      <c r="AV46" s="1"/>
      <c r="AW46" s="47"/>
      <c r="AX46" s="47"/>
      <c r="AY46" s="29"/>
      <c r="AZ46" s="48"/>
      <c r="BA46" s="48"/>
      <c r="BB46" s="48"/>
      <c r="BC46" s="48"/>
      <c r="BD46" s="48"/>
      <c r="BE46" s="29"/>
      <c r="BF46" s="48"/>
      <c r="BG46" s="48"/>
      <c r="BI46" s="48"/>
      <c r="BJ46" s="48"/>
      <c r="BK46" s="6"/>
      <c r="BM46" s="29"/>
      <c r="BN46" s="47"/>
      <c r="BO46" s="47"/>
      <c r="BP46" s="1"/>
      <c r="BQ46" s="47"/>
      <c r="BR46" s="47"/>
      <c r="BS46" s="29"/>
      <c r="BT46" s="48"/>
      <c r="BU46" s="48"/>
      <c r="BV46" s="48"/>
      <c r="BW46" s="48"/>
      <c r="BX46" s="48"/>
      <c r="BY46" s="29"/>
      <c r="BZ46" s="48"/>
      <c r="CA46" s="48"/>
      <c r="CC46" s="48"/>
      <c r="CD46" s="48"/>
      <c r="CE46" s="29"/>
      <c r="CG46" s="29"/>
      <c r="CH46" s="47"/>
      <c r="CI46" s="47"/>
      <c r="CJ46" s="1"/>
      <c r="CK46" s="47"/>
      <c r="CL46" s="47"/>
      <c r="CM46" s="29"/>
      <c r="CN46" s="48"/>
      <c r="CO46" s="48"/>
      <c r="CR46" s="49"/>
      <c r="CS46" s="29"/>
      <c r="CT46" s="48"/>
      <c r="CU46" s="48"/>
      <c r="CW46" s="48"/>
      <c r="CX46" s="48"/>
      <c r="CY46" s="6"/>
      <c r="DA46" s="29"/>
      <c r="DB46" s="47"/>
      <c r="DC46" s="47"/>
      <c r="DD46" s="1"/>
      <c r="DE46" s="47"/>
      <c r="DF46" s="47"/>
      <c r="DG46" s="29"/>
      <c r="DH46" s="48"/>
      <c r="DI46" s="48"/>
      <c r="DL46" s="49"/>
      <c r="DM46" s="29"/>
      <c r="DN46" s="48"/>
      <c r="DO46" s="48"/>
      <c r="DQ46" s="48"/>
      <c r="DR46" s="48"/>
      <c r="DS46" s="6"/>
      <c r="DU46" s="29"/>
      <c r="DV46" s="47"/>
      <c r="DW46" s="47"/>
      <c r="DX46" s="1"/>
      <c r="DY46" s="47"/>
      <c r="DZ46" s="47"/>
      <c r="EA46" s="29"/>
      <c r="EC46" s="50"/>
      <c r="EF46" s="49"/>
      <c r="EG46" s="29"/>
      <c r="EH46" s="48"/>
      <c r="EI46" s="48"/>
      <c r="EK46" s="48"/>
      <c r="EL46" s="48"/>
      <c r="EM46" s="6"/>
      <c r="EO46" s="29"/>
      <c r="EP46" s="47"/>
      <c r="EQ46" s="47"/>
      <c r="ER46" s="1"/>
      <c r="ES46" s="47"/>
      <c r="ET46" s="47"/>
      <c r="EU46" s="29"/>
      <c r="EV46" s="48"/>
      <c r="EW46" s="48"/>
      <c r="EZ46" s="49"/>
      <c r="FA46" s="29"/>
      <c r="FB46" s="48"/>
      <c r="FC46" s="48"/>
      <c r="FE46" s="48"/>
      <c r="FF46" s="48"/>
      <c r="FG46" s="6"/>
      <c r="FI46" s="29"/>
      <c r="FJ46" s="47"/>
      <c r="FK46" s="47"/>
      <c r="FL46" s="1"/>
      <c r="FM46" s="47"/>
      <c r="FN46" s="47"/>
      <c r="FO46" s="29"/>
      <c r="FP46" s="48"/>
      <c r="FQ46" s="48"/>
      <c r="FT46" s="49"/>
      <c r="FU46" s="29"/>
      <c r="FV46" s="48"/>
      <c r="FW46" s="48"/>
      <c r="FY46" s="48"/>
      <c r="FZ46" s="48"/>
      <c r="GA46" s="19"/>
      <c r="GB46" s="52"/>
      <c r="GC46" s="52"/>
      <c r="GD46" s="53"/>
      <c r="GE46" s="29"/>
      <c r="GF46" s="29"/>
      <c r="GG46" s="47"/>
      <c r="GH46" s="29"/>
      <c r="GI46" s="55"/>
      <c r="GJ46" s="1"/>
      <c r="GK46" s="1"/>
      <c r="GL46" s="1"/>
      <c r="GM46" s="1"/>
      <c r="GN46" s="56"/>
      <c r="GO46" s="1"/>
      <c r="GP46" s="1"/>
      <c r="GQ46" s="1"/>
      <c r="GR46" s="1"/>
      <c r="GS46" s="1"/>
      <c r="GT46" s="1"/>
      <c r="GU46" s="19"/>
      <c r="GV46" s="52"/>
      <c r="GW46" s="52"/>
      <c r="GX46" s="53"/>
      <c r="GY46" s="29"/>
      <c r="GZ46" s="29"/>
      <c r="HA46" s="47"/>
      <c r="HB46" s="29"/>
      <c r="HC46" s="55"/>
      <c r="HD46" s="1"/>
      <c r="HE46" s="1"/>
      <c r="HF46" s="1"/>
      <c r="HG46" s="1"/>
      <c r="HH46" s="56"/>
      <c r="HI46" s="1"/>
      <c r="HJ46" s="1"/>
      <c r="HK46" s="1"/>
      <c r="HL46" s="1"/>
      <c r="HM46" s="1"/>
      <c r="HN46" s="1"/>
      <c r="HO46" s="19"/>
      <c r="HP46" s="52"/>
      <c r="HQ46" s="52"/>
      <c r="HR46" s="53"/>
      <c r="HS46" s="29"/>
      <c r="HT46" s="29"/>
      <c r="HU46" s="47"/>
      <c r="HV46" s="29"/>
      <c r="HW46" s="55"/>
      <c r="HX46" s="1"/>
      <c r="HY46" s="1"/>
      <c r="HZ46" s="1"/>
      <c r="IA46" s="1"/>
      <c r="IB46" s="56"/>
      <c r="IC46" s="1"/>
      <c r="ID46" s="1"/>
      <c r="IE46" s="1"/>
      <c r="IF46" s="1"/>
      <c r="IG46" s="1"/>
      <c r="IH46" s="1"/>
      <c r="II46" s="19"/>
      <c r="IJ46" s="52"/>
      <c r="IK46" s="52"/>
      <c r="IL46" s="53"/>
      <c r="IM46" s="29"/>
      <c r="IN46" s="29"/>
      <c r="IO46" s="47"/>
      <c r="IP46" s="29"/>
      <c r="IQ46" s="55"/>
      <c r="IR46" s="1"/>
      <c r="IS46" s="1"/>
      <c r="IT46" s="1"/>
      <c r="IU46" s="1"/>
      <c r="IV46" s="56"/>
      <c r="IW46" s="1"/>
      <c r="IX46" s="1"/>
      <c r="IY46" s="1"/>
      <c r="IZ46" s="1"/>
      <c r="JA46" s="1"/>
      <c r="JB46" s="1"/>
    </row>
    <row r="47" spans="1:262" s="3" customFormat="1" ht="13.5" customHeight="1">
      <c r="A47" s="46"/>
      <c r="B47" s="1"/>
      <c r="C47" s="6"/>
      <c r="E47" s="29"/>
      <c r="F47" s="47"/>
      <c r="G47" s="48"/>
      <c r="H47" s="1"/>
      <c r="I47" s="47"/>
      <c r="J47" s="48"/>
      <c r="K47" s="29"/>
      <c r="L47" s="48"/>
      <c r="M47" s="48"/>
      <c r="N47" s="48"/>
      <c r="O47" s="48"/>
      <c r="P47" s="48"/>
      <c r="Q47" s="29"/>
      <c r="R47" s="48"/>
      <c r="S47" s="48"/>
      <c r="U47" s="48"/>
      <c r="V47" s="48"/>
      <c r="W47" s="6"/>
      <c r="Y47" s="29"/>
      <c r="Z47" s="47"/>
      <c r="AA47" s="47"/>
      <c r="AB47" s="1"/>
      <c r="AC47" s="47"/>
      <c r="AD47" s="47"/>
      <c r="AE47" s="29"/>
      <c r="AF47" s="48"/>
      <c r="AG47" s="48"/>
      <c r="AH47" s="48"/>
      <c r="AI47" s="48"/>
      <c r="AJ47" s="48"/>
      <c r="AK47" s="29"/>
      <c r="AM47" s="48"/>
      <c r="AO47" s="48"/>
      <c r="AP47" s="48"/>
      <c r="AQ47" s="6"/>
      <c r="AS47" s="29"/>
      <c r="AT47" s="61"/>
      <c r="AU47" s="47"/>
      <c r="AV47" s="1"/>
      <c r="AW47" s="47"/>
      <c r="AX47" s="47"/>
      <c r="AY47" s="29"/>
      <c r="AZ47" s="48"/>
      <c r="BA47" s="48"/>
      <c r="BB47" s="48"/>
      <c r="BC47" s="48"/>
      <c r="BD47" s="48"/>
      <c r="BE47" s="29"/>
      <c r="BF47" s="48"/>
      <c r="BG47" s="48"/>
      <c r="BI47" s="48"/>
      <c r="BJ47" s="48"/>
      <c r="BK47" s="6"/>
      <c r="BM47" s="29"/>
      <c r="BN47" s="47"/>
      <c r="BO47" s="47"/>
      <c r="BP47" s="1"/>
      <c r="BQ47" s="47"/>
      <c r="BR47" s="47"/>
      <c r="BS47" s="29"/>
      <c r="BT47" s="48"/>
      <c r="BU47" s="48"/>
      <c r="BV47" s="48"/>
      <c r="BW47" s="48"/>
      <c r="BX47" s="48"/>
      <c r="BY47" s="29"/>
      <c r="BZ47" s="48"/>
      <c r="CA47" s="48"/>
      <c r="CC47" s="48"/>
      <c r="CD47" s="48"/>
      <c r="CE47" s="29"/>
      <c r="CG47" s="29"/>
      <c r="CH47" s="47"/>
      <c r="CI47" s="47"/>
      <c r="CJ47" s="1"/>
      <c r="CK47" s="47"/>
      <c r="CL47" s="47"/>
      <c r="CM47" s="29"/>
      <c r="CN47" s="48"/>
      <c r="CO47" s="48"/>
      <c r="CR47" s="49"/>
      <c r="CS47" s="29"/>
      <c r="CT47" s="48"/>
      <c r="CU47" s="48"/>
      <c r="CW47" s="48"/>
      <c r="CX47" s="48"/>
      <c r="CY47" s="6"/>
      <c r="DA47" s="29"/>
      <c r="DB47" s="47"/>
      <c r="DC47" s="47"/>
      <c r="DD47" s="1"/>
      <c r="DE47" s="47"/>
      <c r="DF47" s="47"/>
      <c r="DG47" s="29"/>
      <c r="DH47" s="48"/>
      <c r="DI47" s="48"/>
      <c r="DL47" s="49"/>
      <c r="DM47" s="29"/>
      <c r="DN47" s="48"/>
      <c r="DO47" s="48"/>
      <c r="DQ47" s="48"/>
      <c r="DR47" s="48"/>
      <c r="DS47" s="6"/>
      <c r="DU47" s="29"/>
      <c r="DV47" s="47"/>
      <c r="DW47" s="47"/>
      <c r="DX47" s="1"/>
      <c r="DY47" s="47"/>
      <c r="DZ47" s="47"/>
      <c r="EA47" s="29"/>
      <c r="EC47" s="50"/>
      <c r="EF47" s="49"/>
      <c r="EG47" s="29"/>
      <c r="EH47" s="48"/>
      <c r="EI47" s="48"/>
      <c r="EK47" s="48"/>
      <c r="EL47" s="48"/>
      <c r="EM47" s="6"/>
      <c r="EO47" s="29"/>
      <c r="EP47" s="47"/>
      <c r="EQ47" s="47"/>
      <c r="ER47" s="1"/>
      <c r="ES47" s="47"/>
      <c r="ET47" s="47"/>
      <c r="EU47" s="29"/>
      <c r="EV47" s="48"/>
      <c r="EW47" s="48"/>
      <c r="EZ47" s="49"/>
      <c r="FA47" s="29"/>
      <c r="FB47" s="48"/>
      <c r="FC47" s="48"/>
      <c r="FE47" s="48"/>
      <c r="FF47" s="48"/>
      <c r="FG47" s="6"/>
      <c r="FI47" s="29"/>
      <c r="FJ47" s="47"/>
      <c r="FK47" s="47"/>
      <c r="FL47" s="1"/>
      <c r="FM47" s="47"/>
      <c r="FN47" s="47"/>
      <c r="FO47" s="29"/>
      <c r="FP47" s="48"/>
      <c r="FQ47" s="48"/>
      <c r="FT47" s="49"/>
      <c r="FU47" s="29"/>
      <c r="FV47" s="48"/>
      <c r="FW47" s="48"/>
      <c r="FY47" s="48"/>
      <c r="FZ47" s="48"/>
      <c r="GA47" s="19"/>
      <c r="GB47" s="52"/>
      <c r="GC47" s="52"/>
      <c r="GD47" s="53"/>
      <c r="GE47" s="1"/>
      <c r="GF47" s="54"/>
      <c r="GG47" s="53"/>
      <c r="GH47" s="1"/>
      <c r="GI47" s="55"/>
      <c r="GJ47" s="1"/>
      <c r="GK47" s="1"/>
      <c r="GL47" s="1"/>
      <c r="GM47" s="1"/>
      <c r="GN47" s="56"/>
      <c r="GO47" s="1"/>
      <c r="GP47" s="1"/>
      <c r="GQ47" s="1"/>
      <c r="GR47" s="1"/>
      <c r="GS47" s="1"/>
      <c r="GT47" s="1"/>
      <c r="GU47" s="19"/>
      <c r="GV47" s="52"/>
      <c r="GW47" s="52"/>
      <c r="GX47" s="53"/>
      <c r="GY47" s="1"/>
      <c r="GZ47" s="54"/>
      <c r="HA47" s="53"/>
      <c r="HB47" s="1"/>
      <c r="HC47" s="55"/>
      <c r="HD47" s="1"/>
      <c r="HE47" s="1"/>
      <c r="HF47" s="1"/>
      <c r="HG47" s="1"/>
      <c r="HH47" s="56"/>
      <c r="HI47" s="1"/>
      <c r="HJ47" s="1"/>
      <c r="HK47" s="1"/>
      <c r="HL47" s="1"/>
      <c r="HM47" s="1"/>
      <c r="HN47" s="1"/>
      <c r="HO47" s="19"/>
      <c r="HP47" s="52"/>
      <c r="HQ47" s="52"/>
      <c r="HR47" s="53"/>
      <c r="HS47" s="1"/>
      <c r="HT47" s="54"/>
      <c r="HU47" s="53"/>
      <c r="HV47" s="1"/>
      <c r="HW47" s="55"/>
      <c r="HX47" s="1"/>
      <c r="HY47" s="1"/>
      <c r="HZ47" s="1"/>
      <c r="IA47" s="1"/>
      <c r="IB47" s="56"/>
      <c r="IC47" s="1"/>
      <c r="ID47" s="1"/>
      <c r="IE47" s="1"/>
      <c r="IF47" s="1"/>
      <c r="IG47" s="1"/>
      <c r="IH47" s="1"/>
      <c r="II47" s="19"/>
      <c r="IJ47" s="52"/>
      <c r="IK47" s="52"/>
      <c r="IL47" s="53"/>
      <c r="IM47" s="1"/>
      <c r="IN47" s="54"/>
      <c r="IO47" s="53"/>
      <c r="IP47" s="1"/>
      <c r="IQ47" s="55"/>
      <c r="IR47" s="1"/>
      <c r="IS47" s="1"/>
      <c r="IT47" s="1"/>
      <c r="IU47" s="1"/>
      <c r="IV47" s="56"/>
      <c r="IW47" s="1"/>
      <c r="IX47" s="1"/>
      <c r="IY47" s="1"/>
      <c r="IZ47" s="1"/>
      <c r="JA47" s="1"/>
      <c r="JB47" s="1"/>
    </row>
    <row r="48" spans="1:262" s="3" customFormat="1" ht="13.5" customHeight="1">
      <c r="A48" s="46"/>
      <c r="B48" s="1"/>
      <c r="C48" s="6"/>
      <c r="E48" s="29"/>
      <c r="F48" s="47"/>
      <c r="G48" s="48"/>
      <c r="H48" s="1"/>
      <c r="I48" s="47"/>
      <c r="J48" s="48"/>
      <c r="K48" s="29"/>
      <c r="L48" s="48"/>
      <c r="M48" s="48"/>
      <c r="P48" s="49"/>
      <c r="Q48" s="29"/>
      <c r="R48" s="48"/>
      <c r="S48" s="48"/>
      <c r="U48" s="48"/>
      <c r="V48" s="48"/>
      <c r="W48" s="6"/>
      <c r="Y48" s="29"/>
      <c r="Z48" s="47"/>
      <c r="AA48" s="47"/>
      <c r="AB48" s="1"/>
      <c r="AC48" s="47"/>
      <c r="AD48" s="47"/>
      <c r="AE48" s="29"/>
      <c r="AF48" s="48"/>
      <c r="AG48" s="48"/>
      <c r="AJ48" s="49"/>
      <c r="AK48" s="29"/>
      <c r="AM48" s="48"/>
      <c r="AO48" s="48"/>
      <c r="AP48" s="48"/>
      <c r="AQ48" s="6"/>
      <c r="AS48" s="29"/>
      <c r="AT48" s="61"/>
      <c r="AU48" s="47"/>
      <c r="AV48" s="1"/>
      <c r="AW48" s="47"/>
      <c r="AX48" s="47"/>
      <c r="AY48" s="29"/>
      <c r="AZ48" s="48"/>
      <c r="BA48" s="48"/>
      <c r="BD48" s="49"/>
      <c r="BE48" s="29"/>
      <c r="BF48" s="48"/>
      <c r="BG48" s="48"/>
      <c r="BI48" s="48"/>
      <c r="BJ48" s="48"/>
      <c r="BK48" s="6"/>
      <c r="BM48" s="29"/>
      <c r="BN48" s="47"/>
      <c r="BO48" s="47"/>
      <c r="BP48" s="1"/>
      <c r="BQ48" s="47"/>
      <c r="BR48" s="47"/>
      <c r="BS48" s="29"/>
      <c r="BT48" s="48"/>
      <c r="BU48" s="48"/>
      <c r="BX48" s="49"/>
      <c r="BY48" s="29"/>
      <c r="BZ48" s="48"/>
      <c r="CA48" s="48"/>
      <c r="CC48" s="48"/>
      <c r="CD48" s="48"/>
      <c r="CE48" s="29"/>
      <c r="CG48" s="29"/>
      <c r="CH48" s="47"/>
      <c r="CI48" s="47"/>
      <c r="CJ48" s="1"/>
      <c r="CK48" s="47"/>
      <c r="CL48" s="47"/>
      <c r="CM48" s="29"/>
      <c r="CN48" s="48"/>
      <c r="CO48" s="48"/>
      <c r="CR48" s="49"/>
      <c r="CS48" s="29"/>
      <c r="CT48" s="48"/>
      <c r="CU48" s="48"/>
      <c r="CW48" s="48"/>
      <c r="CX48" s="48"/>
      <c r="CY48" s="6"/>
      <c r="DA48" s="29"/>
      <c r="DB48" s="47"/>
      <c r="DC48" s="47"/>
      <c r="DD48" s="1"/>
      <c r="DE48" s="47"/>
      <c r="DF48" s="47"/>
      <c r="DG48" s="29"/>
      <c r="DH48" s="48"/>
      <c r="DI48" s="48"/>
      <c r="DL48" s="49"/>
      <c r="DM48" s="29"/>
      <c r="DN48" s="48"/>
      <c r="DO48" s="48"/>
      <c r="DQ48" s="48"/>
      <c r="DR48" s="48"/>
      <c r="DS48" s="6"/>
      <c r="DU48" s="29"/>
      <c r="DV48" s="47"/>
      <c r="DW48" s="47"/>
      <c r="DX48" s="1"/>
      <c r="DY48" s="47"/>
      <c r="DZ48" s="47"/>
      <c r="EA48" s="29"/>
      <c r="EC48" s="50"/>
      <c r="EF48" s="49"/>
      <c r="EG48" s="29"/>
      <c r="EH48" s="48"/>
      <c r="EI48" s="48"/>
      <c r="EK48" s="48"/>
      <c r="EL48" s="48"/>
      <c r="EM48" s="6"/>
      <c r="EO48" s="29"/>
      <c r="EP48" s="47"/>
      <c r="EQ48" s="47"/>
      <c r="ER48" s="1"/>
      <c r="ES48" s="47"/>
      <c r="ET48" s="47"/>
      <c r="EU48" s="29"/>
      <c r="EV48" s="48"/>
      <c r="EW48" s="48"/>
      <c r="EZ48" s="49"/>
      <c r="FA48" s="29"/>
      <c r="FB48" s="48"/>
      <c r="FC48" s="48"/>
      <c r="FE48" s="48"/>
      <c r="FF48" s="48"/>
      <c r="FG48" s="6"/>
      <c r="FI48" s="29"/>
      <c r="FJ48" s="47"/>
      <c r="FK48" s="47"/>
      <c r="FL48" s="1"/>
      <c r="FM48" s="47"/>
      <c r="FN48" s="47"/>
      <c r="FO48" s="29"/>
      <c r="FP48" s="48"/>
      <c r="FQ48" s="48"/>
      <c r="FT48" s="49"/>
      <c r="FU48" s="29"/>
      <c r="FV48" s="48"/>
      <c r="FW48" s="48"/>
      <c r="FY48" s="48"/>
      <c r="FZ48" s="48"/>
      <c r="GA48" s="19"/>
      <c r="GB48" s="52"/>
      <c r="GC48" s="52"/>
      <c r="GD48" s="53"/>
      <c r="GE48" s="1"/>
      <c r="GF48" s="54"/>
      <c r="GG48" s="53"/>
      <c r="GH48" s="1"/>
      <c r="GI48" s="55"/>
      <c r="GJ48" s="1"/>
      <c r="GK48" s="1"/>
      <c r="GL48" s="1"/>
      <c r="GM48" s="1"/>
      <c r="GN48" s="56"/>
      <c r="GO48" s="1"/>
      <c r="GP48" s="1"/>
      <c r="GQ48" s="1"/>
      <c r="GR48" s="1"/>
      <c r="GS48" s="1"/>
      <c r="GT48" s="1"/>
      <c r="GU48" s="19"/>
      <c r="GV48" s="52"/>
      <c r="GW48" s="52"/>
      <c r="GX48" s="53"/>
      <c r="GY48" s="1"/>
      <c r="GZ48" s="54"/>
      <c r="HA48" s="53"/>
      <c r="HB48" s="1"/>
      <c r="HC48" s="55"/>
      <c r="HD48" s="1"/>
      <c r="HE48" s="1"/>
      <c r="HF48" s="1"/>
      <c r="HG48" s="1"/>
      <c r="HH48" s="56"/>
      <c r="HI48" s="1"/>
      <c r="HJ48" s="1"/>
      <c r="HK48" s="1"/>
      <c r="HL48" s="1"/>
      <c r="HM48" s="1"/>
      <c r="HN48" s="1"/>
      <c r="HO48" s="19"/>
      <c r="HP48" s="52"/>
      <c r="HQ48" s="52"/>
      <c r="HR48" s="53"/>
      <c r="HS48" s="1"/>
      <c r="HT48" s="54"/>
      <c r="HU48" s="53"/>
      <c r="HV48" s="1"/>
      <c r="HW48" s="55"/>
      <c r="HX48" s="1"/>
      <c r="HY48" s="1"/>
      <c r="HZ48" s="1"/>
      <c r="IA48" s="1"/>
      <c r="IB48" s="56"/>
      <c r="IC48" s="1"/>
      <c r="ID48" s="1"/>
      <c r="IE48" s="1"/>
      <c r="IF48" s="1"/>
      <c r="IG48" s="1"/>
      <c r="IH48" s="1"/>
      <c r="II48" s="19"/>
      <c r="IJ48" s="52"/>
      <c r="IK48" s="52"/>
      <c r="IL48" s="53"/>
      <c r="IM48" s="1"/>
      <c r="IN48" s="54"/>
      <c r="IO48" s="53"/>
      <c r="IP48" s="1"/>
      <c r="IQ48" s="55"/>
      <c r="IR48" s="1"/>
      <c r="IS48" s="1"/>
      <c r="IT48" s="1"/>
      <c r="IU48" s="1"/>
      <c r="IV48" s="56"/>
      <c r="IW48" s="1"/>
      <c r="IX48" s="1"/>
      <c r="IY48" s="1"/>
      <c r="IZ48" s="1"/>
      <c r="JA48" s="1"/>
      <c r="JB48" s="1"/>
    </row>
    <row r="49" spans="1:262" s="3" customFormat="1" ht="13.5" customHeight="1">
      <c r="A49" s="46"/>
      <c r="B49" s="1"/>
      <c r="C49" s="6"/>
      <c r="E49" s="29"/>
      <c r="F49" s="47"/>
      <c r="G49" s="48"/>
      <c r="H49" s="1"/>
      <c r="I49" s="47"/>
      <c r="J49" s="48"/>
      <c r="K49" s="29"/>
      <c r="L49" s="48"/>
      <c r="M49" s="48"/>
      <c r="P49" s="49"/>
      <c r="Q49" s="29"/>
      <c r="R49" s="48"/>
      <c r="S49" s="48"/>
      <c r="U49" s="48"/>
      <c r="V49" s="48"/>
      <c r="W49" s="6"/>
      <c r="Y49" s="29"/>
      <c r="Z49" s="47"/>
      <c r="AA49" s="47"/>
      <c r="AB49" s="1"/>
      <c r="AC49" s="47"/>
      <c r="AD49" s="47"/>
      <c r="AE49" s="29"/>
      <c r="AF49" s="48"/>
      <c r="AG49" s="48"/>
      <c r="AJ49" s="49"/>
      <c r="AK49" s="29"/>
      <c r="AM49" s="48"/>
      <c r="AO49" s="48"/>
      <c r="AP49" s="48"/>
      <c r="AQ49" s="6"/>
      <c r="AS49" s="29"/>
      <c r="AT49" s="61"/>
      <c r="AU49" s="47"/>
      <c r="AV49" s="1"/>
      <c r="AW49" s="47"/>
      <c r="AX49" s="47"/>
      <c r="AY49" s="29"/>
      <c r="AZ49" s="48"/>
      <c r="BA49" s="48"/>
      <c r="BD49" s="49"/>
      <c r="BE49" s="29"/>
      <c r="BF49" s="48"/>
      <c r="BG49" s="48"/>
      <c r="BI49" s="48"/>
      <c r="BJ49" s="48"/>
      <c r="BK49" s="6"/>
      <c r="BM49" s="29"/>
      <c r="BN49" s="47"/>
      <c r="BO49" s="47"/>
      <c r="BP49" s="1"/>
      <c r="BQ49" s="47"/>
      <c r="BR49" s="47"/>
      <c r="BS49" s="29"/>
      <c r="BT49" s="48"/>
      <c r="BU49" s="48"/>
      <c r="BX49" s="49"/>
      <c r="BY49" s="29"/>
      <c r="BZ49" s="48"/>
      <c r="CA49" s="48"/>
      <c r="CC49" s="48"/>
      <c r="CD49" s="48"/>
      <c r="CE49" s="29"/>
      <c r="CG49" s="29"/>
      <c r="CH49" s="47"/>
      <c r="CI49" s="47"/>
      <c r="CJ49" s="1"/>
      <c r="CK49" s="47"/>
      <c r="CL49" s="47"/>
      <c r="CM49" s="29"/>
      <c r="CN49" s="48"/>
      <c r="CO49" s="48"/>
      <c r="CR49" s="49"/>
      <c r="CS49" s="29"/>
      <c r="CT49" s="48"/>
      <c r="CU49" s="48"/>
      <c r="CW49" s="48"/>
      <c r="CX49" s="48"/>
      <c r="CY49" s="6"/>
      <c r="DA49" s="29"/>
      <c r="DB49" s="47"/>
      <c r="DC49" s="47"/>
      <c r="DD49" s="1"/>
      <c r="DE49" s="47"/>
      <c r="DF49" s="47"/>
      <c r="DG49" s="29"/>
      <c r="DH49" s="48"/>
      <c r="DI49" s="48"/>
      <c r="DL49" s="49"/>
      <c r="DM49" s="29"/>
      <c r="DN49" s="48"/>
      <c r="DO49" s="48"/>
      <c r="DQ49" s="48"/>
      <c r="DR49" s="48"/>
      <c r="DS49" s="6"/>
      <c r="DU49" s="29"/>
      <c r="DV49" s="47"/>
      <c r="DW49" s="47"/>
      <c r="DX49" s="1"/>
      <c r="DY49" s="47"/>
      <c r="DZ49" s="47"/>
      <c r="EA49" s="29"/>
      <c r="EC49" s="50"/>
      <c r="EF49" s="49"/>
      <c r="EG49" s="29"/>
      <c r="EH49" s="48"/>
      <c r="EI49" s="48"/>
      <c r="EK49" s="48"/>
      <c r="EL49" s="48"/>
      <c r="EM49" s="6"/>
      <c r="EO49" s="29"/>
      <c r="EP49" s="47"/>
      <c r="EQ49" s="47"/>
      <c r="ER49" s="1"/>
      <c r="ES49" s="47"/>
      <c r="ET49" s="47"/>
      <c r="EU49" s="29"/>
      <c r="EV49" s="48"/>
      <c r="EW49" s="48"/>
      <c r="EZ49" s="49"/>
      <c r="FA49" s="29"/>
      <c r="FB49" s="48"/>
      <c r="FC49" s="48"/>
      <c r="FE49" s="48"/>
      <c r="FF49" s="48"/>
      <c r="FG49" s="6"/>
      <c r="FI49" s="29"/>
      <c r="FJ49" s="47"/>
      <c r="FK49" s="47"/>
      <c r="FL49" s="1"/>
      <c r="FM49" s="47"/>
      <c r="FN49" s="47"/>
      <c r="FO49" s="29"/>
      <c r="FP49" s="48"/>
      <c r="FQ49" s="48"/>
      <c r="FT49" s="49"/>
      <c r="FU49" s="29"/>
      <c r="FV49" s="48"/>
      <c r="FW49" s="48"/>
      <c r="FY49" s="48"/>
      <c r="FZ49" s="48"/>
      <c r="GA49" s="19"/>
      <c r="GB49" s="52"/>
      <c r="GC49" s="52"/>
      <c r="GD49" s="53"/>
      <c r="GE49" s="1"/>
      <c r="GF49" s="54"/>
      <c r="GG49" s="53"/>
      <c r="GH49" s="1"/>
      <c r="GI49" s="55"/>
      <c r="GJ49" s="1"/>
      <c r="GK49" s="1"/>
      <c r="GL49" s="1"/>
      <c r="GM49" s="1"/>
      <c r="GN49" s="56"/>
      <c r="GO49" s="1"/>
      <c r="GP49" s="1"/>
      <c r="GQ49" s="1"/>
      <c r="GR49" s="1"/>
      <c r="GS49" s="1"/>
      <c r="GT49" s="1"/>
      <c r="GU49" s="19"/>
      <c r="GV49" s="52"/>
      <c r="GW49" s="52"/>
      <c r="GX49" s="53"/>
      <c r="GY49" s="1"/>
      <c r="GZ49" s="54"/>
      <c r="HA49" s="53"/>
      <c r="HB49" s="1"/>
      <c r="HC49" s="55"/>
      <c r="HD49" s="1"/>
      <c r="HE49" s="1"/>
      <c r="HF49" s="1"/>
      <c r="HG49" s="1"/>
      <c r="HH49" s="56"/>
      <c r="HI49" s="1"/>
      <c r="HJ49" s="1"/>
      <c r="HK49" s="1"/>
      <c r="HL49" s="1"/>
      <c r="HM49" s="1"/>
      <c r="HN49" s="1"/>
      <c r="HO49" s="19"/>
      <c r="HP49" s="52"/>
      <c r="HQ49" s="52"/>
      <c r="HR49" s="53"/>
      <c r="HS49" s="1"/>
      <c r="HT49" s="54"/>
      <c r="HU49" s="53"/>
      <c r="HV49" s="1"/>
      <c r="HW49" s="55"/>
      <c r="HX49" s="1"/>
      <c r="HY49" s="1"/>
      <c r="HZ49" s="1"/>
      <c r="IA49" s="1"/>
      <c r="IB49" s="56"/>
      <c r="IC49" s="1"/>
      <c r="ID49" s="1"/>
      <c r="IE49" s="1"/>
      <c r="IF49" s="1"/>
      <c r="IG49" s="1"/>
      <c r="IH49" s="1"/>
      <c r="II49" s="19"/>
      <c r="IJ49" s="52"/>
      <c r="IK49" s="52"/>
      <c r="IL49" s="53"/>
      <c r="IM49" s="1"/>
      <c r="IN49" s="54"/>
      <c r="IO49" s="53"/>
      <c r="IP49" s="1"/>
      <c r="IQ49" s="55"/>
      <c r="IR49" s="1"/>
      <c r="IS49" s="1"/>
      <c r="IT49" s="1"/>
      <c r="IU49" s="1"/>
      <c r="IV49" s="56"/>
      <c r="IW49" s="1"/>
      <c r="IX49" s="1"/>
      <c r="IY49" s="1"/>
      <c r="IZ49" s="1"/>
      <c r="JA49" s="1"/>
      <c r="JB49" s="1"/>
    </row>
    <row r="50" spans="1:262" s="3" customFormat="1" ht="13.5" customHeight="1">
      <c r="A50" s="46"/>
      <c r="B50" s="1"/>
      <c r="C50" s="6"/>
      <c r="E50" s="29"/>
      <c r="F50" s="47"/>
      <c r="G50" s="48"/>
      <c r="H50" s="1"/>
      <c r="I50" s="47"/>
      <c r="J50" s="48"/>
      <c r="K50" s="29"/>
      <c r="L50" s="48"/>
      <c r="M50" s="48"/>
      <c r="P50" s="49"/>
      <c r="Q50" s="29"/>
      <c r="R50" s="48"/>
      <c r="S50" s="48"/>
      <c r="U50" s="48"/>
      <c r="V50" s="48"/>
      <c r="W50" s="6"/>
      <c r="Y50" s="29"/>
      <c r="Z50" s="47"/>
      <c r="AA50" s="47"/>
      <c r="AB50" s="1"/>
      <c r="AC50" s="47"/>
      <c r="AD50" s="47"/>
      <c r="AE50" s="29"/>
      <c r="AF50" s="48"/>
      <c r="AG50" s="48"/>
      <c r="AJ50" s="49"/>
      <c r="AK50" s="29"/>
      <c r="AM50" s="48"/>
      <c r="AO50" s="48"/>
      <c r="AP50" s="48"/>
      <c r="AQ50" s="6"/>
      <c r="AS50" s="29"/>
      <c r="AT50" s="61"/>
      <c r="AU50" s="47"/>
      <c r="AV50" s="1"/>
      <c r="AW50" s="47"/>
      <c r="AX50" s="47"/>
      <c r="AY50" s="29"/>
      <c r="AZ50" s="48"/>
      <c r="BA50" s="48"/>
      <c r="BD50" s="49"/>
      <c r="BE50" s="29"/>
      <c r="BF50" s="48"/>
      <c r="BG50" s="48"/>
      <c r="BI50" s="48"/>
      <c r="BJ50" s="48"/>
      <c r="BK50" s="6"/>
      <c r="BM50" s="29"/>
      <c r="BN50" s="47"/>
      <c r="BO50" s="47"/>
      <c r="BP50" s="1"/>
      <c r="BQ50" s="47"/>
      <c r="BR50" s="47"/>
      <c r="BS50" s="29"/>
      <c r="BT50" s="48"/>
      <c r="BU50" s="48"/>
      <c r="BX50" s="49"/>
      <c r="BY50" s="29"/>
      <c r="BZ50" s="48"/>
      <c r="CA50" s="48"/>
      <c r="CC50" s="48"/>
      <c r="CD50" s="48"/>
      <c r="CE50" s="29"/>
      <c r="CG50" s="29"/>
      <c r="CH50" s="47"/>
      <c r="CI50" s="47"/>
      <c r="CJ50" s="1"/>
      <c r="CK50" s="47"/>
      <c r="CL50" s="47"/>
      <c r="CM50" s="29"/>
      <c r="CN50" s="48"/>
      <c r="CO50" s="48"/>
      <c r="CR50" s="49"/>
      <c r="CS50" s="29"/>
      <c r="CT50" s="48"/>
      <c r="CU50" s="48"/>
      <c r="CW50" s="48"/>
      <c r="CX50" s="48"/>
      <c r="CY50" s="6"/>
      <c r="DA50" s="29"/>
      <c r="DB50" s="47"/>
      <c r="DC50" s="47"/>
      <c r="DD50" s="1"/>
      <c r="DE50" s="47"/>
      <c r="DF50" s="47"/>
      <c r="DG50" s="29"/>
      <c r="DH50" s="48"/>
      <c r="DI50" s="48"/>
      <c r="DL50" s="49"/>
      <c r="DM50" s="29"/>
      <c r="DN50" s="48"/>
      <c r="DO50" s="48"/>
      <c r="DQ50" s="48"/>
      <c r="DR50" s="48"/>
      <c r="DS50" s="6"/>
      <c r="DU50" s="29"/>
      <c r="DV50" s="47"/>
      <c r="DW50" s="47"/>
      <c r="DX50" s="1"/>
      <c r="DY50" s="47"/>
      <c r="DZ50" s="47"/>
      <c r="EA50" s="29"/>
      <c r="EC50" s="50"/>
      <c r="EF50" s="49"/>
      <c r="EG50" s="29"/>
      <c r="EH50" s="48"/>
      <c r="EI50" s="48"/>
      <c r="EK50" s="48"/>
      <c r="EL50" s="48"/>
      <c r="EM50" s="6"/>
      <c r="EO50" s="29"/>
      <c r="EP50" s="47"/>
      <c r="EQ50" s="47"/>
      <c r="ER50" s="1"/>
      <c r="ES50" s="47"/>
      <c r="ET50" s="47"/>
      <c r="EU50" s="29"/>
      <c r="EV50" s="48"/>
      <c r="EW50" s="48"/>
      <c r="EZ50" s="49"/>
      <c r="FA50" s="29"/>
      <c r="FB50" s="48"/>
      <c r="FC50" s="48"/>
      <c r="FE50" s="48"/>
      <c r="FF50" s="48"/>
      <c r="FG50" s="6"/>
      <c r="FI50" s="29"/>
      <c r="FJ50" s="47"/>
      <c r="FK50" s="47"/>
      <c r="FL50" s="1"/>
      <c r="FM50" s="47"/>
      <c r="FN50" s="47"/>
      <c r="FO50" s="29"/>
      <c r="FP50" s="48"/>
      <c r="FQ50" s="48"/>
      <c r="FT50" s="49"/>
      <c r="FU50" s="29"/>
      <c r="FV50" s="48"/>
      <c r="FW50" s="48"/>
      <c r="FY50" s="48"/>
      <c r="FZ50" s="48"/>
      <c r="GA50" s="19"/>
      <c r="GB50" s="52"/>
      <c r="GC50" s="52"/>
      <c r="GD50" s="53"/>
      <c r="GE50" s="1"/>
      <c r="GF50" s="54"/>
      <c r="GG50" s="53"/>
      <c r="GH50" s="1"/>
      <c r="GI50" s="55"/>
      <c r="GJ50" s="1"/>
      <c r="GK50" s="1"/>
      <c r="GL50" s="1"/>
      <c r="GM50" s="1"/>
      <c r="GN50" s="56"/>
      <c r="GO50" s="1"/>
      <c r="GP50" s="1"/>
      <c r="GQ50" s="1"/>
      <c r="GR50" s="1"/>
      <c r="GS50" s="1"/>
      <c r="GT50" s="1"/>
      <c r="GU50" s="19"/>
      <c r="GV50" s="52"/>
      <c r="GW50" s="52"/>
      <c r="GX50" s="53"/>
      <c r="GY50" s="1"/>
      <c r="GZ50" s="54"/>
      <c r="HA50" s="53"/>
      <c r="HB50" s="1"/>
      <c r="HC50" s="55"/>
      <c r="HD50" s="1"/>
      <c r="HE50" s="1"/>
      <c r="HF50" s="1"/>
      <c r="HG50" s="1"/>
      <c r="HH50" s="56"/>
      <c r="HI50" s="1"/>
      <c r="HJ50" s="1"/>
      <c r="HK50" s="1"/>
      <c r="HL50" s="1"/>
      <c r="HM50" s="1"/>
      <c r="HN50" s="1"/>
      <c r="HO50" s="19"/>
      <c r="HP50" s="52"/>
      <c r="HQ50" s="52"/>
      <c r="HR50" s="53"/>
      <c r="HS50" s="1"/>
      <c r="HT50" s="54"/>
      <c r="HU50" s="53"/>
      <c r="HV50" s="1"/>
      <c r="HW50" s="55"/>
      <c r="HX50" s="1"/>
      <c r="HY50" s="1"/>
      <c r="HZ50" s="1"/>
      <c r="IA50" s="1"/>
      <c r="IB50" s="56"/>
      <c r="IC50" s="1"/>
      <c r="ID50" s="1"/>
      <c r="IE50" s="1"/>
      <c r="IF50" s="1"/>
      <c r="IG50" s="1"/>
      <c r="IH50" s="1"/>
      <c r="II50" s="19"/>
      <c r="IJ50" s="52"/>
      <c r="IK50" s="52"/>
      <c r="IL50" s="53"/>
      <c r="IM50" s="1"/>
      <c r="IN50" s="54"/>
      <c r="IO50" s="53"/>
      <c r="IP50" s="1"/>
      <c r="IQ50" s="55"/>
      <c r="IR50" s="1"/>
      <c r="IS50" s="1"/>
      <c r="IT50" s="1"/>
      <c r="IU50" s="1"/>
      <c r="IV50" s="56"/>
      <c r="IW50" s="1"/>
      <c r="IX50" s="1"/>
      <c r="IY50" s="1"/>
      <c r="IZ50" s="1"/>
      <c r="JA50" s="1"/>
      <c r="JB50" s="1"/>
    </row>
    <row r="51" spans="1:262" s="3" customFormat="1" ht="13.5" customHeight="1">
      <c r="A51" s="46"/>
      <c r="B51" s="1"/>
      <c r="C51" s="6"/>
      <c r="E51" s="29"/>
      <c r="F51" s="47"/>
      <c r="G51" s="48"/>
      <c r="H51" s="1"/>
      <c r="I51" s="47"/>
      <c r="J51" s="48"/>
      <c r="K51" s="29"/>
      <c r="L51" s="48"/>
      <c r="M51" s="48"/>
      <c r="P51" s="49"/>
      <c r="Q51" s="29"/>
      <c r="R51" s="48"/>
      <c r="S51" s="48"/>
      <c r="U51" s="48"/>
      <c r="V51" s="48"/>
      <c r="W51" s="6"/>
      <c r="Y51" s="29"/>
      <c r="Z51" s="47"/>
      <c r="AA51" s="47"/>
      <c r="AB51" s="1"/>
      <c r="AC51" s="47"/>
      <c r="AD51" s="47"/>
      <c r="AE51" s="29"/>
      <c r="AF51" s="48"/>
      <c r="AG51" s="48"/>
      <c r="AJ51" s="49"/>
      <c r="AK51" s="29"/>
      <c r="AM51" s="48"/>
      <c r="AO51" s="48"/>
      <c r="AP51" s="48"/>
      <c r="AQ51" s="6"/>
      <c r="AS51" s="29"/>
      <c r="AT51" s="61"/>
      <c r="AU51" s="47"/>
      <c r="AV51" s="1"/>
      <c r="AW51" s="47"/>
      <c r="AX51" s="47"/>
      <c r="AY51" s="29"/>
      <c r="AZ51" s="48"/>
      <c r="BA51" s="48"/>
      <c r="BD51" s="49"/>
      <c r="BE51" s="29"/>
      <c r="BF51" s="48"/>
      <c r="BG51" s="48"/>
      <c r="BI51" s="48"/>
      <c r="BJ51" s="48"/>
      <c r="BK51" s="6"/>
      <c r="BM51" s="29"/>
      <c r="BN51" s="47"/>
      <c r="BO51" s="47"/>
      <c r="BP51" s="1"/>
      <c r="BQ51" s="47"/>
      <c r="BR51" s="47"/>
      <c r="BS51" s="29"/>
      <c r="BT51" s="48"/>
      <c r="BU51" s="48"/>
      <c r="BX51" s="49"/>
      <c r="BY51" s="29"/>
      <c r="BZ51" s="48"/>
      <c r="CA51" s="48"/>
      <c r="CC51" s="48"/>
      <c r="CD51" s="48"/>
      <c r="CE51" s="29"/>
      <c r="CG51" s="29"/>
      <c r="CH51" s="47"/>
      <c r="CI51" s="47"/>
      <c r="CJ51" s="1"/>
      <c r="CK51" s="47"/>
      <c r="CL51" s="47"/>
      <c r="CM51" s="29"/>
      <c r="CN51" s="48"/>
      <c r="CO51" s="48"/>
      <c r="CR51" s="49"/>
      <c r="CS51" s="29"/>
      <c r="CT51" s="48"/>
      <c r="CU51" s="48"/>
      <c r="CW51" s="48"/>
      <c r="CX51" s="48"/>
      <c r="CY51" s="6"/>
      <c r="DA51" s="29"/>
      <c r="DB51" s="47"/>
      <c r="DC51" s="47"/>
      <c r="DD51" s="1"/>
      <c r="DE51" s="47"/>
      <c r="DF51" s="47"/>
      <c r="DG51" s="29"/>
      <c r="DH51" s="48"/>
      <c r="DI51" s="48"/>
      <c r="DL51" s="49"/>
      <c r="DM51" s="29"/>
      <c r="DN51" s="48"/>
      <c r="DO51" s="48"/>
      <c r="DQ51" s="48"/>
      <c r="DR51" s="48"/>
      <c r="DS51" s="6"/>
      <c r="DU51" s="29"/>
      <c r="DV51" s="47"/>
      <c r="DW51" s="47"/>
      <c r="DX51" s="1"/>
      <c r="DY51" s="47"/>
      <c r="DZ51" s="47"/>
      <c r="EA51" s="29"/>
      <c r="EC51" s="50"/>
      <c r="EF51" s="49"/>
      <c r="EG51" s="29"/>
      <c r="EH51" s="48"/>
      <c r="EI51" s="48"/>
      <c r="EK51" s="48"/>
      <c r="EL51" s="48"/>
      <c r="EM51" s="6"/>
      <c r="EO51" s="29"/>
      <c r="EP51" s="47"/>
      <c r="EQ51" s="47"/>
      <c r="ER51" s="1"/>
      <c r="ES51" s="47"/>
      <c r="ET51" s="47"/>
      <c r="EU51" s="29"/>
      <c r="EV51" s="48"/>
      <c r="EW51" s="48"/>
      <c r="EZ51" s="49"/>
      <c r="FA51" s="29"/>
      <c r="FB51" s="48"/>
      <c r="FC51" s="48"/>
      <c r="FE51" s="48"/>
      <c r="FF51" s="48"/>
      <c r="FG51" s="6"/>
      <c r="FI51" s="29"/>
      <c r="FJ51" s="47"/>
      <c r="FK51" s="47"/>
      <c r="FL51" s="1"/>
      <c r="FM51" s="47"/>
      <c r="FN51" s="47"/>
      <c r="FO51" s="29"/>
      <c r="FP51" s="48"/>
      <c r="FQ51" s="48"/>
      <c r="FT51" s="49"/>
      <c r="FU51" s="29"/>
      <c r="FV51" s="48"/>
      <c r="FW51" s="48"/>
      <c r="FY51" s="48"/>
      <c r="FZ51" s="48"/>
      <c r="GA51" s="19"/>
      <c r="GB51" s="52"/>
      <c r="GC51" s="52"/>
      <c r="GD51" s="53"/>
      <c r="GE51" s="1"/>
      <c r="GF51" s="54"/>
      <c r="GG51" s="53"/>
      <c r="GH51" s="1"/>
      <c r="GI51" s="55"/>
      <c r="GJ51" s="1"/>
      <c r="GK51" s="1"/>
      <c r="GL51" s="1"/>
      <c r="GM51" s="1"/>
      <c r="GN51" s="56"/>
      <c r="GO51" s="1"/>
      <c r="GP51" s="1"/>
      <c r="GQ51" s="1"/>
      <c r="GR51" s="1"/>
      <c r="GS51" s="1"/>
      <c r="GT51" s="1"/>
      <c r="GU51" s="19"/>
      <c r="GV51" s="52"/>
      <c r="GW51" s="52"/>
      <c r="GX51" s="53"/>
      <c r="GY51" s="1"/>
      <c r="GZ51" s="54"/>
      <c r="HA51" s="53"/>
      <c r="HB51" s="1"/>
      <c r="HC51" s="55"/>
      <c r="HD51" s="1"/>
      <c r="HE51" s="1"/>
      <c r="HF51" s="1"/>
      <c r="HG51" s="1"/>
      <c r="HH51" s="56"/>
      <c r="HI51" s="1"/>
      <c r="HJ51" s="1"/>
      <c r="HK51" s="1"/>
      <c r="HL51" s="1"/>
      <c r="HM51" s="1"/>
      <c r="HN51" s="1"/>
      <c r="HO51" s="19"/>
      <c r="HP51" s="52"/>
      <c r="HQ51" s="52"/>
      <c r="HR51" s="53"/>
      <c r="HS51" s="1"/>
      <c r="HT51" s="54"/>
      <c r="HU51" s="53"/>
      <c r="HV51" s="1"/>
      <c r="HW51" s="55"/>
      <c r="HX51" s="1"/>
      <c r="HY51" s="1"/>
      <c r="HZ51" s="1"/>
      <c r="IA51" s="1"/>
      <c r="IB51" s="56"/>
      <c r="IC51" s="1"/>
      <c r="ID51" s="1"/>
      <c r="IE51" s="1"/>
      <c r="IF51" s="1"/>
      <c r="IG51" s="1"/>
      <c r="IH51" s="1"/>
      <c r="II51" s="19"/>
      <c r="IJ51" s="52"/>
      <c r="IK51" s="52"/>
      <c r="IL51" s="53"/>
      <c r="IM51" s="1"/>
      <c r="IN51" s="54"/>
      <c r="IO51" s="53"/>
      <c r="IP51" s="1"/>
      <c r="IQ51" s="55"/>
      <c r="IR51" s="1"/>
      <c r="IS51" s="1"/>
      <c r="IT51" s="1"/>
      <c r="IU51" s="1"/>
      <c r="IV51" s="56"/>
      <c r="IW51" s="1"/>
      <c r="IX51" s="1"/>
      <c r="IY51" s="1"/>
      <c r="IZ51" s="1"/>
      <c r="JA51" s="1"/>
      <c r="JB51" s="1"/>
    </row>
    <row r="52" spans="1:262" s="3" customFormat="1" ht="13.5" customHeight="1">
      <c r="A52" s="46"/>
      <c r="B52" s="1"/>
      <c r="C52" s="6"/>
      <c r="E52" s="29"/>
      <c r="F52" s="47"/>
      <c r="G52" s="48"/>
      <c r="H52" s="1"/>
      <c r="I52" s="47"/>
      <c r="J52" s="48"/>
      <c r="K52" s="29"/>
      <c r="L52" s="48"/>
      <c r="M52" s="48"/>
      <c r="P52" s="49"/>
      <c r="Q52" s="29"/>
      <c r="R52" s="48"/>
      <c r="S52" s="48"/>
      <c r="U52" s="48"/>
      <c r="V52" s="48"/>
      <c r="W52" s="6"/>
      <c r="Y52" s="29"/>
      <c r="Z52" s="47"/>
      <c r="AA52" s="47"/>
      <c r="AB52" s="1"/>
      <c r="AC52" s="47"/>
      <c r="AD52" s="47"/>
      <c r="AE52" s="29"/>
      <c r="AF52" s="48"/>
      <c r="AG52" s="48"/>
      <c r="AJ52" s="49"/>
      <c r="AK52" s="29"/>
      <c r="AM52" s="48"/>
      <c r="AO52" s="48"/>
      <c r="AP52" s="48"/>
      <c r="AQ52" s="6"/>
      <c r="AS52" s="29"/>
      <c r="AT52" s="61"/>
      <c r="AU52" s="47"/>
      <c r="AV52" s="1"/>
      <c r="AW52" s="47"/>
      <c r="AX52" s="47"/>
      <c r="AY52" s="29"/>
      <c r="AZ52" s="48"/>
      <c r="BA52" s="48"/>
      <c r="BD52" s="49"/>
      <c r="BE52" s="29"/>
      <c r="BF52" s="48"/>
      <c r="BG52" s="48"/>
      <c r="BI52" s="48"/>
      <c r="BJ52" s="48"/>
      <c r="BK52" s="6"/>
      <c r="BM52" s="29"/>
      <c r="BN52" s="47"/>
      <c r="BO52" s="47"/>
      <c r="BP52" s="1"/>
      <c r="BQ52" s="47"/>
      <c r="BR52" s="47"/>
      <c r="BS52" s="29"/>
      <c r="BT52" s="48"/>
      <c r="BU52" s="48"/>
      <c r="BX52" s="49"/>
      <c r="BY52" s="29"/>
      <c r="BZ52" s="48"/>
      <c r="CA52" s="48"/>
      <c r="CC52" s="48"/>
      <c r="CD52" s="48"/>
      <c r="CE52" s="29"/>
      <c r="CG52" s="29"/>
      <c r="CH52" s="47"/>
      <c r="CI52" s="47"/>
      <c r="CJ52" s="1"/>
      <c r="CK52" s="47"/>
      <c r="CL52" s="47"/>
      <c r="CM52" s="29"/>
      <c r="CN52" s="48"/>
      <c r="CO52" s="48"/>
      <c r="CR52" s="49"/>
      <c r="CS52" s="29"/>
      <c r="CT52" s="48"/>
      <c r="CU52" s="48"/>
      <c r="CW52" s="48"/>
      <c r="CX52" s="48"/>
      <c r="CY52" s="6"/>
      <c r="DA52" s="29"/>
      <c r="DB52" s="47"/>
      <c r="DC52" s="47"/>
      <c r="DD52" s="1"/>
      <c r="DE52" s="47"/>
      <c r="DF52" s="47"/>
      <c r="DG52" s="29"/>
      <c r="DH52" s="48"/>
      <c r="DI52" s="48"/>
      <c r="DL52" s="49"/>
      <c r="DM52" s="29"/>
      <c r="DN52" s="48"/>
      <c r="DO52" s="48"/>
      <c r="DQ52" s="48"/>
      <c r="DR52" s="48"/>
      <c r="DS52" s="6"/>
      <c r="DU52" s="29"/>
      <c r="DV52" s="47"/>
      <c r="DW52" s="47"/>
      <c r="DX52" s="1"/>
      <c r="DY52" s="47"/>
      <c r="DZ52" s="47"/>
      <c r="EA52" s="29"/>
      <c r="EC52" s="50"/>
      <c r="EF52" s="49"/>
      <c r="EG52" s="29"/>
      <c r="EH52" s="48"/>
      <c r="EI52" s="48"/>
      <c r="EK52" s="48"/>
      <c r="EL52" s="48"/>
      <c r="EM52" s="6"/>
      <c r="EO52" s="29"/>
      <c r="EP52" s="47"/>
      <c r="EQ52" s="47"/>
      <c r="ER52" s="1"/>
      <c r="ES52" s="47"/>
      <c r="ET52" s="47"/>
      <c r="EU52" s="29"/>
      <c r="EV52" s="48"/>
      <c r="EW52" s="48"/>
      <c r="EZ52" s="49"/>
      <c r="FA52" s="29"/>
      <c r="FB52" s="48"/>
      <c r="FC52" s="48"/>
      <c r="FE52" s="48"/>
      <c r="FF52" s="48"/>
      <c r="FG52" s="6"/>
      <c r="FI52" s="29"/>
      <c r="FJ52" s="47"/>
      <c r="FK52" s="47"/>
      <c r="FL52" s="1"/>
      <c r="FM52" s="47"/>
      <c r="FN52" s="47"/>
      <c r="FO52" s="29"/>
      <c r="FP52" s="48"/>
      <c r="FQ52" s="48"/>
      <c r="FT52" s="49"/>
      <c r="FU52" s="29"/>
      <c r="FV52" s="48"/>
      <c r="FW52" s="48"/>
      <c r="FY52" s="48"/>
      <c r="FZ52" s="48"/>
      <c r="GA52" s="19"/>
      <c r="GB52" s="52"/>
      <c r="GC52" s="52"/>
      <c r="GD52" s="53"/>
      <c r="GE52" s="1"/>
      <c r="GF52" s="54"/>
      <c r="GG52" s="53"/>
      <c r="GH52" s="1"/>
      <c r="GI52" s="55"/>
      <c r="GJ52" s="1"/>
      <c r="GK52" s="1"/>
      <c r="GL52" s="1"/>
      <c r="GM52" s="1"/>
      <c r="GN52" s="56"/>
      <c r="GO52" s="1"/>
      <c r="GP52" s="1"/>
      <c r="GQ52" s="1"/>
      <c r="GR52" s="1"/>
      <c r="GS52" s="1"/>
      <c r="GT52" s="1"/>
      <c r="GU52" s="19"/>
      <c r="GV52" s="52"/>
      <c r="GW52" s="52"/>
      <c r="GX52" s="53"/>
      <c r="GY52" s="1"/>
      <c r="GZ52" s="54"/>
      <c r="HA52" s="53"/>
      <c r="HB52" s="1"/>
      <c r="HC52" s="55"/>
      <c r="HD52" s="1"/>
      <c r="HE52" s="1"/>
      <c r="HF52" s="1"/>
      <c r="HG52" s="1"/>
      <c r="HH52" s="56"/>
      <c r="HI52" s="1"/>
      <c r="HJ52" s="1"/>
      <c r="HK52" s="1"/>
      <c r="HL52" s="1"/>
      <c r="HM52" s="1"/>
      <c r="HN52" s="1"/>
      <c r="HO52" s="19"/>
      <c r="HP52" s="52"/>
      <c r="HQ52" s="52"/>
      <c r="HR52" s="53"/>
      <c r="HS52" s="1"/>
      <c r="HT52" s="54"/>
      <c r="HU52" s="53"/>
      <c r="HV52" s="1"/>
      <c r="HW52" s="55"/>
      <c r="HX52" s="1"/>
      <c r="HY52" s="1"/>
      <c r="HZ52" s="1"/>
      <c r="IA52" s="1"/>
      <c r="IB52" s="56"/>
      <c r="IC52" s="1"/>
      <c r="ID52" s="1"/>
      <c r="IE52" s="1"/>
      <c r="IF52" s="1"/>
      <c r="IG52" s="1"/>
      <c r="IH52" s="1"/>
      <c r="II52" s="19"/>
      <c r="IJ52" s="52"/>
      <c r="IK52" s="52"/>
      <c r="IL52" s="53"/>
      <c r="IM52" s="1"/>
      <c r="IN52" s="54"/>
      <c r="IO52" s="53"/>
      <c r="IP52" s="1"/>
      <c r="IQ52" s="55"/>
      <c r="IR52" s="1"/>
      <c r="IS52" s="1"/>
      <c r="IT52" s="1"/>
      <c r="IU52" s="1"/>
      <c r="IV52" s="56"/>
      <c r="IW52" s="1"/>
      <c r="IX52" s="1"/>
      <c r="IY52" s="1"/>
      <c r="IZ52" s="1"/>
      <c r="JA52" s="1"/>
      <c r="JB52" s="1"/>
    </row>
    <row r="53" spans="1:262" s="3" customFormat="1" ht="13.5" customHeight="1">
      <c r="A53" s="46"/>
      <c r="B53" s="1"/>
      <c r="C53" s="6"/>
      <c r="E53" s="29"/>
      <c r="F53" s="47"/>
      <c r="G53" s="48"/>
      <c r="H53" s="1"/>
      <c r="I53" s="47"/>
      <c r="J53" s="48"/>
      <c r="K53" s="29"/>
      <c r="L53" s="48"/>
      <c r="M53" s="48"/>
      <c r="P53" s="49"/>
      <c r="Q53" s="29"/>
      <c r="R53" s="48"/>
      <c r="S53" s="48"/>
      <c r="U53" s="48"/>
      <c r="V53" s="48"/>
      <c r="W53" s="6"/>
      <c r="Y53" s="29"/>
      <c r="Z53" s="47"/>
      <c r="AA53" s="47"/>
      <c r="AB53" s="1"/>
      <c r="AC53" s="47"/>
      <c r="AD53" s="47"/>
      <c r="AE53" s="29"/>
      <c r="AF53" s="48"/>
      <c r="AG53" s="48"/>
      <c r="AJ53" s="49"/>
      <c r="AK53" s="29"/>
      <c r="AM53" s="48"/>
      <c r="AO53" s="48"/>
      <c r="AP53" s="48"/>
      <c r="AQ53" s="6"/>
      <c r="AS53" s="29"/>
      <c r="AT53" s="61"/>
      <c r="AU53" s="47"/>
      <c r="AV53" s="1"/>
      <c r="AW53" s="47"/>
      <c r="AX53" s="47"/>
      <c r="AY53" s="29"/>
      <c r="AZ53" s="48"/>
      <c r="BA53" s="48"/>
      <c r="BD53" s="49"/>
      <c r="BE53" s="29"/>
      <c r="BF53" s="48"/>
      <c r="BG53" s="48"/>
      <c r="BI53" s="48"/>
      <c r="BJ53" s="48"/>
      <c r="BK53" s="6"/>
      <c r="BM53" s="29"/>
      <c r="BN53" s="47"/>
      <c r="BO53" s="47"/>
      <c r="BP53" s="1"/>
      <c r="BQ53" s="47"/>
      <c r="BR53" s="47"/>
      <c r="BS53" s="29"/>
      <c r="BT53" s="48"/>
      <c r="BU53" s="48"/>
      <c r="BX53" s="49"/>
      <c r="BY53" s="29"/>
      <c r="BZ53" s="48"/>
      <c r="CA53" s="48"/>
      <c r="CC53" s="48"/>
      <c r="CD53" s="48"/>
      <c r="CE53" s="29"/>
      <c r="CG53" s="29"/>
      <c r="CH53" s="47"/>
      <c r="CI53" s="47"/>
      <c r="CJ53" s="1"/>
      <c r="CK53" s="47"/>
      <c r="CL53" s="47"/>
      <c r="CM53" s="29"/>
      <c r="CN53" s="48"/>
      <c r="CO53" s="48"/>
      <c r="CR53" s="49"/>
      <c r="CS53" s="29"/>
      <c r="CT53" s="48"/>
      <c r="CU53" s="48"/>
      <c r="CW53" s="48"/>
      <c r="CX53" s="48"/>
      <c r="CY53" s="6"/>
      <c r="DA53" s="29"/>
      <c r="DB53" s="47"/>
      <c r="DC53" s="47"/>
      <c r="DD53" s="1"/>
      <c r="DE53" s="47"/>
      <c r="DF53" s="47"/>
      <c r="DG53" s="29"/>
      <c r="DH53" s="48"/>
      <c r="DI53" s="48"/>
      <c r="DL53" s="49"/>
      <c r="DM53" s="29"/>
      <c r="DN53" s="48"/>
      <c r="DO53" s="48"/>
      <c r="DQ53" s="48"/>
      <c r="DR53" s="48"/>
      <c r="DS53" s="6"/>
      <c r="DU53" s="29"/>
      <c r="DV53" s="47"/>
      <c r="DW53" s="47"/>
      <c r="DX53" s="1"/>
      <c r="DY53" s="47"/>
      <c r="DZ53" s="47"/>
      <c r="EA53" s="29"/>
      <c r="EC53" s="50"/>
      <c r="EF53" s="49"/>
      <c r="EG53" s="29"/>
      <c r="EH53" s="48"/>
      <c r="EI53" s="48"/>
      <c r="EK53" s="48"/>
      <c r="EL53" s="48"/>
      <c r="EM53" s="6"/>
      <c r="EO53" s="29"/>
      <c r="EP53" s="47"/>
      <c r="EQ53" s="47"/>
      <c r="ER53" s="1"/>
      <c r="ES53" s="47"/>
      <c r="ET53" s="47"/>
      <c r="EU53" s="29"/>
      <c r="EV53" s="48"/>
      <c r="EW53" s="48"/>
      <c r="EZ53" s="49"/>
      <c r="FA53" s="29"/>
      <c r="FB53" s="48"/>
      <c r="FC53" s="48"/>
      <c r="FE53" s="48"/>
      <c r="FF53" s="48"/>
      <c r="FG53" s="6"/>
      <c r="FI53" s="29"/>
      <c r="FJ53" s="47"/>
      <c r="FK53" s="47"/>
      <c r="FL53" s="1"/>
      <c r="FM53" s="47"/>
      <c r="FN53" s="47"/>
      <c r="FO53" s="29"/>
      <c r="FP53" s="48"/>
      <c r="FQ53" s="48"/>
      <c r="FT53" s="49"/>
      <c r="FU53" s="29"/>
      <c r="FV53" s="48"/>
      <c r="FW53" s="48"/>
      <c r="FY53" s="48"/>
      <c r="FZ53" s="48"/>
      <c r="GA53" s="19"/>
      <c r="GB53" s="52"/>
      <c r="GC53" s="52"/>
      <c r="GD53" s="53"/>
      <c r="GE53" s="1"/>
      <c r="GF53" s="54"/>
      <c r="GG53" s="53"/>
      <c r="GH53" s="1"/>
      <c r="GI53" s="55"/>
      <c r="GJ53" s="1"/>
      <c r="GK53" s="1"/>
      <c r="GL53" s="1"/>
      <c r="GM53" s="1"/>
      <c r="GN53" s="56"/>
      <c r="GO53" s="1"/>
      <c r="GP53" s="1"/>
      <c r="GQ53" s="1"/>
      <c r="GR53" s="1"/>
      <c r="GS53" s="1"/>
      <c r="GT53" s="1"/>
      <c r="GU53" s="19"/>
      <c r="GV53" s="52"/>
      <c r="GW53" s="52"/>
      <c r="GX53" s="53"/>
      <c r="GY53" s="1"/>
      <c r="GZ53" s="54"/>
      <c r="HA53" s="53"/>
      <c r="HB53" s="1"/>
      <c r="HC53" s="55"/>
      <c r="HD53" s="1"/>
      <c r="HE53" s="1"/>
      <c r="HF53" s="1"/>
      <c r="HG53" s="1"/>
      <c r="HH53" s="56"/>
      <c r="HI53" s="1"/>
      <c r="HJ53" s="1"/>
      <c r="HK53" s="1"/>
      <c r="HL53" s="1"/>
      <c r="HM53" s="1"/>
      <c r="HN53" s="1"/>
      <c r="HO53" s="19"/>
      <c r="HP53" s="52"/>
      <c r="HQ53" s="52"/>
      <c r="HR53" s="53"/>
      <c r="HS53" s="1"/>
      <c r="HT53" s="54"/>
      <c r="HU53" s="53"/>
      <c r="HV53" s="1"/>
      <c r="HW53" s="55"/>
      <c r="HX53" s="1"/>
      <c r="HY53" s="1"/>
      <c r="HZ53" s="1"/>
      <c r="IA53" s="1"/>
      <c r="IB53" s="56"/>
      <c r="IC53" s="1"/>
      <c r="ID53" s="1"/>
      <c r="IE53" s="1"/>
      <c r="IF53" s="1"/>
      <c r="IG53" s="1"/>
      <c r="IH53" s="1"/>
      <c r="II53" s="19"/>
      <c r="IJ53" s="52"/>
      <c r="IK53" s="52"/>
      <c r="IL53" s="53"/>
      <c r="IM53" s="1"/>
      <c r="IN53" s="54"/>
      <c r="IO53" s="53"/>
      <c r="IP53" s="1"/>
      <c r="IQ53" s="55"/>
      <c r="IR53" s="1"/>
      <c r="IS53" s="1"/>
      <c r="IT53" s="1"/>
      <c r="IU53" s="1"/>
      <c r="IV53" s="56"/>
      <c r="IW53" s="1"/>
      <c r="IX53" s="1"/>
      <c r="IY53" s="1"/>
      <c r="IZ53" s="1"/>
      <c r="JA53" s="1"/>
      <c r="JB53" s="1"/>
    </row>
    <row r="54" spans="1:262" s="3" customFormat="1" ht="13.5" customHeight="1">
      <c r="A54" s="46"/>
      <c r="B54" s="1"/>
      <c r="C54" s="6"/>
      <c r="E54" s="29"/>
      <c r="F54" s="47"/>
      <c r="G54" s="48"/>
      <c r="H54" s="1"/>
      <c r="I54" s="47"/>
      <c r="J54" s="48"/>
      <c r="K54" s="29"/>
      <c r="L54" s="48"/>
      <c r="M54" s="48"/>
      <c r="P54" s="49"/>
      <c r="Q54" s="29"/>
      <c r="R54" s="48"/>
      <c r="S54" s="48"/>
      <c r="U54" s="48"/>
      <c r="V54" s="48"/>
      <c r="W54" s="6"/>
      <c r="Y54" s="29"/>
      <c r="Z54" s="47"/>
      <c r="AA54" s="47"/>
      <c r="AB54" s="1"/>
      <c r="AC54" s="47"/>
      <c r="AD54" s="47"/>
      <c r="AE54" s="29"/>
      <c r="AF54" s="48"/>
      <c r="AG54" s="48"/>
      <c r="AJ54" s="49"/>
      <c r="AK54" s="29"/>
      <c r="AM54" s="48"/>
      <c r="AO54" s="48"/>
      <c r="AP54" s="48"/>
      <c r="AQ54" s="6"/>
      <c r="AS54" s="29"/>
      <c r="AT54" s="61"/>
      <c r="AU54" s="47"/>
      <c r="AV54" s="1"/>
      <c r="AW54" s="47"/>
      <c r="AX54" s="47"/>
      <c r="AY54" s="29"/>
      <c r="AZ54" s="48"/>
      <c r="BA54" s="48"/>
      <c r="BD54" s="49"/>
      <c r="BE54" s="29"/>
      <c r="BF54" s="48"/>
      <c r="BG54" s="48"/>
      <c r="BI54" s="48"/>
      <c r="BJ54" s="48"/>
      <c r="BK54" s="6"/>
      <c r="BM54" s="29"/>
      <c r="BN54" s="47"/>
      <c r="BO54" s="47"/>
      <c r="BP54" s="1"/>
      <c r="BQ54" s="47"/>
      <c r="BR54" s="47"/>
      <c r="BS54" s="29"/>
      <c r="BT54" s="48"/>
      <c r="BU54" s="48"/>
      <c r="BX54" s="49"/>
      <c r="BY54" s="29"/>
      <c r="BZ54" s="48"/>
      <c r="CA54" s="48"/>
      <c r="CC54" s="48"/>
      <c r="CD54" s="48"/>
      <c r="CE54" s="29"/>
      <c r="CG54" s="29"/>
      <c r="CH54" s="47"/>
      <c r="CI54" s="47"/>
      <c r="CJ54" s="1"/>
      <c r="CK54" s="47"/>
      <c r="CL54" s="47"/>
      <c r="CM54" s="29"/>
      <c r="CN54" s="48"/>
      <c r="CO54" s="48"/>
      <c r="CR54" s="49"/>
      <c r="CS54" s="29"/>
      <c r="CT54" s="48"/>
      <c r="CU54" s="48"/>
      <c r="CW54" s="48"/>
      <c r="CX54" s="48"/>
      <c r="CY54" s="6"/>
      <c r="DA54" s="29"/>
      <c r="DB54" s="47"/>
      <c r="DC54" s="47"/>
      <c r="DD54" s="1"/>
      <c r="DE54" s="47"/>
      <c r="DF54" s="47"/>
      <c r="DG54" s="29"/>
      <c r="DH54" s="48"/>
      <c r="DI54" s="48"/>
      <c r="DL54" s="49"/>
      <c r="DM54" s="29"/>
      <c r="DN54" s="48"/>
      <c r="DO54" s="48"/>
      <c r="DQ54" s="48"/>
      <c r="DR54" s="48"/>
      <c r="DS54" s="6"/>
      <c r="DU54" s="29"/>
      <c r="DV54" s="47"/>
      <c r="DW54" s="47"/>
      <c r="DX54" s="1"/>
      <c r="DY54" s="47"/>
      <c r="DZ54" s="47"/>
      <c r="EA54" s="29"/>
      <c r="EC54" s="50"/>
      <c r="EF54" s="49"/>
      <c r="EG54" s="29"/>
      <c r="EH54" s="48"/>
      <c r="EI54" s="48"/>
      <c r="EK54" s="48"/>
      <c r="EL54" s="48"/>
      <c r="EM54" s="6"/>
      <c r="EO54" s="29"/>
      <c r="EP54" s="47"/>
      <c r="EQ54" s="47"/>
      <c r="ER54" s="1"/>
      <c r="ES54" s="47"/>
      <c r="ET54" s="47"/>
      <c r="EU54" s="29"/>
      <c r="EV54" s="48"/>
      <c r="EW54" s="48"/>
      <c r="EZ54" s="49"/>
      <c r="FA54" s="29"/>
      <c r="FB54" s="48"/>
      <c r="FC54" s="48"/>
      <c r="FE54" s="48"/>
      <c r="FF54" s="48"/>
      <c r="FG54" s="6"/>
      <c r="FI54" s="29"/>
      <c r="FJ54" s="47"/>
      <c r="FK54" s="47"/>
      <c r="FL54" s="1"/>
      <c r="FM54" s="47"/>
      <c r="FN54" s="47"/>
      <c r="FO54" s="29"/>
      <c r="FP54" s="48"/>
      <c r="FQ54" s="48"/>
      <c r="FT54" s="49"/>
      <c r="FU54" s="29"/>
      <c r="FV54" s="48"/>
      <c r="FW54" s="48"/>
      <c r="FY54" s="48"/>
      <c r="FZ54" s="48"/>
      <c r="GA54" s="19"/>
      <c r="GB54" s="52"/>
      <c r="GC54" s="52"/>
      <c r="GD54" s="53"/>
      <c r="GE54" s="1"/>
      <c r="GF54" s="54"/>
      <c r="GG54" s="53"/>
      <c r="GH54" s="1"/>
      <c r="GI54" s="55"/>
      <c r="GJ54" s="1"/>
      <c r="GK54" s="1"/>
      <c r="GL54" s="1"/>
      <c r="GM54" s="1"/>
      <c r="GN54" s="56"/>
      <c r="GO54" s="1"/>
      <c r="GP54" s="1"/>
      <c r="GQ54" s="1"/>
      <c r="GR54" s="1"/>
      <c r="GS54" s="1"/>
      <c r="GT54" s="1"/>
      <c r="GU54" s="19"/>
      <c r="GV54" s="52"/>
      <c r="GW54" s="52"/>
      <c r="GX54" s="53"/>
      <c r="GY54" s="1"/>
      <c r="GZ54" s="54"/>
      <c r="HA54" s="53"/>
      <c r="HB54" s="1"/>
      <c r="HC54" s="55"/>
      <c r="HD54" s="1"/>
      <c r="HE54" s="1"/>
      <c r="HF54" s="1"/>
      <c r="HG54" s="1"/>
      <c r="HH54" s="56"/>
      <c r="HI54" s="1"/>
      <c r="HJ54" s="1"/>
      <c r="HK54" s="1"/>
      <c r="HL54" s="1"/>
      <c r="HM54" s="1"/>
      <c r="HN54" s="1"/>
      <c r="HO54" s="19"/>
      <c r="HP54" s="52"/>
      <c r="HQ54" s="52"/>
      <c r="HR54" s="53"/>
      <c r="HS54" s="1"/>
      <c r="HT54" s="54"/>
      <c r="HU54" s="53"/>
      <c r="HV54" s="1"/>
      <c r="HW54" s="55"/>
      <c r="HX54" s="1"/>
      <c r="HY54" s="1"/>
      <c r="HZ54" s="1"/>
      <c r="IA54" s="1"/>
      <c r="IB54" s="56"/>
      <c r="IC54" s="1"/>
      <c r="ID54" s="1"/>
      <c r="IE54" s="1"/>
      <c r="IF54" s="1"/>
      <c r="IG54" s="1"/>
      <c r="IH54" s="1"/>
      <c r="II54" s="19"/>
      <c r="IJ54" s="52"/>
      <c r="IK54" s="52"/>
      <c r="IL54" s="53"/>
      <c r="IM54" s="1"/>
      <c r="IN54" s="54"/>
      <c r="IO54" s="53"/>
      <c r="IP54" s="1"/>
      <c r="IQ54" s="55"/>
      <c r="IR54" s="1"/>
      <c r="IS54" s="1"/>
      <c r="IT54" s="1"/>
      <c r="IU54" s="1"/>
      <c r="IV54" s="56"/>
      <c r="IW54" s="1"/>
      <c r="IX54" s="1"/>
      <c r="IY54" s="1"/>
      <c r="IZ54" s="1"/>
      <c r="JA54" s="1"/>
      <c r="JB54" s="1"/>
    </row>
    <row r="55" spans="1:262" s="3" customFormat="1" ht="13.5" customHeight="1">
      <c r="A55" s="46"/>
      <c r="B55" s="1"/>
      <c r="C55" s="6"/>
      <c r="E55" s="29"/>
      <c r="F55" s="47"/>
      <c r="G55" s="48"/>
      <c r="H55" s="1"/>
      <c r="I55" s="47"/>
      <c r="J55" s="48"/>
      <c r="K55" s="29"/>
      <c r="L55" s="48"/>
      <c r="M55" s="48"/>
      <c r="P55" s="49"/>
      <c r="Q55" s="29"/>
      <c r="R55" s="48"/>
      <c r="S55" s="48"/>
      <c r="U55" s="48"/>
      <c r="V55" s="48"/>
      <c r="W55" s="6"/>
      <c r="Y55" s="29"/>
      <c r="Z55" s="47"/>
      <c r="AA55" s="47"/>
      <c r="AB55" s="1"/>
      <c r="AC55" s="47"/>
      <c r="AD55" s="47"/>
      <c r="AE55" s="29"/>
      <c r="AF55" s="48"/>
      <c r="AG55" s="48"/>
      <c r="AJ55" s="49"/>
      <c r="AK55" s="29"/>
      <c r="AM55" s="48"/>
      <c r="AO55" s="48"/>
      <c r="AP55" s="48"/>
      <c r="AQ55" s="6"/>
      <c r="AS55" s="29"/>
      <c r="AT55" s="61"/>
      <c r="AU55" s="47"/>
      <c r="AV55" s="1"/>
      <c r="AW55" s="47"/>
      <c r="AX55" s="47"/>
      <c r="AY55" s="29"/>
      <c r="AZ55" s="48"/>
      <c r="BA55" s="48"/>
      <c r="BD55" s="49"/>
      <c r="BE55" s="29"/>
      <c r="BF55" s="48"/>
      <c r="BG55" s="48"/>
      <c r="BI55" s="48"/>
      <c r="BJ55" s="48"/>
      <c r="BK55" s="6"/>
      <c r="BM55" s="29"/>
      <c r="BN55" s="47"/>
      <c r="BO55" s="47"/>
      <c r="BP55" s="1"/>
      <c r="BQ55" s="47"/>
      <c r="BR55" s="47"/>
      <c r="BS55" s="29"/>
      <c r="BT55" s="48"/>
      <c r="BU55" s="48"/>
      <c r="BX55" s="49"/>
      <c r="BY55" s="29"/>
      <c r="BZ55" s="48"/>
      <c r="CA55" s="48"/>
      <c r="CC55" s="48"/>
      <c r="CD55" s="48"/>
      <c r="CE55" s="29"/>
      <c r="CG55" s="29"/>
      <c r="CH55" s="47"/>
      <c r="CI55" s="47"/>
      <c r="CJ55" s="1"/>
      <c r="CK55" s="47"/>
      <c r="CL55" s="47"/>
      <c r="CM55" s="29"/>
      <c r="CN55" s="48"/>
      <c r="CO55" s="48"/>
      <c r="CR55" s="49"/>
      <c r="CS55" s="29"/>
      <c r="CT55" s="48"/>
      <c r="CU55" s="48"/>
      <c r="CW55" s="48"/>
      <c r="CX55" s="48"/>
      <c r="CY55" s="6"/>
      <c r="DA55" s="29"/>
      <c r="DB55" s="47"/>
      <c r="DC55" s="47"/>
      <c r="DD55" s="1"/>
      <c r="DE55" s="47"/>
      <c r="DF55" s="47"/>
      <c r="DG55" s="29"/>
      <c r="DH55" s="48"/>
      <c r="DI55" s="48"/>
      <c r="DL55" s="49"/>
      <c r="DM55" s="29"/>
      <c r="DN55" s="48"/>
      <c r="DO55" s="48"/>
      <c r="DQ55" s="48"/>
      <c r="DR55" s="48"/>
      <c r="DS55" s="6"/>
      <c r="DU55" s="29"/>
      <c r="DV55" s="47"/>
      <c r="DW55" s="47"/>
      <c r="DX55" s="1"/>
      <c r="DY55" s="47"/>
      <c r="DZ55" s="47"/>
      <c r="EA55" s="29"/>
      <c r="EC55" s="50"/>
      <c r="EF55" s="49"/>
      <c r="EG55" s="29"/>
      <c r="EH55" s="48"/>
      <c r="EI55" s="48"/>
      <c r="EK55" s="48"/>
      <c r="EL55" s="48"/>
      <c r="EM55" s="6"/>
      <c r="EO55" s="29"/>
      <c r="EP55" s="47"/>
      <c r="EQ55" s="47"/>
      <c r="ER55" s="1"/>
      <c r="ES55" s="47"/>
      <c r="ET55" s="47"/>
      <c r="EU55" s="29"/>
      <c r="EV55" s="48"/>
      <c r="EW55" s="48"/>
      <c r="EZ55" s="49"/>
      <c r="FA55" s="29"/>
      <c r="FB55" s="48"/>
      <c r="FC55" s="48"/>
      <c r="FE55" s="48"/>
      <c r="FF55" s="48"/>
      <c r="FG55" s="6"/>
      <c r="FI55" s="29"/>
      <c r="FJ55" s="47"/>
      <c r="FK55" s="47"/>
      <c r="FL55" s="1"/>
      <c r="FM55" s="47"/>
      <c r="FN55" s="47"/>
      <c r="FO55" s="29"/>
      <c r="FP55" s="48"/>
      <c r="FQ55" s="48"/>
      <c r="FT55" s="49"/>
      <c r="FU55" s="29"/>
      <c r="FV55" s="48"/>
      <c r="FW55" s="48"/>
      <c r="FY55" s="48"/>
      <c r="FZ55" s="48"/>
      <c r="GA55" s="19"/>
      <c r="GB55" s="52"/>
      <c r="GC55" s="52"/>
      <c r="GD55" s="53"/>
      <c r="GE55" s="1"/>
      <c r="GF55" s="54"/>
      <c r="GG55" s="53"/>
      <c r="GH55" s="1"/>
      <c r="GI55" s="55"/>
      <c r="GJ55" s="1"/>
      <c r="GK55" s="1"/>
      <c r="GL55" s="1"/>
      <c r="GM55" s="1"/>
      <c r="GN55" s="56"/>
      <c r="GO55" s="1"/>
      <c r="GP55" s="1"/>
      <c r="GQ55" s="1"/>
      <c r="GR55" s="1"/>
      <c r="GS55" s="1"/>
      <c r="GT55" s="1"/>
      <c r="GU55" s="19"/>
      <c r="GV55" s="52"/>
      <c r="GW55" s="52"/>
      <c r="GX55" s="53"/>
      <c r="GY55" s="1"/>
      <c r="GZ55" s="54"/>
      <c r="HA55" s="53"/>
      <c r="HB55" s="1"/>
      <c r="HC55" s="55"/>
      <c r="HD55" s="1"/>
      <c r="HE55" s="1"/>
      <c r="HF55" s="1"/>
      <c r="HG55" s="1"/>
      <c r="HH55" s="56"/>
      <c r="HI55" s="1"/>
      <c r="HJ55" s="1"/>
      <c r="HK55" s="1"/>
      <c r="HL55" s="1"/>
      <c r="HM55" s="1"/>
      <c r="HN55" s="1"/>
      <c r="HO55" s="19"/>
      <c r="HP55" s="52"/>
      <c r="HQ55" s="52"/>
      <c r="HR55" s="53"/>
      <c r="HS55" s="1"/>
      <c r="HT55" s="54"/>
      <c r="HU55" s="53"/>
      <c r="HV55" s="1"/>
      <c r="HW55" s="55"/>
      <c r="HX55" s="1"/>
      <c r="HY55" s="1"/>
      <c r="HZ55" s="1"/>
      <c r="IA55" s="1"/>
      <c r="IB55" s="56"/>
      <c r="IC55" s="1"/>
      <c r="ID55" s="1"/>
      <c r="IE55" s="1"/>
      <c r="IF55" s="1"/>
      <c r="IG55" s="1"/>
      <c r="IH55" s="1"/>
      <c r="II55" s="19"/>
      <c r="IJ55" s="52"/>
      <c r="IK55" s="52"/>
      <c r="IL55" s="53"/>
      <c r="IM55" s="1"/>
      <c r="IN55" s="54"/>
      <c r="IO55" s="53"/>
      <c r="IP55" s="1"/>
      <c r="IQ55" s="55"/>
      <c r="IR55" s="1"/>
      <c r="IS55" s="1"/>
      <c r="IT55" s="1"/>
      <c r="IU55" s="1"/>
      <c r="IV55" s="56"/>
      <c r="IW55" s="1"/>
      <c r="IX55" s="1"/>
      <c r="IY55" s="1"/>
      <c r="IZ55" s="1"/>
      <c r="JA55" s="1"/>
      <c r="JB55" s="1"/>
    </row>
    <row r="56" spans="1:262" s="3" customFormat="1" ht="13.5" customHeight="1">
      <c r="A56" s="46"/>
      <c r="B56" s="1"/>
      <c r="C56" s="6"/>
      <c r="E56" s="29"/>
      <c r="F56" s="47"/>
      <c r="G56" s="48"/>
      <c r="H56" s="1"/>
      <c r="I56" s="47"/>
      <c r="J56" s="48"/>
      <c r="K56" s="29"/>
      <c r="L56" s="48"/>
      <c r="M56" s="48"/>
      <c r="P56" s="49"/>
      <c r="Q56" s="29"/>
      <c r="R56" s="48"/>
      <c r="S56" s="48"/>
      <c r="U56" s="48"/>
      <c r="V56" s="48"/>
      <c r="W56" s="6"/>
      <c r="Y56" s="29"/>
      <c r="Z56" s="47"/>
      <c r="AA56" s="47"/>
      <c r="AB56" s="1"/>
      <c r="AC56" s="47"/>
      <c r="AD56" s="47"/>
      <c r="AE56" s="29"/>
      <c r="AF56" s="48"/>
      <c r="AG56" s="48"/>
      <c r="AJ56" s="49"/>
      <c r="AK56" s="29"/>
      <c r="AM56" s="48"/>
      <c r="AO56" s="48"/>
      <c r="AP56" s="48"/>
      <c r="AQ56" s="6"/>
      <c r="AS56" s="29"/>
      <c r="AT56" s="47"/>
      <c r="AU56" s="47"/>
      <c r="AV56" s="1"/>
      <c r="AW56" s="47"/>
      <c r="AX56" s="47"/>
      <c r="AY56" s="29"/>
      <c r="AZ56" s="48"/>
      <c r="BA56" s="48"/>
      <c r="BD56" s="49"/>
      <c r="BE56" s="29"/>
      <c r="BF56" s="48"/>
      <c r="BG56" s="48"/>
      <c r="BI56" s="48"/>
      <c r="BJ56" s="48"/>
      <c r="BK56" s="6"/>
      <c r="BM56" s="29"/>
      <c r="BN56" s="47"/>
      <c r="BO56" s="47"/>
      <c r="BP56" s="1"/>
      <c r="BQ56" s="47"/>
      <c r="BR56" s="47"/>
      <c r="BS56" s="29"/>
      <c r="BT56" s="48"/>
      <c r="BU56" s="48"/>
      <c r="BX56" s="49"/>
      <c r="BY56" s="29"/>
      <c r="BZ56" s="48"/>
      <c r="CA56" s="48"/>
      <c r="CC56" s="48"/>
      <c r="CD56" s="48"/>
      <c r="CE56" s="29"/>
      <c r="CG56" s="29"/>
      <c r="CH56" s="47"/>
      <c r="CI56" s="47"/>
      <c r="CJ56" s="1"/>
      <c r="CK56" s="47"/>
      <c r="CL56" s="47"/>
      <c r="CM56" s="29"/>
      <c r="CN56" s="48"/>
      <c r="CO56" s="48"/>
      <c r="CR56" s="49"/>
      <c r="CS56" s="29"/>
      <c r="CT56" s="48"/>
      <c r="CU56" s="48"/>
      <c r="CW56" s="48"/>
      <c r="CX56" s="48"/>
      <c r="CY56" s="6"/>
      <c r="DA56" s="29"/>
      <c r="DB56" s="47"/>
      <c r="DC56" s="47"/>
      <c r="DD56" s="1"/>
      <c r="DE56" s="47"/>
      <c r="DF56" s="47"/>
      <c r="DG56" s="29"/>
      <c r="DH56" s="48"/>
      <c r="DI56" s="48"/>
      <c r="DL56" s="49"/>
      <c r="DM56" s="29"/>
      <c r="DN56" s="48"/>
      <c r="DO56" s="48"/>
      <c r="DQ56" s="48"/>
      <c r="DR56" s="48"/>
      <c r="DS56" s="6"/>
      <c r="DU56" s="29"/>
      <c r="DV56" s="47"/>
      <c r="DW56" s="47"/>
      <c r="DX56" s="1"/>
      <c r="DY56" s="47"/>
      <c r="DZ56" s="47"/>
      <c r="EA56" s="29"/>
      <c r="EC56" s="50"/>
      <c r="EF56" s="49"/>
      <c r="EG56" s="29"/>
      <c r="EH56" s="48"/>
      <c r="EI56" s="48"/>
      <c r="EK56" s="48"/>
      <c r="EL56" s="48"/>
      <c r="EM56" s="6"/>
      <c r="EO56" s="29"/>
      <c r="EP56" s="47"/>
      <c r="EQ56" s="47"/>
      <c r="ER56" s="1"/>
      <c r="ES56" s="47"/>
      <c r="ET56" s="47"/>
      <c r="EU56" s="29"/>
      <c r="EV56" s="48"/>
      <c r="EW56" s="48"/>
      <c r="EZ56" s="49"/>
      <c r="FA56" s="29"/>
      <c r="FB56" s="48"/>
      <c r="FC56" s="48"/>
      <c r="FE56" s="48"/>
      <c r="FF56" s="48"/>
      <c r="FG56" s="6"/>
      <c r="FI56" s="29"/>
      <c r="FJ56" s="47"/>
      <c r="FK56" s="47"/>
      <c r="FL56" s="1"/>
      <c r="FM56" s="47"/>
      <c r="FN56" s="47"/>
      <c r="FO56" s="29"/>
      <c r="FP56" s="48"/>
      <c r="FQ56" s="48"/>
      <c r="FT56" s="49"/>
      <c r="FU56" s="29"/>
      <c r="FV56" s="48"/>
      <c r="FW56" s="48"/>
      <c r="FY56" s="48"/>
      <c r="FZ56" s="48"/>
      <c r="GA56" s="19"/>
      <c r="GB56" s="52"/>
      <c r="GC56" s="52"/>
      <c r="GD56" s="58"/>
      <c r="GE56" s="1"/>
      <c r="GF56" s="52"/>
      <c r="GG56" s="53"/>
      <c r="GH56" s="1"/>
      <c r="GI56" s="55"/>
      <c r="GJ56" s="1"/>
      <c r="GK56" s="1"/>
      <c r="GL56" s="1"/>
      <c r="GM56" s="1"/>
      <c r="GN56" s="56"/>
      <c r="GO56" s="1"/>
      <c r="GP56" s="1"/>
      <c r="GQ56" s="1"/>
      <c r="GR56" s="1"/>
      <c r="GS56" s="1"/>
      <c r="GT56" s="1"/>
      <c r="GU56" s="19"/>
      <c r="GV56" s="52"/>
      <c r="GW56" s="52"/>
      <c r="GX56" s="58"/>
      <c r="GY56" s="1"/>
      <c r="GZ56" s="52"/>
      <c r="HA56" s="53"/>
      <c r="HB56" s="1"/>
      <c r="HC56" s="55"/>
      <c r="HD56" s="1"/>
      <c r="HE56" s="1"/>
      <c r="HF56" s="1"/>
      <c r="HG56" s="1"/>
      <c r="HH56" s="56"/>
      <c r="HI56" s="1"/>
      <c r="HJ56" s="1"/>
      <c r="HK56" s="1"/>
      <c r="HL56" s="1"/>
      <c r="HM56" s="1"/>
      <c r="HN56" s="1"/>
      <c r="HO56" s="19"/>
      <c r="HP56" s="52"/>
      <c r="HQ56" s="52"/>
      <c r="HR56" s="58"/>
      <c r="HS56" s="1"/>
      <c r="HT56" s="52"/>
      <c r="HU56" s="53"/>
      <c r="HV56" s="1"/>
      <c r="HW56" s="55"/>
      <c r="HX56" s="1"/>
      <c r="HY56" s="1"/>
      <c r="HZ56" s="1"/>
      <c r="IA56" s="1"/>
      <c r="IB56" s="56"/>
      <c r="IC56" s="1"/>
      <c r="ID56" s="1"/>
      <c r="IE56" s="1"/>
      <c r="IF56" s="1"/>
      <c r="IG56" s="1"/>
      <c r="IH56" s="1"/>
      <c r="II56" s="19"/>
      <c r="IJ56" s="52"/>
      <c r="IK56" s="52"/>
      <c r="IL56" s="58"/>
      <c r="IM56" s="1"/>
      <c r="IN56" s="52"/>
      <c r="IO56" s="53"/>
      <c r="IP56" s="1"/>
      <c r="IQ56" s="55"/>
      <c r="IR56" s="1"/>
      <c r="IS56" s="1"/>
      <c r="IT56" s="1"/>
      <c r="IU56" s="1"/>
      <c r="IV56" s="56"/>
      <c r="IW56" s="1"/>
      <c r="IX56" s="1"/>
      <c r="IY56" s="1"/>
      <c r="IZ56" s="1"/>
      <c r="JA56" s="1"/>
      <c r="JB56" s="1"/>
    </row>
    <row r="57" spans="1:262" s="3" customFormat="1" ht="13.5" customHeight="1">
      <c r="A57" s="46"/>
      <c r="B57" s="1"/>
      <c r="C57" s="6"/>
      <c r="E57" s="29"/>
      <c r="F57" s="47"/>
      <c r="G57" s="48"/>
      <c r="H57" s="1"/>
      <c r="I57" s="47"/>
      <c r="J57" s="48"/>
      <c r="K57" s="29"/>
      <c r="L57" s="48"/>
      <c r="M57" s="48"/>
      <c r="P57" s="49"/>
      <c r="Q57" s="29"/>
      <c r="R57" s="48"/>
      <c r="S57" s="48"/>
      <c r="U57" s="48"/>
      <c r="V57" s="48"/>
      <c r="W57" s="6"/>
      <c r="Y57" s="29"/>
      <c r="Z57" s="47"/>
      <c r="AA57" s="47"/>
      <c r="AB57" s="1"/>
      <c r="AC57" s="47"/>
      <c r="AD57" s="47"/>
      <c r="AE57" s="29"/>
      <c r="AF57" s="48"/>
      <c r="AG57" s="48"/>
      <c r="AJ57" s="49"/>
      <c r="AK57" s="29"/>
      <c r="AM57" s="48"/>
      <c r="AO57" s="48"/>
      <c r="AP57" s="48"/>
      <c r="AQ57" s="6"/>
      <c r="AS57" s="29"/>
      <c r="AT57" s="47"/>
      <c r="AU57" s="47"/>
      <c r="AV57" s="1"/>
      <c r="AW57" s="47"/>
      <c r="AX57" s="47"/>
      <c r="AY57" s="29"/>
      <c r="AZ57" s="48"/>
      <c r="BA57" s="48"/>
      <c r="BD57" s="49"/>
      <c r="BE57" s="29"/>
      <c r="BF57" s="48"/>
      <c r="BG57" s="48"/>
      <c r="BI57" s="48"/>
      <c r="BJ57" s="48"/>
      <c r="BK57" s="6"/>
      <c r="BM57" s="29"/>
      <c r="BN57" s="47"/>
      <c r="BO57" s="47"/>
      <c r="BP57" s="1"/>
      <c r="BQ57" s="47"/>
      <c r="BR57" s="47"/>
      <c r="BS57" s="29"/>
      <c r="BT57" s="48"/>
      <c r="BU57" s="48"/>
      <c r="BX57" s="49"/>
      <c r="BY57" s="29"/>
      <c r="BZ57" s="48"/>
      <c r="CA57" s="48"/>
      <c r="CC57" s="48"/>
      <c r="CD57" s="48"/>
      <c r="CE57" s="29"/>
      <c r="CG57" s="29"/>
      <c r="CH57" s="47"/>
      <c r="CI57" s="47"/>
      <c r="CJ57" s="1"/>
      <c r="CK57" s="47"/>
      <c r="CL57" s="47"/>
      <c r="CM57" s="29"/>
      <c r="CN57" s="48"/>
      <c r="CO57" s="48"/>
      <c r="CR57" s="49"/>
      <c r="CS57" s="29"/>
      <c r="CT57" s="48"/>
      <c r="CU57" s="48"/>
      <c r="CW57" s="48"/>
      <c r="CX57" s="48"/>
      <c r="CY57" s="6"/>
      <c r="DA57" s="29"/>
      <c r="DB57" s="47"/>
      <c r="DC57" s="47"/>
      <c r="DD57" s="1"/>
      <c r="DE57" s="47"/>
      <c r="DF57" s="47"/>
      <c r="DG57" s="29"/>
      <c r="DH57" s="48"/>
      <c r="DI57" s="48"/>
      <c r="DL57" s="49"/>
      <c r="DM57" s="29"/>
      <c r="DN57" s="48"/>
      <c r="DO57" s="48"/>
      <c r="DQ57" s="48"/>
      <c r="DR57" s="48"/>
      <c r="DS57" s="6"/>
      <c r="DU57" s="29"/>
      <c r="DV57" s="47"/>
      <c r="DW57" s="47"/>
      <c r="DX57" s="1"/>
      <c r="DY57" s="47"/>
      <c r="DZ57" s="47"/>
      <c r="EA57" s="29"/>
      <c r="EC57" s="50"/>
      <c r="EF57" s="49"/>
      <c r="EG57" s="29"/>
      <c r="EH57" s="48"/>
      <c r="EI57" s="48"/>
      <c r="EK57" s="48"/>
      <c r="EL57" s="48"/>
      <c r="EM57" s="6"/>
      <c r="EO57" s="29"/>
      <c r="EP57" s="47"/>
      <c r="EQ57" s="47"/>
      <c r="ER57" s="1"/>
      <c r="ES57" s="47"/>
      <c r="ET57" s="47"/>
      <c r="EU57" s="29"/>
      <c r="EV57" s="48"/>
      <c r="EW57" s="48"/>
      <c r="EZ57" s="49"/>
      <c r="FA57" s="29"/>
      <c r="FB57" s="48"/>
      <c r="FC57" s="48"/>
      <c r="FE57" s="48"/>
      <c r="FF57" s="48"/>
      <c r="FG57" s="6"/>
      <c r="FI57" s="29"/>
      <c r="FJ57" s="47"/>
      <c r="FK57" s="47"/>
      <c r="FL57" s="1"/>
      <c r="FM57" s="47"/>
      <c r="FN57" s="47"/>
      <c r="FO57" s="29"/>
      <c r="FP57" s="48"/>
      <c r="FQ57" s="48"/>
      <c r="FT57" s="49"/>
      <c r="FU57" s="29"/>
      <c r="FV57" s="48"/>
      <c r="FW57" s="48"/>
      <c r="FY57" s="48"/>
      <c r="FZ57" s="48"/>
      <c r="GA57" s="19"/>
      <c r="GB57" s="52"/>
      <c r="GC57" s="52"/>
      <c r="GD57" s="58"/>
      <c r="GE57" s="1"/>
      <c r="GF57" s="52"/>
      <c r="GG57" s="53"/>
      <c r="GH57" s="1"/>
      <c r="GI57" s="55"/>
      <c r="GJ57" s="1"/>
      <c r="GK57" s="1"/>
      <c r="GL57" s="1"/>
      <c r="GM57" s="1"/>
      <c r="GN57" s="56"/>
      <c r="GO57" s="1"/>
      <c r="GP57" s="1"/>
      <c r="GQ57" s="1"/>
      <c r="GR57" s="1"/>
      <c r="GS57" s="1"/>
      <c r="GT57" s="1"/>
      <c r="GU57" s="19"/>
      <c r="GV57" s="52"/>
      <c r="GW57" s="52"/>
      <c r="GX57" s="58"/>
      <c r="GY57" s="1"/>
      <c r="GZ57" s="52"/>
      <c r="HA57" s="53"/>
      <c r="HB57" s="1"/>
      <c r="HC57" s="55"/>
      <c r="HD57" s="1"/>
      <c r="HE57" s="1"/>
      <c r="HF57" s="1"/>
      <c r="HG57" s="1"/>
      <c r="HH57" s="56"/>
      <c r="HI57" s="1"/>
      <c r="HJ57" s="1"/>
      <c r="HK57" s="1"/>
      <c r="HL57" s="1"/>
      <c r="HM57" s="1"/>
      <c r="HN57" s="1"/>
      <c r="HO57" s="19"/>
      <c r="HP57" s="52"/>
      <c r="HQ57" s="52"/>
      <c r="HR57" s="58"/>
      <c r="HS57" s="1"/>
      <c r="HT57" s="52"/>
      <c r="HU57" s="53"/>
      <c r="HV57" s="1"/>
      <c r="HW57" s="55"/>
      <c r="HX57" s="1"/>
      <c r="HY57" s="1"/>
      <c r="HZ57" s="1"/>
      <c r="IA57" s="1"/>
      <c r="IB57" s="56"/>
      <c r="IC57" s="1"/>
      <c r="ID57" s="1"/>
      <c r="IE57" s="1"/>
      <c r="IF57" s="1"/>
      <c r="IG57" s="1"/>
      <c r="IH57" s="1"/>
      <c r="II57" s="19"/>
      <c r="IJ57" s="52"/>
      <c r="IK57" s="52"/>
      <c r="IL57" s="58"/>
      <c r="IM57" s="1"/>
      <c r="IN57" s="52"/>
      <c r="IO57" s="53"/>
      <c r="IP57" s="1"/>
      <c r="IQ57" s="55"/>
      <c r="IR57" s="1"/>
      <c r="IS57" s="1"/>
      <c r="IT57" s="1"/>
      <c r="IU57" s="1"/>
      <c r="IV57" s="56"/>
      <c r="IW57" s="1"/>
      <c r="IX57" s="1"/>
      <c r="IY57" s="1"/>
      <c r="IZ57" s="1"/>
      <c r="JA57" s="1"/>
      <c r="JB57" s="1"/>
    </row>
    <row r="58" spans="1:262" s="3" customFormat="1" ht="13.5" customHeight="1">
      <c r="A58" s="46"/>
      <c r="B58" s="1"/>
      <c r="C58" s="6"/>
      <c r="E58" s="29"/>
      <c r="F58" s="47"/>
      <c r="G58" s="48"/>
      <c r="H58" s="1"/>
      <c r="I58" s="47"/>
      <c r="J58" s="48"/>
      <c r="K58" s="29"/>
      <c r="L58" s="48"/>
      <c r="M58" s="48"/>
      <c r="P58" s="49"/>
      <c r="Q58" s="29"/>
      <c r="R58" s="48"/>
      <c r="S58" s="48"/>
      <c r="U58" s="48"/>
      <c r="V58" s="48"/>
      <c r="W58" s="6"/>
      <c r="Y58" s="29"/>
      <c r="Z58" s="47"/>
      <c r="AA58" s="47"/>
      <c r="AB58" s="1"/>
      <c r="AC58" s="47"/>
      <c r="AD58" s="47"/>
      <c r="AE58" s="29"/>
      <c r="AF58" s="48"/>
      <c r="AG58" s="48"/>
      <c r="AJ58" s="49"/>
      <c r="AK58" s="29"/>
      <c r="AM58" s="48"/>
      <c r="AO58" s="48"/>
      <c r="AP58" s="48"/>
      <c r="AQ58" s="6"/>
      <c r="AS58" s="29"/>
      <c r="AT58" s="47"/>
      <c r="AU58" s="47"/>
      <c r="AV58" s="1"/>
      <c r="AW58" s="47"/>
      <c r="AX58" s="47"/>
      <c r="AY58" s="29"/>
      <c r="AZ58" s="48"/>
      <c r="BA58" s="48"/>
      <c r="BD58" s="49"/>
      <c r="BE58" s="29"/>
      <c r="BF58" s="48"/>
      <c r="BG58" s="48"/>
      <c r="BI58" s="48"/>
      <c r="BJ58" s="48"/>
      <c r="BK58" s="6"/>
      <c r="BM58" s="29"/>
      <c r="BN58" s="47"/>
      <c r="BO58" s="47"/>
      <c r="BP58" s="1"/>
      <c r="BQ58" s="47"/>
      <c r="BR58" s="47"/>
      <c r="BS58" s="29"/>
      <c r="BT58" s="48"/>
      <c r="BU58" s="48"/>
      <c r="BX58" s="49"/>
      <c r="BY58" s="29"/>
      <c r="BZ58" s="48"/>
      <c r="CA58" s="48"/>
      <c r="CC58" s="48"/>
      <c r="CD58" s="48"/>
      <c r="CE58" s="29"/>
      <c r="CG58" s="29"/>
      <c r="CH58" s="47"/>
      <c r="CI58" s="47"/>
      <c r="CJ58" s="1"/>
      <c r="CK58" s="47"/>
      <c r="CL58" s="47"/>
      <c r="CM58" s="29"/>
      <c r="CN58" s="48"/>
      <c r="CO58" s="48"/>
      <c r="CR58" s="49"/>
      <c r="CS58" s="29"/>
      <c r="CT58" s="48"/>
      <c r="CU58" s="48"/>
      <c r="CW58" s="48"/>
      <c r="CX58" s="48"/>
      <c r="CY58" s="6"/>
      <c r="DA58" s="29"/>
      <c r="DB58" s="47"/>
      <c r="DC58" s="47"/>
      <c r="DD58" s="1"/>
      <c r="DE58" s="47"/>
      <c r="DF58" s="47"/>
      <c r="DG58" s="29"/>
      <c r="DH58" s="48"/>
      <c r="DI58" s="48"/>
      <c r="DL58" s="49"/>
      <c r="DM58" s="29"/>
      <c r="DN58" s="48"/>
      <c r="DO58" s="48"/>
      <c r="DQ58" s="48"/>
      <c r="DR58" s="48"/>
      <c r="DS58" s="6"/>
      <c r="DU58" s="29"/>
      <c r="DV58" s="47"/>
      <c r="DW58" s="47"/>
      <c r="DX58" s="1"/>
      <c r="DY58" s="47"/>
      <c r="DZ58" s="47"/>
      <c r="EA58" s="29"/>
      <c r="EC58" s="50"/>
      <c r="EF58" s="49"/>
      <c r="EG58" s="29"/>
      <c r="EH58" s="48"/>
      <c r="EI58" s="48"/>
      <c r="EK58" s="48"/>
      <c r="EL58" s="48"/>
      <c r="EM58" s="6"/>
      <c r="EO58" s="29"/>
      <c r="EP58" s="47"/>
      <c r="EQ58" s="47"/>
      <c r="ER58" s="1"/>
      <c r="ES58" s="47"/>
      <c r="ET58" s="47"/>
      <c r="EU58" s="29"/>
      <c r="EV58" s="48"/>
      <c r="EW58" s="48"/>
      <c r="EZ58" s="49"/>
      <c r="FA58" s="29"/>
      <c r="FB58" s="48"/>
      <c r="FC58" s="48"/>
      <c r="FE58" s="48"/>
      <c r="FF58" s="48"/>
      <c r="FG58" s="6"/>
      <c r="FI58" s="29"/>
      <c r="FJ58" s="47"/>
      <c r="FK58" s="47"/>
      <c r="FL58" s="1"/>
      <c r="FM58" s="47"/>
      <c r="FN58" s="47"/>
      <c r="FO58" s="29"/>
      <c r="FP58" s="48"/>
      <c r="FQ58" s="48"/>
      <c r="FT58" s="49"/>
      <c r="FU58" s="29"/>
      <c r="FV58" s="48"/>
      <c r="FW58" s="48"/>
      <c r="FY58" s="48"/>
      <c r="FZ58" s="48"/>
      <c r="GA58" s="59"/>
      <c r="GB58" s="52"/>
      <c r="GC58" s="53"/>
      <c r="GD58" s="54"/>
      <c r="GE58" s="53"/>
      <c r="GF58" s="52"/>
      <c r="GG58" s="53"/>
      <c r="GH58" s="53"/>
      <c r="GI58" s="60"/>
      <c r="GJ58" s="53"/>
      <c r="GN58" s="49"/>
      <c r="GS58" s="54"/>
      <c r="GT58" s="53"/>
      <c r="GU58" s="59"/>
      <c r="GV58" s="52"/>
      <c r="GW58" s="53"/>
      <c r="GX58" s="54"/>
      <c r="GY58" s="53"/>
      <c r="GZ58" s="52"/>
      <c r="HA58" s="53"/>
      <c r="HB58" s="53"/>
      <c r="HC58" s="60"/>
      <c r="HD58" s="53"/>
      <c r="HH58" s="49"/>
      <c r="HM58" s="54"/>
      <c r="HN58" s="53"/>
      <c r="HO58" s="59"/>
      <c r="HP58" s="52"/>
      <c r="HQ58" s="53"/>
      <c r="HR58" s="54"/>
      <c r="HS58" s="53"/>
      <c r="HT58" s="52"/>
      <c r="HU58" s="53"/>
      <c r="HV58" s="53"/>
      <c r="HW58" s="60"/>
      <c r="HX58" s="53"/>
      <c r="IB58" s="49"/>
      <c r="IG58" s="54"/>
      <c r="IH58" s="53"/>
      <c r="II58" s="59"/>
      <c r="IJ58" s="52"/>
      <c r="IK58" s="53"/>
      <c r="IL58" s="54"/>
      <c r="IM58" s="53"/>
      <c r="IN58" s="52"/>
      <c r="IO58" s="53"/>
      <c r="IP58" s="53"/>
      <c r="IQ58" s="60"/>
      <c r="IR58" s="53"/>
      <c r="IV58" s="49"/>
      <c r="JA58" s="54"/>
      <c r="JB58" s="53"/>
    </row>
    <row r="59" spans="1:262" s="3" customFormat="1" ht="13.5" customHeight="1">
      <c r="A59" s="46"/>
      <c r="B59" s="1"/>
      <c r="C59" s="6"/>
      <c r="E59" s="29"/>
      <c r="F59" s="47"/>
      <c r="G59" s="48"/>
      <c r="H59" s="1"/>
      <c r="I59" s="47"/>
      <c r="J59" s="48"/>
      <c r="K59" s="29"/>
      <c r="L59" s="48"/>
      <c r="M59" s="48"/>
      <c r="P59" s="49"/>
      <c r="Q59" s="29"/>
      <c r="R59" s="48"/>
      <c r="S59" s="48"/>
      <c r="U59" s="48"/>
      <c r="V59" s="48"/>
      <c r="W59" s="6"/>
      <c r="Y59" s="29"/>
      <c r="Z59" s="47"/>
      <c r="AA59" s="47"/>
      <c r="AB59" s="1"/>
      <c r="AC59" s="47"/>
      <c r="AD59" s="47"/>
      <c r="AE59" s="29"/>
      <c r="AF59" s="48"/>
      <c r="AG59" s="48"/>
      <c r="AJ59" s="49"/>
      <c r="AK59" s="29"/>
      <c r="AM59" s="48"/>
      <c r="AO59" s="48"/>
      <c r="AP59" s="48"/>
      <c r="AQ59" s="6"/>
      <c r="AS59" s="29"/>
      <c r="AT59" s="47"/>
      <c r="AU59" s="47"/>
      <c r="AV59" s="1"/>
      <c r="AW59" s="47"/>
      <c r="AX59" s="47"/>
      <c r="AY59" s="29"/>
      <c r="AZ59" s="48"/>
      <c r="BA59" s="48"/>
      <c r="BD59" s="49"/>
      <c r="BE59" s="29"/>
      <c r="BF59" s="48"/>
      <c r="BG59" s="48"/>
      <c r="BI59" s="48"/>
      <c r="BJ59" s="48"/>
      <c r="BK59" s="6"/>
      <c r="BM59" s="29"/>
      <c r="BN59" s="47"/>
      <c r="BO59" s="47"/>
      <c r="BP59" s="1"/>
      <c r="BQ59" s="47"/>
      <c r="BR59" s="47"/>
      <c r="BS59" s="29"/>
      <c r="BT59" s="48"/>
      <c r="BU59" s="48"/>
      <c r="BX59" s="49"/>
      <c r="BY59" s="29"/>
      <c r="BZ59" s="48"/>
      <c r="CA59" s="48"/>
      <c r="CC59" s="48"/>
      <c r="CD59" s="48"/>
      <c r="CE59" s="29"/>
      <c r="CG59" s="29"/>
      <c r="CH59" s="47"/>
      <c r="CI59" s="47"/>
      <c r="CJ59" s="1"/>
      <c r="CK59" s="47"/>
      <c r="CL59" s="47"/>
      <c r="CM59" s="29"/>
      <c r="CN59" s="48"/>
      <c r="CO59" s="48"/>
      <c r="CR59" s="49"/>
      <c r="CS59" s="29"/>
      <c r="CT59" s="48"/>
      <c r="CU59" s="48"/>
      <c r="CW59" s="48"/>
      <c r="CX59" s="48"/>
      <c r="CY59" s="6"/>
      <c r="DA59" s="29"/>
      <c r="DB59" s="47"/>
      <c r="DC59" s="47"/>
      <c r="DD59" s="1"/>
      <c r="DE59" s="47"/>
      <c r="DF59" s="47"/>
      <c r="DG59" s="29"/>
      <c r="DH59" s="48"/>
      <c r="DI59" s="48"/>
      <c r="DL59" s="49"/>
      <c r="DM59" s="29"/>
      <c r="DN59" s="48"/>
      <c r="DO59" s="48"/>
      <c r="DQ59" s="48"/>
      <c r="DR59" s="48"/>
      <c r="DS59" s="6"/>
      <c r="DU59" s="29"/>
      <c r="DV59" s="47"/>
      <c r="DW59" s="47"/>
      <c r="DX59" s="1"/>
      <c r="DY59" s="47"/>
      <c r="DZ59" s="47"/>
      <c r="EA59" s="29"/>
      <c r="EC59" s="50"/>
      <c r="EF59" s="49"/>
      <c r="EG59" s="29"/>
      <c r="EH59" s="48"/>
      <c r="EI59" s="48"/>
      <c r="EK59" s="48"/>
      <c r="EL59" s="48"/>
      <c r="EM59" s="6"/>
      <c r="EO59" s="29"/>
      <c r="EP59" s="47"/>
      <c r="EQ59" s="47"/>
      <c r="ER59" s="1"/>
      <c r="ES59" s="47"/>
      <c r="ET59" s="47"/>
      <c r="EU59" s="29"/>
      <c r="EV59" s="48"/>
      <c r="EW59" s="48"/>
      <c r="EZ59" s="49"/>
      <c r="FA59" s="29"/>
      <c r="FB59" s="48"/>
      <c r="FC59" s="48"/>
      <c r="FE59" s="48"/>
      <c r="FF59" s="48"/>
      <c r="FG59" s="6"/>
      <c r="FI59" s="29"/>
      <c r="FJ59" s="47"/>
      <c r="FK59" s="47"/>
      <c r="FL59" s="1"/>
      <c r="FM59" s="47"/>
      <c r="FN59" s="47"/>
      <c r="FO59" s="29"/>
      <c r="FP59" s="48"/>
      <c r="FQ59" s="48"/>
      <c r="FT59" s="49"/>
      <c r="FU59" s="29"/>
      <c r="FV59" s="48"/>
      <c r="FW59" s="48"/>
      <c r="FY59" s="48"/>
      <c r="FZ59" s="48"/>
      <c r="GA59" s="19"/>
      <c r="GB59" s="52"/>
      <c r="GC59" s="52"/>
      <c r="GD59" s="58"/>
      <c r="GE59" s="1"/>
      <c r="GF59" s="52"/>
      <c r="GG59" s="53"/>
      <c r="GH59" s="1"/>
      <c r="GI59" s="55"/>
      <c r="GJ59" s="1"/>
      <c r="GK59" s="1"/>
      <c r="GL59" s="1"/>
      <c r="GM59" s="1"/>
      <c r="GN59" s="56"/>
      <c r="GO59" s="1"/>
      <c r="GP59" s="1"/>
      <c r="GQ59" s="1"/>
      <c r="GR59" s="1"/>
      <c r="GS59" s="1"/>
      <c r="GT59" s="1"/>
      <c r="GU59" s="19"/>
      <c r="GV59" s="52"/>
      <c r="GW59" s="52"/>
      <c r="GX59" s="58"/>
      <c r="GY59" s="1"/>
      <c r="GZ59" s="52"/>
      <c r="HA59" s="53"/>
      <c r="HB59" s="1"/>
      <c r="HC59" s="55"/>
      <c r="HD59" s="1"/>
      <c r="HE59" s="1"/>
      <c r="HF59" s="1"/>
      <c r="HG59" s="1"/>
      <c r="HH59" s="56"/>
      <c r="HI59" s="1"/>
      <c r="HJ59" s="1"/>
      <c r="HK59" s="1"/>
      <c r="HL59" s="1"/>
      <c r="HM59" s="1"/>
      <c r="HN59" s="1"/>
      <c r="HO59" s="19"/>
      <c r="HP59" s="52"/>
      <c r="HQ59" s="52"/>
      <c r="HR59" s="58"/>
      <c r="HS59" s="1"/>
      <c r="HT59" s="52"/>
      <c r="HU59" s="53"/>
      <c r="HV59" s="1"/>
      <c r="HW59" s="55"/>
      <c r="HX59" s="1"/>
      <c r="HY59" s="1"/>
      <c r="HZ59" s="1"/>
      <c r="IA59" s="1"/>
      <c r="IB59" s="56"/>
      <c r="IC59" s="1"/>
      <c r="ID59" s="1"/>
      <c r="IE59" s="1"/>
      <c r="IF59" s="1"/>
      <c r="IG59" s="1"/>
      <c r="IH59" s="1"/>
      <c r="II59" s="19"/>
      <c r="IJ59" s="52"/>
      <c r="IK59" s="52"/>
      <c r="IL59" s="58"/>
      <c r="IM59" s="1"/>
      <c r="IN59" s="52"/>
      <c r="IO59" s="53"/>
      <c r="IP59" s="1"/>
      <c r="IQ59" s="55"/>
      <c r="IR59" s="1"/>
      <c r="IS59" s="1"/>
      <c r="IT59" s="1"/>
      <c r="IU59" s="1"/>
      <c r="IV59" s="56"/>
      <c r="IW59" s="1"/>
      <c r="IX59" s="1"/>
      <c r="IY59" s="1"/>
      <c r="IZ59" s="1"/>
      <c r="JA59" s="1"/>
      <c r="JB59" s="1"/>
    </row>
    <row r="60" spans="1:262" s="3" customFormat="1" ht="13.5" customHeight="1">
      <c r="A60" s="46"/>
      <c r="B60" s="1"/>
      <c r="C60" s="6"/>
      <c r="E60" s="29"/>
      <c r="F60" s="47"/>
      <c r="G60" s="48"/>
      <c r="H60" s="1"/>
      <c r="I60" s="47"/>
      <c r="J60" s="48"/>
      <c r="K60" s="29"/>
      <c r="L60" s="48"/>
      <c r="M60" s="48"/>
      <c r="P60" s="49"/>
      <c r="Q60" s="29"/>
      <c r="R60" s="48"/>
      <c r="S60" s="48"/>
      <c r="U60" s="48"/>
      <c r="V60" s="48"/>
      <c r="W60" s="6"/>
      <c r="Y60" s="29"/>
      <c r="Z60" s="47"/>
      <c r="AA60" s="47"/>
      <c r="AB60" s="1"/>
      <c r="AC60" s="47"/>
      <c r="AD60" s="47"/>
      <c r="AE60" s="29"/>
      <c r="AF60" s="48"/>
      <c r="AG60" s="48"/>
      <c r="AJ60" s="49"/>
      <c r="AK60" s="29"/>
      <c r="AM60" s="48"/>
      <c r="AO60" s="48"/>
      <c r="AP60" s="48"/>
      <c r="AQ60" s="6"/>
      <c r="AS60" s="29"/>
      <c r="AT60" s="47"/>
      <c r="AU60" s="47"/>
      <c r="AV60" s="1"/>
      <c r="AW60" s="47"/>
      <c r="AX60" s="47"/>
      <c r="AY60" s="29"/>
      <c r="AZ60" s="48"/>
      <c r="BA60" s="48"/>
      <c r="BD60" s="49"/>
      <c r="BE60" s="29"/>
      <c r="BF60" s="48"/>
      <c r="BG60" s="48"/>
      <c r="BI60" s="48"/>
      <c r="BJ60" s="48"/>
      <c r="BK60" s="6"/>
      <c r="BM60" s="29"/>
      <c r="BN60" s="47"/>
      <c r="BO60" s="47"/>
      <c r="BP60" s="1"/>
      <c r="BQ60" s="47"/>
      <c r="BR60" s="47"/>
      <c r="BS60" s="29"/>
      <c r="BT60" s="48"/>
      <c r="BU60" s="48"/>
      <c r="BX60" s="49"/>
      <c r="BY60" s="29"/>
      <c r="BZ60" s="48"/>
      <c r="CA60" s="48"/>
      <c r="CC60" s="48"/>
      <c r="CD60" s="48"/>
      <c r="CE60" s="29"/>
      <c r="CG60" s="29"/>
      <c r="CH60" s="47"/>
      <c r="CI60" s="47"/>
      <c r="CJ60" s="1"/>
      <c r="CK60" s="47"/>
      <c r="CL60" s="47"/>
      <c r="CM60" s="29"/>
      <c r="CN60" s="48"/>
      <c r="CO60" s="48"/>
      <c r="CR60" s="49"/>
      <c r="CS60" s="29"/>
      <c r="CT60" s="48"/>
      <c r="CU60" s="48"/>
      <c r="CW60" s="48"/>
      <c r="CX60" s="48"/>
      <c r="CY60" s="6"/>
      <c r="DA60" s="29"/>
      <c r="DB60" s="47"/>
      <c r="DC60" s="47"/>
      <c r="DD60" s="1"/>
      <c r="DE60" s="47"/>
      <c r="DF60" s="47"/>
      <c r="DG60" s="29"/>
      <c r="DH60" s="48"/>
      <c r="DI60" s="48"/>
      <c r="DL60" s="49"/>
      <c r="DM60" s="29"/>
      <c r="DN60" s="48"/>
      <c r="DO60" s="48"/>
      <c r="DQ60" s="48"/>
      <c r="DR60" s="48"/>
      <c r="DS60" s="6"/>
      <c r="DU60" s="29"/>
      <c r="DV60" s="47"/>
      <c r="DW60" s="47"/>
      <c r="DX60" s="1"/>
      <c r="DY60" s="47"/>
      <c r="DZ60" s="47"/>
      <c r="EA60" s="29"/>
      <c r="EC60" s="50"/>
      <c r="EF60" s="49"/>
      <c r="EG60" s="29"/>
      <c r="EH60" s="48"/>
      <c r="EI60" s="48"/>
      <c r="EK60" s="48"/>
      <c r="EL60" s="48"/>
      <c r="EM60" s="6"/>
      <c r="EO60" s="29"/>
      <c r="EP60" s="47"/>
      <c r="EQ60" s="47"/>
      <c r="ER60" s="1"/>
      <c r="ES60" s="47"/>
      <c r="ET60" s="47"/>
      <c r="EU60" s="29"/>
      <c r="EV60" s="48"/>
      <c r="EW60" s="48"/>
      <c r="EZ60" s="49"/>
      <c r="FA60" s="29"/>
      <c r="FB60" s="48"/>
      <c r="FC60" s="48"/>
      <c r="FE60" s="48"/>
      <c r="FF60" s="48"/>
      <c r="FG60" s="6"/>
      <c r="FI60" s="29"/>
      <c r="FJ60" s="47"/>
      <c r="FK60" s="47"/>
      <c r="FL60" s="1"/>
      <c r="FM60" s="47"/>
      <c r="FN60" s="47"/>
      <c r="FO60" s="29"/>
      <c r="FP60" s="48"/>
      <c r="FQ60" s="48"/>
      <c r="FT60" s="49"/>
      <c r="FU60" s="29"/>
      <c r="FV60" s="48"/>
      <c r="FW60" s="48"/>
      <c r="FY60" s="48"/>
      <c r="FZ60" s="48"/>
      <c r="GA60" s="19"/>
      <c r="GB60" s="52"/>
      <c r="GC60" s="52"/>
      <c r="GD60" s="58"/>
      <c r="GE60" s="58"/>
      <c r="GF60" s="52"/>
      <c r="GG60" s="53"/>
      <c r="GH60" s="1"/>
      <c r="GI60" s="55"/>
      <c r="GJ60" s="1"/>
      <c r="GK60" s="1"/>
      <c r="GL60" s="1"/>
      <c r="GM60" s="1"/>
      <c r="GN60" s="56"/>
      <c r="GO60" s="1"/>
      <c r="GP60" s="1"/>
      <c r="GQ60" s="1"/>
      <c r="GR60" s="1"/>
      <c r="GS60" s="1"/>
      <c r="GT60" s="1"/>
      <c r="GU60" s="19"/>
      <c r="GV60" s="52"/>
      <c r="GW60" s="52"/>
      <c r="GX60" s="58"/>
      <c r="GY60" s="58"/>
      <c r="GZ60" s="52"/>
      <c r="HA60" s="53"/>
      <c r="HB60" s="1"/>
      <c r="HC60" s="55"/>
      <c r="HD60" s="1"/>
      <c r="HE60" s="1"/>
      <c r="HF60" s="1"/>
      <c r="HG60" s="1"/>
      <c r="HH60" s="56"/>
      <c r="HI60" s="1"/>
      <c r="HJ60" s="1"/>
      <c r="HK60" s="1"/>
      <c r="HL60" s="1"/>
      <c r="HM60" s="1"/>
      <c r="HN60" s="1"/>
      <c r="HO60" s="19"/>
      <c r="HP60" s="52"/>
      <c r="HQ60" s="52"/>
      <c r="HR60" s="58"/>
      <c r="HS60" s="58"/>
      <c r="HT60" s="52"/>
      <c r="HU60" s="53"/>
      <c r="HV60" s="1"/>
      <c r="HW60" s="55"/>
      <c r="HX60" s="1"/>
      <c r="HY60" s="1"/>
      <c r="HZ60" s="1"/>
      <c r="IA60" s="1"/>
      <c r="IB60" s="56"/>
      <c r="IC60" s="1"/>
      <c r="ID60" s="1"/>
      <c r="IE60" s="1"/>
      <c r="IF60" s="1"/>
      <c r="IG60" s="1"/>
      <c r="IH60" s="1"/>
      <c r="II60" s="19"/>
      <c r="IJ60" s="52"/>
      <c r="IK60" s="52"/>
      <c r="IL60" s="58"/>
      <c r="IM60" s="58"/>
      <c r="IN60" s="52"/>
      <c r="IO60" s="53"/>
      <c r="IP60" s="1"/>
      <c r="IQ60" s="55"/>
      <c r="IR60" s="1"/>
      <c r="IS60" s="1"/>
      <c r="IT60" s="1"/>
      <c r="IU60" s="1"/>
      <c r="IV60" s="56"/>
      <c r="IW60" s="1"/>
      <c r="IX60" s="1"/>
      <c r="IY60" s="1"/>
      <c r="IZ60" s="1"/>
      <c r="JA60" s="1"/>
      <c r="JB60" s="1"/>
    </row>
    <row r="61" spans="1:262" s="3" customFormat="1" ht="13.5" customHeight="1">
      <c r="A61" s="46"/>
      <c r="B61" s="1"/>
      <c r="C61" s="6"/>
      <c r="E61" s="29"/>
      <c r="F61" s="47"/>
      <c r="G61" s="48"/>
      <c r="H61" s="1"/>
      <c r="I61" s="47"/>
      <c r="J61" s="48"/>
      <c r="K61" s="29"/>
      <c r="L61" s="48"/>
      <c r="M61" s="48"/>
      <c r="P61" s="49"/>
      <c r="Q61" s="29"/>
      <c r="R61" s="48"/>
      <c r="S61" s="48"/>
      <c r="U61" s="48"/>
      <c r="V61" s="48"/>
      <c r="W61" s="6"/>
      <c r="Y61" s="29"/>
      <c r="Z61" s="47"/>
      <c r="AA61" s="47"/>
      <c r="AB61" s="1"/>
      <c r="AC61" s="47"/>
      <c r="AD61" s="47"/>
      <c r="AE61" s="29"/>
      <c r="AF61" s="48"/>
      <c r="AG61" s="48"/>
      <c r="AJ61" s="49"/>
      <c r="AK61" s="29"/>
      <c r="AM61" s="48"/>
      <c r="AO61" s="48"/>
      <c r="AP61" s="48"/>
      <c r="AQ61" s="6"/>
      <c r="AS61" s="29"/>
      <c r="AT61" s="47"/>
      <c r="AU61" s="47"/>
      <c r="AV61" s="1"/>
      <c r="AW61" s="47"/>
      <c r="AX61" s="47"/>
      <c r="AY61" s="29"/>
      <c r="AZ61" s="48"/>
      <c r="BA61" s="48"/>
      <c r="BD61" s="49"/>
      <c r="BE61" s="29"/>
      <c r="BF61" s="48"/>
      <c r="BG61" s="48"/>
      <c r="BI61" s="48"/>
      <c r="BJ61" s="48"/>
      <c r="BK61" s="6"/>
      <c r="BM61" s="29"/>
      <c r="BN61" s="47"/>
      <c r="BO61" s="47"/>
      <c r="BP61" s="1"/>
      <c r="BQ61" s="47"/>
      <c r="BR61" s="47"/>
      <c r="BS61" s="29"/>
      <c r="BT61" s="48"/>
      <c r="BU61" s="48"/>
      <c r="BX61" s="49"/>
      <c r="BY61" s="29"/>
      <c r="BZ61" s="48"/>
      <c r="CA61" s="48"/>
      <c r="CC61" s="48"/>
      <c r="CD61" s="48"/>
      <c r="CE61" s="29"/>
      <c r="CG61" s="29"/>
      <c r="CH61" s="47"/>
      <c r="CI61" s="47"/>
      <c r="CJ61" s="1"/>
      <c r="CK61" s="47"/>
      <c r="CL61" s="47"/>
      <c r="CM61" s="29"/>
      <c r="CN61" s="48"/>
      <c r="CO61" s="48"/>
      <c r="CR61" s="49"/>
      <c r="CS61" s="29"/>
      <c r="CT61" s="48"/>
      <c r="CU61" s="48"/>
      <c r="CW61" s="48"/>
      <c r="CX61" s="48"/>
      <c r="CY61" s="6"/>
      <c r="DA61" s="29"/>
      <c r="DB61" s="47"/>
      <c r="DC61" s="47"/>
      <c r="DD61" s="1"/>
      <c r="DE61" s="47"/>
      <c r="DF61" s="47"/>
      <c r="DG61" s="29"/>
      <c r="DH61" s="48"/>
      <c r="DI61" s="48"/>
      <c r="DL61" s="49"/>
      <c r="DM61" s="29"/>
      <c r="DN61" s="48"/>
      <c r="DO61" s="48"/>
      <c r="DQ61" s="48"/>
      <c r="DR61" s="48"/>
      <c r="DS61" s="6"/>
      <c r="DU61" s="29"/>
      <c r="DV61" s="47"/>
      <c r="DW61" s="47"/>
      <c r="DX61" s="1"/>
      <c r="DY61" s="47"/>
      <c r="DZ61" s="47"/>
      <c r="EA61" s="29"/>
      <c r="EC61" s="50"/>
      <c r="EF61" s="49"/>
      <c r="EG61" s="29"/>
      <c r="EH61" s="48"/>
      <c r="EI61" s="48"/>
      <c r="EK61" s="48"/>
      <c r="EL61" s="48"/>
      <c r="EM61" s="6"/>
      <c r="EO61" s="29"/>
      <c r="EP61" s="47"/>
      <c r="EQ61" s="47"/>
      <c r="ER61" s="1"/>
      <c r="ES61" s="47"/>
      <c r="ET61" s="47"/>
      <c r="EU61" s="29"/>
      <c r="EV61" s="48"/>
      <c r="EW61" s="48"/>
      <c r="EZ61" s="49"/>
      <c r="FA61" s="29"/>
      <c r="FB61" s="48"/>
      <c r="FC61" s="48"/>
      <c r="FE61" s="48"/>
      <c r="FF61" s="48"/>
      <c r="FG61" s="6"/>
      <c r="FI61" s="29"/>
      <c r="FJ61" s="47"/>
      <c r="FK61" s="47"/>
      <c r="FL61" s="1"/>
      <c r="FM61" s="47"/>
      <c r="FN61" s="47"/>
      <c r="FO61" s="29"/>
      <c r="FP61" s="48"/>
      <c r="FQ61" s="48"/>
      <c r="FT61" s="49"/>
      <c r="FU61" s="29"/>
      <c r="FV61" s="48"/>
      <c r="FW61" s="48"/>
      <c r="FY61" s="48"/>
      <c r="FZ61" s="48"/>
      <c r="GA61" s="6"/>
      <c r="GG61" s="48"/>
      <c r="GI61" s="51"/>
      <c r="GN61" s="49"/>
      <c r="GU61" s="6"/>
      <c r="HA61" s="48"/>
      <c r="HC61" s="51"/>
      <c r="HH61" s="49"/>
      <c r="HO61" s="6"/>
      <c r="HU61" s="48"/>
      <c r="HW61" s="51"/>
      <c r="IB61" s="49"/>
      <c r="II61" s="6"/>
      <c r="IO61" s="48"/>
      <c r="IQ61" s="51"/>
      <c r="IV61" s="49"/>
    </row>
    <row r="62" spans="1:262" s="3" customFormat="1" ht="13.5" customHeight="1">
      <c r="A62" s="46"/>
      <c r="B62" s="1"/>
      <c r="C62" s="6"/>
      <c r="E62" s="29"/>
      <c r="F62" s="47"/>
      <c r="G62" s="48"/>
      <c r="H62" s="1"/>
      <c r="I62" s="47"/>
      <c r="J62" s="48"/>
      <c r="K62" s="29"/>
      <c r="L62" s="48"/>
      <c r="M62" s="48"/>
      <c r="P62" s="49"/>
      <c r="Q62" s="29"/>
      <c r="R62" s="48"/>
      <c r="S62" s="48"/>
      <c r="U62" s="48"/>
      <c r="V62" s="48"/>
      <c r="W62" s="6"/>
      <c r="Y62" s="29"/>
      <c r="Z62" s="47"/>
      <c r="AA62" s="47"/>
      <c r="AB62" s="1"/>
      <c r="AC62" s="47"/>
      <c r="AD62" s="47"/>
      <c r="AE62" s="29"/>
      <c r="AF62" s="48"/>
      <c r="AG62" s="48"/>
      <c r="AJ62" s="49"/>
      <c r="AK62" s="29"/>
      <c r="AM62" s="48"/>
      <c r="AO62" s="48"/>
      <c r="AP62" s="48"/>
      <c r="AQ62" s="6"/>
      <c r="AS62" s="29"/>
      <c r="AT62" s="47"/>
      <c r="AU62" s="47"/>
      <c r="AV62" s="1"/>
      <c r="AW62" s="47"/>
      <c r="AX62" s="47"/>
      <c r="AY62" s="29"/>
      <c r="AZ62" s="48"/>
      <c r="BA62" s="48"/>
      <c r="BD62" s="49"/>
      <c r="BE62" s="29"/>
      <c r="BF62" s="48"/>
      <c r="BG62" s="48"/>
      <c r="BI62" s="48"/>
      <c r="BJ62" s="48"/>
      <c r="BK62" s="6"/>
      <c r="BM62" s="29"/>
      <c r="BN62" s="47"/>
      <c r="BO62" s="47"/>
      <c r="BP62" s="1"/>
      <c r="BQ62" s="47"/>
      <c r="BR62" s="47"/>
      <c r="BS62" s="29"/>
      <c r="BT62" s="48"/>
      <c r="BU62" s="48"/>
      <c r="BX62" s="49"/>
      <c r="BY62" s="29"/>
      <c r="BZ62" s="48"/>
      <c r="CA62" s="48"/>
      <c r="CC62" s="48"/>
      <c r="CD62" s="48"/>
      <c r="CE62" s="29"/>
      <c r="CG62" s="29"/>
      <c r="CH62" s="47"/>
      <c r="CI62" s="47"/>
      <c r="CJ62" s="1"/>
      <c r="CK62" s="47"/>
      <c r="CL62" s="47"/>
      <c r="CM62" s="29"/>
      <c r="CN62" s="48"/>
      <c r="CO62" s="48"/>
      <c r="CR62" s="49"/>
      <c r="CS62" s="29"/>
      <c r="CT62" s="48"/>
      <c r="CU62" s="48"/>
      <c r="CW62" s="48"/>
      <c r="CX62" s="48"/>
      <c r="CY62" s="6"/>
      <c r="DA62" s="29"/>
      <c r="DB62" s="47"/>
      <c r="DC62" s="47"/>
      <c r="DD62" s="1"/>
      <c r="DE62" s="47"/>
      <c r="DF62" s="47"/>
      <c r="DG62" s="29"/>
      <c r="DH62" s="48"/>
      <c r="DI62" s="48"/>
      <c r="DL62" s="49"/>
      <c r="DM62" s="29"/>
      <c r="DN62" s="48"/>
      <c r="DO62" s="48"/>
      <c r="DQ62" s="48"/>
      <c r="DR62" s="48"/>
      <c r="DS62" s="6"/>
      <c r="DU62" s="29"/>
      <c r="DV62" s="47"/>
      <c r="DW62" s="47"/>
      <c r="DX62" s="1"/>
      <c r="DY62" s="47"/>
      <c r="DZ62" s="47"/>
      <c r="EA62" s="29"/>
      <c r="EC62" s="50"/>
      <c r="EF62" s="49"/>
      <c r="EG62" s="29"/>
      <c r="EH62" s="48"/>
      <c r="EI62" s="48"/>
      <c r="EK62" s="48"/>
      <c r="EL62" s="48"/>
      <c r="EM62" s="6"/>
      <c r="EO62" s="29"/>
      <c r="EP62" s="47"/>
      <c r="EQ62" s="47"/>
      <c r="ER62" s="1"/>
      <c r="ES62" s="47"/>
      <c r="ET62" s="47"/>
      <c r="EU62" s="29"/>
      <c r="EV62" s="48"/>
      <c r="EW62" s="48"/>
      <c r="EZ62" s="49"/>
      <c r="FA62" s="29"/>
      <c r="FB62" s="48"/>
      <c r="FC62" s="48"/>
      <c r="FE62" s="48"/>
      <c r="FF62" s="48"/>
      <c r="FG62" s="6"/>
      <c r="FI62" s="29"/>
      <c r="FJ62" s="47"/>
      <c r="FK62" s="47"/>
      <c r="FL62" s="1"/>
      <c r="FM62" s="47"/>
      <c r="FN62" s="47"/>
      <c r="FO62" s="29"/>
      <c r="FP62" s="48"/>
      <c r="FQ62" s="48"/>
      <c r="FT62" s="49"/>
      <c r="FU62" s="29"/>
      <c r="FV62" s="48"/>
      <c r="FW62" s="48"/>
      <c r="FY62" s="48"/>
      <c r="FZ62" s="48"/>
      <c r="GA62" s="6"/>
      <c r="GG62" s="48"/>
      <c r="GI62" s="51"/>
      <c r="GN62" s="49"/>
      <c r="GU62" s="6"/>
      <c r="HA62" s="48"/>
      <c r="HC62" s="51"/>
      <c r="HH62" s="49"/>
      <c r="HO62" s="6"/>
      <c r="HU62" s="48"/>
      <c r="HW62" s="51"/>
      <c r="IB62" s="49"/>
      <c r="II62" s="6"/>
      <c r="IO62" s="48"/>
      <c r="IQ62" s="51"/>
      <c r="IV62" s="49"/>
    </row>
    <row r="63" spans="1:262" s="3" customFormat="1" ht="13.5" customHeight="1">
      <c r="A63" s="46"/>
      <c r="B63" s="1"/>
      <c r="C63" s="6"/>
      <c r="E63" s="29"/>
      <c r="F63" s="47"/>
      <c r="G63" s="48"/>
      <c r="H63" s="1"/>
      <c r="I63" s="47"/>
      <c r="J63" s="48"/>
      <c r="K63" s="29"/>
      <c r="L63" s="48"/>
      <c r="M63" s="48"/>
      <c r="P63" s="49"/>
      <c r="Q63" s="29"/>
      <c r="R63" s="48"/>
      <c r="S63" s="48"/>
      <c r="U63" s="48"/>
      <c r="V63" s="48"/>
      <c r="W63" s="6"/>
      <c r="Y63" s="29"/>
      <c r="Z63" s="47"/>
      <c r="AA63" s="47"/>
      <c r="AB63" s="1"/>
      <c r="AC63" s="47"/>
      <c r="AD63" s="47"/>
      <c r="AE63" s="29"/>
      <c r="AF63" s="48"/>
      <c r="AG63" s="48"/>
      <c r="AJ63" s="49"/>
      <c r="AK63" s="29"/>
      <c r="AM63" s="48"/>
      <c r="AO63" s="48"/>
      <c r="AP63" s="48"/>
      <c r="AQ63" s="6"/>
      <c r="AS63" s="29"/>
      <c r="AT63" s="47"/>
      <c r="AU63" s="47"/>
      <c r="AV63" s="1"/>
      <c r="AW63" s="47"/>
      <c r="AX63" s="47"/>
      <c r="AY63" s="29"/>
      <c r="AZ63" s="48"/>
      <c r="BA63" s="48"/>
      <c r="BD63" s="49"/>
      <c r="BE63" s="29"/>
      <c r="BF63" s="48"/>
      <c r="BG63" s="48"/>
      <c r="BI63" s="48"/>
      <c r="BJ63" s="48"/>
      <c r="BK63" s="6"/>
      <c r="BM63" s="29"/>
      <c r="BN63" s="47"/>
      <c r="BO63" s="47"/>
      <c r="BP63" s="1"/>
      <c r="BQ63" s="47"/>
      <c r="BR63" s="47"/>
      <c r="BS63" s="29"/>
      <c r="BT63" s="48"/>
      <c r="BU63" s="48"/>
      <c r="BX63" s="49"/>
      <c r="BY63" s="29"/>
      <c r="BZ63" s="48"/>
      <c r="CA63" s="48"/>
      <c r="CC63" s="48"/>
      <c r="CD63" s="48"/>
      <c r="CE63" s="29"/>
      <c r="CG63" s="29"/>
      <c r="CH63" s="47"/>
      <c r="CI63" s="47"/>
      <c r="CJ63" s="1"/>
      <c r="CK63" s="47"/>
      <c r="CL63" s="47"/>
      <c r="CM63" s="29"/>
      <c r="CN63" s="48"/>
      <c r="CO63" s="48"/>
      <c r="CR63" s="49"/>
      <c r="CS63" s="29"/>
      <c r="CT63" s="48"/>
      <c r="CU63" s="48"/>
      <c r="CW63" s="48"/>
      <c r="CX63" s="48"/>
      <c r="CY63" s="6"/>
      <c r="DA63" s="29"/>
      <c r="DB63" s="47"/>
      <c r="DC63" s="47"/>
      <c r="DD63" s="1"/>
      <c r="DE63" s="47"/>
      <c r="DF63" s="47"/>
      <c r="DG63" s="29"/>
      <c r="DH63" s="48"/>
      <c r="DI63" s="48"/>
      <c r="DL63" s="49"/>
      <c r="DM63" s="29"/>
      <c r="DN63" s="48"/>
      <c r="DO63" s="48"/>
      <c r="DQ63" s="48"/>
      <c r="DR63" s="48"/>
      <c r="DS63" s="6"/>
      <c r="DU63" s="29"/>
      <c r="DV63" s="47"/>
      <c r="DW63" s="47"/>
      <c r="DX63" s="1"/>
      <c r="DY63" s="47"/>
      <c r="DZ63" s="47"/>
      <c r="EA63" s="29"/>
      <c r="EC63" s="50"/>
      <c r="EF63" s="49"/>
      <c r="EG63" s="29"/>
      <c r="EH63" s="48"/>
      <c r="EI63" s="48"/>
      <c r="EK63" s="48"/>
      <c r="EL63" s="48"/>
      <c r="EM63" s="6"/>
      <c r="EO63" s="29"/>
      <c r="EP63" s="47"/>
      <c r="EQ63" s="47"/>
      <c r="ER63" s="1"/>
      <c r="ES63" s="47"/>
      <c r="ET63" s="47"/>
      <c r="EU63" s="29"/>
      <c r="EV63" s="48"/>
      <c r="EW63" s="48"/>
      <c r="EZ63" s="49"/>
      <c r="FA63" s="29"/>
      <c r="FB63" s="48"/>
      <c r="FC63" s="48"/>
      <c r="FE63" s="48"/>
      <c r="FF63" s="48"/>
      <c r="FG63" s="6"/>
      <c r="FI63" s="29"/>
      <c r="FJ63" s="47"/>
      <c r="FK63" s="47"/>
      <c r="FL63" s="1"/>
      <c r="FM63" s="47"/>
      <c r="FN63" s="47"/>
      <c r="FO63" s="29"/>
      <c r="FP63" s="48"/>
      <c r="FQ63" s="48"/>
      <c r="FT63" s="49"/>
      <c r="FU63" s="29"/>
      <c r="FV63" s="48"/>
      <c r="FW63" s="48"/>
      <c r="FY63" s="48"/>
      <c r="FZ63" s="48"/>
      <c r="GA63" s="6"/>
      <c r="GG63" s="48"/>
      <c r="GI63" s="51"/>
      <c r="GN63" s="49"/>
      <c r="GU63" s="6"/>
      <c r="HA63" s="48"/>
      <c r="HC63" s="51"/>
      <c r="HH63" s="49"/>
      <c r="HO63" s="6"/>
      <c r="HU63" s="48"/>
      <c r="HW63" s="51"/>
      <c r="IB63" s="49"/>
      <c r="II63" s="6"/>
      <c r="IO63" s="48"/>
      <c r="IQ63" s="51"/>
      <c r="IV63" s="49"/>
    </row>
    <row r="64" spans="1:262" s="3" customFormat="1" ht="13.5" customHeight="1">
      <c r="A64" s="46"/>
      <c r="B64" s="1"/>
      <c r="C64" s="6"/>
      <c r="E64" s="29"/>
      <c r="F64" s="47"/>
      <c r="G64" s="48"/>
      <c r="H64" s="1"/>
      <c r="I64" s="47"/>
      <c r="J64" s="48"/>
      <c r="K64" s="29"/>
      <c r="L64" s="48"/>
      <c r="M64" s="48"/>
      <c r="P64" s="49"/>
      <c r="Q64" s="29"/>
      <c r="R64" s="48"/>
      <c r="S64" s="48"/>
      <c r="U64" s="48"/>
      <c r="V64" s="48"/>
      <c r="W64" s="6"/>
      <c r="Y64" s="29"/>
      <c r="Z64" s="47"/>
      <c r="AA64" s="47"/>
      <c r="AB64" s="1"/>
      <c r="AC64" s="47"/>
      <c r="AD64" s="47"/>
      <c r="AE64" s="29"/>
      <c r="AF64" s="48"/>
      <c r="AG64" s="48"/>
      <c r="AJ64" s="49"/>
      <c r="AK64" s="29"/>
      <c r="AM64" s="48"/>
      <c r="AO64" s="48"/>
      <c r="AP64" s="48"/>
      <c r="AQ64" s="6"/>
      <c r="AS64" s="29"/>
      <c r="AT64" s="47"/>
      <c r="AU64" s="47"/>
      <c r="AV64" s="1"/>
      <c r="AW64" s="47"/>
      <c r="AX64" s="47"/>
      <c r="AY64" s="29"/>
      <c r="AZ64" s="48"/>
      <c r="BA64" s="48"/>
      <c r="BD64" s="49"/>
      <c r="BE64" s="29"/>
      <c r="BF64" s="48"/>
      <c r="BG64" s="48"/>
      <c r="BI64" s="48"/>
      <c r="BJ64" s="48"/>
      <c r="BK64" s="6"/>
      <c r="BM64" s="29"/>
      <c r="BN64" s="47"/>
      <c r="BO64" s="47"/>
      <c r="BP64" s="1"/>
      <c r="BQ64" s="47"/>
      <c r="BR64" s="47"/>
      <c r="BS64" s="29"/>
      <c r="BT64" s="48"/>
      <c r="BU64" s="48"/>
      <c r="BX64" s="49"/>
      <c r="BY64" s="29"/>
      <c r="BZ64" s="48"/>
      <c r="CA64" s="48"/>
      <c r="CC64" s="48"/>
      <c r="CD64" s="48"/>
      <c r="CE64" s="29"/>
      <c r="CG64" s="29"/>
      <c r="CH64" s="47"/>
      <c r="CI64" s="47"/>
      <c r="CJ64" s="1"/>
      <c r="CK64" s="47"/>
      <c r="CL64" s="47"/>
      <c r="CM64" s="29"/>
      <c r="CN64" s="48"/>
      <c r="CO64" s="48"/>
      <c r="CR64" s="49"/>
      <c r="CS64" s="29"/>
      <c r="CT64" s="48"/>
      <c r="CU64" s="48"/>
      <c r="CW64" s="48"/>
      <c r="CX64" s="48"/>
      <c r="CY64" s="6"/>
      <c r="DA64" s="29"/>
      <c r="DB64" s="47"/>
      <c r="DC64" s="47"/>
      <c r="DD64" s="1"/>
      <c r="DE64" s="47"/>
      <c r="DF64" s="47"/>
      <c r="DG64" s="29"/>
      <c r="DH64" s="48"/>
      <c r="DI64" s="48"/>
      <c r="DL64" s="49"/>
      <c r="DM64" s="29"/>
      <c r="DN64" s="48"/>
      <c r="DO64" s="48"/>
      <c r="DQ64" s="48"/>
      <c r="DR64" s="48"/>
      <c r="DS64" s="6"/>
      <c r="DU64" s="29"/>
      <c r="DV64" s="47"/>
      <c r="DW64" s="47"/>
      <c r="DX64" s="1"/>
      <c r="DY64" s="47"/>
      <c r="DZ64" s="47"/>
      <c r="EA64" s="29"/>
      <c r="EC64" s="50"/>
      <c r="EF64" s="49"/>
      <c r="EG64" s="29"/>
      <c r="EH64" s="48"/>
      <c r="EI64" s="48"/>
      <c r="EK64" s="48"/>
      <c r="EL64" s="48"/>
      <c r="EM64" s="6"/>
      <c r="EO64" s="29"/>
      <c r="EP64" s="47"/>
      <c r="EQ64" s="47"/>
      <c r="ER64" s="1"/>
      <c r="ES64" s="47"/>
      <c r="ET64" s="47"/>
      <c r="EU64" s="29"/>
      <c r="EV64" s="48"/>
      <c r="EW64" s="48"/>
      <c r="EZ64" s="49"/>
      <c r="FA64" s="29"/>
      <c r="FB64" s="48"/>
      <c r="FC64" s="48"/>
      <c r="FE64" s="48"/>
      <c r="FF64" s="48"/>
      <c r="FG64" s="6"/>
      <c r="FI64" s="29"/>
      <c r="FJ64" s="47"/>
      <c r="FK64" s="47"/>
      <c r="FL64" s="1"/>
      <c r="FM64" s="47"/>
      <c r="FN64" s="47"/>
      <c r="FO64" s="29"/>
      <c r="FP64" s="48"/>
      <c r="FQ64" s="48"/>
      <c r="FT64" s="49"/>
      <c r="FU64" s="29"/>
      <c r="FV64" s="48"/>
      <c r="FW64" s="48"/>
      <c r="FY64" s="48"/>
      <c r="FZ64" s="48"/>
      <c r="GA64" s="6"/>
      <c r="GG64" s="48"/>
      <c r="GI64" s="51"/>
      <c r="GN64" s="49"/>
      <c r="GU64" s="6"/>
      <c r="HA64" s="48"/>
      <c r="HC64" s="51"/>
      <c r="HH64" s="49"/>
      <c r="HO64" s="6"/>
      <c r="HU64" s="48"/>
      <c r="HW64" s="51"/>
      <c r="IB64" s="49"/>
      <c r="II64" s="6"/>
      <c r="IO64" s="48"/>
      <c r="IQ64" s="51"/>
      <c r="IV64" s="49"/>
    </row>
    <row r="65" spans="1:256" s="3" customFormat="1" ht="13.5" customHeight="1">
      <c r="A65" s="46"/>
      <c r="B65" s="1"/>
      <c r="C65" s="6"/>
      <c r="E65" s="29"/>
      <c r="F65" s="47"/>
      <c r="G65" s="48"/>
      <c r="H65" s="1"/>
      <c r="I65" s="47"/>
      <c r="J65" s="48"/>
      <c r="K65" s="29"/>
      <c r="L65" s="48"/>
      <c r="M65" s="48"/>
      <c r="P65" s="49"/>
      <c r="Q65" s="29"/>
      <c r="R65" s="48"/>
      <c r="S65" s="48"/>
      <c r="U65" s="48"/>
      <c r="V65" s="48"/>
      <c r="W65" s="6"/>
      <c r="Y65" s="29"/>
      <c r="Z65" s="47"/>
      <c r="AA65" s="47"/>
      <c r="AB65" s="1"/>
      <c r="AC65" s="47"/>
      <c r="AD65" s="47"/>
      <c r="AE65" s="29"/>
      <c r="AF65" s="48"/>
      <c r="AG65" s="48"/>
      <c r="AJ65" s="49"/>
      <c r="AK65" s="29"/>
      <c r="AM65" s="48"/>
      <c r="AO65" s="48"/>
      <c r="AP65" s="48"/>
      <c r="AQ65" s="6"/>
      <c r="AS65" s="29"/>
      <c r="AT65" s="47"/>
      <c r="AU65" s="47"/>
      <c r="AV65" s="1"/>
      <c r="AW65" s="47"/>
      <c r="AX65" s="47"/>
      <c r="AY65" s="29"/>
      <c r="AZ65" s="48"/>
      <c r="BA65" s="48"/>
      <c r="BD65" s="49"/>
      <c r="BE65" s="29"/>
      <c r="BF65" s="48"/>
      <c r="BG65" s="48"/>
      <c r="BI65" s="48"/>
      <c r="BJ65" s="48"/>
      <c r="BK65" s="6"/>
      <c r="BM65" s="29"/>
      <c r="BN65" s="47"/>
      <c r="BO65" s="47"/>
      <c r="BP65" s="1"/>
      <c r="BQ65" s="47"/>
      <c r="BR65" s="47"/>
      <c r="BS65" s="29"/>
      <c r="BT65" s="48"/>
      <c r="BU65" s="48"/>
      <c r="BX65" s="49"/>
      <c r="BY65" s="29"/>
      <c r="BZ65" s="48"/>
      <c r="CA65" s="48"/>
      <c r="CC65" s="48"/>
      <c r="CD65" s="48"/>
      <c r="CE65" s="29"/>
      <c r="CG65" s="29"/>
      <c r="CH65" s="47"/>
      <c r="CI65" s="47"/>
      <c r="CJ65" s="1"/>
      <c r="CK65" s="47"/>
      <c r="CL65" s="47"/>
      <c r="CM65" s="29"/>
      <c r="CN65" s="48"/>
      <c r="CO65" s="48"/>
      <c r="CR65" s="49"/>
      <c r="CS65" s="29"/>
      <c r="CT65" s="48"/>
      <c r="CU65" s="48"/>
      <c r="CW65" s="48"/>
      <c r="CX65" s="48"/>
      <c r="CY65" s="6"/>
      <c r="DA65" s="29"/>
      <c r="DB65" s="47"/>
      <c r="DC65" s="47"/>
      <c r="DD65" s="1"/>
      <c r="DE65" s="47"/>
      <c r="DF65" s="47"/>
      <c r="DG65" s="29"/>
      <c r="DH65" s="48"/>
      <c r="DI65" s="48"/>
      <c r="DL65" s="49"/>
      <c r="DM65" s="29"/>
      <c r="DN65" s="48"/>
      <c r="DO65" s="48"/>
      <c r="DQ65" s="48"/>
      <c r="DR65" s="48"/>
      <c r="DS65" s="6"/>
      <c r="DU65" s="29"/>
      <c r="DV65" s="47"/>
      <c r="DW65" s="47"/>
      <c r="DX65" s="1"/>
      <c r="DY65" s="47"/>
      <c r="DZ65" s="47"/>
      <c r="EA65" s="29"/>
      <c r="EC65" s="50"/>
      <c r="EF65" s="49"/>
      <c r="EG65" s="29"/>
      <c r="EH65" s="48"/>
      <c r="EI65" s="48"/>
      <c r="EK65" s="48"/>
      <c r="EL65" s="48"/>
      <c r="EM65" s="6"/>
      <c r="EO65" s="29"/>
      <c r="EP65" s="47"/>
      <c r="EQ65" s="47"/>
      <c r="ER65" s="1"/>
      <c r="ES65" s="47"/>
      <c r="ET65" s="47"/>
      <c r="EU65" s="29"/>
      <c r="EV65" s="48"/>
      <c r="EW65" s="48"/>
      <c r="EZ65" s="49"/>
      <c r="FA65" s="29"/>
      <c r="FB65" s="48"/>
      <c r="FC65" s="48"/>
      <c r="FE65" s="48"/>
      <c r="FF65" s="48"/>
      <c r="FG65" s="6"/>
      <c r="FI65" s="29"/>
      <c r="FJ65" s="47"/>
      <c r="FK65" s="47"/>
      <c r="FL65" s="1"/>
      <c r="FM65" s="47"/>
      <c r="FN65" s="47"/>
      <c r="FO65" s="29"/>
      <c r="FP65" s="48"/>
      <c r="FQ65" s="48"/>
      <c r="FT65" s="49"/>
      <c r="FU65" s="29"/>
      <c r="FV65" s="48"/>
      <c r="FW65" s="48"/>
      <c r="FY65" s="48"/>
      <c r="FZ65" s="48"/>
      <c r="GA65" s="6"/>
      <c r="GG65" s="48"/>
      <c r="GI65" s="51"/>
      <c r="GN65" s="49"/>
      <c r="GU65" s="6"/>
      <c r="HA65" s="48"/>
      <c r="HC65" s="51"/>
      <c r="HH65" s="49"/>
      <c r="HO65" s="6"/>
      <c r="HU65" s="48"/>
      <c r="HW65" s="51"/>
      <c r="IB65" s="49"/>
      <c r="II65" s="6"/>
      <c r="IO65" s="48"/>
      <c r="IQ65" s="51"/>
      <c r="IV65" s="49"/>
    </row>
    <row r="66" spans="1:256" s="3" customFormat="1" ht="13.5" customHeight="1">
      <c r="A66" s="46"/>
      <c r="B66" s="1"/>
      <c r="C66" s="6"/>
      <c r="E66" s="29"/>
      <c r="F66" s="47"/>
      <c r="G66" s="48"/>
      <c r="H66" s="1"/>
      <c r="I66" s="47"/>
      <c r="J66" s="48"/>
      <c r="K66" s="29"/>
      <c r="L66" s="48"/>
      <c r="M66" s="48"/>
      <c r="P66" s="49"/>
      <c r="Q66" s="29"/>
      <c r="R66" s="48"/>
      <c r="S66" s="48"/>
      <c r="U66" s="48"/>
      <c r="V66" s="48"/>
      <c r="W66" s="6"/>
      <c r="Y66" s="29"/>
      <c r="Z66" s="47"/>
      <c r="AA66" s="47"/>
      <c r="AB66" s="1"/>
      <c r="AC66" s="47"/>
      <c r="AD66" s="47"/>
      <c r="AE66" s="29"/>
      <c r="AF66" s="48"/>
      <c r="AG66" s="48"/>
      <c r="AJ66" s="49"/>
      <c r="AK66" s="29"/>
      <c r="AM66" s="48"/>
      <c r="AO66" s="48"/>
      <c r="AP66" s="48"/>
      <c r="AQ66" s="6"/>
      <c r="AS66" s="29"/>
      <c r="AT66" s="47"/>
      <c r="AU66" s="47"/>
      <c r="AV66" s="1"/>
      <c r="AW66" s="47"/>
      <c r="AX66" s="47"/>
      <c r="AY66" s="29"/>
      <c r="AZ66" s="48"/>
      <c r="BA66" s="48"/>
      <c r="BD66" s="49"/>
      <c r="BE66" s="29"/>
      <c r="BF66" s="48"/>
      <c r="BG66" s="48"/>
      <c r="BI66" s="48"/>
      <c r="BJ66" s="48"/>
      <c r="BK66" s="6"/>
      <c r="BM66" s="29"/>
      <c r="BN66" s="47"/>
      <c r="BO66" s="47"/>
      <c r="BP66" s="1"/>
      <c r="BQ66" s="47"/>
      <c r="BR66" s="47"/>
      <c r="BS66" s="29"/>
      <c r="BT66" s="48"/>
      <c r="BU66" s="48"/>
      <c r="BX66" s="49"/>
      <c r="BY66" s="29"/>
      <c r="BZ66" s="48"/>
      <c r="CA66" s="48"/>
      <c r="CC66" s="48"/>
      <c r="CD66" s="48"/>
      <c r="CE66" s="29"/>
      <c r="CG66" s="29"/>
      <c r="CH66" s="47"/>
      <c r="CI66" s="47"/>
      <c r="CJ66" s="1"/>
      <c r="CK66" s="47"/>
      <c r="CL66" s="47"/>
      <c r="CM66" s="29"/>
      <c r="CN66" s="48"/>
      <c r="CO66" s="48"/>
      <c r="CR66" s="49"/>
      <c r="CS66" s="29"/>
      <c r="CT66" s="48"/>
      <c r="CU66" s="48"/>
      <c r="CW66" s="48"/>
      <c r="CX66" s="48"/>
      <c r="CY66" s="6"/>
      <c r="DA66" s="29"/>
      <c r="DB66" s="47"/>
      <c r="DC66" s="47"/>
      <c r="DD66" s="1"/>
      <c r="DE66" s="47"/>
      <c r="DF66" s="47"/>
      <c r="DG66" s="29"/>
      <c r="DH66" s="48"/>
      <c r="DI66" s="48"/>
      <c r="DL66" s="49"/>
      <c r="DM66" s="29"/>
      <c r="DN66" s="48"/>
      <c r="DO66" s="48"/>
      <c r="DQ66" s="48"/>
      <c r="DR66" s="48"/>
      <c r="DS66" s="6"/>
      <c r="DU66" s="29"/>
      <c r="DV66" s="47"/>
      <c r="DW66" s="47"/>
      <c r="DX66" s="1"/>
      <c r="DY66" s="47"/>
      <c r="DZ66" s="47"/>
      <c r="EA66" s="29"/>
      <c r="EC66" s="50"/>
      <c r="EF66" s="49"/>
      <c r="EG66" s="29"/>
      <c r="EH66" s="48"/>
      <c r="EI66" s="48"/>
      <c r="EK66" s="48"/>
      <c r="EL66" s="48"/>
      <c r="EM66" s="6"/>
      <c r="EO66" s="29"/>
      <c r="EP66" s="47"/>
      <c r="EQ66" s="47"/>
      <c r="ER66" s="1"/>
      <c r="ES66" s="47"/>
      <c r="ET66" s="47"/>
      <c r="EU66" s="29"/>
      <c r="EV66" s="48"/>
      <c r="EW66" s="48"/>
      <c r="EZ66" s="49"/>
      <c r="FA66" s="29"/>
      <c r="FB66" s="48"/>
      <c r="FC66" s="48"/>
      <c r="FE66" s="48"/>
      <c r="FF66" s="48"/>
      <c r="FG66" s="6"/>
      <c r="FI66" s="29"/>
      <c r="FJ66" s="47"/>
      <c r="FK66" s="47"/>
      <c r="FL66" s="1"/>
      <c r="FM66" s="47"/>
      <c r="FN66" s="47"/>
      <c r="FO66" s="29"/>
      <c r="FP66" s="48"/>
      <c r="FQ66" s="48"/>
      <c r="FT66" s="49"/>
      <c r="FU66" s="29"/>
      <c r="FV66" s="48"/>
      <c r="FW66" s="48"/>
      <c r="FY66" s="48"/>
      <c r="FZ66" s="48"/>
      <c r="GA66" s="6"/>
      <c r="GG66" s="48"/>
      <c r="GI66" s="51"/>
      <c r="GN66" s="49"/>
      <c r="GU66" s="6"/>
      <c r="HA66" s="48"/>
      <c r="HC66" s="51"/>
      <c r="HH66" s="49"/>
      <c r="HO66" s="6"/>
      <c r="HU66" s="48"/>
      <c r="HW66" s="51"/>
      <c r="IB66" s="49"/>
      <c r="II66" s="6"/>
      <c r="IO66" s="48"/>
      <c r="IQ66" s="51"/>
      <c r="IV66" s="49"/>
    </row>
    <row r="67" spans="1:256" s="3" customFormat="1" ht="13.5" customHeight="1">
      <c r="A67" s="46"/>
      <c r="B67" s="1"/>
      <c r="C67" s="6"/>
      <c r="E67" s="29"/>
      <c r="F67" s="47"/>
      <c r="G67" s="48"/>
      <c r="H67" s="1"/>
      <c r="I67" s="47"/>
      <c r="J67" s="48"/>
      <c r="K67" s="29"/>
      <c r="L67" s="48"/>
      <c r="M67" s="48"/>
      <c r="P67" s="49"/>
      <c r="Q67" s="29"/>
      <c r="R67" s="48"/>
      <c r="S67" s="48"/>
      <c r="U67" s="48"/>
      <c r="V67" s="48"/>
      <c r="W67" s="6"/>
      <c r="Y67" s="29"/>
      <c r="Z67" s="47"/>
      <c r="AA67" s="47"/>
      <c r="AB67" s="1"/>
      <c r="AC67" s="47"/>
      <c r="AD67" s="47"/>
      <c r="AE67" s="29"/>
      <c r="AF67" s="48"/>
      <c r="AG67" s="48"/>
      <c r="AJ67" s="49"/>
      <c r="AK67" s="29"/>
      <c r="AM67" s="48"/>
      <c r="AO67" s="48"/>
      <c r="AP67" s="48"/>
      <c r="AQ67" s="6"/>
      <c r="AS67" s="29"/>
      <c r="AT67" s="47"/>
      <c r="AU67" s="47"/>
      <c r="AV67" s="1"/>
      <c r="AW67" s="47"/>
      <c r="AX67" s="47"/>
      <c r="AY67" s="29"/>
      <c r="AZ67" s="48"/>
      <c r="BA67" s="48"/>
      <c r="BD67" s="49"/>
      <c r="BE67" s="29"/>
      <c r="BF67" s="48"/>
      <c r="BG67" s="48"/>
      <c r="BI67" s="48"/>
      <c r="BJ67" s="48"/>
      <c r="BK67" s="6"/>
      <c r="BM67" s="29"/>
      <c r="BN67" s="47"/>
      <c r="BO67" s="47"/>
      <c r="BP67" s="1"/>
      <c r="BQ67" s="47"/>
      <c r="BR67" s="47"/>
      <c r="BS67" s="29"/>
      <c r="BT67" s="48"/>
      <c r="BU67" s="48"/>
      <c r="BX67" s="49"/>
      <c r="BY67" s="29"/>
      <c r="BZ67" s="48"/>
      <c r="CA67" s="48"/>
      <c r="CC67" s="48"/>
      <c r="CD67" s="48"/>
      <c r="CE67" s="29"/>
      <c r="CG67" s="29"/>
      <c r="CH67" s="47"/>
      <c r="CI67" s="47"/>
      <c r="CJ67" s="1"/>
      <c r="CK67" s="47"/>
      <c r="CL67" s="47"/>
      <c r="CM67" s="29"/>
      <c r="CN67" s="48"/>
      <c r="CO67" s="48"/>
      <c r="CR67" s="49"/>
      <c r="CS67" s="29"/>
      <c r="CT67" s="48"/>
      <c r="CU67" s="48"/>
      <c r="CW67" s="48"/>
      <c r="CX67" s="48"/>
      <c r="CY67" s="6"/>
      <c r="DA67" s="29"/>
      <c r="DB67" s="47"/>
      <c r="DC67" s="47"/>
      <c r="DD67" s="1"/>
      <c r="DE67" s="47"/>
      <c r="DF67" s="47"/>
      <c r="DG67" s="29"/>
      <c r="DH67" s="48"/>
      <c r="DI67" s="48"/>
      <c r="DL67" s="49"/>
      <c r="DM67" s="29"/>
      <c r="DN67" s="48"/>
      <c r="DO67" s="48"/>
      <c r="DQ67" s="48"/>
      <c r="DR67" s="48"/>
      <c r="DS67" s="6"/>
      <c r="DU67" s="29"/>
      <c r="DV67" s="47"/>
      <c r="DW67" s="47"/>
      <c r="DX67" s="1"/>
      <c r="DY67" s="47"/>
      <c r="DZ67" s="47"/>
      <c r="EA67" s="29"/>
      <c r="EC67" s="50"/>
      <c r="EF67" s="49"/>
      <c r="EG67" s="29"/>
      <c r="EH67" s="48"/>
      <c r="EI67" s="48"/>
      <c r="EK67" s="48"/>
      <c r="EL67" s="48"/>
      <c r="EM67" s="6"/>
      <c r="EO67" s="29"/>
      <c r="EP67" s="47"/>
      <c r="EQ67" s="47"/>
      <c r="ER67" s="1"/>
      <c r="ES67" s="47"/>
      <c r="ET67" s="47"/>
      <c r="EU67" s="29"/>
      <c r="EV67" s="48"/>
      <c r="EW67" s="48"/>
      <c r="EZ67" s="49"/>
      <c r="FA67" s="29"/>
      <c r="FB67" s="48"/>
      <c r="FC67" s="48"/>
      <c r="FE67" s="48"/>
      <c r="FF67" s="48"/>
      <c r="FG67" s="6"/>
      <c r="FI67" s="29"/>
      <c r="FJ67" s="47"/>
      <c r="FK67" s="47"/>
      <c r="FL67" s="1"/>
      <c r="FM67" s="47"/>
      <c r="FN67" s="47"/>
      <c r="FO67" s="29"/>
      <c r="FP67" s="48"/>
      <c r="FQ67" s="48"/>
      <c r="FT67" s="49"/>
      <c r="FU67" s="29"/>
      <c r="FV67" s="48"/>
      <c r="FW67" s="48"/>
      <c r="FY67" s="48"/>
      <c r="FZ67" s="48"/>
      <c r="GA67" s="6"/>
      <c r="GG67" s="48"/>
      <c r="GI67" s="51"/>
      <c r="GN67" s="49"/>
      <c r="GU67" s="6"/>
      <c r="HA67" s="48"/>
      <c r="HC67" s="51"/>
      <c r="HH67" s="49"/>
      <c r="HO67" s="6"/>
      <c r="HU67" s="48"/>
      <c r="HW67" s="51"/>
      <c r="IB67" s="49"/>
      <c r="II67" s="6"/>
      <c r="IO67" s="48"/>
      <c r="IQ67" s="51"/>
      <c r="IV67" s="49"/>
    </row>
    <row r="68" spans="1:256" s="3" customFormat="1" ht="13.5" customHeight="1">
      <c r="A68" s="46"/>
      <c r="B68" s="1"/>
      <c r="C68" s="6"/>
      <c r="E68" s="29"/>
      <c r="F68" s="47"/>
      <c r="G68" s="48"/>
      <c r="H68" s="1"/>
      <c r="I68" s="47"/>
      <c r="J68" s="48"/>
      <c r="K68" s="29"/>
      <c r="L68" s="48"/>
      <c r="M68" s="48"/>
      <c r="P68" s="49"/>
      <c r="Q68" s="29"/>
      <c r="R68" s="48"/>
      <c r="S68" s="48"/>
      <c r="U68" s="48"/>
      <c r="V68" s="48"/>
      <c r="W68" s="6"/>
      <c r="Y68" s="29"/>
      <c r="Z68" s="47"/>
      <c r="AA68" s="47"/>
      <c r="AB68" s="1"/>
      <c r="AC68" s="47"/>
      <c r="AD68" s="47"/>
      <c r="AE68" s="29"/>
      <c r="AF68" s="48"/>
      <c r="AG68" s="48"/>
      <c r="AJ68" s="49"/>
      <c r="AK68" s="29"/>
      <c r="AM68" s="48"/>
      <c r="AO68" s="48"/>
      <c r="AP68" s="48"/>
      <c r="AQ68" s="6"/>
      <c r="AS68" s="29"/>
      <c r="AT68" s="47"/>
      <c r="AU68" s="47"/>
      <c r="AV68" s="1"/>
      <c r="AW68" s="47"/>
      <c r="AX68" s="47"/>
      <c r="AY68" s="29"/>
      <c r="AZ68" s="48"/>
      <c r="BA68" s="48"/>
      <c r="BD68" s="49"/>
      <c r="BE68" s="29"/>
      <c r="BF68" s="48"/>
      <c r="BG68" s="48"/>
      <c r="BI68" s="48"/>
      <c r="BJ68" s="48"/>
      <c r="BK68" s="6"/>
      <c r="BM68" s="29"/>
      <c r="BN68" s="47"/>
      <c r="BO68" s="47"/>
      <c r="BP68" s="1"/>
      <c r="BQ68" s="47"/>
      <c r="BR68" s="47"/>
      <c r="BS68" s="29"/>
      <c r="BT68" s="48"/>
      <c r="BU68" s="48"/>
      <c r="BX68" s="49"/>
      <c r="BY68" s="29"/>
      <c r="BZ68" s="48"/>
      <c r="CA68" s="48"/>
      <c r="CC68" s="48"/>
      <c r="CD68" s="48"/>
      <c r="CE68" s="29"/>
      <c r="CG68" s="29"/>
      <c r="CH68" s="47"/>
      <c r="CI68" s="47"/>
      <c r="CJ68" s="1"/>
      <c r="CK68" s="47"/>
      <c r="CL68" s="47"/>
      <c r="CM68" s="29"/>
      <c r="CN68" s="48"/>
      <c r="CO68" s="48"/>
      <c r="CR68" s="49"/>
      <c r="CS68" s="29"/>
      <c r="CT68" s="48"/>
      <c r="CU68" s="48"/>
      <c r="CW68" s="48"/>
      <c r="CX68" s="48"/>
      <c r="CY68" s="6"/>
      <c r="DA68" s="29"/>
      <c r="DB68" s="47"/>
      <c r="DC68" s="47"/>
      <c r="DD68" s="1"/>
      <c r="DE68" s="47"/>
      <c r="DF68" s="47"/>
      <c r="DG68" s="29"/>
      <c r="DH68" s="48"/>
      <c r="DI68" s="48"/>
      <c r="DL68" s="49"/>
      <c r="DM68" s="29"/>
      <c r="DN68" s="48"/>
      <c r="DO68" s="48"/>
      <c r="DQ68" s="48"/>
      <c r="DR68" s="48"/>
      <c r="DS68" s="6"/>
      <c r="DU68" s="29"/>
      <c r="DV68" s="47"/>
      <c r="DW68" s="47"/>
      <c r="DX68" s="1"/>
      <c r="DY68" s="47"/>
      <c r="DZ68" s="47"/>
      <c r="EA68" s="29"/>
      <c r="EC68" s="50"/>
      <c r="EF68" s="49"/>
      <c r="EG68" s="29"/>
      <c r="EH68" s="48"/>
      <c r="EI68" s="48"/>
      <c r="EK68" s="48"/>
      <c r="EL68" s="48"/>
      <c r="EM68" s="6"/>
      <c r="EO68" s="29"/>
      <c r="EP68" s="47"/>
      <c r="EQ68" s="47"/>
      <c r="ER68" s="1"/>
      <c r="ES68" s="47"/>
      <c r="ET68" s="47"/>
      <c r="EU68" s="29"/>
      <c r="EV68" s="48"/>
      <c r="EW68" s="48"/>
      <c r="EZ68" s="49"/>
      <c r="FA68" s="29"/>
      <c r="FB68" s="48"/>
      <c r="FC68" s="48"/>
      <c r="FE68" s="48"/>
      <c r="FF68" s="48"/>
      <c r="FG68" s="6"/>
      <c r="FI68" s="29"/>
      <c r="FJ68" s="47"/>
      <c r="FK68" s="47"/>
      <c r="FL68" s="1"/>
      <c r="FM68" s="47"/>
      <c r="FN68" s="47"/>
      <c r="FO68" s="29"/>
      <c r="FP68" s="48"/>
      <c r="FQ68" s="48"/>
      <c r="FT68" s="49"/>
      <c r="FU68" s="29"/>
      <c r="FV68" s="48"/>
      <c r="FW68" s="48"/>
      <c r="FY68" s="48"/>
      <c r="FZ68" s="48"/>
      <c r="GA68" s="6"/>
      <c r="GG68" s="48"/>
      <c r="GI68" s="51"/>
      <c r="GN68" s="49"/>
      <c r="GU68" s="6"/>
      <c r="HA68" s="48"/>
      <c r="HC68" s="51"/>
      <c r="HH68" s="49"/>
      <c r="HO68" s="6"/>
      <c r="HU68" s="48"/>
      <c r="HW68" s="51"/>
      <c r="IB68" s="49"/>
      <c r="II68" s="6"/>
      <c r="IO68" s="48"/>
      <c r="IQ68" s="51"/>
      <c r="IV68" s="49"/>
    </row>
    <row r="69" spans="1:256" s="3" customFormat="1" ht="13.5" customHeight="1">
      <c r="A69" s="46"/>
      <c r="B69" s="1"/>
      <c r="C69" s="6"/>
      <c r="E69" s="29"/>
      <c r="F69" s="47"/>
      <c r="G69" s="48"/>
      <c r="H69" s="1"/>
      <c r="I69" s="47"/>
      <c r="J69" s="48"/>
      <c r="K69" s="29"/>
      <c r="L69" s="48"/>
      <c r="M69" s="48"/>
      <c r="P69" s="49"/>
      <c r="Q69" s="29"/>
      <c r="R69" s="48"/>
      <c r="S69" s="48"/>
      <c r="U69" s="48"/>
      <c r="V69" s="48"/>
      <c r="W69" s="6"/>
      <c r="Y69" s="29"/>
      <c r="Z69" s="47"/>
      <c r="AA69" s="47"/>
      <c r="AB69" s="1"/>
      <c r="AC69" s="47"/>
      <c r="AD69" s="47"/>
      <c r="AE69" s="29"/>
      <c r="AF69" s="48"/>
      <c r="AG69" s="48"/>
      <c r="AJ69" s="49"/>
      <c r="AK69" s="29"/>
      <c r="AM69" s="48"/>
      <c r="AO69" s="48"/>
      <c r="AP69" s="48"/>
      <c r="AQ69" s="6"/>
      <c r="AS69" s="29"/>
      <c r="AT69" s="47"/>
      <c r="AU69" s="47"/>
      <c r="AV69" s="1"/>
      <c r="AW69" s="47"/>
      <c r="AX69" s="47"/>
      <c r="AY69" s="29"/>
      <c r="AZ69" s="48"/>
      <c r="BA69" s="48"/>
      <c r="BD69" s="49"/>
      <c r="BE69" s="29"/>
      <c r="BF69" s="48"/>
      <c r="BG69" s="48"/>
      <c r="BI69" s="48"/>
      <c r="BJ69" s="48"/>
      <c r="BK69" s="6"/>
      <c r="BM69" s="29"/>
      <c r="BN69" s="47"/>
      <c r="BO69" s="47"/>
      <c r="BP69" s="1"/>
      <c r="BQ69" s="47"/>
      <c r="BR69" s="47"/>
      <c r="BS69" s="29"/>
      <c r="BT69" s="48"/>
      <c r="BU69" s="48"/>
      <c r="BX69" s="49"/>
      <c r="BY69" s="29"/>
      <c r="BZ69" s="48"/>
      <c r="CA69" s="48"/>
      <c r="CC69" s="48"/>
      <c r="CD69" s="48"/>
      <c r="CE69" s="29"/>
      <c r="CG69" s="29"/>
      <c r="CH69" s="47"/>
      <c r="CI69" s="47"/>
      <c r="CJ69" s="1"/>
      <c r="CK69" s="47"/>
      <c r="CL69" s="47"/>
      <c r="CM69" s="29"/>
      <c r="CN69" s="48"/>
      <c r="CO69" s="48"/>
      <c r="CR69" s="49"/>
      <c r="CS69" s="29"/>
      <c r="CT69" s="48"/>
      <c r="CU69" s="48"/>
      <c r="CW69" s="48"/>
      <c r="CX69" s="48"/>
      <c r="CY69" s="6"/>
      <c r="DA69" s="29"/>
      <c r="DB69" s="47"/>
      <c r="DC69" s="47"/>
      <c r="DD69" s="1"/>
      <c r="DE69" s="47"/>
      <c r="DF69" s="47"/>
      <c r="DG69" s="29"/>
      <c r="DH69" s="48"/>
      <c r="DI69" s="48"/>
      <c r="DL69" s="49"/>
      <c r="DM69" s="29"/>
      <c r="DN69" s="48"/>
      <c r="DO69" s="48"/>
      <c r="DQ69" s="48"/>
      <c r="DR69" s="48"/>
      <c r="DS69" s="6"/>
      <c r="DU69" s="29"/>
      <c r="DV69" s="47"/>
      <c r="DW69" s="47"/>
      <c r="DX69" s="1"/>
      <c r="DY69" s="47"/>
      <c r="DZ69" s="47"/>
      <c r="EA69" s="29"/>
      <c r="EC69" s="50"/>
      <c r="EF69" s="49"/>
      <c r="EG69" s="29"/>
      <c r="EH69" s="48"/>
      <c r="EI69" s="48"/>
      <c r="EK69" s="48"/>
      <c r="EL69" s="48"/>
      <c r="EM69" s="6"/>
      <c r="EO69" s="29"/>
      <c r="EP69" s="47"/>
      <c r="EQ69" s="47"/>
      <c r="ER69" s="1"/>
      <c r="ES69" s="47"/>
      <c r="ET69" s="47"/>
      <c r="EU69" s="29"/>
      <c r="EV69" s="48"/>
      <c r="EW69" s="48"/>
      <c r="EZ69" s="49"/>
      <c r="FA69" s="29"/>
      <c r="FB69" s="48"/>
      <c r="FC69" s="48"/>
      <c r="FE69" s="48"/>
      <c r="FF69" s="48"/>
      <c r="FG69" s="6"/>
      <c r="FI69" s="29"/>
      <c r="FJ69" s="47"/>
      <c r="FK69" s="47"/>
      <c r="FL69" s="1"/>
      <c r="FM69" s="47"/>
      <c r="FN69" s="47"/>
      <c r="FO69" s="29"/>
      <c r="FP69" s="48"/>
      <c r="FQ69" s="48"/>
      <c r="FT69" s="49"/>
      <c r="FU69" s="29"/>
      <c r="FV69" s="48"/>
      <c r="FW69" s="48"/>
      <c r="FY69" s="48"/>
      <c r="FZ69" s="48"/>
      <c r="GA69" s="6"/>
      <c r="GG69" s="48"/>
      <c r="GI69" s="51"/>
      <c r="GN69" s="49"/>
      <c r="GU69" s="6"/>
      <c r="HA69" s="48"/>
      <c r="HC69" s="51"/>
      <c r="HH69" s="49"/>
      <c r="HO69" s="6"/>
      <c r="HU69" s="48"/>
      <c r="HW69" s="51"/>
      <c r="IB69" s="49"/>
      <c r="II69" s="6"/>
      <c r="IO69" s="48"/>
      <c r="IQ69" s="51"/>
      <c r="IV69" s="49"/>
    </row>
    <row r="70" spans="1:256" s="3" customFormat="1" ht="13.5" customHeight="1">
      <c r="A70" s="46"/>
      <c r="B70" s="1"/>
      <c r="C70" s="6"/>
      <c r="E70" s="29"/>
      <c r="F70" s="47"/>
      <c r="G70" s="48"/>
      <c r="H70" s="1"/>
      <c r="I70" s="47"/>
      <c r="J70" s="48"/>
      <c r="K70" s="29"/>
      <c r="L70" s="48"/>
      <c r="M70" s="48"/>
      <c r="P70" s="49"/>
      <c r="Q70" s="29"/>
      <c r="R70" s="48"/>
      <c r="S70" s="48"/>
      <c r="U70" s="48"/>
      <c r="V70" s="48"/>
      <c r="W70" s="6"/>
      <c r="Y70" s="29"/>
      <c r="Z70" s="47"/>
      <c r="AA70" s="47"/>
      <c r="AB70" s="1"/>
      <c r="AC70" s="47"/>
      <c r="AD70" s="47"/>
      <c r="AE70" s="29"/>
      <c r="AF70" s="48"/>
      <c r="AG70" s="48"/>
      <c r="AJ70" s="49"/>
      <c r="AK70" s="29"/>
      <c r="AM70" s="48"/>
      <c r="AO70" s="48"/>
      <c r="AP70" s="48"/>
      <c r="AQ70" s="6"/>
      <c r="AS70" s="29"/>
      <c r="AT70" s="47"/>
      <c r="AU70" s="47"/>
      <c r="AV70" s="1"/>
      <c r="AW70" s="47"/>
      <c r="AX70" s="47"/>
      <c r="AY70" s="29"/>
      <c r="AZ70" s="48"/>
      <c r="BA70" s="48"/>
      <c r="BD70" s="49"/>
      <c r="BE70" s="29"/>
      <c r="BF70" s="48"/>
      <c r="BG70" s="48"/>
      <c r="BI70" s="48"/>
      <c r="BJ70" s="48"/>
      <c r="BK70" s="6"/>
      <c r="BM70" s="29"/>
      <c r="BN70" s="47"/>
      <c r="BO70" s="47"/>
      <c r="BP70" s="1"/>
      <c r="BQ70" s="47"/>
      <c r="BR70" s="47"/>
      <c r="BS70" s="29"/>
      <c r="BT70" s="48"/>
      <c r="BU70" s="48"/>
      <c r="BX70" s="49"/>
      <c r="BY70" s="29"/>
      <c r="BZ70" s="48"/>
      <c r="CA70" s="48"/>
      <c r="CC70" s="48"/>
      <c r="CD70" s="48"/>
      <c r="CE70" s="29"/>
      <c r="CG70" s="29"/>
      <c r="CH70" s="47"/>
      <c r="CI70" s="47"/>
      <c r="CJ70" s="1"/>
      <c r="CK70" s="47"/>
      <c r="CL70" s="47"/>
      <c r="CM70" s="29"/>
      <c r="CN70" s="48"/>
      <c r="CO70" s="48"/>
      <c r="CR70" s="49"/>
      <c r="CS70" s="29"/>
      <c r="CT70" s="48"/>
      <c r="CU70" s="48"/>
      <c r="CW70" s="48"/>
      <c r="CX70" s="48"/>
      <c r="CY70" s="6"/>
      <c r="DA70" s="29"/>
      <c r="DB70" s="47"/>
      <c r="DC70" s="47"/>
      <c r="DD70" s="1"/>
      <c r="DE70" s="47"/>
      <c r="DF70" s="47"/>
      <c r="DG70" s="29"/>
      <c r="DH70" s="48"/>
      <c r="DI70" s="48"/>
      <c r="DL70" s="49"/>
      <c r="DM70" s="29"/>
      <c r="DN70" s="48"/>
      <c r="DO70" s="48"/>
      <c r="DQ70" s="48"/>
      <c r="DR70" s="48"/>
      <c r="DS70" s="6"/>
      <c r="DU70" s="29"/>
      <c r="DV70" s="47"/>
      <c r="DW70" s="47"/>
      <c r="DX70" s="1"/>
      <c r="DY70" s="47"/>
      <c r="DZ70" s="47"/>
      <c r="EA70" s="29"/>
      <c r="EC70" s="50"/>
      <c r="EF70" s="49"/>
      <c r="EG70" s="29"/>
      <c r="EH70" s="48"/>
      <c r="EI70" s="48"/>
      <c r="EK70" s="48"/>
      <c r="EL70" s="48"/>
      <c r="EM70" s="6"/>
      <c r="EO70" s="29"/>
      <c r="EP70" s="47"/>
      <c r="EQ70" s="47"/>
      <c r="ER70" s="1"/>
      <c r="ES70" s="47"/>
      <c r="ET70" s="47"/>
      <c r="EU70" s="29"/>
      <c r="EV70" s="48"/>
      <c r="EW70" s="48"/>
      <c r="EZ70" s="49"/>
      <c r="FA70" s="29"/>
      <c r="FB70" s="48"/>
      <c r="FC70" s="48"/>
      <c r="FE70" s="48"/>
      <c r="FF70" s="48"/>
      <c r="FG70" s="6"/>
      <c r="FI70" s="29"/>
      <c r="FJ70" s="47"/>
      <c r="FK70" s="47"/>
      <c r="FL70" s="1"/>
      <c r="FM70" s="47"/>
      <c r="FN70" s="47"/>
      <c r="FO70" s="29"/>
      <c r="FP70" s="48"/>
      <c r="FQ70" s="48"/>
      <c r="FT70" s="49"/>
      <c r="FU70" s="29"/>
      <c r="FV70" s="48"/>
      <c r="FW70" s="48"/>
      <c r="FY70" s="48"/>
      <c r="FZ70" s="48"/>
      <c r="GA70" s="6"/>
      <c r="GG70" s="48"/>
      <c r="GI70" s="51"/>
      <c r="GN70" s="49"/>
      <c r="GU70" s="6"/>
      <c r="HA70" s="48"/>
      <c r="HC70" s="51"/>
      <c r="HH70" s="49"/>
      <c r="HO70" s="6"/>
      <c r="HU70" s="48"/>
      <c r="HW70" s="51"/>
      <c r="IB70" s="49"/>
      <c r="II70" s="6"/>
      <c r="IO70" s="48"/>
      <c r="IQ70" s="51"/>
      <c r="IV70" s="49"/>
    </row>
    <row r="71" spans="1:256" s="3" customFormat="1" ht="13.5" customHeight="1">
      <c r="A71" s="46"/>
      <c r="B71" s="1"/>
      <c r="C71" s="6"/>
      <c r="E71" s="29"/>
      <c r="F71" s="47"/>
      <c r="G71" s="48"/>
      <c r="H71" s="1"/>
      <c r="I71" s="47"/>
      <c r="J71" s="48"/>
      <c r="K71" s="29"/>
      <c r="L71" s="48"/>
      <c r="M71" s="48"/>
      <c r="P71" s="49"/>
      <c r="Q71" s="29"/>
      <c r="R71" s="48"/>
      <c r="S71" s="48"/>
      <c r="U71" s="48"/>
      <c r="V71" s="48"/>
      <c r="W71" s="6"/>
      <c r="Y71" s="29"/>
      <c r="Z71" s="47"/>
      <c r="AA71" s="47"/>
      <c r="AB71" s="1"/>
      <c r="AC71" s="47"/>
      <c r="AD71" s="47"/>
      <c r="AE71" s="29"/>
      <c r="AF71" s="48"/>
      <c r="AG71" s="48"/>
      <c r="AJ71" s="49"/>
      <c r="AK71" s="29"/>
      <c r="AM71" s="48"/>
      <c r="AO71" s="48"/>
      <c r="AP71" s="48"/>
      <c r="AQ71" s="6"/>
      <c r="AS71" s="29"/>
      <c r="AT71" s="47"/>
      <c r="AU71" s="47"/>
      <c r="AV71" s="1"/>
      <c r="AW71" s="47"/>
      <c r="AX71" s="47"/>
      <c r="AY71" s="29"/>
      <c r="AZ71" s="48"/>
      <c r="BA71" s="48"/>
      <c r="BD71" s="49"/>
      <c r="BE71" s="29"/>
      <c r="BF71" s="48"/>
      <c r="BG71" s="48"/>
      <c r="BI71" s="48"/>
      <c r="BJ71" s="48"/>
      <c r="BK71" s="6"/>
      <c r="BM71" s="29"/>
      <c r="BN71" s="47"/>
      <c r="BO71" s="47"/>
      <c r="BP71" s="1"/>
      <c r="BQ71" s="47"/>
      <c r="BR71" s="47"/>
      <c r="BS71" s="29"/>
      <c r="BT71" s="48"/>
      <c r="BU71" s="48"/>
      <c r="BX71" s="49"/>
      <c r="BY71" s="29"/>
      <c r="BZ71" s="48"/>
      <c r="CA71" s="48"/>
      <c r="CC71" s="48"/>
      <c r="CD71" s="48"/>
      <c r="CE71" s="29"/>
      <c r="CG71" s="29"/>
      <c r="CH71" s="47"/>
      <c r="CI71" s="47"/>
      <c r="CJ71" s="1"/>
      <c r="CK71" s="47"/>
      <c r="CL71" s="47"/>
      <c r="CM71" s="29"/>
      <c r="CN71" s="48"/>
      <c r="CO71" s="48"/>
      <c r="CR71" s="49"/>
      <c r="CS71" s="29"/>
      <c r="CT71" s="48"/>
      <c r="CU71" s="48"/>
      <c r="CW71" s="48"/>
      <c r="CX71" s="48"/>
      <c r="CY71" s="6"/>
      <c r="DA71" s="29"/>
      <c r="DB71" s="47"/>
      <c r="DC71" s="47"/>
      <c r="DD71" s="1"/>
      <c r="DE71" s="47"/>
      <c r="DF71" s="47"/>
      <c r="DG71" s="29"/>
      <c r="DH71" s="48"/>
      <c r="DI71" s="48"/>
      <c r="DL71" s="49"/>
      <c r="DM71" s="29"/>
      <c r="DN71" s="48"/>
      <c r="DO71" s="48"/>
      <c r="DQ71" s="48"/>
      <c r="DR71" s="48"/>
      <c r="DS71" s="6"/>
      <c r="DU71" s="29"/>
      <c r="DV71" s="47"/>
      <c r="DW71" s="47"/>
      <c r="DX71" s="1"/>
      <c r="DY71" s="47"/>
      <c r="DZ71" s="47"/>
      <c r="EA71" s="29"/>
      <c r="EC71" s="50"/>
      <c r="EF71" s="49"/>
      <c r="EG71" s="29"/>
      <c r="EH71" s="48"/>
      <c r="EI71" s="48"/>
      <c r="EK71" s="48"/>
      <c r="EL71" s="48"/>
      <c r="EM71" s="6"/>
      <c r="EO71" s="29"/>
      <c r="EP71" s="47"/>
      <c r="EQ71" s="47"/>
      <c r="ER71" s="1"/>
      <c r="ES71" s="47"/>
      <c r="ET71" s="47"/>
      <c r="EU71" s="29"/>
      <c r="EV71" s="48"/>
      <c r="EW71" s="48"/>
      <c r="EZ71" s="49"/>
      <c r="FA71" s="29"/>
      <c r="FB71" s="48"/>
      <c r="FC71" s="48"/>
      <c r="FE71" s="48"/>
      <c r="FF71" s="48"/>
      <c r="FG71" s="6"/>
      <c r="FI71" s="29"/>
      <c r="FJ71" s="47"/>
      <c r="FK71" s="47"/>
      <c r="FL71" s="1"/>
      <c r="FM71" s="47"/>
      <c r="FN71" s="47"/>
      <c r="FO71" s="29"/>
      <c r="FP71" s="48"/>
      <c r="FQ71" s="48"/>
      <c r="FT71" s="49"/>
      <c r="FU71" s="29"/>
      <c r="FV71" s="48"/>
      <c r="FW71" s="48"/>
      <c r="FY71" s="48"/>
      <c r="FZ71" s="48"/>
      <c r="GA71" s="6"/>
      <c r="GI71" s="51"/>
      <c r="GN71" s="49"/>
      <c r="GU71" s="6"/>
      <c r="HC71" s="51"/>
      <c r="HH71" s="49"/>
      <c r="HO71" s="6"/>
      <c r="HW71" s="51"/>
      <c r="IB71" s="49"/>
      <c r="II71" s="6"/>
      <c r="IQ71" s="51"/>
      <c r="IV71" s="49"/>
    </row>
    <row r="72" spans="1:256" s="3" customFormat="1" ht="13.5" customHeight="1">
      <c r="A72" s="46"/>
      <c r="B72" s="1"/>
      <c r="C72" s="6"/>
      <c r="E72" s="29"/>
      <c r="F72" s="47"/>
      <c r="G72" s="48"/>
      <c r="H72" s="1"/>
      <c r="I72" s="47"/>
      <c r="J72" s="48"/>
      <c r="K72" s="29"/>
      <c r="L72" s="48"/>
      <c r="M72" s="48"/>
      <c r="P72" s="49"/>
      <c r="Q72" s="29"/>
      <c r="R72" s="48"/>
      <c r="S72" s="48"/>
      <c r="U72" s="48"/>
      <c r="V72" s="48"/>
      <c r="W72" s="6"/>
      <c r="Y72" s="29"/>
      <c r="Z72" s="47"/>
      <c r="AA72" s="47"/>
      <c r="AB72" s="1"/>
      <c r="AC72" s="47"/>
      <c r="AD72" s="47"/>
      <c r="AE72" s="29"/>
      <c r="AF72" s="48"/>
      <c r="AG72" s="48"/>
      <c r="AJ72" s="49"/>
      <c r="AK72" s="29"/>
      <c r="AM72" s="48"/>
      <c r="AO72" s="48"/>
      <c r="AP72" s="48"/>
      <c r="AQ72" s="6"/>
      <c r="AS72" s="29"/>
      <c r="AT72" s="47"/>
      <c r="AU72" s="47"/>
      <c r="AV72" s="1"/>
      <c r="AW72" s="47"/>
      <c r="AX72" s="47"/>
      <c r="AY72" s="29"/>
      <c r="AZ72" s="48"/>
      <c r="BA72" s="48"/>
      <c r="BD72" s="49"/>
      <c r="BE72" s="29"/>
      <c r="BF72" s="48"/>
      <c r="BG72" s="48"/>
      <c r="BI72" s="48"/>
      <c r="BJ72" s="48"/>
      <c r="BK72" s="6"/>
      <c r="BM72" s="29"/>
      <c r="BN72" s="47"/>
      <c r="BO72" s="47"/>
      <c r="BP72" s="1"/>
      <c r="BQ72" s="47"/>
      <c r="BR72" s="47"/>
      <c r="BS72" s="29"/>
      <c r="BT72" s="48"/>
      <c r="BU72" s="48"/>
      <c r="BX72" s="49"/>
      <c r="BY72" s="29"/>
      <c r="BZ72" s="48"/>
      <c r="CA72" s="48"/>
      <c r="CC72" s="48"/>
      <c r="CD72" s="48"/>
      <c r="CE72" s="29"/>
      <c r="CG72" s="29"/>
      <c r="CH72" s="47"/>
      <c r="CI72" s="47"/>
      <c r="CJ72" s="1"/>
      <c r="CK72" s="47"/>
      <c r="CL72" s="47"/>
      <c r="CM72" s="29"/>
      <c r="CN72" s="48"/>
      <c r="CO72" s="48"/>
      <c r="CR72" s="49"/>
      <c r="CS72" s="29"/>
      <c r="CT72" s="48"/>
      <c r="CU72" s="48"/>
      <c r="CW72" s="48"/>
      <c r="CX72" s="48"/>
      <c r="CY72" s="6"/>
      <c r="DA72" s="29"/>
      <c r="DB72" s="47"/>
      <c r="DC72" s="47"/>
      <c r="DD72" s="1"/>
      <c r="DE72" s="47"/>
      <c r="DF72" s="47"/>
      <c r="DG72" s="29"/>
      <c r="DH72" s="48"/>
      <c r="DI72" s="48"/>
      <c r="DL72" s="49"/>
      <c r="DM72" s="29"/>
      <c r="DN72" s="48"/>
      <c r="DO72" s="48"/>
      <c r="DQ72" s="48"/>
      <c r="DR72" s="48"/>
      <c r="DS72" s="6"/>
      <c r="DU72" s="29"/>
      <c r="DV72" s="47"/>
      <c r="DW72" s="47"/>
      <c r="DX72" s="1"/>
      <c r="DY72" s="47"/>
      <c r="DZ72" s="47"/>
      <c r="EA72" s="29"/>
      <c r="EC72" s="50"/>
      <c r="EF72" s="49"/>
      <c r="EG72" s="29"/>
      <c r="EH72" s="48"/>
      <c r="EI72" s="48"/>
      <c r="EK72" s="48"/>
      <c r="EL72" s="48"/>
      <c r="EM72" s="6"/>
      <c r="EO72" s="29"/>
      <c r="EP72" s="47"/>
      <c r="EQ72" s="47"/>
      <c r="ER72" s="1"/>
      <c r="ES72" s="47"/>
      <c r="ET72" s="47"/>
      <c r="EU72" s="29"/>
      <c r="EV72" s="48"/>
      <c r="EW72" s="48"/>
      <c r="EZ72" s="49"/>
      <c r="FA72" s="29"/>
      <c r="FB72" s="48"/>
      <c r="FC72" s="48"/>
      <c r="FE72" s="48"/>
      <c r="FF72" s="48"/>
      <c r="FG72" s="6"/>
      <c r="FI72" s="29"/>
      <c r="FJ72" s="47"/>
      <c r="FK72" s="47"/>
      <c r="FL72" s="1"/>
      <c r="FM72" s="47"/>
      <c r="FN72" s="47"/>
      <c r="FO72" s="29"/>
      <c r="FP72" s="48"/>
      <c r="FQ72" s="48"/>
      <c r="FT72" s="49"/>
      <c r="FU72" s="29"/>
      <c r="FV72" s="48"/>
      <c r="FW72" s="48"/>
      <c r="FY72" s="48"/>
      <c r="FZ72" s="48"/>
      <c r="GA72" s="6"/>
      <c r="GI72" s="51"/>
      <c r="GN72" s="49"/>
      <c r="GU72" s="6"/>
      <c r="HC72" s="51"/>
      <c r="HH72" s="49"/>
      <c r="HO72" s="6"/>
      <c r="HW72" s="51"/>
      <c r="IB72" s="49"/>
      <c r="II72" s="6"/>
      <c r="IQ72" s="51"/>
      <c r="IV72" s="49"/>
    </row>
    <row r="73" spans="1:256" s="3" customFormat="1" ht="13.5" customHeight="1">
      <c r="A73" s="46"/>
      <c r="B73" s="1"/>
      <c r="C73" s="6"/>
      <c r="E73" s="29"/>
      <c r="F73" s="47"/>
      <c r="G73" s="48"/>
      <c r="H73" s="1"/>
      <c r="I73" s="47"/>
      <c r="J73" s="48"/>
      <c r="K73" s="29"/>
      <c r="L73" s="48"/>
      <c r="M73" s="48"/>
      <c r="P73" s="49"/>
      <c r="Q73" s="29"/>
      <c r="R73" s="48"/>
      <c r="S73" s="48"/>
      <c r="U73" s="48"/>
      <c r="V73" s="48"/>
      <c r="W73" s="6"/>
      <c r="Y73" s="29"/>
      <c r="Z73" s="47"/>
      <c r="AA73" s="47"/>
      <c r="AB73" s="1"/>
      <c r="AC73" s="47"/>
      <c r="AD73" s="47"/>
      <c r="AE73" s="29"/>
      <c r="AF73" s="48"/>
      <c r="AG73" s="48"/>
      <c r="AJ73" s="49"/>
      <c r="AK73" s="29"/>
      <c r="AM73" s="48"/>
      <c r="AO73" s="48"/>
      <c r="AP73" s="48"/>
      <c r="AQ73" s="6"/>
      <c r="AS73" s="29"/>
      <c r="AT73" s="47"/>
      <c r="AU73" s="47"/>
      <c r="AV73" s="1"/>
      <c r="AW73" s="47"/>
      <c r="AX73" s="47"/>
      <c r="AY73" s="29"/>
      <c r="AZ73" s="48"/>
      <c r="BA73" s="48"/>
      <c r="BD73" s="49"/>
      <c r="BE73" s="29"/>
      <c r="BF73" s="48"/>
      <c r="BG73" s="48"/>
      <c r="BI73" s="48"/>
      <c r="BJ73" s="48"/>
      <c r="BK73" s="6"/>
      <c r="BM73" s="29"/>
      <c r="BN73" s="47"/>
      <c r="BO73" s="47"/>
      <c r="BP73" s="1"/>
      <c r="BQ73" s="47"/>
      <c r="BR73" s="47"/>
      <c r="BS73" s="29"/>
      <c r="BT73" s="48"/>
      <c r="BU73" s="48"/>
      <c r="BX73" s="49"/>
      <c r="BY73" s="29"/>
      <c r="BZ73" s="48"/>
      <c r="CA73" s="48"/>
      <c r="CC73" s="48"/>
      <c r="CD73" s="48"/>
      <c r="CE73" s="29"/>
      <c r="CG73" s="29"/>
      <c r="CH73" s="47"/>
      <c r="CI73" s="47"/>
      <c r="CJ73" s="1"/>
      <c r="CK73" s="47"/>
      <c r="CL73" s="47"/>
      <c r="CM73" s="29"/>
      <c r="CN73" s="48"/>
      <c r="CO73" s="48"/>
      <c r="CR73" s="49"/>
      <c r="CS73" s="29"/>
      <c r="CT73" s="48"/>
      <c r="CU73" s="48"/>
      <c r="CW73" s="48"/>
      <c r="CX73" s="48"/>
      <c r="CY73" s="6"/>
      <c r="DA73" s="29"/>
      <c r="DB73" s="47"/>
      <c r="DC73" s="47"/>
      <c r="DD73" s="1"/>
      <c r="DE73" s="47"/>
      <c r="DF73" s="47"/>
      <c r="DG73" s="29"/>
      <c r="DH73" s="48"/>
      <c r="DI73" s="48"/>
      <c r="DL73" s="49"/>
      <c r="DM73" s="29"/>
      <c r="DN73" s="48"/>
      <c r="DO73" s="48"/>
      <c r="DQ73" s="48"/>
      <c r="DR73" s="48"/>
      <c r="DS73" s="6"/>
      <c r="DU73" s="29"/>
      <c r="DV73" s="47"/>
      <c r="DW73" s="47"/>
      <c r="DX73" s="1"/>
      <c r="DY73" s="47"/>
      <c r="DZ73" s="47"/>
      <c r="EA73" s="29"/>
      <c r="EC73" s="50"/>
      <c r="EF73" s="49"/>
      <c r="EG73" s="29"/>
      <c r="EH73" s="48"/>
      <c r="EI73" s="48"/>
      <c r="EK73" s="48"/>
      <c r="EL73" s="48"/>
      <c r="EM73" s="6"/>
      <c r="EO73" s="29"/>
      <c r="EP73" s="47"/>
      <c r="EQ73" s="47"/>
      <c r="ER73" s="1"/>
      <c r="ES73" s="47"/>
      <c r="ET73" s="47"/>
      <c r="EU73" s="29"/>
      <c r="EV73" s="48"/>
      <c r="EW73" s="48"/>
      <c r="EZ73" s="49"/>
      <c r="FA73" s="29"/>
      <c r="FB73" s="48"/>
      <c r="FC73" s="48"/>
      <c r="FE73" s="48"/>
      <c r="FF73" s="48"/>
      <c r="FG73" s="6"/>
      <c r="FI73" s="29"/>
      <c r="FJ73" s="47"/>
      <c r="FK73" s="47"/>
      <c r="FL73" s="1"/>
      <c r="FM73" s="47"/>
      <c r="FN73" s="47"/>
      <c r="FO73" s="29"/>
      <c r="FP73" s="48"/>
      <c r="FQ73" s="48"/>
      <c r="FT73" s="49"/>
      <c r="FU73" s="29"/>
      <c r="FV73" s="48"/>
      <c r="FW73" s="48"/>
      <c r="FY73" s="48"/>
      <c r="FZ73" s="48"/>
      <c r="GA73" s="6"/>
      <c r="GI73" s="51"/>
      <c r="GN73" s="49"/>
      <c r="GU73" s="6"/>
      <c r="HC73" s="51"/>
      <c r="HH73" s="49"/>
      <c r="HO73" s="6"/>
      <c r="HW73" s="51"/>
      <c r="IB73" s="49"/>
      <c r="II73" s="6"/>
      <c r="IQ73" s="51"/>
      <c r="IV73" s="49"/>
    </row>
    <row r="74" spans="1:256" s="3" customFormat="1" ht="13.5" customHeight="1">
      <c r="A74" s="46"/>
      <c r="B74" s="1"/>
      <c r="C74" s="6"/>
      <c r="E74" s="29"/>
      <c r="F74" s="47"/>
      <c r="G74" s="48"/>
      <c r="H74" s="1"/>
      <c r="I74" s="47"/>
      <c r="J74" s="48"/>
      <c r="K74" s="29"/>
      <c r="L74" s="48"/>
      <c r="M74" s="48"/>
      <c r="P74" s="49"/>
      <c r="Q74" s="29"/>
      <c r="R74" s="48"/>
      <c r="S74" s="48"/>
      <c r="U74" s="48"/>
      <c r="V74" s="48"/>
      <c r="W74" s="6"/>
      <c r="Y74" s="29"/>
      <c r="Z74" s="47"/>
      <c r="AA74" s="47"/>
      <c r="AB74" s="1"/>
      <c r="AC74" s="47"/>
      <c r="AD74" s="47"/>
      <c r="AE74" s="29"/>
      <c r="AF74" s="48"/>
      <c r="AG74" s="48"/>
      <c r="AJ74" s="49"/>
      <c r="AK74" s="29"/>
      <c r="AM74" s="48"/>
      <c r="AO74" s="48"/>
      <c r="AP74" s="48"/>
      <c r="AQ74" s="6"/>
      <c r="AS74" s="29"/>
      <c r="AT74" s="47"/>
      <c r="AU74" s="47"/>
      <c r="AV74" s="1"/>
      <c r="AW74" s="47"/>
      <c r="AX74" s="47"/>
      <c r="AY74" s="29"/>
      <c r="AZ74" s="48"/>
      <c r="BA74" s="48"/>
      <c r="BD74" s="49"/>
      <c r="BE74" s="29"/>
      <c r="BF74" s="48"/>
      <c r="BG74" s="48"/>
      <c r="BI74" s="48"/>
      <c r="BJ74" s="48"/>
      <c r="BK74" s="6"/>
      <c r="BM74" s="29"/>
      <c r="BN74" s="47"/>
      <c r="BO74" s="47"/>
      <c r="BP74" s="1"/>
      <c r="BQ74" s="47"/>
      <c r="BR74" s="47"/>
      <c r="BS74" s="29"/>
      <c r="BT74" s="48"/>
      <c r="BU74" s="48"/>
      <c r="BX74" s="49"/>
      <c r="BY74" s="29"/>
      <c r="BZ74" s="48"/>
      <c r="CA74" s="48"/>
      <c r="CC74" s="48"/>
      <c r="CD74" s="48"/>
      <c r="CE74" s="29"/>
      <c r="CG74" s="29"/>
      <c r="CH74" s="47"/>
      <c r="CI74" s="47"/>
      <c r="CJ74" s="1"/>
      <c r="CK74" s="47"/>
      <c r="CL74" s="47"/>
      <c r="CM74" s="29"/>
      <c r="CN74" s="48"/>
      <c r="CO74" s="48"/>
      <c r="CR74" s="49"/>
      <c r="CS74" s="29"/>
      <c r="CT74" s="48"/>
      <c r="CU74" s="48"/>
      <c r="CW74" s="48"/>
      <c r="CX74" s="48"/>
      <c r="CY74" s="6"/>
      <c r="DA74" s="29"/>
      <c r="DB74" s="47"/>
      <c r="DC74" s="47"/>
      <c r="DD74" s="1"/>
      <c r="DE74" s="47"/>
      <c r="DF74" s="47"/>
      <c r="DG74" s="29"/>
      <c r="DH74" s="48"/>
      <c r="DI74" s="48"/>
      <c r="DL74" s="49"/>
      <c r="DM74" s="29"/>
      <c r="DN74" s="48"/>
      <c r="DO74" s="48"/>
      <c r="DQ74" s="48"/>
      <c r="DR74" s="48"/>
      <c r="DS74" s="6"/>
      <c r="DU74" s="29"/>
      <c r="DV74" s="47"/>
      <c r="DW74" s="47"/>
      <c r="DX74" s="1"/>
      <c r="DY74" s="47"/>
      <c r="DZ74" s="47"/>
      <c r="EA74" s="29"/>
      <c r="EC74" s="50"/>
      <c r="EF74" s="49"/>
      <c r="EG74" s="29"/>
      <c r="EH74" s="48"/>
      <c r="EI74" s="48"/>
      <c r="EK74" s="48"/>
      <c r="EL74" s="48"/>
      <c r="EM74" s="6"/>
      <c r="EO74" s="29"/>
      <c r="EP74" s="47"/>
      <c r="EQ74" s="47"/>
      <c r="ER74" s="1"/>
      <c r="ES74" s="47"/>
      <c r="ET74" s="47"/>
      <c r="EU74" s="29"/>
      <c r="EV74" s="48"/>
      <c r="EW74" s="48"/>
      <c r="EZ74" s="49"/>
      <c r="FA74" s="29"/>
      <c r="FB74" s="48"/>
      <c r="FC74" s="48"/>
      <c r="FE74" s="48"/>
      <c r="FF74" s="48"/>
      <c r="FG74" s="6"/>
      <c r="FI74" s="29"/>
      <c r="FJ74" s="47"/>
      <c r="FK74" s="47"/>
      <c r="FL74" s="1"/>
      <c r="FM74" s="47"/>
      <c r="FN74" s="47"/>
      <c r="FO74" s="29"/>
      <c r="FP74" s="48"/>
      <c r="FQ74" s="48"/>
      <c r="FT74" s="49"/>
      <c r="FU74" s="29"/>
      <c r="FV74" s="48"/>
      <c r="FW74" s="48"/>
      <c r="FY74" s="48"/>
      <c r="FZ74" s="48"/>
      <c r="GA74" s="6"/>
      <c r="GI74" s="51"/>
      <c r="GN74" s="49"/>
      <c r="GU74" s="6"/>
      <c r="HC74" s="51"/>
      <c r="HH74" s="49"/>
      <c r="HO74" s="6"/>
      <c r="HW74" s="51"/>
      <c r="IB74" s="49"/>
      <c r="II74" s="6"/>
      <c r="IQ74" s="51"/>
      <c r="IV74" s="49"/>
    </row>
    <row r="75" spans="1:256" s="3" customFormat="1" ht="13.5" customHeight="1">
      <c r="A75" s="46"/>
      <c r="B75" s="1"/>
      <c r="C75" s="6"/>
      <c r="E75" s="29"/>
      <c r="F75" s="47"/>
      <c r="G75" s="48"/>
      <c r="H75" s="1"/>
      <c r="I75" s="47"/>
      <c r="J75" s="48"/>
      <c r="K75" s="29"/>
      <c r="L75" s="48"/>
      <c r="M75" s="48"/>
      <c r="P75" s="49"/>
      <c r="Q75" s="29"/>
      <c r="R75" s="48"/>
      <c r="S75" s="48"/>
      <c r="U75" s="48"/>
      <c r="V75" s="48"/>
      <c r="W75" s="6"/>
      <c r="Y75" s="29"/>
      <c r="Z75" s="47"/>
      <c r="AA75" s="47"/>
      <c r="AB75" s="1"/>
      <c r="AC75" s="47"/>
      <c r="AD75" s="47"/>
      <c r="AE75" s="29"/>
      <c r="AF75" s="48"/>
      <c r="AG75" s="48"/>
      <c r="AJ75" s="49"/>
      <c r="AK75" s="29"/>
      <c r="AM75" s="48"/>
      <c r="AO75" s="48"/>
      <c r="AP75" s="48"/>
      <c r="AQ75" s="6"/>
      <c r="AS75" s="29"/>
      <c r="AT75" s="47"/>
      <c r="AU75" s="47"/>
      <c r="AV75" s="1"/>
      <c r="AW75" s="47"/>
      <c r="AX75" s="47"/>
      <c r="AY75" s="29"/>
      <c r="AZ75" s="48"/>
      <c r="BA75" s="48"/>
      <c r="BD75" s="49"/>
      <c r="BE75" s="29"/>
      <c r="BF75" s="48"/>
      <c r="BG75" s="48"/>
      <c r="BI75" s="48"/>
      <c r="BJ75" s="48"/>
      <c r="BK75" s="6"/>
      <c r="BM75" s="29"/>
      <c r="BN75" s="47"/>
      <c r="BO75" s="47"/>
      <c r="BP75" s="1"/>
      <c r="BQ75" s="47"/>
      <c r="BR75" s="47"/>
      <c r="BS75" s="29"/>
      <c r="BT75" s="48"/>
      <c r="BU75" s="48"/>
      <c r="BX75" s="49"/>
      <c r="BY75" s="29"/>
      <c r="BZ75" s="48"/>
      <c r="CA75" s="48"/>
      <c r="CC75" s="48"/>
      <c r="CD75" s="48"/>
      <c r="CE75" s="29"/>
      <c r="CG75" s="29"/>
      <c r="CH75" s="47"/>
      <c r="CI75" s="47"/>
      <c r="CJ75" s="1"/>
      <c r="CK75" s="47"/>
      <c r="CL75" s="47"/>
      <c r="CM75" s="29"/>
      <c r="CN75" s="48"/>
      <c r="CO75" s="48"/>
      <c r="CR75" s="49"/>
      <c r="CS75" s="29"/>
      <c r="CT75" s="48"/>
      <c r="CU75" s="48"/>
      <c r="CW75" s="48"/>
      <c r="CX75" s="48"/>
      <c r="CY75" s="6"/>
      <c r="DA75" s="29"/>
      <c r="DB75" s="47"/>
      <c r="DC75" s="47"/>
      <c r="DD75" s="1"/>
      <c r="DE75" s="47"/>
      <c r="DF75" s="47"/>
      <c r="DG75" s="29"/>
      <c r="DH75" s="48"/>
      <c r="DI75" s="48"/>
      <c r="DL75" s="49"/>
      <c r="DM75" s="29"/>
      <c r="DN75" s="48"/>
      <c r="DO75" s="48"/>
      <c r="DQ75" s="48"/>
      <c r="DR75" s="48"/>
      <c r="DS75" s="6"/>
      <c r="DU75" s="29"/>
      <c r="DV75" s="47"/>
      <c r="DW75" s="47"/>
      <c r="DX75" s="1"/>
      <c r="DY75" s="47"/>
      <c r="DZ75" s="47"/>
      <c r="EA75" s="29"/>
      <c r="EC75" s="50"/>
      <c r="EF75" s="49"/>
      <c r="EG75" s="29"/>
      <c r="EH75" s="48"/>
      <c r="EI75" s="48"/>
      <c r="EK75" s="48"/>
      <c r="EL75" s="48"/>
      <c r="EM75" s="6"/>
      <c r="EO75" s="29"/>
      <c r="EP75" s="47"/>
      <c r="EQ75" s="47"/>
      <c r="ER75" s="1"/>
      <c r="ES75" s="47"/>
      <c r="ET75" s="47"/>
      <c r="EU75" s="29"/>
      <c r="EV75" s="48"/>
      <c r="EW75" s="48"/>
      <c r="EZ75" s="49"/>
      <c r="FA75" s="29"/>
      <c r="FB75" s="48"/>
      <c r="FC75" s="48"/>
      <c r="FE75" s="48"/>
      <c r="FF75" s="48"/>
      <c r="FG75" s="6"/>
      <c r="FI75" s="29"/>
      <c r="FJ75" s="47"/>
      <c r="FK75" s="47"/>
      <c r="FL75" s="1"/>
      <c r="FM75" s="47"/>
      <c r="FN75" s="47"/>
      <c r="FO75" s="29"/>
      <c r="FP75" s="48"/>
      <c r="FQ75" s="48"/>
      <c r="FT75" s="49"/>
      <c r="FU75" s="29"/>
      <c r="FV75" s="48"/>
      <c r="FW75" s="48"/>
      <c r="FY75" s="48"/>
      <c r="FZ75" s="48"/>
      <c r="GA75" s="6"/>
      <c r="GI75" s="51"/>
      <c r="GN75" s="49"/>
      <c r="GU75" s="6"/>
      <c r="HC75" s="51"/>
      <c r="HH75" s="49"/>
      <c r="HO75" s="6"/>
      <c r="HW75" s="51"/>
      <c r="IB75" s="49"/>
      <c r="II75" s="6"/>
      <c r="IQ75" s="51"/>
      <c r="IV75" s="49"/>
    </row>
    <row r="76" spans="1:256" s="3" customFormat="1" ht="13.5" customHeight="1">
      <c r="A76" s="46"/>
      <c r="B76" s="1"/>
      <c r="C76" s="6"/>
      <c r="E76" s="29"/>
      <c r="F76" s="47"/>
      <c r="G76" s="48"/>
      <c r="H76" s="1"/>
      <c r="I76" s="47"/>
      <c r="J76" s="48"/>
      <c r="K76" s="29"/>
      <c r="L76" s="48"/>
      <c r="M76" s="48"/>
      <c r="P76" s="49"/>
      <c r="Q76" s="29"/>
      <c r="R76" s="48"/>
      <c r="S76" s="48"/>
      <c r="U76" s="48"/>
      <c r="V76" s="48"/>
      <c r="W76" s="6"/>
      <c r="Y76" s="29"/>
      <c r="Z76" s="47"/>
      <c r="AA76" s="47"/>
      <c r="AB76" s="1"/>
      <c r="AC76" s="47"/>
      <c r="AD76" s="47"/>
      <c r="AE76" s="29"/>
      <c r="AF76" s="48"/>
      <c r="AG76" s="48"/>
      <c r="AJ76" s="49"/>
      <c r="AK76" s="29"/>
      <c r="AM76" s="48"/>
      <c r="AO76" s="48"/>
      <c r="AP76" s="48"/>
      <c r="AQ76" s="6"/>
      <c r="AS76" s="29"/>
      <c r="AT76" s="47"/>
      <c r="AU76" s="47"/>
      <c r="AV76" s="1"/>
      <c r="AW76" s="47"/>
      <c r="AX76" s="47"/>
      <c r="AY76" s="29"/>
      <c r="AZ76" s="48"/>
      <c r="BA76" s="48"/>
      <c r="BD76" s="49"/>
      <c r="BE76" s="29"/>
      <c r="BF76" s="48"/>
      <c r="BG76" s="48"/>
      <c r="BI76" s="48"/>
      <c r="BJ76" s="48"/>
      <c r="BK76" s="6"/>
      <c r="BM76" s="29"/>
      <c r="BN76" s="47"/>
      <c r="BO76" s="47"/>
      <c r="BP76" s="1"/>
      <c r="BQ76" s="47"/>
      <c r="BR76" s="47"/>
      <c r="BS76" s="29"/>
      <c r="BT76" s="48"/>
      <c r="BU76" s="48"/>
      <c r="BX76" s="49"/>
      <c r="BY76" s="29"/>
      <c r="BZ76" s="48"/>
      <c r="CA76" s="48"/>
      <c r="CC76" s="48"/>
      <c r="CD76" s="48"/>
      <c r="CE76" s="29"/>
      <c r="CG76" s="29"/>
      <c r="CH76" s="47"/>
      <c r="CI76" s="47"/>
      <c r="CJ76" s="1"/>
      <c r="CK76" s="47"/>
      <c r="CL76" s="47"/>
      <c r="CM76" s="29"/>
      <c r="CN76" s="48"/>
      <c r="CO76" s="48"/>
      <c r="CR76" s="49"/>
      <c r="CS76" s="29"/>
      <c r="CT76" s="48"/>
      <c r="CU76" s="48"/>
      <c r="CW76" s="48"/>
      <c r="CX76" s="48"/>
      <c r="CY76" s="6"/>
      <c r="DA76" s="29"/>
      <c r="DB76" s="47"/>
      <c r="DC76" s="47"/>
      <c r="DD76" s="1"/>
      <c r="DE76" s="47"/>
      <c r="DF76" s="47"/>
      <c r="DG76" s="29"/>
      <c r="DH76" s="48"/>
      <c r="DI76" s="48"/>
      <c r="DL76" s="49"/>
      <c r="DM76" s="29"/>
      <c r="DN76" s="48"/>
      <c r="DO76" s="48"/>
      <c r="DQ76" s="48"/>
      <c r="DR76" s="48"/>
      <c r="DS76" s="6"/>
      <c r="DU76" s="29"/>
      <c r="DV76" s="47"/>
      <c r="DW76" s="47"/>
      <c r="DX76" s="1"/>
      <c r="DY76" s="47"/>
      <c r="DZ76" s="47"/>
      <c r="EA76" s="29"/>
      <c r="EC76" s="50"/>
      <c r="EF76" s="49"/>
      <c r="EG76" s="29"/>
      <c r="EH76" s="48"/>
      <c r="EI76" s="48"/>
      <c r="EK76" s="48"/>
      <c r="EL76" s="48"/>
      <c r="EM76" s="6"/>
      <c r="EO76" s="29"/>
      <c r="EP76" s="47"/>
      <c r="EQ76" s="47"/>
      <c r="ER76" s="1"/>
      <c r="ES76" s="47"/>
      <c r="ET76" s="47"/>
      <c r="EU76" s="29"/>
      <c r="EV76" s="48"/>
      <c r="EW76" s="48"/>
      <c r="EZ76" s="49"/>
      <c r="FA76" s="29"/>
      <c r="FB76" s="48"/>
      <c r="FC76" s="48"/>
      <c r="FE76" s="48"/>
      <c r="FF76" s="48"/>
      <c r="FG76" s="6"/>
      <c r="FI76" s="29"/>
      <c r="FJ76" s="47"/>
      <c r="FK76" s="47"/>
      <c r="FL76" s="1"/>
      <c r="FM76" s="47"/>
      <c r="FN76" s="47"/>
      <c r="FO76" s="29"/>
      <c r="FP76" s="48"/>
      <c r="FQ76" s="48"/>
      <c r="FT76" s="49"/>
      <c r="FU76" s="29"/>
      <c r="FV76" s="48"/>
      <c r="FW76" s="48"/>
      <c r="FY76" s="48"/>
      <c r="FZ76" s="48"/>
      <c r="GA76" s="6"/>
      <c r="GI76" s="51"/>
      <c r="GN76" s="49"/>
      <c r="GU76" s="6"/>
      <c r="HC76" s="51"/>
      <c r="HH76" s="49"/>
      <c r="HO76" s="6"/>
      <c r="HW76" s="51"/>
      <c r="IB76" s="49"/>
      <c r="II76" s="6"/>
      <c r="IQ76" s="51"/>
      <c r="IV76" s="49"/>
    </row>
    <row r="77" spans="1:256" s="3" customFormat="1" ht="13.5" customHeight="1">
      <c r="A77" s="46"/>
      <c r="B77" s="1"/>
      <c r="C77" s="6"/>
      <c r="E77" s="29"/>
      <c r="F77" s="47"/>
      <c r="G77" s="48"/>
      <c r="H77" s="1"/>
      <c r="I77" s="47"/>
      <c r="J77" s="48"/>
      <c r="K77" s="29"/>
      <c r="L77" s="48"/>
      <c r="M77" s="48"/>
      <c r="P77" s="49"/>
      <c r="Q77" s="29"/>
      <c r="R77" s="48"/>
      <c r="S77" s="48"/>
      <c r="U77" s="48"/>
      <c r="V77" s="48"/>
      <c r="W77" s="6"/>
      <c r="Y77" s="29"/>
      <c r="Z77" s="47"/>
      <c r="AA77" s="47"/>
      <c r="AB77" s="1"/>
      <c r="AC77" s="47"/>
      <c r="AD77" s="47"/>
      <c r="AE77" s="29"/>
      <c r="AF77" s="48"/>
      <c r="AG77" s="48"/>
      <c r="AJ77" s="49"/>
      <c r="AK77" s="29"/>
      <c r="AM77" s="48"/>
      <c r="AO77" s="48"/>
      <c r="AP77" s="48"/>
      <c r="AQ77" s="6"/>
      <c r="AS77" s="29"/>
      <c r="AT77" s="47"/>
      <c r="AU77" s="47"/>
      <c r="AV77" s="1"/>
      <c r="AW77" s="47"/>
      <c r="AX77" s="47"/>
      <c r="AY77" s="29"/>
      <c r="AZ77" s="48"/>
      <c r="BA77" s="48"/>
      <c r="BD77" s="49"/>
      <c r="BE77" s="29"/>
      <c r="BF77" s="48"/>
      <c r="BG77" s="48"/>
      <c r="BI77" s="48"/>
      <c r="BJ77" s="48"/>
      <c r="BK77" s="6"/>
      <c r="BM77" s="29"/>
      <c r="BN77" s="47"/>
      <c r="BO77" s="47"/>
      <c r="BP77" s="1"/>
      <c r="BQ77" s="47"/>
      <c r="BR77" s="47"/>
      <c r="BS77" s="29"/>
      <c r="BT77" s="48"/>
      <c r="BU77" s="48"/>
      <c r="BX77" s="49"/>
      <c r="BY77" s="29"/>
      <c r="BZ77" s="48"/>
      <c r="CA77" s="48"/>
      <c r="CC77" s="48"/>
      <c r="CD77" s="48"/>
      <c r="CE77" s="29"/>
      <c r="CG77" s="29"/>
      <c r="CH77" s="47"/>
      <c r="CI77" s="47"/>
      <c r="CJ77" s="1"/>
      <c r="CK77" s="47"/>
      <c r="CL77" s="47"/>
      <c r="CM77" s="29"/>
      <c r="CN77" s="48"/>
      <c r="CO77" s="48"/>
      <c r="CR77" s="49"/>
      <c r="CS77" s="29"/>
      <c r="CT77" s="48"/>
      <c r="CU77" s="48"/>
      <c r="CW77" s="48"/>
      <c r="CX77" s="48"/>
      <c r="CY77" s="6"/>
      <c r="DA77" s="29"/>
      <c r="DB77" s="47"/>
      <c r="DC77" s="47"/>
      <c r="DD77" s="1"/>
      <c r="DE77" s="47"/>
      <c r="DF77" s="47"/>
      <c r="DG77" s="29"/>
      <c r="DH77" s="48"/>
      <c r="DI77" s="48"/>
      <c r="DL77" s="49"/>
      <c r="DM77" s="29"/>
      <c r="DN77" s="48"/>
      <c r="DO77" s="48"/>
      <c r="DQ77" s="48"/>
      <c r="DR77" s="48"/>
      <c r="DS77" s="6"/>
      <c r="DU77" s="29"/>
      <c r="DV77" s="47"/>
      <c r="DW77" s="47"/>
      <c r="DX77" s="1"/>
      <c r="DY77" s="47"/>
      <c r="DZ77" s="47"/>
      <c r="EA77" s="29"/>
      <c r="EC77" s="50"/>
      <c r="EF77" s="49"/>
      <c r="EG77" s="29"/>
      <c r="EH77" s="48"/>
      <c r="EI77" s="48"/>
      <c r="EK77" s="48"/>
      <c r="EL77" s="48"/>
      <c r="EM77" s="6"/>
      <c r="EO77" s="29"/>
      <c r="EP77" s="47"/>
      <c r="EQ77" s="47"/>
      <c r="ER77" s="1"/>
      <c r="ES77" s="47"/>
      <c r="ET77" s="47"/>
      <c r="EU77" s="29"/>
      <c r="EV77" s="48"/>
      <c r="EW77" s="48"/>
      <c r="EZ77" s="49"/>
      <c r="FA77" s="29"/>
      <c r="FB77" s="48"/>
      <c r="FC77" s="48"/>
      <c r="FE77" s="48"/>
      <c r="FF77" s="48"/>
      <c r="FG77" s="6"/>
      <c r="FI77" s="29"/>
      <c r="FJ77" s="47"/>
      <c r="FK77" s="47"/>
      <c r="FL77" s="1"/>
      <c r="FM77" s="47"/>
      <c r="FN77" s="47"/>
      <c r="FO77" s="29"/>
      <c r="FP77" s="48"/>
      <c r="FQ77" s="48"/>
      <c r="FT77" s="49"/>
      <c r="FU77" s="29"/>
      <c r="FV77" s="48"/>
      <c r="FW77" s="48"/>
      <c r="FY77" s="48"/>
      <c r="FZ77" s="48"/>
      <c r="GA77" s="6"/>
      <c r="GI77" s="51"/>
      <c r="GN77" s="49"/>
      <c r="GU77" s="6"/>
      <c r="HC77" s="51"/>
      <c r="HH77" s="49"/>
      <c r="HO77" s="6"/>
      <c r="HW77" s="51"/>
      <c r="IB77" s="49"/>
      <c r="II77" s="6"/>
      <c r="IQ77" s="51"/>
      <c r="IV77" s="49"/>
    </row>
    <row r="78" spans="1:256" s="3" customFormat="1" ht="13.5" customHeight="1">
      <c r="A78" s="46"/>
      <c r="B78" s="1"/>
      <c r="C78" s="6"/>
      <c r="E78" s="29"/>
      <c r="F78" s="47"/>
      <c r="G78" s="48"/>
      <c r="H78" s="1"/>
      <c r="I78" s="47"/>
      <c r="J78" s="48"/>
      <c r="K78" s="29"/>
      <c r="L78" s="48"/>
      <c r="M78" s="48"/>
      <c r="P78" s="49"/>
      <c r="Q78" s="29"/>
      <c r="R78" s="48"/>
      <c r="S78" s="48"/>
      <c r="U78" s="48"/>
      <c r="V78" s="48"/>
      <c r="W78" s="6"/>
      <c r="Y78" s="29"/>
      <c r="Z78" s="47"/>
      <c r="AA78" s="47"/>
      <c r="AB78" s="1"/>
      <c r="AC78" s="47"/>
      <c r="AD78" s="47"/>
      <c r="AE78" s="29"/>
      <c r="AF78" s="48"/>
      <c r="AG78" s="48"/>
      <c r="AJ78" s="49"/>
      <c r="AK78" s="29"/>
      <c r="AM78" s="48"/>
      <c r="AO78" s="48"/>
      <c r="AP78" s="48"/>
      <c r="AQ78" s="6"/>
      <c r="AS78" s="29"/>
      <c r="AT78" s="47"/>
      <c r="AU78" s="47"/>
      <c r="AV78" s="1"/>
      <c r="AW78" s="47"/>
      <c r="AX78" s="47"/>
      <c r="AY78" s="29"/>
      <c r="AZ78" s="48"/>
      <c r="BA78" s="48"/>
      <c r="BD78" s="49"/>
      <c r="BE78" s="29"/>
      <c r="BF78" s="48"/>
      <c r="BG78" s="48"/>
      <c r="BI78" s="48"/>
      <c r="BJ78" s="48"/>
      <c r="BK78" s="6"/>
      <c r="BM78" s="29"/>
      <c r="BN78" s="47"/>
      <c r="BO78" s="47"/>
      <c r="BP78" s="1"/>
      <c r="BQ78" s="47"/>
      <c r="BR78" s="47"/>
      <c r="BS78" s="29"/>
      <c r="BT78" s="48"/>
      <c r="BU78" s="48"/>
      <c r="BX78" s="49"/>
      <c r="BY78" s="29"/>
      <c r="BZ78" s="48"/>
      <c r="CA78" s="48"/>
      <c r="CC78" s="48"/>
      <c r="CD78" s="48"/>
      <c r="CE78" s="29"/>
      <c r="CG78" s="29"/>
      <c r="CH78" s="47"/>
      <c r="CI78" s="47"/>
      <c r="CJ78" s="1"/>
      <c r="CK78" s="47"/>
      <c r="CL78" s="47"/>
      <c r="CM78" s="29"/>
      <c r="CN78" s="48"/>
      <c r="CO78" s="48"/>
      <c r="CR78" s="49"/>
      <c r="CS78" s="29"/>
      <c r="CT78" s="48"/>
      <c r="CU78" s="48"/>
      <c r="CW78" s="48"/>
      <c r="CX78" s="48"/>
      <c r="CY78" s="6"/>
      <c r="DA78" s="29"/>
      <c r="DB78" s="47"/>
      <c r="DC78" s="47"/>
      <c r="DD78" s="1"/>
      <c r="DE78" s="47"/>
      <c r="DF78" s="47"/>
      <c r="DG78" s="29"/>
      <c r="DH78" s="48"/>
      <c r="DI78" s="48"/>
      <c r="DL78" s="49"/>
      <c r="DM78" s="29"/>
      <c r="DN78" s="48"/>
      <c r="DO78" s="48"/>
      <c r="DQ78" s="48"/>
      <c r="DR78" s="48"/>
      <c r="DS78" s="6"/>
      <c r="DU78" s="29"/>
      <c r="DV78" s="47"/>
      <c r="DW78" s="47"/>
      <c r="DX78" s="1"/>
      <c r="DY78" s="47"/>
      <c r="DZ78" s="47"/>
      <c r="EA78" s="29"/>
      <c r="EC78" s="50"/>
      <c r="EF78" s="49"/>
      <c r="EG78" s="29"/>
      <c r="EH78" s="48"/>
      <c r="EI78" s="48"/>
      <c r="EK78" s="48"/>
      <c r="EL78" s="48"/>
      <c r="EM78" s="6"/>
      <c r="EO78" s="29"/>
      <c r="EP78" s="47"/>
      <c r="EQ78" s="47"/>
      <c r="ER78" s="1"/>
      <c r="ES78" s="47"/>
      <c r="ET78" s="47"/>
      <c r="EU78" s="29"/>
      <c r="EV78" s="48"/>
      <c r="EW78" s="48"/>
      <c r="EZ78" s="49"/>
      <c r="FA78" s="29"/>
      <c r="FB78" s="48"/>
      <c r="FC78" s="48"/>
      <c r="FE78" s="48"/>
      <c r="FF78" s="48"/>
      <c r="FG78" s="6"/>
      <c r="FI78" s="29"/>
      <c r="FJ78" s="47"/>
      <c r="FK78" s="47"/>
      <c r="FL78" s="1"/>
      <c r="FM78" s="47"/>
      <c r="FN78" s="47"/>
      <c r="FO78" s="29"/>
      <c r="FP78" s="48"/>
      <c r="FQ78" s="48"/>
      <c r="FT78" s="49"/>
      <c r="FU78" s="29"/>
      <c r="FV78" s="48"/>
      <c r="FW78" s="48"/>
      <c r="FY78" s="48"/>
      <c r="FZ78" s="48"/>
      <c r="GA78" s="6"/>
      <c r="GI78" s="51"/>
      <c r="GN78" s="49"/>
      <c r="GU78" s="6"/>
      <c r="HC78" s="51"/>
      <c r="HH78" s="49"/>
      <c r="HO78" s="6"/>
      <c r="HW78" s="51"/>
      <c r="IB78" s="49"/>
      <c r="II78" s="6"/>
      <c r="IQ78" s="51"/>
      <c r="IV78" s="49"/>
    </row>
    <row r="79" spans="1:256" s="3" customFormat="1" ht="13.5" customHeight="1">
      <c r="A79" s="46"/>
      <c r="B79" s="1"/>
      <c r="C79" s="6"/>
      <c r="E79" s="29"/>
      <c r="F79" s="47"/>
      <c r="G79" s="48"/>
      <c r="H79" s="1"/>
      <c r="I79" s="47"/>
      <c r="J79" s="48"/>
      <c r="K79" s="29"/>
      <c r="L79" s="48"/>
      <c r="M79" s="48"/>
      <c r="P79" s="49"/>
      <c r="Q79" s="29"/>
      <c r="R79" s="48"/>
      <c r="S79" s="48"/>
      <c r="U79" s="48"/>
      <c r="V79" s="48"/>
      <c r="W79" s="6"/>
      <c r="Y79" s="29"/>
      <c r="Z79" s="47"/>
      <c r="AA79" s="47"/>
      <c r="AB79" s="1"/>
      <c r="AC79" s="47"/>
      <c r="AD79" s="47"/>
      <c r="AE79" s="29"/>
      <c r="AF79" s="48"/>
      <c r="AG79" s="48"/>
      <c r="AJ79" s="49"/>
      <c r="AK79" s="29"/>
      <c r="AM79" s="48"/>
      <c r="AO79" s="48"/>
      <c r="AP79" s="48"/>
      <c r="AQ79" s="6"/>
      <c r="AS79" s="29"/>
      <c r="AT79" s="47"/>
      <c r="AU79" s="47"/>
      <c r="AV79" s="1"/>
      <c r="AW79" s="47"/>
      <c r="AX79" s="47"/>
      <c r="AY79" s="29"/>
      <c r="AZ79" s="48"/>
      <c r="BA79" s="48"/>
      <c r="BD79" s="49"/>
      <c r="BE79" s="29"/>
      <c r="BF79" s="48"/>
      <c r="BG79" s="48"/>
      <c r="BI79" s="48"/>
      <c r="BJ79" s="48"/>
      <c r="BK79" s="6"/>
      <c r="BM79" s="29"/>
      <c r="BN79" s="47"/>
      <c r="BO79" s="47"/>
      <c r="BP79" s="1"/>
      <c r="BQ79" s="47"/>
      <c r="BR79" s="47"/>
      <c r="BS79" s="29"/>
      <c r="BT79" s="48"/>
      <c r="BU79" s="48"/>
      <c r="BX79" s="49"/>
      <c r="BY79" s="29"/>
      <c r="BZ79" s="48"/>
      <c r="CA79" s="48"/>
      <c r="CC79" s="48"/>
      <c r="CD79" s="48"/>
      <c r="CE79" s="29"/>
      <c r="CG79" s="29"/>
      <c r="CH79" s="47"/>
      <c r="CI79" s="47"/>
      <c r="CJ79" s="1"/>
      <c r="CK79" s="47"/>
      <c r="CL79" s="47"/>
      <c r="CM79" s="29"/>
      <c r="CN79" s="48"/>
      <c r="CO79" s="48"/>
      <c r="CR79" s="49"/>
      <c r="CS79" s="29"/>
      <c r="CT79" s="48"/>
      <c r="CU79" s="48"/>
      <c r="CW79" s="48"/>
      <c r="CX79" s="48"/>
      <c r="CY79" s="6"/>
      <c r="DA79" s="29"/>
      <c r="DB79" s="47"/>
      <c r="DC79" s="47"/>
      <c r="DD79" s="1"/>
      <c r="DE79" s="47"/>
      <c r="DF79" s="47"/>
      <c r="DG79" s="29"/>
      <c r="DH79" s="48"/>
      <c r="DI79" s="48"/>
      <c r="DL79" s="49"/>
      <c r="DM79" s="29"/>
      <c r="DN79" s="48"/>
      <c r="DO79" s="48"/>
      <c r="DQ79" s="48"/>
      <c r="DR79" s="48"/>
      <c r="DS79" s="6"/>
      <c r="DU79" s="29"/>
      <c r="DV79" s="47"/>
      <c r="DW79" s="47"/>
      <c r="DX79" s="1"/>
      <c r="DY79" s="47"/>
      <c r="DZ79" s="47"/>
      <c r="EA79" s="29"/>
      <c r="EC79" s="50"/>
      <c r="EF79" s="49"/>
      <c r="EG79" s="29"/>
      <c r="EH79" s="48"/>
      <c r="EI79" s="48"/>
      <c r="EK79" s="48"/>
      <c r="EL79" s="48"/>
      <c r="EM79" s="6"/>
      <c r="EO79" s="29"/>
      <c r="EP79" s="47"/>
      <c r="EQ79" s="47"/>
      <c r="ER79" s="1"/>
      <c r="ES79" s="47"/>
      <c r="ET79" s="47"/>
      <c r="EU79" s="29"/>
      <c r="EV79" s="48"/>
      <c r="EW79" s="48"/>
      <c r="EZ79" s="49"/>
      <c r="FA79" s="29"/>
      <c r="FB79" s="48"/>
      <c r="FC79" s="48"/>
      <c r="FE79" s="48"/>
      <c r="FF79" s="48"/>
      <c r="FG79" s="6"/>
      <c r="FI79" s="29"/>
      <c r="FJ79" s="47"/>
      <c r="FK79" s="47"/>
      <c r="FL79" s="1"/>
      <c r="FM79" s="47"/>
      <c r="FN79" s="47"/>
      <c r="FO79" s="29"/>
      <c r="FP79" s="48"/>
      <c r="FQ79" s="48"/>
      <c r="FT79" s="49"/>
      <c r="FU79" s="29"/>
      <c r="FV79" s="48"/>
      <c r="FW79" s="48"/>
      <c r="FY79" s="48"/>
      <c r="FZ79" s="48"/>
      <c r="GA79" s="6"/>
      <c r="GI79" s="51"/>
      <c r="GN79" s="49"/>
      <c r="GU79" s="6"/>
      <c r="HC79" s="51"/>
      <c r="HH79" s="49"/>
      <c r="HO79" s="6"/>
      <c r="HW79" s="51"/>
      <c r="IB79" s="49"/>
      <c r="II79" s="6"/>
      <c r="IQ79" s="51"/>
      <c r="IV79" s="49"/>
    </row>
    <row r="80" spans="1:256" s="3" customFormat="1" ht="13.5" customHeight="1">
      <c r="A80" s="46"/>
      <c r="B80" s="1"/>
      <c r="C80" s="6"/>
      <c r="E80" s="29"/>
      <c r="F80" s="47"/>
      <c r="G80" s="48"/>
      <c r="H80" s="1"/>
      <c r="I80" s="47"/>
      <c r="J80" s="48"/>
      <c r="K80" s="29"/>
      <c r="L80" s="48"/>
      <c r="M80" s="48"/>
      <c r="P80" s="49"/>
      <c r="Q80" s="29"/>
      <c r="R80" s="48"/>
      <c r="S80" s="48"/>
      <c r="U80" s="48"/>
      <c r="V80" s="48"/>
      <c r="W80" s="6"/>
      <c r="Y80" s="29"/>
      <c r="Z80" s="47"/>
      <c r="AA80" s="47"/>
      <c r="AB80" s="1"/>
      <c r="AC80" s="47"/>
      <c r="AD80" s="47"/>
      <c r="AE80" s="29"/>
      <c r="AF80" s="48"/>
      <c r="AG80" s="48"/>
      <c r="AJ80" s="49"/>
      <c r="AK80" s="29"/>
      <c r="AM80" s="48"/>
      <c r="AO80" s="48"/>
      <c r="AP80" s="48"/>
      <c r="AQ80" s="6"/>
      <c r="AS80" s="29"/>
      <c r="AT80" s="47"/>
      <c r="AU80" s="47"/>
      <c r="AV80" s="1"/>
      <c r="AW80" s="47"/>
      <c r="AX80" s="47"/>
      <c r="AY80" s="29"/>
      <c r="AZ80" s="48"/>
      <c r="BA80" s="48"/>
      <c r="BD80" s="49"/>
      <c r="BE80" s="29"/>
      <c r="BF80" s="48"/>
      <c r="BG80" s="48"/>
      <c r="BI80" s="48"/>
      <c r="BJ80" s="48"/>
      <c r="BK80" s="6"/>
      <c r="BM80" s="29"/>
      <c r="BN80" s="47"/>
      <c r="BO80" s="47"/>
      <c r="BP80" s="1"/>
      <c r="BQ80" s="47"/>
      <c r="BR80" s="47"/>
      <c r="BS80" s="29"/>
      <c r="BT80" s="48"/>
      <c r="BU80" s="48"/>
      <c r="BX80" s="49"/>
      <c r="BY80" s="29"/>
      <c r="BZ80" s="48"/>
      <c r="CA80" s="48"/>
      <c r="CC80" s="48"/>
      <c r="CD80" s="48"/>
      <c r="CE80" s="29"/>
      <c r="CG80" s="29"/>
      <c r="CH80" s="47"/>
      <c r="CI80" s="47"/>
      <c r="CJ80" s="1"/>
      <c r="CK80" s="47"/>
      <c r="CL80" s="47"/>
      <c r="CM80" s="29"/>
      <c r="CN80" s="48"/>
      <c r="CO80" s="48"/>
      <c r="CR80" s="49"/>
      <c r="CS80" s="29"/>
      <c r="CT80" s="48"/>
      <c r="CU80" s="48"/>
      <c r="CW80" s="48"/>
      <c r="CX80" s="48"/>
      <c r="CY80" s="6"/>
      <c r="DA80" s="29"/>
      <c r="DB80" s="47"/>
      <c r="DC80" s="47"/>
      <c r="DD80" s="1"/>
      <c r="DE80" s="47"/>
      <c r="DF80" s="47"/>
      <c r="DG80" s="29"/>
      <c r="DH80" s="48"/>
      <c r="DI80" s="48"/>
      <c r="DL80" s="49"/>
      <c r="DM80" s="29"/>
      <c r="DN80" s="48"/>
      <c r="DO80" s="48"/>
      <c r="DQ80" s="48"/>
      <c r="DR80" s="48"/>
      <c r="DS80" s="6"/>
      <c r="DU80" s="29"/>
      <c r="DV80" s="47"/>
      <c r="DW80" s="47"/>
      <c r="DX80" s="1"/>
      <c r="DY80" s="47"/>
      <c r="DZ80" s="47"/>
      <c r="EA80" s="29"/>
      <c r="EC80" s="50"/>
      <c r="EF80" s="49"/>
      <c r="EG80" s="29"/>
      <c r="EH80" s="48"/>
      <c r="EI80" s="48"/>
      <c r="EK80" s="48"/>
      <c r="EL80" s="48"/>
      <c r="EM80" s="6"/>
      <c r="EO80" s="29"/>
      <c r="EP80" s="47"/>
      <c r="EQ80" s="47"/>
      <c r="ER80" s="1"/>
      <c r="ES80" s="47"/>
      <c r="ET80" s="47"/>
      <c r="EU80" s="29"/>
      <c r="EV80" s="48"/>
      <c r="EW80" s="48"/>
      <c r="EZ80" s="49"/>
      <c r="FA80" s="29"/>
      <c r="FB80" s="48"/>
      <c r="FC80" s="48"/>
      <c r="FE80" s="48"/>
      <c r="FF80" s="48"/>
      <c r="FG80" s="6"/>
      <c r="FI80" s="29"/>
      <c r="FJ80" s="47"/>
      <c r="FK80" s="47"/>
      <c r="FL80" s="1"/>
      <c r="FM80" s="47"/>
      <c r="FN80" s="47"/>
      <c r="FO80" s="29"/>
      <c r="FP80" s="48"/>
      <c r="FQ80" s="48"/>
      <c r="FT80" s="49"/>
      <c r="FU80" s="29"/>
      <c r="FV80" s="48"/>
      <c r="FW80" s="48"/>
      <c r="FY80" s="48"/>
      <c r="FZ80" s="48"/>
      <c r="GA80" s="6"/>
      <c r="GI80" s="51"/>
      <c r="GN80" s="49"/>
      <c r="GU80" s="6"/>
      <c r="HC80" s="51"/>
      <c r="HH80" s="49"/>
      <c r="HO80" s="6"/>
      <c r="HW80" s="51"/>
      <c r="IB80" s="49"/>
      <c r="II80" s="6"/>
      <c r="IQ80" s="51"/>
      <c r="IV80" s="49"/>
    </row>
    <row r="81" spans="1:256" s="3" customFormat="1" ht="13.5" customHeight="1">
      <c r="A81" s="46"/>
      <c r="B81" s="1"/>
      <c r="C81" s="6"/>
      <c r="E81" s="29"/>
      <c r="F81" s="47"/>
      <c r="G81" s="48"/>
      <c r="H81" s="1"/>
      <c r="I81" s="47"/>
      <c r="J81" s="48"/>
      <c r="K81" s="29"/>
      <c r="L81" s="48"/>
      <c r="M81" s="48"/>
      <c r="P81" s="49"/>
      <c r="Q81" s="29"/>
      <c r="R81" s="48"/>
      <c r="S81" s="48"/>
      <c r="U81" s="48"/>
      <c r="V81" s="48"/>
      <c r="W81" s="6"/>
      <c r="Y81" s="29"/>
      <c r="Z81" s="47"/>
      <c r="AA81" s="47"/>
      <c r="AB81" s="1"/>
      <c r="AC81" s="47"/>
      <c r="AD81" s="47"/>
      <c r="AE81" s="29"/>
      <c r="AF81" s="48"/>
      <c r="AG81" s="48"/>
      <c r="AJ81" s="49"/>
      <c r="AK81" s="29"/>
      <c r="AM81" s="48"/>
      <c r="AO81" s="48"/>
      <c r="AP81" s="48"/>
      <c r="AQ81" s="6"/>
      <c r="AS81" s="29"/>
      <c r="AT81" s="47"/>
      <c r="AU81" s="47"/>
      <c r="AV81" s="1"/>
      <c r="AW81" s="47"/>
      <c r="AX81" s="47"/>
      <c r="AY81" s="29"/>
      <c r="AZ81" s="48"/>
      <c r="BA81" s="48"/>
      <c r="BD81" s="49"/>
      <c r="BE81" s="29"/>
      <c r="BF81" s="48"/>
      <c r="BG81" s="48"/>
      <c r="BI81" s="48"/>
      <c r="BJ81" s="48"/>
      <c r="BK81" s="6"/>
      <c r="BM81" s="29"/>
      <c r="BN81" s="47"/>
      <c r="BO81" s="47"/>
      <c r="BP81" s="1"/>
      <c r="BQ81" s="47"/>
      <c r="BR81" s="47"/>
      <c r="BS81" s="29"/>
      <c r="BT81" s="48"/>
      <c r="BU81" s="48"/>
      <c r="BX81" s="49"/>
      <c r="BY81" s="29"/>
      <c r="BZ81" s="48"/>
      <c r="CA81" s="48"/>
      <c r="CC81" s="48"/>
      <c r="CD81" s="48"/>
      <c r="CE81" s="29"/>
      <c r="CG81" s="29"/>
      <c r="CH81" s="47"/>
      <c r="CI81" s="47"/>
      <c r="CJ81" s="1"/>
      <c r="CK81" s="47"/>
      <c r="CL81" s="47"/>
      <c r="CM81" s="29"/>
      <c r="CN81" s="48"/>
      <c r="CO81" s="48"/>
      <c r="CR81" s="49"/>
      <c r="CS81" s="29"/>
      <c r="CT81" s="48"/>
      <c r="CU81" s="48"/>
      <c r="CW81" s="48"/>
      <c r="CX81" s="48"/>
      <c r="CY81" s="6"/>
      <c r="DA81" s="29"/>
      <c r="DB81" s="47"/>
      <c r="DC81" s="47"/>
      <c r="DD81" s="1"/>
      <c r="DE81" s="47"/>
      <c r="DF81" s="47"/>
      <c r="DG81" s="29"/>
      <c r="DH81" s="48"/>
      <c r="DI81" s="48"/>
      <c r="DL81" s="49"/>
      <c r="DM81" s="29"/>
      <c r="DN81" s="48"/>
      <c r="DO81" s="48"/>
      <c r="DQ81" s="48"/>
      <c r="DR81" s="48"/>
      <c r="DS81" s="6"/>
      <c r="DU81" s="29"/>
      <c r="DV81" s="47"/>
      <c r="DW81" s="47"/>
      <c r="DX81" s="1"/>
      <c r="DY81" s="47"/>
      <c r="DZ81" s="47"/>
      <c r="EA81" s="29"/>
      <c r="EC81" s="50"/>
      <c r="EF81" s="49"/>
      <c r="EG81" s="29"/>
      <c r="EH81" s="48"/>
      <c r="EI81" s="48"/>
      <c r="EK81" s="48"/>
      <c r="EL81" s="48"/>
      <c r="EM81" s="6"/>
      <c r="EO81" s="29"/>
      <c r="EP81" s="47"/>
      <c r="EQ81" s="47"/>
      <c r="ER81" s="1"/>
      <c r="ES81" s="47"/>
      <c r="ET81" s="47"/>
      <c r="EU81" s="29"/>
      <c r="EV81" s="48"/>
      <c r="EW81" s="48"/>
      <c r="EZ81" s="49"/>
      <c r="FA81" s="29"/>
      <c r="FB81" s="48"/>
      <c r="FC81" s="48"/>
      <c r="FE81" s="48"/>
      <c r="FF81" s="48"/>
      <c r="FG81" s="6"/>
      <c r="FI81" s="29"/>
      <c r="FJ81" s="47"/>
      <c r="FK81" s="47"/>
      <c r="FL81" s="1"/>
      <c r="FM81" s="47"/>
      <c r="FN81" s="47"/>
      <c r="FO81" s="29"/>
      <c r="FP81" s="48"/>
      <c r="FQ81" s="48"/>
      <c r="FT81" s="49"/>
      <c r="FU81" s="29"/>
      <c r="FV81" s="48"/>
      <c r="FW81" s="48"/>
      <c r="FY81" s="48"/>
      <c r="FZ81" s="48"/>
      <c r="GA81" s="6"/>
      <c r="GI81" s="51"/>
      <c r="GN81" s="49"/>
      <c r="GU81" s="6"/>
      <c r="HC81" s="51"/>
      <c r="HH81" s="49"/>
      <c r="HO81" s="6"/>
      <c r="HW81" s="51"/>
      <c r="IB81" s="49"/>
      <c r="II81" s="6"/>
      <c r="IQ81" s="51"/>
      <c r="IV81" s="49"/>
    </row>
    <row r="82" spans="1:256" s="3" customFormat="1" ht="13.5" customHeight="1">
      <c r="A82" s="46"/>
      <c r="B82" s="1"/>
      <c r="C82" s="6"/>
      <c r="E82" s="29"/>
      <c r="F82" s="47"/>
      <c r="G82" s="48"/>
      <c r="H82" s="1"/>
      <c r="I82" s="47"/>
      <c r="J82" s="48"/>
      <c r="K82" s="29"/>
      <c r="L82" s="48"/>
      <c r="M82" s="48"/>
      <c r="P82" s="49"/>
      <c r="Q82" s="29"/>
      <c r="R82" s="48"/>
      <c r="S82" s="48"/>
      <c r="U82" s="48"/>
      <c r="V82" s="48"/>
      <c r="W82" s="6"/>
      <c r="Y82" s="29"/>
      <c r="Z82" s="47"/>
      <c r="AA82" s="47"/>
      <c r="AB82" s="1"/>
      <c r="AC82" s="47"/>
      <c r="AD82" s="47"/>
      <c r="AE82" s="29"/>
      <c r="AF82" s="48"/>
      <c r="AG82" s="48"/>
      <c r="AJ82" s="49"/>
      <c r="AK82" s="29"/>
      <c r="AM82" s="48"/>
      <c r="AO82" s="48"/>
      <c r="AP82" s="48"/>
      <c r="AQ82" s="6"/>
      <c r="AS82" s="29"/>
      <c r="AT82" s="47"/>
      <c r="AU82" s="47"/>
      <c r="AV82" s="1"/>
      <c r="AW82" s="47"/>
      <c r="AX82" s="47"/>
      <c r="AY82" s="29"/>
      <c r="AZ82" s="48"/>
      <c r="BA82" s="48"/>
      <c r="BD82" s="49"/>
      <c r="BE82" s="29"/>
      <c r="BF82" s="48"/>
      <c r="BG82" s="48"/>
      <c r="BI82" s="48"/>
      <c r="BJ82" s="48"/>
      <c r="BK82" s="6"/>
      <c r="BM82" s="29"/>
      <c r="BN82" s="47"/>
      <c r="BO82" s="47"/>
      <c r="BP82" s="1"/>
      <c r="BQ82" s="47"/>
      <c r="BR82" s="47"/>
      <c r="BS82" s="29"/>
      <c r="BT82" s="48"/>
      <c r="BU82" s="48"/>
      <c r="BX82" s="49"/>
      <c r="BY82" s="29"/>
      <c r="BZ82" s="48"/>
      <c r="CA82" s="48"/>
      <c r="CC82" s="48"/>
      <c r="CD82" s="48"/>
      <c r="CE82" s="29"/>
      <c r="CG82" s="29"/>
      <c r="CH82" s="47"/>
      <c r="CI82" s="47"/>
      <c r="CJ82" s="1"/>
      <c r="CK82" s="47"/>
      <c r="CL82" s="47"/>
      <c r="CM82" s="29"/>
      <c r="CN82" s="48"/>
      <c r="CO82" s="48"/>
      <c r="CR82" s="49"/>
      <c r="CS82" s="29"/>
      <c r="CT82" s="48"/>
      <c r="CU82" s="48"/>
      <c r="CW82" s="48"/>
      <c r="CX82" s="48"/>
      <c r="CY82" s="6"/>
      <c r="DA82" s="29"/>
      <c r="DB82" s="47"/>
      <c r="DC82" s="47"/>
      <c r="DD82" s="1"/>
      <c r="DE82" s="47"/>
      <c r="DF82" s="47"/>
      <c r="DG82" s="29"/>
      <c r="DH82" s="48"/>
      <c r="DI82" s="48"/>
      <c r="DL82" s="49"/>
      <c r="DM82" s="29"/>
      <c r="DN82" s="48"/>
      <c r="DO82" s="48"/>
      <c r="DQ82" s="48"/>
      <c r="DR82" s="48"/>
      <c r="DS82" s="6"/>
      <c r="DU82" s="29"/>
      <c r="DV82" s="47"/>
      <c r="DW82" s="47"/>
      <c r="DX82" s="1"/>
      <c r="DY82" s="47"/>
      <c r="DZ82" s="47"/>
      <c r="EA82" s="29"/>
      <c r="EC82" s="50"/>
      <c r="EF82" s="49"/>
      <c r="EG82" s="29"/>
      <c r="EH82" s="48"/>
      <c r="EI82" s="48"/>
      <c r="EK82" s="48"/>
      <c r="EL82" s="48"/>
      <c r="EM82" s="6"/>
      <c r="EO82" s="29"/>
      <c r="EP82" s="47"/>
      <c r="EQ82" s="47"/>
      <c r="ER82" s="1"/>
      <c r="ES82" s="47"/>
      <c r="ET82" s="47"/>
      <c r="EU82" s="29"/>
      <c r="EV82" s="48"/>
      <c r="EW82" s="48"/>
      <c r="EZ82" s="49"/>
      <c r="FA82" s="29"/>
      <c r="FB82" s="48"/>
      <c r="FC82" s="48"/>
      <c r="FE82" s="48"/>
      <c r="FF82" s="48"/>
      <c r="FG82" s="6"/>
      <c r="FI82" s="29"/>
      <c r="FJ82" s="47"/>
      <c r="FK82" s="47"/>
      <c r="FL82" s="1"/>
      <c r="FM82" s="47"/>
      <c r="FN82" s="47"/>
      <c r="FO82" s="29"/>
      <c r="FP82" s="48"/>
      <c r="FQ82" s="48"/>
      <c r="FT82" s="49"/>
      <c r="FU82" s="29"/>
      <c r="FV82" s="48"/>
      <c r="FW82" s="48"/>
      <c r="FY82" s="48"/>
      <c r="FZ82" s="48"/>
      <c r="GA82" s="6"/>
      <c r="GI82" s="51"/>
      <c r="GN82" s="49"/>
      <c r="GU82" s="6"/>
      <c r="HC82" s="51"/>
      <c r="HH82" s="49"/>
      <c r="HO82" s="6"/>
      <c r="HW82" s="51"/>
      <c r="IB82" s="49"/>
      <c r="II82" s="6"/>
      <c r="IQ82" s="51"/>
      <c r="IV82" s="49"/>
    </row>
    <row r="83" spans="1:256" s="3" customFormat="1" ht="13.5" customHeight="1">
      <c r="A83" s="46"/>
      <c r="B83" s="1"/>
      <c r="C83" s="6"/>
      <c r="E83" s="29"/>
      <c r="F83" s="47"/>
      <c r="G83" s="48"/>
      <c r="H83" s="1"/>
      <c r="I83" s="47"/>
      <c r="J83" s="48"/>
      <c r="K83" s="29"/>
      <c r="L83" s="48"/>
      <c r="M83" s="48"/>
      <c r="P83" s="49"/>
      <c r="Q83" s="29"/>
      <c r="R83" s="48"/>
      <c r="S83" s="48"/>
      <c r="U83" s="48"/>
      <c r="V83" s="48"/>
      <c r="W83" s="6"/>
      <c r="Y83" s="29"/>
      <c r="Z83" s="47"/>
      <c r="AA83" s="47"/>
      <c r="AB83" s="1"/>
      <c r="AC83" s="47"/>
      <c r="AD83" s="47"/>
      <c r="AE83" s="29"/>
      <c r="AF83" s="48"/>
      <c r="AG83" s="48"/>
      <c r="AJ83" s="49"/>
      <c r="AK83" s="29"/>
      <c r="AM83" s="48"/>
      <c r="AO83" s="48"/>
      <c r="AP83" s="48"/>
      <c r="AQ83" s="6"/>
      <c r="AS83" s="29"/>
      <c r="AT83" s="47"/>
      <c r="AU83" s="47"/>
      <c r="AV83" s="1"/>
      <c r="AW83" s="47"/>
      <c r="AX83" s="47"/>
      <c r="AY83" s="29"/>
      <c r="AZ83" s="48"/>
      <c r="BA83" s="48"/>
      <c r="BD83" s="49"/>
      <c r="BE83" s="29"/>
      <c r="BF83" s="48"/>
      <c r="BG83" s="48"/>
      <c r="BI83" s="48"/>
      <c r="BJ83" s="48"/>
      <c r="BK83" s="6"/>
      <c r="BM83" s="29"/>
      <c r="BN83" s="47"/>
      <c r="BO83" s="47"/>
      <c r="BP83" s="1"/>
      <c r="BQ83" s="47"/>
      <c r="BR83" s="47"/>
      <c r="BS83" s="29"/>
      <c r="BT83" s="48"/>
      <c r="BU83" s="48"/>
      <c r="BX83" s="49"/>
      <c r="BY83" s="29"/>
      <c r="BZ83" s="48"/>
      <c r="CA83" s="48"/>
      <c r="CC83" s="48"/>
      <c r="CD83" s="48"/>
      <c r="CE83" s="29"/>
      <c r="CG83" s="29"/>
      <c r="CH83" s="47"/>
      <c r="CI83" s="47"/>
      <c r="CJ83" s="1"/>
      <c r="CK83" s="47"/>
      <c r="CL83" s="47"/>
      <c r="CM83" s="29"/>
      <c r="CN83" s="48"/>
      <c r="CO83" s="48"/>
      <c r="CR83" s="49"/>
      <c r="CS83" s="29"/>
      <c r="CT83" s="48"/>
      <c r="CU83" s="48"/>
      <c r="CW83" s="48"/>
      <c r="CX83" s="48"/>
      <c r="CY83" s="6"/>
      <c r="DA83" s="29"/>
      <c r="DB83" s="47"/>
      <c r="DC83" s="47"/>
      <c r="DD83" s="1"/>
      <c r="DE83" s="47"/>
      <c r="DF83" s="47"/>
      <c r="DG83" s="29"/>
      <c r="DH83" s="48"/>
      <c r="DI83" s="48"/>
      <c r="DL83" s="49"/>
      <c r="DM83" s="29"/>
      <c r="DN83" s="48"/>
      <c r="DO83" s="48"/>
      <c r="DQ83" s="48"/>
      <c r="DR83" s="48"/>
      <c r="DS83" s="6"/>
      <c r="DU83" s="29"/>
      <c r="DV83" s="47"/>
      <c r="DW83" s="47"/>
      <c r="DX83" s="1"/>
      <c r="DY83" s="47"/>
      <c r="DZ83" s="47"/>
      <c r="EA83" s="29"/>
      <c r="EC83" s="50"/>
      <c r="EF83" s="49"/>
      <c r="EG83" s="29"/>
      <c r="EH83" s="48"/>
      <c r="EI83" s="48"/>
      <c r="EK83" s="48"/>
      <c r="EL83" s="48"/>
      <c r="EM83" s="6"/>
      <c r="EO83" s="29"/>
      <c r="EP83" s="47"/>
      <c r="EQ83" s="47"/>
      <c r="ER83" s="1"/>
      <c r="ES83" s="47"/>
      <c r="ET83" s="47"/>
      <c r="EU83" s="29"/>
      <c r="EV83" s="48"/>
      <c r="EW83" s="48"/>
      <c r="EZ83" s="49"/>
      <c r="FA83" s="29"/>
      <c r="FB83" s="48"/>
      <c r="FC83" s="48"/>
      <c r="FE83" s="48"/>
      <c r="FF83" s="48"/>
      <c r="FG83" s="6"/>
      <c r="FI83" s="29"/>
      <c r="FJ83" s="47"/>
      <c r="FK83" s="47"/>
      <c r="FL83" s="1"/>
      <c r="FM83" s="47"/>
      <c r="FN83" s="47"/>
      <c r="FO83" s="29"/>
      <c r="FP83" s="48"/>
      <c r="FQ83" s="48"/>
      <c r="FT83" s="49"/>
      <c r="FU83" s="29"/>
      <c r="FV83" s="48"/>
      <c r="FW83" s="48"/>
      <c r="FY83" s="48"/>
      <c r="FZ83" s="48"/>
      <c r="GA83" s="6"/>
      <c r="GI83" s="51"/>
      <c r="GN83" s="49"/>
      <c r="GU83" s="6"/>
      <c r="HC83" s="51"/>
      <c r="HH83" s="49"/>
      <c r="HO83" s="6"/>
      <c r="HW83" s="51"/>
      <c r="IB83" s="49"/>
      <c r="II83" s="6"/>
      <c r="IQ83" s="51"/>
      <c r="IV83" s="49"/>
    </row>
    <row r="84" spans="1:256" s="3" customFormat="1" ht="13.5" customHeight="1">
      <c r="A84" s="46"/>
      <c r="B84" s="1"/>
      <c r="C84" s="6"/>
      <c r="E84" s="29"/>
      <c r="F84" s="47"/>
      <c r="G84" s="48"/>
      <c r="H84" s="1"/>
      <c r="I84" s="47"/>
      <c r="J84" s="48"/>
      <c r="K84" s="29"/>
      <c r="L84" s="48"/>
      <c r="M84" s="48"/>
      <c r="P84" s="49"/>
      <c r="Q84" s="29"/>
      <c r="R84" s="48"/>
      <c r="S84" s="48"/>
      <c r="U84" s="48"/>
      <c r="V84" s="48"/>
      <c r="W84" s="6"/>
      <c r="Y84" s="29"/>
      <c r="Z84" s="47"/>
      <c r="AA84" s="47"/>
      <c r="AB84" s="1"/>
      <c r="AC84" s="47"/>
      <c r="AD84" s="47"/>
      <c r="AE84" s="29"/>
      <c r="AF84" s="48"/>
      <c r="AG84" s="48"/>
      <c r="AJ84" s="49"/>
      <c r="AK84" s="29"/>
      <c r="AM84" s="48"/>
      <c r="AO84" s="48"/>
      <c r="AP84" s="48"/>
      <c r="AQ84" s="6"/>
      <c r="AS84" s="29"/>
      <c r="AT84" s="47"/>
      <c r="AU84" s="47"/>
      <c r="AV84" s="1"/>
      <c r="AW84" s="47"/>
      <c r="AX84" s="47"/>
      <c r="AY84" s="29"/>
      <c r="AZ84" s="48"/>
      <c r="BA84" s="48"/>
      <c r="BD84" s="49"/>
      <c r="BE84" s="29"/>
      <c r="BF84" s="48"/>
      <c r="BG84" s="48"/>
      <c r="BI84" s="48"/>
      <c r="BJ84" s="48"/>
      <c r="BK84" s="6"/>
      <c r="BM84" s="29"/>
      <c r="BN84" s="47"/>
      <c r="BO84" s="47"/>
      <c r="BP84" s="1"/>
      <c r="BQ84" s="47"/>
      <c r="BR84" s="47"/>
      <c r="BS84" s="29"/>
      <c r="BT84" s="48"/>
      <c r="BU84" s="48"/>
      <c r="BX84" s="49"/>
      <c r="BY84" s="29"/>
      <c r="BZ84" s="48"/>
      <c r="CA84" s="48"/>
      <c r="CC84" s="48"/>
      <c r="CD84" s="48"/>
      <c r="CE84" s="29"/>
      <c r="CG84" s="29"/>
      <c r="CH84" s="47"/>
      <c r="CI84" s="47"/>
      <c r="CJ84" s="1"/>
      <c r="CK84" s="47"/>
      <c r="CL84" s="47"/>
      <c r="CM84" s="29"/>
      <c r="CN84" s="48"/>
      <c r="CO84" s="48"/>
      <c r="CR84" s="49"/>
      <c r="CS84" s="29"/>
      <c r="CT84" s="48"/>
      <c r="CU84" s="48"/>
      <c r="CW84" s="48"/>
      <c r="CX84" s="48"/>
      <c r="CY84" s="6"/>
      <c r="DA84" s="29"/>
      <c r="DB84" s="47"/>
      <c r="DC84" s="47"/>
      <c r="DD84" s="1"/>
      <c r="DE84" s="47"/>
      <c r="DF84" s="47"/>
      <c r="DG84" s="29"/>
      <c r="DH84" s="48"/>
      <c r="DI84" s="48"/>
      <c r="DL84" s="49"/>
      <c r="DM84" s="29"/>
      <c r="DN84" s="48"/>
      <c r="DO84" s="48"/>
      <c r="DQ84" s="48"/>
      <c r="DR84" s="48"/>
      <c r="DS84" s="6"/>
      <c r="DU84" s="29"/>
      <c r="DV84" s="47"/>
      <c r="DW84" s="47"/>
      <c r="DX84" s="1"/>
      <c r="DY84" s="47"/>
      <c r="DZ84" s="47"/>
      <c r="EA84" s="29"/>
      <c r="EC84" s="50"/>
      <c r="EF84" s="49"/>
      <c r="EG84" s="29"/>
      <c r="EH84" s="48"/>
      <c r="EI84" s="48"/>
      <c r="EK84" s="48"/>
      <c r="EL84" s="48"/>
      <c r="EM84" s="6"/>
      <c r="EO84" s="29"/>
      <c r="EP84" s="47"/>
      <c r="EQ84" s="47"/>
      <c r="ER84" s="1"/>
      <c r="ES84" s="47"/>
      <c r="ET84" s="47"/>
      <c r="EU84" s="29"/>
      <c r="EV84" s="48"/>
      <c r="EW84" s="48"/>
      <c r="EZ84" s="49"/>
      <c r="FA84" s="29"/>
      <c r="FB84" s="48"/>
      <c r="FC84" s="48"/>
      <c r="FE84" s="48"/>
      <c r="FF84" s="48"/>
      <c r="FG84" s="6"/>
      <c r="FI84" s="29"/>
      <c r="FJ84" s="47"/>
      <c r="FK84" s="47"/>
      <c r="FL84" s="1"/>
      <c r="FM84" s="47"/>
      <c r="FN84" s="47"/>
      <c r="FO84" s="29"/>
      <c r="FP84" s="48"/>
      <c r="FQ84" s="48"/>
      <c r="FT84" s="49"/>
      <c r="FU84" s="29"/>
      <c r="FV84" s="48"/>
      <c r="FW84" s="48"/>
      <c r="FY84" s="48"/>
      <c r="FZ84" s="48"/>
      <c r="GA84" s="6"/>
      <c r="GI84" s="51"/>
      <c r="GN84" s="49"/>
      <c r="GU84" s="6"/>
      <c r="HC84" s="51"/>
      <c r="HH84" s="49"/>
      <c r="HO84" s="6"/>
      <c r="HW84" s="51"/>
      <c r="IB84" s="49"/>
      <c r="II84" s="6"/>
      <c r="IQ84" s="51"/>
      <c r="IV84" s="49"/>
    </row>
    <row r="85" spans="1:256" s="3" customFormat="1" ht="13.5" customHeight="1">
      <c r="A85" s="46"/>
      <c r="B85" s="1"/>
      <c r="C85" s="6"/>
      <c r="E85" s="29"/>
      <c r="F85" s="47"/>
      <c r="G85" s="48"/>
      <c r="H85" s="1"/>
      <c r="I85" s="47"/>
      <c r="J85" s="48"/>
      <c r="K85" s="29"/>
      <c r="L85" s="48"/>
      <c r="M85" s="48"/>
      <c r="P85" s="49"/>
      <c r="Q85" s="29"/>
      <c r="R85" s="48"/>
      <c r="S85" s="48"/>
      <c r="U85" s="48"/>
      <c r="V85" s="48"/>
      <c r="W85" s="6"/>
      <c r="Y85" s="29"/>
      <c r="Z85" s="47"/>
      <c r="AA85" s="47"/>
      <c r="AB85" s="1"/>
      <c r="AC85" s="47"/>
      <c r="AD85" s="47"/>
      <c r="AE85" s="29"/>
      <c r="AF85" s="48"/>
      <c r="AG85" s="48"/>
      <c r="AJ85" s="49"/>
      <c r="AK85" s="29"/>
      <c r="AM85" s="48"/>
      <c r="AO85" s="48"/>
      <c r="AP85" s="48"/>
      <c r="AQ85" s="6"/>
      <c r="AS85" s="29"/>
      <c r="AT85" s="47"/>
      <c r="AU85" s="47"/>
      <c r="AV85" s="1"/>
      <c r="AW85" s="47"/>
      <c r="AX85" s="47"/>
      <c r="AY85" s="29"/>
      <c r="AZ85" s="48"/>
      <c r="BA85" s="48"/>
      <c r="BD85" s="49"/>
      <c r="BE85" s="29"/>
      <c r="BF85" s="48"/>
      <c r="BG85" s="48"/>
      <c r="BI85" s="48"/>
      <c r="BJ85" s="48"/>
      <c r="BK85" s="6"/>
      <c r="BM85" s="29"/>
      <c r="BN85" s="47"/>
      <c r="BO85" s="47"/>
      <c r="BP85" s="1"/>
      <c r="BQ85" s="47"/>
      <c r="BR85" s="47"/>
      <c r="BS85" s="29"/>
      <c r="BT85" s="48"/>
      <c r="BU85" s="48"/>
      <c r="BX85" s="49"/>
      <c r="BY85" s="29"/>
      <c r="BZ85" s="48"/>
      <c r="CA85" s="48"/>
      <c r="CC85" s="48"/>
      <c r="CD85" s="48"/>
      <c r="CE85" s="29"/>
      <c r="CG85" s="29"/>
      <c r="CH85" s="47"/>
      <c r="CI85" s="47"/>
      <c r="CJ85" s="1"/>
      <c r="CK85" s="47"/>
      <c r="CL85" s="47"/>
      <c r="CM85" s="29"/>
      <c r="CN85" s="48"/>
      <c r="CO85" s="48"/>
      <c r="CR85" s="49"/>
      <c r="CS85" s="29"/>
      <c r="CT85" s="48"/>
      <c r="CU85" s="48"/>
      <c r="CW85" s="48"/>
      <c r="CX85" s="48"/>
      <c r="CY85" s="6"/>
      <c r="DA85" s="29"/>
      <c r="DB85" s="47"/>
      <c r="DC85" s="47"/>
      <c r="DD85" s="1"/>
      <c r="DE85" s="47"/>
      <c r="DF85" s="47"/>
      <c r="DG85" s="29"/>
      <c r="DH85" s="48"/>
      <c r="DI85" s="48"/>
      <c r="DL85" s="49"/>
      <c r="DM85" s="29"/>
      <c r="DN85" s="48"/>
      <c r="DO85" s="48"/>
      <c r="DQ85" s="48"/>
      <c r="DR85" s="48"/>
      <c r="DS85" s="6"/>
      <c r="DU85" s="29"/>
      <c r="DV85" s="47"/>
      <c r="DW85" s="47"/>
      <c r="DX85" s="1"/>
      <c r="DY85" s="47"/>
      <c r="DZ85" s="47"/>
      <c r="EA85" s="29"/>
      <c r="EC85" s="50"/>
      <c r="EF85" s="49"/>
      <c r="EG85" s="29"/>
      <c r="EH85" s="48"/>
      <c r="EI85" s="48"/>
      <c r="EK85" s="48"/>
      <c r="EL85" s="48"/>
      <c r="EM85" s="6"/>
      <c r="EO85" s="29"/>
      <c r="EP85" s="47"/>
      <c r="EQ85" s="47"/>
      <c r="ER85" s="1"/>
      <c r="ES85" s="47"/>
      <c r="ET85" s="47"/>
      <c r="EU85" s="29"/>
      <c r="EV85" s="48"/>
      <c r="EW85" s="48"/>
      <c r="EZ85" s="49"/>
      <c r="FA85" s="29"/>
      <c r="FB85" s="48"/>
      <c r="FC85" s="48"/>
      <c r="FE85" s="48"/>
      <c r="FF85" s="48"/>
      <c r="FG85" s="6"/>
      <c r="FI85" s="29"/>
      <c r="FJ85" s="47"/>
      <c r="FK85" s="47"/>
      <c r="FL85" s="1"/>
      <c r="FM85" s="47"/>
      <c r="FN85" s="47"/>
      <c r="FO85" s="29"/>
      <c r="FP85" s="48"/>
      <c r="FQ85" s="48"/>
      <c r="FT85" s="49"/>
      <c r="FU85" s="29"/>
      <c r="FV85" s="48"/>
      <c r="FW85" s="48"/>
      <c r="FY85" s="48"/>
      <c r="FZ85" s="48"/>
      <c r="GA85" s="6"/>
      <c r="GI85" s="51"/>
      <c r="GN85" s="49"/>
      <c r="GU85" s="6"/>
      <c r="HC85" s="51"/>
      <c r="HH85" s="49"/>
      <c r="HO85" s="6"/>
      <c r="HW85" s="51"/>
      <c r="IB85" s="49"/>
      <c r="II85" s="6"/>
      <c r="IQ85" s="51"/>
      <c r="IV85" s="49"/>
    </row>
    <row r="86" spans="1:256" s="3" customFormat="1" ht="13.5" customHeight="1">
      <c r="A86" s="46"/>
      <c r="B86" s="1"/>
      <c r="C86" s="6"/>
      <c r="E86" s="29"/>
      <c r="F86" s="47"/>
      <c r="G86" s="48"/>
      <c r="H86" s="1"/>
      <c r="I86" s="47"/>
      <c r="J86" s="48"/>
      <c r="K86" s="29"/>
      <c r="L86" s="48"/>
      <c r="M86" s="48"/>
      <c r="P86" s="49"/>
      <c r="Q86" s="29"/>
      <c r="R86" s="48"/>
      <c r="S86" s="48"/>
      <c r="U86" s="48"/>
      <c r="V86" s="48"/>
      <c r="W86" s="6"/>
      <c r="Y86" s="29"/>
      <c r="Z86" s="47"/>
      <c r="AA86" s="47"/>
      <c r="AB86" s="1"/>
      <c r="AC86" s="47"/>
      <c r="AD86" s="47"/>
      <c r="AE86" s="29"/>
      <c r="AF86" s="48"/>
      <c r="AG86" s="48"/>
      <c r="AJ86" s="49"/>
      <c r="AK86" s="29"/>
      <c r="AM86" s="48"/>
      <c r="AO86" s="48"/>
      <c r="AP86" s="48"/>
      <c r="AQ86" s="6"/>
      <c r="AS86" s="29"/>
      <c r="AT86" s="47"/>
      <c r="AU86" s="47"/>
      <c r="AV86" s="1"/>
      <c r="AW86" s="47"/>
      <c r="AX86" s="47"/>
      <c r="AY86" s="29"/>
      <c r="AZ86" s="48"/>
      <c r="BA86" s="48"/>
      <c r="BD86" s="49"/>
      <c r="BE86" s="29"/>
      <c r="BF86" s="48"/>
      <c r="BG86" s="48"/>
      <c r="BI86" s="48"/>
      <c r="BJ86" s="48"/>
      <c r="BK86" s="6"/>
      <c r="BM86" s="29"/>
      <c r="BN86" s="47"/>
      <c r="BO86" s="47"/>
      <c r="BP86" s="1"/>
      <c r="BQ86" s="47"/>
      <c r="BR86" s="47"/>
      <c r="BS86" s="29"/>
      <c r="BT86" s="48"/>
      <c r="BU86" s="48"/>
      <c r="BX86" s="49"/>
      <c r="BY86" s="29"/>
      <c r="BZ86" s="48"/>
      <c r="CA86" s="48"/>
      <c r="CC86" s="48"/>
      <c r="CD86" s="48"/>
      <c r="CE86" s="29"/>
      <c r="CG86" s="29"/>
      <c r="CH86" s="47"/>
      <c r="CI86" s="47"/>
      <c r="CJ86" s="1"/>
      <c r="CK86" s="47"/>
      <c r="CL86" s="47"/>
      <c r="CM86" s="29"/>
      <c r="CN86" s="48"/>
      <c r="CO86" s="48"/>
      <c r="CR86" s="49"/>
      <c r="CS86" s="29"/>
      <c r="CT86" s="48"/>
      <c r="CU86" s="48"/>
      <c r="CW86" s="48"/>
      <c r="CX86" s="48"/>
      <c r="CY86" s="6"/>
      <c r="DA86" s="29"/>
      <c r="DB86" s="47"/>
      <c r="DC86" s="47"/>
      <c r="DD86" s="1"/>
      <c r="DE86" s="47"/>
      <c r="DF86" s="47"/>
      <c r="DG86" s="29"/>
      <c r="DH86" s="48"/>
      <c r="DI86" s="48"/>
      <c r="DL86" s="49"/>
      <c r="DM86" s="29"/>
      <c r="DN86" s="48"/>
      <c r="DO86" s="48"/>
      <c r="DQ86" s="48"/>
      <c r="DR86" s="48"/>
      <c r="DS86" s="6"/>
      <c r="DU86" s="29"/>
      <c r="DV86" s="47"/>
      <c r="DW86" s="47"/>
      <c r="DX86" s="1"/>
      <c r="DY86" s="47"/>
      <c r="DZ86" s="47"/>
      <c r="EA86" s="29"/>
      <c r="EC86" s="50"/>
      <c r="EF86" s="49"/>
      <c r="EG86" s="29"/>
      <c r="EH86" s="48"/>
      <c r="EI86" s="48"/>
      <c r="EK86" s="48"/>
      <c r="EL86" s="48"/>
      <c r="EM86" s="6"/>
      <c r="EO86" s="29"/>
      <c r="EP86" s="47"/>
      <c r="EQ86" s="47"/>
      <c r="ER86" s="1"/>
      <c r="ES86" s="47"/>
      <c r="ET86" s="47"/>
      <c r="EU86" s="29"/>
      <c r="EV86" s="48"/>
      <c r="EW86" s="48"/>
      <c r="EZ86" s="49"/>
      <c r="FA86" s="29"/>
      <c r="FB86" s="48"/>
      <c r="FC86" s="48"/>
      <c r="FE86" s="48"/>
      <c r="FF86" s="48"/>
      <c r="FG86" s="6"/>
      <c r="FI86" s="29"/>
      <c r="FJ86" s="47"/>
      <c r="FK86" s="47"/>
      <c r="FL86" s="1"/>
      <c r="FM86" s="47"/>
      <c r="FN86" s="47"/>
      <c r="FO86" s="29"/>
      <c r="FP86" s="48"/>
      <c r="FQ86" s="48"/>
      <c r="FT86" s="49"/>
      <c r="FU86" s="29"/>
      <c r="FV86" s="48"/>
      <c r="FW86" s="48"/>
      <c r="FY86" s="48"/>
      <c r="FZ86" s="48"/>
      <c r="GA86" s="6"/>
      <c r="GI86" s="51"/>
      <c r="GN86" s="49"/>
      <c r="GU86" s="6"/>
      <c r="HC86" s="51"/>
      <c r="HH86" s="49"/>
      <c r="HO86" s="6"/>
      <c r="HW86" s="51"/>
      <c r="IB86" s="49"/>
      <c r="II86" s="6"/>
      <c r="IQ86" s="51"/>
      <c r="IV86" s="49"/>
    </row>
    <row r="87" spans="1:256" s="3" customFormat="1" ht="13.5" customHeight="1">
      <c r="A87" s="46"/>
      <c r="B87" s="1"/>
      <c r="C87" s="6"/>
      <c r="E87" s="29"/>
      <c r="F87" s="47"/>
      <c r="G87" s="48"/>
      <c r="H87" s="1"/>
      <c r="I87" s="47"/>
      <c r="J87" s="48"/>
      <c r="K87" s="29"/>
      <c r="L87" s="48"/>
      <c r="M87" s="48"/>
      <c r="P87" s="49"/>
      <c r="Q87" s="29"/>
      <c r="R87" s="48"/>
      <c r="S87" s="48"/>
      <c r="U87" s="48"/>
      <c r="V87" s="48"/>
      <c r="W87" s="6"/>
      <c r="Y87" s="29"/>
      <c r="Z87" s="47"/>
      <c r="AA87" s="47"/>
      <c r="AB87" s="1"/>
      <c r="AC87" s="47"/>
      <c r="AD87" s="47"/>
      <c r="AE87" s="29"/>
      <c r="AF87" s="48"/>
      <c r="AG87" s="48"/>
      <c r="AJ87" s="49"/>
      <c r="AK87" s="29"/>
      <c r="AM87" s="48"/>
      <c r="AO87" s="48"/>
      <c r="AP87" s="48"/>
      <c r="AQ87" s="6"/>
      <c r="AS87" s="29"/>
      <c r="AT87" s="47"/>
      <c r="AU87" s="47"/>
      <c r="AV87" s="1"/>
      <c r="AW87" s="47"/>
      <c r="AX87" s="47"/>
      <c r="AY87" s="29"/>
      <c r="AZ87" s="48"/>
      <c r="BA87" s="48"/>
      <c r="BD87" s="49"/>
      <c r="BE87" s="29"/>
      <c r="BF87" s="48"/>
      <c r="BG87" s="48"/>
      <c r="BI87" s="48"/>
      <c r="BJ87" s="48"/>
      <c r="BK87" s="6"/>
      <c r="BM87" s="29"/>
      <c r="BN87" s="47"/>
      <c r="BO87" s="47"/>
      <c r="BP87" s="1"/>
      <c r="BQ87" s="47"/>
      <c r="BR87" s="47"/>
      <c r="BS87" s="29"/>
      <c r="BT87" s="48"/>
      <c r="BU87" s="48"/>
      <c r="BX87" s="49"/>
      <c r="BY87" s="29"/>
      <c r="BZ87" s="48"/>
      <c r="CA87" s="48"/>
      <c r="CC87" s="48"/>
      <c r="CD87" s="48"/>
      <c r="CE87" s="29"/>
      <c r="CG87" s="29"/>
      <c r="CH87" s="47"/>
      <c r="CI87" s="47"/>
      <c r="CJ87" s="1"/>
      <c r="CK87" s="47"/>
      <c r="CL87" s="47"/>
      <c r="CM87" s="29"/>
      <c r="CN87" s="48"/>
      <c r="CO87" s="48"/>
      <c r="CR87" s="49"/>
      <c r="CS87" s="29"/>
      <c r="CT87" s="48"/>
      <c r="CU87" s="48"/>
      <c r="CW87" s="48"/>
      <c r="CX87" s="48"/>
      <c r="CY87" s="6"/>
      <c r="DA87" s="29"/>
      <c r="DB87" s="47"/>
      <c r="DC87" s="47"/>
      <c r="DD87" s="1"/>
      <c r="DE87" s="47"/>
      <c r="DF87" s="47"/>
      <c r="DG87" s="29"/>
      <c r="DH87" s="48"/>
      <c r="DI87" s="48"/>
      <c r="DL87" s="49"/>
      <c r="DM87" s="29"/>
      <c r="DN87" s="48"/>
      <c r="DO87" s="48"/>
      <c r="DQ87" s="48"/>
      <c r="DR87" s="48"/>
      <c r="DS87" s="6"/>
      <c r="DU87" s="29"/>
      <c r="DV87" s="47"/>
      <c r="DW87" s="47"/>
      <c r="DX87" s="1"/>
      <c r="DY87" s="47"/>
      <c r="DZ87" s="47"/>
      <c r="EA87" s="29"/>
      <c r="EC87" s="50"/>
      <c r="EF87" s="49"/>
      <c r="EG87" s="29"/>
      <c r="EH87" s="48"/>
      <c r="EI87" s="48"/>
      <c r="EK87" s="48"/>
      <c r="EL87" s="48"/>
      <c r="EM87" s="6"/>
      <c r="EO87" s="29"/>
      <c r="EP87" s="47"/>
      <c r="EQ87" s="47"/>
      <c r="ER87" s="1"/>
      <c r="ES87" s="47"/>
      <c r="ET87" s="47"/>
      <c r="EU87" s="29"/>
      <c r="EV87" s="48"/>
      <c r="EW87" s="48"/>
      <c r="EZ87" s="49"/>
      <c r="FA87" s="29"/>
      <c r="FB87" s="48"/>
      <c r="FC87" s="48"/>
      <c r="FE87" s="48"/>
      <c r="FF87" s="48"/>
      <c r="FG87" s="6"/>
      <c r="FI87" s="29"/>
      <c r="FJ87" s="47"/>
      <c r="FK87" s="47"/>
      <c r="FL87" s="1"/>
      <c r="FM87" s="47"/>
      <c r="FN87" s="47"/>
      <c r="FO87" s="29"/>
      <c r="FP87" s="48"/>
      <c r="FQ87" s="48"/>
      <c r="FT87" s="49"/>
      <c r="FU87" s="29"/>
      <c r="FV87" s="48"/>
      <c r="FW87" s="48"/>
      <c r="FY87" s="48"/>
      <c r="FZ87" s="48"/>
      <c r="GA87" s="6"/>
      <c r="GI87" s="51"/>
      <c r="GN87" s="49"/>
      <c r="GU87" s="6"/>
      <c r="HC87" s="51"/>
      <c r="HH87" s="49"/>
      <c r="HO87" s="6"/>
      <c r="HW87" s="51"/>
      <c r="IB87" s="49"/>
      <c r="II87" s="6"/>
      <c r="IQ87" s="51"/>
      <c r="IV87" s="49"/>
    </row>
    <row r="88" spans="1:256" s="3" customFormat="1" ht="13.5" customHeight="1">
      <c r="A88" s="46"/>
      <c r="B88" s="1"/>
      <c r="C88" s="6"/>
      <c r="E88" s="29"/>
      <c r="F88" s="47"/>
      <c r="G88" s="48"/>
      <c r="H88" s="1"/>
      <c r="I88" s="47"/>
      <c r="J88" s="48"/>
      <c r="K88" s="29"/>
      <c r="L88" s="48"/>
      <c r="M88" s="48"/>
      <c r="P88" s="49"/>
      <c r="Q88" s="29"/>
      <c r="R88" s="48"/>
      <c r="S88" s="48"/>
      <c r="U88" s="48"/>
      <c r="V88" s="48"/>
      <c r="W88" s="6"/>
      <c r="Y88" s="29"/>
      <c r="Z88" s="47"/>
      <c r="AA88" s="47"/>
      <c r="AB88" s="1"/>
      <c r="AC88" s="47"/>
      <c r="AD88" s="47"/>
      <c r="AE88" s="29"/>
      <c r="AF88" s="48"/>
      <c r="AG88" s="48"/>
      <c r="AJ88" s="49"/>
      <c r="AK88" s="29"/>
      <c r="AM88" s="48"/>
      <c r="AO88" s="48"/>
      <c r="AP88" s="48"/>
      <c r="AQ88" s="6"/>
      <c r="AS88" s="29"/>
      <c r="AT88" s="47"/>
      <c r="AU88" s="47"/>
      <c r="AV88" s="1"/>
      <c r="AW88" s="47"/>
      <c r="AX88" s="47"/>
      <c r="AY88" s="29"/>
      <c r="AZ88" s="48"/>
      <c r="BA88" s="48"/>
      <c r="BD88" s="49"/>
      <c r="BE88" s="29"/>
      <c r="BF88" s="48"/>
      <c r="BG88" s="48"/>
      <c r="BI88" s="48"/>
      <c r="BJ88" s="48"/>
      <c r="BK88" s="6"/>
      <c r="BM88" s="29"/>
      <c r="BN88" s="47"/>
      <c r="BO88" s="47"/>
      <c r="BP88" s="1"/>
      <c r="BQ88" s="47"/>
      <c r="BR88" s="47"/>
      <c r="BS88" s="29"/>
      <c r="BT88" s="48"/>
      <c r="BU88" s="48"/>
      <c r="BX88" s="49"/>
      <c r="BY88" s="29"/>
      <c r="BZ88" s="48"/>
      <c r="CA88" s="48"/>
      <c r="CC88" s="48"/>
      <c r="CD88" s="48"/>
      <c r="CE88" s="29"/>
      <c r="CG88" s="29"/>
      <c r="CH88" s="47"/>
      <c r="CI88" s="47"/>
      <c r="CJ88" s="1"/>
      <c r="CK88" s="47"/>
      <c r="CL88" s="47"/>
      <c r="CM88" s="29"/>
      <c r="CN88" s="48"/>
      <c r="CO88" s="48"/>
      <c r="CR88" s="49"/>
      <c r="CS88" s="29"/>
      <c r="CT88" s="48"/>
      <c r="CU88" s="48"/>
      <c r="CW88" s="48"/>
      <c r="CX88" s="48"/>
      <c r="CY88" s="6"/>
      <c r="DA88" s="29"/>
      <c r="DB88" s="47"/>
      <c r="DC88" s="47"/>
      <c r="DD88" s="1"/>
      <c r="DE88" s="47"/>
      <c r="DF88" s="47"/>
      <c r="DG88" s="29"/>
      <c r="DH88" s="48"/>
      <c r="DI88" s="48"/>
      <c r="DL88" s="49"/>
      <c r="DM88" s="29"/>
      <c r="DN88" s="48"/>
      <c r="DO88" s="48"/>
      <c r="DQ88" s="48"/>
      <c r="DR88" s="48"/>
      <c r="DS88" s="6"/>
      <c r="DU88" s="29"/>
      <c r="DV88" s="47"/>
      <c r="DW88" s="47"/>
      <c r="DX88" s="1"/>
      <c r="DY88" s="47"/>
      <c r="DZ88" s="47"/>
      <c r="EA88" s="29"/>
      <c r="EC88" s="50"/>
      <c r="EF88" s="49"/>
      <c r="EG88" s="29"/>
      <c r="EH88" s="48"/>
      <c r="EI88" s="48"/>
      <c r="EK88" s="48"/>
      <c r="EL88" s="48"/>
      <c r="EM88" s="6"/>
      <c r="EO88" s="29"/>
      <c r="EP88" s="47"/>
      <c r="EQ88" s="47"/>
      <c r="ER88" s="1"/>
      <c r="ES88" s="47"/>
      <c r="ET88" s="47"/>
      <c r="EU88" s="29"/>
      <c r="EV88" s="48"/>
      <c r="EW88" s="48"/>
      <c r="EZ88" s="49"/>
      <c r="FA88" s="29"/>
      <c r="FB88" s="48"/>
      <c r="FC88" s="48"/>
      <c r="FE88" s="48"/>
      <c r="FF88" s="48"/>
      <c r="FG88" s="6"/>
      <c r="FI88" s="29"/>
      <c r="FJ88" s="47"/>
      <c r="FK88" s="47"/>
      <c r="FL88" s="1"/>
      <c r="FM88" s="47"/>
      <c r="FN88" s="47"/>
      <c r="FO88" s="29"/>
      <c r="FP88" s="48"/>
      <c r="FQ88" s="48"/>
      <c r="FT88" s="49"/>
      <c r="FU88" s="29"/>
      <c r="FV88" s="48"/>
      <c r="FW88" s="48"/>
      <c r="FY88" s="48"/>
      <c r="FZ88" s="48"/>
      <c r="GA88" s="6"/>
      <c r="GI88" s="51"/>
      <c r="GN88" s="49"/>
      <c r="GU88" s="6"/>
      <c r="HC88" s="51"/>
      <c r="HH88" s="49"/>
      <c r="HO88" s="6"/>
      <c r="HW88" s="51"/>
      <c r="IB88" s="49"/>
      <c r="II88" s="6"/>
      <c r="IQ88" s="51"/>
      <c r="IV88" s="49"/>
    </row>
    <row r="89" spans="1:256" s="3" customFormat="1" ht="13.5" customHeight="1">
      <c r="A89" s="46"/>
      <c r="B89" s="1"/>
      <c r="C89" s="6"/>
      <c r="E89" s="29"/>
      <c r="F89" s="47"/>
      <c r="G89" s="48"/>
      <c r="H89" s="1"/>
      <c r="I89" s="47"/>
      <c r="J89" s="48"/>
      <c r="K89" s="29"/>
      <c r="L89" s="48"/>
      <c r="M89" s="48"/>
      <c r="P89" s="49"/>
      <c r="Q89" s="29"/>
      <c r="R89" s="48"/>
      <c r="S89" s="48"/>
      <c r="U89" s="48"/>
      <c r="V89" s="48"/>
      <c r="W89" s="6"/>
      <c r="Y89" s="29"/>
      <c r="Z89" s="47"/>
      <c r="AA89" s="47"/>
      <c r="AB89" s="1"/>
      <c r="AC89" s="47"/>
      <c r="AD89" s="47"/>
      <c r="AE89" s="29"/>
      <c r="AF89" s="48"/>
      <c r="AG89" s="48"/>
      <c r="AJ89" s="49"/>
      <c r="AK89" s="29"/>
      <c r="AM89" s="48"/>
      <c r="AO89" s="48"/>
      <c r="AP89" s="48"/>
      <c r="AQ89" s="6"/>
      <c r="AS89" s="29"/>
      <c r="AT89" s="47"/>
      <c r="AU89" s="47"/>
      <c r="AV89" s="1"/>
      <c r="AW89" s="47"/>
      <c r="AX89" s="47"/>
      <c r="AY89" s="29"/>
      <c r="AZ89" s="48"/>
      <c r="BA89" s="48"/>
      <c r="BD89" s="49"/>
      <c r="BE89" s="29"/>
      <c r="BF89" s="48"/>
      <c r="BG89" s="48"/>
      <c r="BI89" s="48"/>
      <c r="BJ89" s="48"/>
      <c r="BK89" s="6"/>
      <c r="BM89" s="29"/>
      <c r="BN89" s="47"/>
      <c r="BO89" s="47"/>
      <c r="BP89" s="1"/>
      <c r="BQ89" s="47"/>
      <c r="BR89" s="47"/>
      <c r="BS89" s="29"/>
      <c r="BT89" s="48"/>
      <c r="BU89" s="48"/>
      <c r="BX89" s="49"/>
      <c r="BY89" s="29"/>
      <c r="BZ89" s="48"/>
      <c r="CA89" s="48"/>
      <c r="CC89" s="48"/>
      <c r="CD89" s="48"/>
      <c r="CE89" s="29"/>
      <c r="CG89" s="29"/>
      <c r="CH89" s="47"/>
      <c r="CI89" s="47"/>
      <c r="CJ89" s="1"/>
      <c r="CK89" s="47"/>
      <c r="CL89" s="47"/>
      <c r="CM89" s="29"/>
      <c r="CN89" s="48"/>
      <c r="CO89" s="48"/>
      <c r="CR89" s="49"/>
      <c r="CS89" s="29"/>
      <c r="CT89" s="48"/>
      <c r="CU89" s="48"/>
      <c r="CW89" s="48"/>
      <c r="CX89" s="48"/>
      <c r="CY89" s="6"/>
      <c r="DA89" s="29"/>
      <c r="DB89" s="47"/>
      <c r="DC89" s="47"/>
      <c r="DD89" s="1"/>
      <c r="DE89" s="47"/>
      <c r="DF89" s="47"/>
      <c r="DG89" s="29"/>
      <c r="DH89" s="48"/>
      <c r="DI89" s="48"/>
      <c r="DL89" s="49"/>
      <c r="DM89" s="29"/>
      <c r="DN89" s="48"/>
      <c r="DO89" s="48"/>
      <c r="DQ89" s="48"/>
      <c r="DR89" s="48"/>
      <c r="DS89" s="6"/>
      <c r="DU89" s="29"/>
      <c r="DV89" s="47"/>
      <c r="DW89" s="47"/>
      <c r="DX89" s="1"/>
      <c r="DY89" s="47"/>
      <c r="DZ89" s="47"/>
      <c r="EA89" s="29"/>
      <c r="EC89" s="50"/>
      <c r="EF89" s="49"/>
      <c r="EG89" s="29"/>
      <c r="EH89" s="48"/>
      <c r="EI89" s="48"/>
      <c r="EK89" s="48"/>
      <c r="EL89" s="48"/>
      <c r="EM89" s="6"/>
      <c r="EO89" s="29"/>
      <c r="EP89" s="47"/>
      <c r="EQ89" s="47"/>
      <c r="ER89" s="1"/>
      <c r="ES89" s="47"/>
      <c r="ET89" s="47"/>
      <c r="EU89" s="29"/>
      <c r="EV89" s="48"/>
      <c r="EW89" s="48"/>
      <c r="EZ89" s="49"/>
      <c r="FA89" s="29"/>
      <c r="FB89" s="48"/>
      <c r="FC89" s="48"/>
      <c r="FE89" s="48"/>
      <c r="FF89" s="48"/>
      <c r="FG89" s="6"/>
      <c r="FI89" s="29"/>
      <c r="FJ89" s="47"/>
      <c r="FK89" s="47"/>
      <c r="FL89" s="1"/>
      <c r="FM89" s="47"/>
      <c r="FN89" s="47"/>
      <c r="FO89" s="29"/>
      <c r="FP89" s="48"/>
      <c r="FQ89" s="48"/>
      <c r="FT89" s="49"/>
      <c r="FU89" s="29"/>
      <c r="FV89" s="48"/>
      <c r="FW89" s="48"/>
      <c r="FY89" s="48"/>
      <c r="FZ89" s="48"/>
      <c r="GA89" s="6"/>
      <c r="GI89" s="51"/>
      <c r="GN89" s="49"/>
      <c r="GU89" s="6"/>
      <c r="HC89" s="51"/>
      <c r="HH89" s="49"/>
      <c r="HO89" s="6"/>
      <c r="HW89" s="51"/>
      <c r="IB89" s="49"/>
      <c r="II89" s="6"/>
      <c r="IQ89" s="51"/>
      <c r="IV89" s="49"/>
    </row>
    <row r="90" spans="1:256" s="3" customFormat="1" ht="13.5" customHeight="1">
      <c r="A90" s="46"/>
      <c r="B90" s="1"/>
      <c r="C90" s="6"/>
      <c r="E90" s="29"/>
      <c r="F90" s="47"/>
      <c r="G90" s="48"/>
      <c r="H90" s="1"/>
      <c r="I90" s="47"/>
      <c r="J90" s="48"/>
      <c r="K90" s="29"/>
      <c r="L90" s="48"/>
      <c r="M90" s="48"/>
      <c r="P90" s="49"/>
      <c r="Q90" s="29"/>
      <c r="R90" s="48"/>
      <c r="S90" s="48"/>
      <c r="U90" s="48"/>
      <c r="V90" s="48"/>
      <c r="W90" s="6"/>
      <c r="Y90" s="29"/>
      <c r="Z90" s="47"/>
      <c r="AA90" s="47"/>
      <c r="AB90" s="1"/>
      <c r="AC90" s="47"/>
      <c r="AD90" s="47"/>
      <c r="AE90" s="29"/>
      <c r="AF90" s="48"/>
      <c r="AG90" s="48"/>
      <c r="AJ90" s="49"/>
      <c r="AK90" s="29"/>
      <c r="AM90" s="48"/>
      <c r="AO90" s="48"/>
      <c r="AP90" s="48"/>
      <c r="AQ90" s="6"/>
      <c r="AS90" s="29"/>
      <c r="AT90" s="47"/>
      <c r="AU90" s="47"/>
      <c r="AV90" s="1"/>
      <c r="AW90" s="47"/>
      <c r="AX90" s="47"/>
      <c r="AY90" s="29"/>
      <c r="AZ90" s="48"/>
      <c r="BA90" s="48"/>
      <c r="BD90" s="49"/>
      <c r="BE90" s="29"/>
      <c r="BF90" s="48"/>
      <c r="BG90" s="48"/>
      <c r="BI90" s="48"/>
      <c r="BJ90" s="48"/>
      <c r="BK90" s="6"/>
      <c r="BM90" s="29"/>
      <c r="BN90" s="47"/>
      <c r="BO90" s="47"/>
      <c r="BP90" s="1"/>
      <c r="BQ90" s="47"/>
      <c r="BR90" s="47"/>
      <c r="BS90" s="29"/>
      <c r="BT90" s="48"/>
      <c r="BU90" s="48"/>
      <c r="BX90" s="49"/>
      <c r="BY90" s="29"/>
      <c r="BZ90" s="48"/>
      <c r="CA90" s="48"/>
      <c r="CC90" s="48"/>
      <c r="CD90" s="48"/>
      <c r="CE90" s="29"/>
      <c r="CG90" s="29"/>
      <c r="CH90" s="47"/>
      <c r="CI90" s="47"/>
      <c r="CJ90" s="1"/>
      <c r="CK90" s="47"/>
      <c r="CL90" s="47"/>
      <c r="CM90" s="29"/>
      <c r="CN90" s="48"/>
      <c r="CO90" s="48"/>
      <c r="CR90" s="49"/>
      <c r="CS90" s="29"/>
      <c r="CT90" s="48"/>
      <c r="CU90" s="48"/>
      <c r="CW90" s="48"/>
      <c r="CX90" s="48"/>
      <c r="CY90" s="6"/>
      <c r="DA90" s="29"/>
      <c r="DB90" s="47"/>
      <c r="DC90" s="47"/>
      <c r="DD90" s="1"/>
      <c r="DE90" s="47"/>
      <c r="DF90" s="47"/>
      <c r="DG90" s="29"/>
      <c r="DH90" s="48"/>
      <c r="DI90" s="48"/>
      <c r="DL90" s="49"/>
      <c r="DM90" s="29"/>
      <c r="DN90" s="48"/>
      <c r="DO90" s="48"/>
      <c r="DQ90" s="48"/>
      <c r="DR90" s="48"/>
      <c r="DS90" s="6"/>
      <c r="DU90" s="29"/>
      <c r="DV90" s="47"/>
      <c r="DW90" s="47"/>
      <c r="DX90" s="1"/>
      <c r="DY90" s="47"/>
      <c r="DZ90" s="47"/>
      <c r="EA90" s="29"/>
      <c r="EC90" s="50"/>
      <c r="EF90" s="49"/>
      <c r="EG90" s="29"/>
      <c r="EH90" s="48"/>
      <c r="EI90" s="48"/>
      <c r="EK90" s="48"/>
      <c r="EL90" s="48"/>
      <c r="EM90" s="6"/>
      <c r="EO90" s="29"/>
      <c r="EP90" s="47"/>
      <c r="EQ90" s="47"/>
      <c r="ER90" s="1"/>
      <c r="ES90" s="47"/>
      <c r="ET90" s="47"/>
      <c r="EU90" s="29"/>
      <c r="EV90" s="48"/>
      <c r="EW90" s="48"/>
      <c r="EZ90" s="49"/>
      <c r="FA90" s="29"/>
      <c r="FB90" s="48"/>
      <c r="FC90" s="48"/>
      <c r="FE90" s="48"/>
      <c r="FF90" s="48"/>
      <c r="FG90" s="6"/>
      <c r="FI90" s="29"/>
      <c r="FJ90" s="47"/>
      <c r="FK90" s="47"/>
      <c r="FL90" s="1"/>
      <c r="FM90" s="47"/>
      <c r="FN90" s="47"/>
      <c r="FO90" s="29"/>
      <c r="FP90" s="48"/>
      <c r="FQ90" s="48"/>
      <c r="FT90" s="49"/>
      <c r="FU90" s="29"/>
      <c r="FV90" s="48"/>
      <c r="FW90" s="48"/>
      <c r="FY90" s="48"/>
      <c r="FZ90" s="48"/>
      <c r="GA90" s="6"/>
      <c r="GI90" s="51"/>
      <c r="GN90" s="49"/>
      <c r="GU90" s="6"/>
      <c r="HC90" s="51"/>
      <c r="HH90" s="49"/>
      <c r="HO90" s="6"/>
      <c r="HW90" s="51"/>
      <c r="IB90" s="49"/>
      <c r="II90" s="6"/>
      <c r="IQ90" s="51"/>
      <c r="IV90" s="49"/>
    </row>
    <row r="91" spans="1:256" ht="13.5" customHeight="1">
      <c r="A91" s="46"/>
      <c r="C91" s="6"/>
      <c r="D91" s="3"/>
      <c r="E91" s="29"/>
      <c r="F91" s="47"/>
      <c r="G91" s="48"/>
      <c r="I91" s="47"/>
      <c r="J91" s="48"/>
      <c r="K91" s="29"/>
      <c r="L91" s="48"/>
      <c r="M91" s="48"/>
      <c r="N91" s="3"/>
      <c r="O91" s="3"/>
      <c r="P91" s="49"/>
      <c r="Q91" s="29"/>
      <c r="R91" s="48"/>
      <c r="S91" s="48"/>
      <c r="T91" s="3"/>
      <c r="U91" s="48"/>
      <c r="V91" s="48"/>
      <c r="W91" s="6"/>
      <c r="X91" s="3"/>
      <c r="Y91" s="29"/>
      <c r="Z91" s="47"/>
      <c r="AA91" s="47"/>
      <c r="AC91" s="47"/>
      <c r="AD91" s="47"/>
      <c r="AE91" s="29"/>
      <c r="AF91" s="48"/>
      <c r="AG91" s="48"/>
      <c r="AH91" s="3"/>
      <c r="AI91" s="3"/>
      <c r="AJ91" s="49"/>
      <c r="AK91" s="29"/>
      <c r="AL91" s="3"/>
      <c r="AM91" s="48"/>
      <c r="AN91" s="3"/>
      <c r="AO91" s="48"/>
      <c r="AP91" s="48"/>
      <c r="AQ91" s="6"/>
      <c r="AR91" s="3"/>
      <c r="AS91" s="29"/>
      <c r="AT91" s="47"/>
      <c r="AU91" s="47"/>
      <c r="AW91" s="47"/>
      <c r="AX91" s="47"/>
      <c r="AY91" s="29"/>
      <c r="AZ91" s="48"/>
      <c r="BA91" s="48"/>
      <c r="BB91" s="3"/>
      <c r="BC91" s="3"/>
      <c r="BD91" s="49"/>
      <c r="BE91" s="29"/>
      <c r="BF91" s="48"/>
      <c r="BG91" s="48"/>
      <c r="BH91" s="3"/>
      <c r="BI91" s="48"/>
      <c r="BJ91" s="48"/>
      <c r="BK91" s="6"/>
      <c r="BL91" s="3"/>
      <c r="BM91" s="29"/>
      <c r="BN91" s="47"/>
      <c r="BO91" s="47"/>
      <c r="BQ91" s="47"/>
      <c r="BR91" s="47"/>
      <c r="BS91" s="29"/>
      <c r="BT91" s="48"/>
      <c r="BU91" s="48"/>
      <c r="BV91" s="3"/>
      <c r="BW91" s="3"/>
      <c r="BX91" s="49"/>
      <c r="BY91" s="29"/>
      <c r="BZ91" s="48"/>
      <c r="CA91" s="48"/>
      <c r="CB91" s="3"/>
      <c r="CC91" s="48"/>
      <c r="CD91" s="48"/>
      <c r="CE91" s="29"/>
      <c r="CF91" s="3"/>
      <c r="CG91" s="29"/>
      <c r="CH91" s="47"/>
      <c r="CI91" s="47"/>
      <c r="CK91" s="47"/>
      <c r="CL91" s="47"/>
      <c r="CM91" s="29"/>
      <c r="CN91" s="48"/>
      <c r="CO91" s="48"/>
      <c r="CP91" s="3"/>
      <c r="CQ91" s="3"/>
      <c r="CR91" s="49"/>
      <c r="CS91" s="29"/>
      <c r="CT91" s="48"/>
      <c r="CU91" s="48"/>
      <c r="CV91" s="3"/>
      <c r="CW91" s="48"/>
      <c r="CX91" s="48"/>
      <c r="CY91" s="6"/>
      <c r="CZ91" s="3"/>
      <c r="DA91" s="29"/>
      <c r="DB91" s="47"/>
      <c r="DC91" s="47"/>
      <c r="DE91" s="47"/>
      <c r="DF91" s="47"/>
      <c r="DG91" s="29"/>
      <c r="DH91" s="48"/>
      <c r="DI91" s="48"/>
      <c r="DJ91" s="3"/>
      <c r="DK91" s="3"/>
      <c r="DL91" s="49"/>
      <c r="DM91" s="29"/>
      <c r="DN91" s="48"/>
      <c r="DO91" s="48"/>
      <c r="DP91" s="3"/>
      <c r="DQ91" s="48"/>
      <c r="DR91" s="48"/>
      <c r="DS91" s="6"/>
      <c r="DT91" s="3"/>
      <c r="DU91" s="29"/>
      <c r="DV91" s="47"/>
      <c r="DW91" s="47"/>
      <c r="DY91" s="47"/>
      <c r="DZ91" s="47"/>
      <c r="EA91" s="29"/>
      <c r="EB91" s="3"/>
      <c r="EC91" s="50"/>
      <c r="ED91" s="3"/>
      <c r="EE91" s="3"/>
      <c r="EF91" s="49"/>
      <c r="EG91" s="29"/>
      <c r="EH91" s="48"/>
      <c r="EI91" s="48"/>
      <c r="EJ91" s="3"/>
      <c r="EK91" s="48"/>
      <c r="EL91" s="48"/>
      <c r="EM91" s="6"/>
      <c r="EN91" s="3"/>
      <c r="EO91" s="29"/>
      <c r="EP91" s="47"/>
      <c r="EQ91" s="47"/>
      <c r="ES91" s="47"/>
      <c r="ET91" s="47"/>
      <c r="EU91" s="29"/>
      <c r="EV91" s="48"/>
      <c r="EW91" s="48"/>
      <c r="EX91" s="3"/>
      <c r="EY91" s="3"/>
      <c r="EZ91" s="49"/>
      <c r="FA91" s="29"/>
      <c r="FB91" s="48"/>
      <c r="FC91" s="48"/>
      <c r="FD91" s="3"/>
      <c r="FE91" s="48"/>
      <c r="FF91" s="48"/>
      <c r="FG91" s="6"/>
      <c r="FH91" s="3"/>
      <c r="FI91" s="29"/>
      <c r="FJ91" s="47"/>
      <c r="FK91" s="47"/>
      <c r="FM91" s="47"/>
      <c r="FN91" s="47"/>
      <c r="FO91" s="29"/>
      <c r="FP91" s="48"/>
      <c r="FQ91" s="48"/>
      <c r="FR91" s="3"/>
      <c r="FS91" s="3"/>
      <c r="FT91" s="49"/>
      <c r="FU91" s="29"/>
      <c r="FV91" s="48"/>
      <c r="FW91" s="48"/>
      <c r="FX91" s="3"/>
      <c r="FY91" s="48"/>
      <c r="FZ91" s="48"/>
      <c r="GA91" s="19"/>
      <c r="GI91" s="55"/>
      <c r="GN91" s="56"/>
      <c r="GU91" s="19"/>
      <c r="HC91" s="55"/>
      <c r="HH91" s="56"/>
      <c r="HO91" s="19"/>
      <c r="HW91" s="55"/>
      <c r="IB91" s="56"/>
      <c r="II91" s="19"/>
      <c r="IQ91" s="55"/>
      <c r="IV91" s="56"/>
    </row>
    <row r="92" spans="1:256" ht="13.5" customHeight="1">
      <c r="A92" s="46"/>
      <c r="C92" s="6"/>
      <c r="D92" s="3"/>
      <c r="E92" s="29"/>
      <c r="F92" s="47"/>
      <c r="G92" s="48"/>
      <c r="I92" s="47"/>
      <c r="J92" s="48"/>
      <c r="K92" s="29"/>
      <c r="L92" s="48"/>
      <c r="M92" s="48"/>
      <c r="N92" s="3"/>
      <c r="O92" s="3"/>
      <c r="P92" s="49"/>
      <c r="Q92" s="29"/>
      <c r="R92" s="48"/>
      <c r="S92" s="48"/>
      <c r="T92" s="3"/>
      <c r="U92" s="48"/>
      <c r="V92" s="48"/>
      <c r="W92" s="6"/>
      <c r="X92" s="3"/>
      <c r="Y92" s="29"/>
      <c r="Z92" s="47"/>
      <c r="AA92" s="47"/>
      <c r="AC92" s="47"/>
      <c r="AD92" s="47"/>
      <c r="AE92" s="29"/>
      <c r="AF92" s="48"/>
      <c r="AG92" s="48"/>
      <c r="AH92" s="3"/>
      <c r="AI92" s="3"/>
      <c r="AJ92" s="49"/>
      <c r="AK92" s="29"/>
      <c r="AL92" s="3"/>
      <c r="AM92" s="48"/>
      <c r="AN92" s="3"/>
      <c r="AO92" s="48"/>
      <c r="AP92" s="48"/>
      <c r="AQ92" s="6"/>
      <c r="AR92" s="3"/>
      <c r="AS92" s="29"/>
      <c r="AT92" s="47"/>
      <c r="AU92" s="47"/>
      <c r="AW92" s="47"/>
      <c r="AX92" s="47"/>
      <c r="AY92" s="29"/>
      <c r="AZ92" s="48"/>
      <c r="BA92" s="48"/>
      <c r="BB92" s="3"/>
      <c r="BC92" s="3"/>
      <c r="BD92" s="49"/>
      <c r="BE92" s="29"/>
      <c r="BF92" s="48"/>
      <c r="BG92" s="48"/>
      <c r="BH92" s="3"/>
      <c r="BI92" s="48"/>
      <c r="BJ92" s="48"/>
      <c r="BK92" s="6"/>
      <c r="BL92" s="3"/>
      <c r="BM92" s="29"/>
      <c r="BN92" s="47"/>
      <c r="BO92" s="47"/>
      <c r="BQ92" s="47"/>
      <c r="BR92" s="47"/>
      <c r="BS92" s="29"/>
      <c r="BT92" s="48"/>
      <c r="BU92" s="48"/>
      <c r="BV92" s="3"/>
      <c r="BW92" s="3"/>
      <c r="BX92" s="49"/>
      <c r="BY92" s="29"/>
      <c r="BZ92" s="48"/>
      <c r="CA92" s="48"/>
      <c r="CB92" s="3"/>
      <c r="CC92" s="48"/>
      <c r="CD92" s="48"/>
      <c r="CE92" s="29"/>
      <c r="CF92" s="3"/>
      <c r="CG92" s="29"/>
      <c r="CH92" s="47"/>
      <c r="CI92" s="47"/>
      <c r="CK92" s="47"/>
      <c r="CL92" s="47"/>
      <c r="CM92" s="29"/>
      <c r="CN92" s="48"/>
      <c r="CO92" s="48"/>
      <c r="CP92" s="3"/>
      <c r="CQ92" s="3"/>
      <c r="CR92" s="49"/>
      <c r="CS92" s="29"/>
      <c r="CT92" s="48"/>
      <c r="CU92" s="48"/>
      <c r="CV92" s="3"/>
      <c r="CW92" s="48"/>
      <c r="CX92" s="48"/>
      <c r="CY92" s="6"/>
      <c r="CZ92" s="3"/>
      <c r="DA92" s="29"/>
      <c r="DB92" s="47"/>
      <c r="DC92" s="47"/>
      <c r="DE92" s="47"/>
      <c r="DF92" s="47"/>
      <c r="DG92" s="29"/>
      <c r="DH92" s="48"/>
      <c r="DI92" s="48"/>
      <c r="DJ92" s="3"/>
      <c r="DK92" s="3"/>
      <c r="DL92" s="49"/>
      <c r="DM92" s="29"/>
      <c r="DN92" s="48"/>
      <c r="DO92" s="48"/>
      <c r="DP92" s="3"/>
      <c r="DQ92" s="48"/>
      <c r="DR92" s="48"/>
      <c r="DS92" s="6"/>
      <c r="DT92" s="3"/>
      <c r="DU92" s="29"/>
      <c r="DV92" s="47"/>
      <c r="DW92" s="47"/>
      <c r="DY92" s="47"/>
      <c r="DZ92" s="47"/>
      <c r="EA92" s="29"/>
      <c r="EB92" s="3"/>
      <c r="EC92" s="50"/>
      <c r="ED92" s="3"/>
      <c r="EE92" s="3"/>
      <c r="EF92" s="49"/>
      <c r="EG92" s="29"/>
      <c r="EH92" s="48"/>
      <c r="EI92" s="48"/>
      <c r="EJ92" s="3"/>
      <c r="EK92" s="48"/>
      <c r="EL92" s="48"/>
      <c r="EM92" s="6"/>
      <c r="EN92" s="3"/>
      <c r="EO92" s="29"/>
      <c r="EP92" s="47"/>
      <c r="EQ92" s="47"/>
      <c r="ES92" s="47"/>
      <c r="ET92" s="47"/>
      <c r="EU92" s="29"/>
      <c r="EV92" s="48"/>
      <c r="EW92" s="48"/>
      <c r="EX92" s="3"/>
      <c r="EY92" s="3"/>
      <c r="EZ92" s="49"/>
      <c r="FA92" s="29"/>
      <c r="FB92" s="48"/>
      <c r="FC92" s="48"/>
      <c r="FD92" s="3"/>
      <c r="FE92" s="48"/>
      <c r="FF92" s="48"/>
      <c r="FG92" s="6"/>
      <c r="FH92" s="3"/>
      <c r="FI92" s="29"/>
      <c r="FJ92" s="47"/>
      <c r="FK92" s="47"/>
      <c r="FM92" s="47"/>
      <c r="FN92" s="47"/>
      <c r="FO92" s="29"/>
      <c r="FP92" s="48"/>
      <c r="FQ92" s="48"/>
      <c r="FR92" s="3"/>
      <c r="FS92" s="3"/>
      <c r="FT92" s="49"/>
      <c r="FU92" s="29"/>
      <c r="FV92" s="48"/>
      <c r="FW92" s="48"/>
      <c r="FX92" s="3"/>
      <c r="FY92" s="48"/>
      <c r="FZ92" s="48"/>
      <c r="GA92" s="19"/>
      <c r="GI92" s="55"/>
      <c r="GN92" s="56"/>
      <c r="GU92" s="19"/>
      <c r="HC92" s="55"/>
      <c r="HH92" s="56"/>
      <c r="HO92" s="19"/>
      <c r="HW92" s="55"/>
      <c r="IB92" s="56"/>
      <c r="II92" s="19"/>
      <c r="IQ92" s="55"/>
      <c r="IV92" s="56"/>
    </row>
    <row r="93" spans="1:256" ht="13.5" customHeight="1">
      <c r="A93" s="46"/>
      <c r="C93" s="6"/>
      <c r="D93" s="3"/>
      <c r="E93" s="29"/>
      <c r="F93" s="47"/>
      <c r="G93" s="48"/>
      <c r="I93" s="47"/>
      <c r="J93" s="48"/>
      <c r="K93" s="29"/>
      <c r="L93" s="48"/>
      <c r="M93" s="48"/>
      <c r="N93" s="3"/>
      <c r="O93" s="3"/>
      <c r="P93" s="49"/>
      <c r="Q93" s="29"/>
      <c r="R93" s="48"/>
      <c r="S93" s="48"/>
      <c r="T93" s="3"/>
      <c r="U93" s="48"/>
      <c r="V93" s="48"/>
      <c r="W93" s="6"/>
      <c r="X93" s="3"/>
      <c r="Y93" s="29"/>
      <c r="Z93" s="47"/>
      <c r="AA93" s="47"/>
      <c r="AC93" s="47"/>
      <c r="AD93" s="47"/>
      <c r="AE93" s="29"/>
      <c r="AF93" s="48"/>
      <c r="AG93" s="48"/>
      <c r="AH93" s="3"/>
      <c r="AI93" s="3"/>
      <c r="AJ93" s="49"/>
      <c r="AK93" s="29"/>
      <c r="AL93" s="3"/>
      <c r="AM93" s="48"/>
      <c r="AN93" s="3"/>
      <c r="AO93" s="48"/>
      <c r="AP93" s="48"/>
      <c r="AQ93" s="6"/>
      <c r="AR93" s="3"/>
      <c r="AS93" s="29"/>
      <c r="AT93" s="47"/>
      <c r="AU93" s="47"/>
      <c r="AW93" s="47"/>
      <c r="AX93" s="47"/>
      <c r="AY93" s="29"/>
      <c r="AZ93" s="48"/>
      <c r="BA93" s="48"/>
      <c r="BB93" s="3"/>
      <c r="BC93" s="3"/>
      <c r="BD93" s="49"/>
      <c r="BE93" s="29"/>
      <c r="BF93" s="48"/>
      <c r="BG93" s="48"/>
      <c r="BH93" s="3"/>
      <c r="BI93" s="48"/>
      <c r="BJ93" s="48"/>
      <c r="BK93" s="6"/>
      <c r="BL93" s="3"/>
      <c r="BM93" s="29"/>
      <c r="BN93" s="47"/>
      <c r="BO93" s="47"/>
      <c r="BQ93" s="47"/>
      <c r="BR93" s="47"/>
      <c r="BS93" s="29"/>
      <c r="BT93" s="48"/>
      <c r="BU93" s="48"/>
      <c r="BV93" s="3"/>
      <c r="BW93" s="3"/>
      <c r="BX93" s="49"/>
      <c r="BY93" s="29"/>
      <c r="BZ93" s="48"/>
      <c r="CA93" s="48"/>
      <c r="CB93" s="3"/>
      <c r="CC93" s="48"/>
      <c r="CD93" s="48"/>
      <c r="CE93" s="29"/>
      <c r="CF93" s="3"/>
      <c r="CG93" s="29"/>
      <c r="CH93" s="47"/>
      <c r="CI93" s="47"/>
      <c r="CK93" s="47"/>
      <c r="CL93" s="47"/>
      <c r="CM93" s="29"/>
      <c r="CN93" s="48"/>
      <c r="CO93" s="48"/>
      <c r="CP93" s="3"/>
      <c r="CQ93" s="3"/>
      <c r="CR93" s="49"/>
      <c r="CS93" s="29"/>
      <c r="CT93" s="48"/>
      <c r="CU93" s="48"/>
      <c r="CV93" s="3"/>
      <c r="CW93" s="48"/>
      <c r="CX93" s="48"/>
      <c r="CY93" s="6"/>
      <c r="CZ93" s="3"/>
      <c r="DA93" s="29"/>
      <c r="DB93" s="47"/>
      <c r="DC93" s="47"/>
      <c r="DE93" s="47"/>
      <c r="DF93" s="47"/>
      <c r="DG93" s="29"/>
      <c r="DH93" s="48"/>
      <c r="DI93" s="48"/>
      <c r="DJ93" s="3"/>
      <c r="DK93" s="3"/>
      <c r="DL93" s="49"/>
      <c r="DM93" s="29"/>
      <c r="DN93" s="48"/>
      <c r="DO93" s="48"/>
      <c r="DP93" s="3"/>
      <c r="DQ93" s="48"/>
      <c r="DR93" s="48"/>
      <c r="DS93" s="6"/>
      <c r="DT93" s="3"/>
      <c r="DU93" s="29"/>
      <c r="DV93" s="47"/>
      <c r="DW93" s="47"/>
      <c r="DY93" s="47"/>
      <c r="DZ93" s="47"/>
      <c r="EA93" s="29"/>
      <c r="EB93" s="3"/>
      <c r="EC93" s="50"/>
      <c r="ED93" s="3"/>
      <c r="EE93" s="3"/>
      <c r="EF93" s="49"/>
      <c r="EG93" s="29"/>
      <c r="EH93" s="48"/>
      <c r="EI93" s="48"/>
      <c r="EJ93" s="3"/>
      <c r="EK93" s="48"/>
      <c r="EL93" s="48"/>
      <c r="EM93" s="6"/>
      <c r="EN93" s="3"/>
      <c r="EO93" s="29"/>
      <c r="EP93" s="47"/>
      <c r="EQ93" s="47"/>
      <c r="ES93" s="47"/>
      <c r="ET93" s="47"/>
      <c r="EU93" s="29"/>
      <c r="EV93" s="48"/>
      <c r="EW93" s="48"/>
      <c r="EX93" s="3"/>
      <c r="EY93" s="3"/>
      <c r="EZ93" s="49"/>
      <c r="FA93" s="29"/>
      <c r="FB93" s="48"/>
      <c r="FC93" s="48"/>
      <c r="FD93" s="3"/>
      <c r="FE93" s="48"/>
      <c r="FF93" s="48"/>
      <c r="FG93" s="6"/>
      <c r="FH93" s="3"/>
      <c r="FI93" s="29"/>
      <c r="FJ93" s="47"/>
      <c r="FK93" s="47"/>
      <c r="FM93" s="47"/>
      <c r="FN93" s="47"/>
      <c r="FO93" s="29"/>
      <c r="FP93" s="48"/>
      <c r="FQ93" s="48"/>
      <c r="FR93" s="3"/>
      <c r="FS93" s="3"/>
      <c r="FT93" s="49"/>
      <c r="FU93" s="29"/>
      <c r="FV93" s="48"/>
      <c r="FW93" s="48"/>
      <c r="FX93" s="3"/>
      <c r="FY93" s="48"/>
      <c r="FZ93" s="48"/>
      <c r="GA93" s="19"/>
      <c r="GI93" s="55"/>
      <c r="GN93" s="56"/>
      <c r="GU93" s="19"/>
      <c r="HC93" s="55"/>
      <c r="HH93" s="56"/>
      <c r="HO93" s="19"/>
      <c r="HW93" s="55"/>
      <c r="IB93" s="56"/>
      <c r="II93" s="19"/>
      <c r="IQ93" s="55"/>
      <c r="IV93" s="56"/>
    </row>
    <row r="94" spans="1:256" ht="13.5" customHeight="1">
      <c r="A94" s="46"/>
      <c r="C94" s="6"/>
      <c r="D94" s="3"/>
      <c r="E94" s="29"/>
      <c r="F94" s="47"/>
      <c r="G94" s="48"/>
      <c r="I94" s="47"/>
      <c r="J94" s="48"/>
      <c r="K94" s="29"/>
      <c r="L94" s="48"/>
      <c r="M94" s="48"/>
      <c r="N94" s="3"/>
      <c r="O94" s="3"/>
      <c r="P94" s="49"/>
      <c r="Q94" s="29"/>
      <c r="R94" s="48"/>
      <c r="S94" s="48"/>
      <c r="T94" s="3"/>
      <c r="U94" s="48"/>
      <c r="V94" s="48"/>
      <c r="W94" s="6"/>
      <c r="X94" s="3"/>
      <c r="Y94" s="29"/>
      <c r="Z94" s="47"/>
      <c r="AA94" s="47"/>
      <c r="AC94" s="47"/>
      <c r="AD94" s="47"/>
      <c r="AE94" s="29"/>
      <c r="AF94" s="48"/>
      <c r="AG94" s="48"/>
      <c r="AH94" s="3"/>
      <c r="AI94" s="3"/>
      <c r="AJ94" s="49"/>
      <c r="AK94" s="29"/>
      <c r="AL94" s="3"/>
      <c r="AM94" s="48"/>
      <c r="AN94" s="3"/>
      <c r="AO94" s="48"/>
      <c r="AP94" s="48"/>
      <c r="AQ94" s="6"/>
      <c r="AR94" s="3"/>
      <c r="AS94" s="29"/>
      <c r="AT94" s="47"/>
      <c r="AU94" s="47"/>
      <c r="AW94" s="47"/>
      <c r="AX94" s="47"/>
      <c r="AY94" s="29"/>
      <c r="AZ94" s="48"/>
      <c r="BA94" s="48"/>
      <c r="BB94" s="3"/>
      <c r="BC94" s="3"/>
      <c r="BD94" s="49"/>
      <c r="BE94" s="29"/>
      <c r="BF94" s="48"/>
      <c r="BG94" s="48"/>
      <c r="BH94" s="3"/>
      <c r="BI94" s="48"/>
      <c r="BJ94" s="48"/>
      <c r="BK94" s="6"/>
      <c r="BL94" s="3"/>
      <c r="BM94" s="29"/>
      <c r="BN94" s="47"/>
      <c r="BO94" s="47"/>
      <c r="BQ94" s="47"/>
      <c r="BR94" s="47"/>
      <c r="BS94" s="29"/>
      <c r="BT94" s="48"/>
      <c r="BU94" s="48"/>
      <c r="BV94" s="3"/>
      <c r="BW94" s="3"/>
      <c r="BX94" s="49"/>
      <c r="BY94" s="29"/>
      <c r="BZ94" s="48"/>
      <c r="CA94" s="48"/>
      <c r="CB94" s="3"/>
      <c r="CC94" s="48"/>
      <c r="CD94" s="48"/>
      <c r="CE94" s="29"/>
      <c r="CF94" s="3"/>
      <c r="CG94" s="29"/>
      <c r="CH94" s="47"/>
      <c r="CI94" s="47"/>
      <c r="CK94" s="47"/>
      <c r="CL94" s="47"/>
      <c r="CM94" s="29"/>
      <c r="CN94" s="48"/>
      <c r="CO94" s="48"/>
      <c r="CP94" s="3"/>
      <c r="CQ94" s="3"/>
      <c r="CR94" s="49"/>
      <c r="CS94" s="29"/>
      <c r="CT94" s="48"/>
      <c r="CU94" s="48"/>
      <c r="CV94" s="3"/>
      <c r="CW94" s="48"/>
      <c r="CX94" s="48"/>
      <c r="CY94" s="6"/>
      <c r="CZ94" s="3"/>
      <c r="DA94" s="29"/>
      <c r="DB94" s="47"/>
      <c r="DC94" s="47"/>
      <c r="DE94" s="47"/>
      <c r="DF94" s="47"/>
      <c r="DG94" s="29"/>
      <c r="DH94" s="48"/>
      <c r="DI94" s="48"/>
      <c r="DJ94" s="3"/>
      <c r="DK94" s="3"/>
      <c r="DL94" s="49"/>
      <c r="DM94" s="29"/>
      <c r="DN94" s="48"/>
      <c r="DO94" s="48"/>
      <c r="DP94" s="3"/>
      <c r="DQ94" s="48"/>
      <c r="DR94" s="48"/>
      <c r="DS94" s="6"/>
      <c r="DT94" s="3"/>
      <c r="DU94" s="29"/>
      <c r="DV94" s="47"/>
      <c r="DW94" s="47"/>
      <c r="DY94" s="47"/>
      <c r="DZ94" s="47"/>
      <c r="EA94" s="29"/>
      <c r="EB94" s="3"/>
      <c r="EC94" s="50"/>
      <c r="ED94" s="3"/>
      <c r="EE94" s="3"/>
      <c r="EF94" s="49"/>
      <c r="EG94" s="29"/>
      <c r="EH94" s="48"/>
      <c r="EI94" s="48"/>
      <c r="EJ94" s="3"/>
      <c r="EK94" s="48"/>
      <c r="EL94" s="48"/>
      <c r="EM94" s="6"/>
      <c r="EN94" s="3"/>
      <c r="EO94" s="29"/>
      <c r="EP94" s="47"/>
      <c r="EQ94" s="47"/>
      <c r="ES94" s="47"/>
      <c r="ET94" s="47"/>
      <c r="EU94" s="29"/>
      <c r="EV94" s="48"/>
      <c r="EW94" s="48"/>
      <c r="EX94" s="3"/>
      <c r="EY94" s="3"/>
      <c r="EZ94" s="49"/>
      <c r="FA94" s="29"/>
      <c r="FB94" s="48"/>
      <c r="FC94" s="48"/>
      <c r="FD94" s="3"/>
      <c r="FE94" s="48"/>
      <c r="FF94" s="48"/>
      <c r="FG94" s="6"/>
      <c r="FH94" s="3"/>
      <c r="FI94" s="29"/>
      <c r="FJ94" s="47"/>
      <c r="FK94" s="47"/>
      <c r="FM94" s="47"/>
      <c r="FN94" s="47"/>
      <c r="FO94" s="29"/>
      <c r="FP94" s="48"/>
      <c r="FQ94" s="48"/>
      <c r="FR94" s="3"/>
      <c r="FS94" s="3"/>
      <c r="FT94" s="49"/>
      <c r="FU94" s="29"/>
      <c r="FV94" s="48"/>
      <c r="FW94" s="48"/>
      <c r="FX94" s="3"/>
      <c r="FY94" s="48"/>
      <c r="FZ94" s="48"/>
      <c r="GA94" s="19"/>
      <c r="GI94" s="55"/>
      <c r="GN94" s="56"/>
      <c r="GU94" s="19"/>
      <c r="HC94" s="55"/>
      <c r="HH94" s="56"/>
      <c r="HO94" s="19"/>
      <c r="HW94" s="55"/>
      <c r="IB94" s="56"/>
      <c r="II94" s="19"/>
      <c r="IQ94" s="55"/>
      <c r="IV94" s="56"/>
    </row>
    <row r="95" spans="1:256" ht="13.5" customHeight="1">
      <c r="A95" s="46"/>
      <c r="C95" s="6"/>
      <c r="D95" s="3"/>
      <c r="E95" s="29"/>
      <c r="F95" s="47"/>
      <c r="G95" s="48"/>
      <c r="I95" s="47"/>
      <c r="J95" s="48"/>
      <c r="K95" s="29"/>
      <c r="L95" s="48"/>
      <c r="M95" s="48"/>
      <c r="N95" s="3"/>
      <c r="O95" s="3"/>
      <c r="P95" s="49"/>
      <c r="Q95" s="29"/>
      <c r="R95" s="48"/>
      <c r="S95" s="48"/>
      <c r="T95" s="3"/>
      <c r="U95" s="48"/>
      <c r="V95" s="48"/>
      <c r="W95" s="6"/>
      <c r="X95" s="3"/>
      <c r="Y95" s="29"/>
      <c r="Z95" s="47"/>
      <c r="AA95" s="47"/>
      <c r="AC95" s="47"/>
      <c r="AD95" s="47"/>
      <c r="AE95" s="29"/>
      <c r="AF95" s="48"/>
      <c r="AG95" s="48"/>
      <c r="AH95" s="3"/>
      <c r="AI95" s="3"/>
      <c r="AJ95" s="49"/>
      <c r="AK95" s="29"/>
      <c r="AL95" s="3"/>
      <c r="AM95" s="48"/>
      <c r="AN95" s="3"/>
      <c r="AO95" s="48"/>
      <c r="AP95" s="48"/>
      <c r="AQ95" s="6"/>
      <c r="AR95" s="3"/>
      <c r="AS95" s="29"/>
      <c r="AT95" s="47"/>
      <c r="AU95" s="47"/>
      <c r="AW95" s="47"/>
      <c r="AX95" s="47"/>
      <c r="AY95" s="29"/>
      <c r="AZ95" s="48"/>
      <c r="BA95" s="48"/>
      <c r="BB95" s="3"/>
      <c r="BC95" s="3"/>
      <c r="BD95" s="49"/>
      <c r="BE95" s="29"/>
      <c r="BF95" s="48"/>
      <c r="BG95" s="48"/>
      <c r="BH95" s="3"/>
      <c r="BI95" s="48"/>
      <c r="BJ95" s="48"/>
      <c r="BK95" s="6"/>
      <c r="BL95" s="3"/>
      <c r="BM95" s="29"/>
      <c r="BN95" s="47"/>
      <c r="BO95" s="47"/>
      <c r="BQ95" s="47"/>
      <c r="BR95" s="47"/>
      <c r="BS95" s="29"/>
      <c r="BT95" s="48"/>
      <c r="BU95" s="48"/>
      <c r="BV95" s="3"/>
      <c r="BW95" s="3"/>
      <c r="BX95" s="49"/>
      <c r="BY95" s="29"/>
      <c r="BZ95" s="48"/>
      <c r="CA95" s="48"/>
      <c r="CB95" s="3"/>
      <c r="CC95" s="48"/>
      <c r="CD95" s="48"/>
      <c r="CE95" s="29"/>
      <c r="CF95" s="3"/>
      <c r="CG95" s="29"/>
      <c r="CH95" s="47"/>
      <c r="CI95" s="47"/>
      <c r="CK95" s="47"/>
      <c r="CL95" s="47"/>
      <c r="CM95" s="29"/>
      <c r="CN95" s="48"/>
      <c r="CO95" s="48"/>
      <c r="CP95" s="3"/>
      <c r="CQ95" s="3"/>
      <c r="CR95" s="49"/>
      <c r="CS95" s="29"/>
      <c r="CT95" s="48"/>
      <c r="CU95" s="48"/>
      <c r="CV95" s="3"/>
      <c r="CW95" s="48"/>
      <c r="CX95" s="48"/>
      <c r="CY95" s="6"/>
      <c r="CZ95" s="3"/>
      <c r="DA95" s="29"/>
      <c r="DB95" s="47"/>
      <c r="DC95" s="47"/>
      <c r="DE95" s="47"/>
      <c r="DF95" s="47"/>
      <c r="DG95" s="29"/>
      <c r="DH95" s="48"/>
      <c r="DI95" s="48"/>
      <c r="DJ95" s="3"/>
      <c r="DK95" s="3"/>
      <c r="DL95" s="49"/>
      <c r="DM95" s="29"/>
      <c r="DN95" s="48"/>
      <c r="DO95" s="48"/>
      <c r="DP95" s="3"/>
      <c r="DQ95" s="48"/>
      <c r="DR95" s="48"/>
      <c r="DS95" s="6"/>
      <c r="DT95" s="3"/>
      <c r="DU95" s="29"/>
      <c r="DV95" s="47"/>
      <c r="DW95" s="47"/>
      <c r="DY95" s="47"/>
      <c r="DZ95" s="47"/>
      <c r="EA95" s="29"/>
      <c r="EB95" s="3"/>
      <c r="EC95" s="50"/>
      <c r="ED95" s="3"/>
      <c r="EE95" s="3"/>
      <c r="EF95" s="49"/>
      <c r="EG95" s="29"/>
      <c r="EH95" s="48"/>
      <c r="EI95" s="48"/>
      <c r="EJ95" s="3"/>
      <c r="EK95" s="48"/>
      <c r="EL95" s="48"/>
      <c r="EM95" s="6"/>
      <c r="EN95" s="3"/>
      <c r="EO95" s="29"/>
      <c r="EP95" s="47"/>
      <c r="EQ95" s="47"/>
      <c r="ES95" s="47"/>
      <c r="ET95" s="47"/>
      <c r="EU95" s="29"/>
      <c r="EV95" s="48"/>
      <c r="EW95" s="48"/>
      <c r="EX95" s="3"/>
      <c r="EY95" s="3"/>
      <c r="EZ95" s="49"/>
      <c r="FA95" s="29"/>
      <c r="FB95" s="48"/>
      <c r="FC95" s="48"/>
      <c r="FD95" s="3"/>
      <c r="FE95" s="48"/>
      <c r="FF95" s="48"/>
      <c r="FG95" s="6"/>
      <c r="FH95" s="3"/>
      <c r="FI95" s="29"/>
      <c r="FJ95" s="47"/>
      <c r="FK95" s="47"/>
      <c r="FM95" s="47"/>
      <c r="FN95" s="47"/>
      <c r="FO95" s="29"/>
      <c r="FP95" s="48"/>
      <c r="FQ95" s="48"/>
      <c r="FR95" s="3"/>
      <c r="FS95" s="3"/>
      <c r="FT95" s="49"/>
      <c r="FU95" s="29"/>
      <c r="FV95" s="48"/>
      <c r="FW95" s="48"/>
      <c r="FX95" s="3"/>
      <c r="FY95" s="48"/>
      <c r="FZ95" s="48"/>
      <c r="GA95" s="19"/>
      <c r="GI95" s="55"/>
      <c r="GN95" s="56"/>
      <c r="GU95" s="19"/>
      <c r="HC95" s="55"/>
      <c r="HH95" s="56"/>
      <c r="HO95" s="19"/>
      <c r="HW95" s="55"/>
      <c r="IB95" s="56"/>
      <c r="II95" s="19"/>
      <c r="IQ95" s="55"/>
      <c r="IV95" s="56"/>
    </row>
    <row r="96" spans="1:256" ht="13.5" customHeight="1">
      <c r="A96" s="46"/>
      <c r="C96" s="6"/>
      <c r="D96" s="3"/>
      <c r="E96" s="29"/>
      <c r="F96" s="47"/>
      <c r="G96" s="48"/>
      <c r="I96" s="47"/>
      <c r="J96" s="48"/>
      <c r="K96" s="29"/>
      <c r="L96" s="48"/>
      <c r="M96" s="48"/>
      <c r="N96" s="3"/>
      <c r="O96" s="3"/>
      <c r="P96" s="49"/>
      <c r="Q96" s="29"/>
      <c r="R96" s="48"/>
      <c r="S96" s="48"/>
      <c r="T96" s="3"/>
      <c r="U96" s="48"/>
      <c r="V96" s="48"/>
      <c r="W96" s="6"/>
      <c r="X96" s="3"/>
      <c r="Y96" s="29"/>
      <c r="Z96" s="47"/>
      <c r="AA96" s="47"/>
      <c r="AC96" s="47"/>
      <c r="AD96" s="47"/>
      <c r="AE96" s="29"/>
      <c r="AF96" s="48"/>
      <c r="AG96" s="48"/>
      <c r="AH96" s="3"/>
      <c r="AI96" s="3"/>
      <c r="AJ96" s="49"/>
      <c r="AK96" s="29"/>
      <c r="AL96" s="3"/>
      <c r="AM96" s="48"/>
      <c r="AN96" s="3"/>
      <c r="AO96" s="48"/>
      <c r="AP96" s="48"/>
      <c r="AQ96" s="6"/>
      <c r="AR96" s="3"/>
      <c r="AS96" s="29"/>
      <c r="AT96" s="47"/>
      <c r="AU96" s="47"/>
      <c r="AW96" s="47"/>
      <c r="AX96" s="47"/>
      <c r="AY96" s="29"/>
      <c r="AZ96" s="48"/>
      <c r="BA96" s="48"/>
      <c r="BB96" s="3"/>
      <c r="BC96" s="3"/>
      <c r="BD96" s="49"/>
      <c r="BE96" s="29"/>
      <c r="BF96" s="48"/>
      <c r="BG96" s="48"/>
      <c r="BH96" s="3"/>
      <c r="BI96" s="48"/>
      <c r="BJ96" s="48"/>
      <c r="BK96" s="6"/>
      <c r="BL96" s="3"/>
      <c r="BM96" s="29"/>
      <c r="BN96" s="47"/>
      <c r="BO96" s="47"/>
      <c r="BQ96" s="47"/>
      <c r="BR96" s="47"/>
      <c r="BS96" s="29"/>
      <c r="BT96" s="48"/>
      <c r="BU96" s="48"/>
      <c r="BV96" s="3"/>
      <c r="BW96" s="3"/>
      <c r="BX96" s="49"/>
      <c r="BY96" s="29"/>
      <c r="BZ96" s="48"/>
      <c r="CA96" s="48"/>
      <c r="CB96" s="3"/>
      <c r="CC96" s="48"/>
      <c r="CD96" s="48"/>
      <c r="CE96" s="29"/>
      <c r="CF96" s="3"/>
      <c r="CG96" s="29"/>
      <c r="CH96" s="47"/>
      <c r="CI96" s="47"/>
      <c r="CK96" s="47"/>
      <c r="CL96" s="47"/>
      <c r="CM96" s="29"/>
      <c r="CN96" s="48"/>
      <c r="CO96" s="48"/>
      <c r="CP96" s="3"/>
      <c r="CQ96" s="3"/>
      <c r="CR96" s="49"/>
      <c r="CS96" s="29"/>
      <c r="CT96" s="48"/>
      <c r="CU96" s="48"/>
      <c r="CV96" s="3"/>
      <c r="CW96" s="48"/>
      <c r="CX96" s="48"/>
      <c r="CY96" s="6"/>
      <c r="CZ96" s="3"/>
      <c r="DA96" s="29"/>
      <c r="DB96" s="47"/>
      <c r="DC96" s="47"/>
      <c r="DE96" s="47"/>
      <c r="DF96" s="47"/>
      <c r="DG96" s="29"/>
      <c r="DH96" s="48"/>
      <c r="DI96" s="48"/>
      <c r="DJ96" s="3"/>
      <c r="DK96" s="3"/>
      <c r="DL96" s="49"/>
      <c r="DM96" s="29"/>
      <c r="DN96" s="48"/>
      <c r="DO96" s="48"/>
      <c r="DP96" s="3"/>
      <c r="DQ96" s="48"/>
      <c r="DR96" s="48"/>
      <c r="DS96" s="6"/>
      <c r="DT96" s="3"/>
      <c r="DU96" s="29"/>
      <c r="DV96" s="47"/>
      <c r="DW96" s="47"/>
      <c r="DY96" s="47"/>
      <c r="DZ96" s="47"/>
      <c r="EA96" s="29"/>
      <c r="EB96" s="3"/>
      <c r="EC96" s="50"/>
      <c r="ED96" s="3"/>
      <c r="EE96" s="3"/>
      <c r="EF96" s="49"/>
      <c r="EG96" s="29"/>
      <c r="EH96" s="48"/>
      <c r="EI96" s="48"/>
      <c r="EJ96" s="3"/>
      <c r="EK96" s="48"/>
      <c r="EL96" s="48"/>
      <c r="EM96" s="6"/>
      <c r="EN96" s="3"/>
      <c r="EO96" s="29"/>
      <c r="EP96" s="47"/>
      <c r="EQ96" s="47"/>
      <c r="ES96" s="47"/>
      <c r="ET96" s="47"/>
      <c r="EU96" s="29"/>
      <c r="EV96" s="48"/>
      <c r="EW96" s="48"/>
      <c r="EX96" s="3"/>
      <c r="EY96" s="3"/>
      <c r="EZ96" s="49"/>
      <c r="FA96" s="29"/>
      <c r="FB96" s="48"/>
      <c r="FC96" s="48"/>
      <c r="FD96" s="3"/>
      <c r="FE96" s="48"/>
      <c r="FF96" s="48"/>
      <c r="FG96" s="6"/>
      <c r="FH96" s="3"/>
      <c r="FI96" s="29"/>
      <c r="FJ96" s="47"/>
      <c r="FK96" s="47"/>
      <c r="FM96" s="47"/>
      <c r="FN96" s="47"/>
      <c r="FO96" s="29"/>
      <c r="FP96" s="48"/>
      <c r="FQ96" s="48"/>
      <c r="FR96" s="3"/>
      <c r="FS96" s="3"/>
      <c r="FT96" s="49"/>
      <c r="FU96" s="29"/>
      <c r="FV96" s="48"/>
      <c r="FW96" s="48"/>
      <c r="FX96" s="3"/>
      <c r="FY96" s="48"/>
      <c r="FZ96" s="48"/>
      <c r="GA96" s="19"/>
      <c r="GI96" s="55"/>
      <c r="GN96" s="56"/>
      <c r="GU96" s="19"/>
      <c r="HC96" s="55"/>
      <c r="HH96" s="56"/>
      <c r="HO96" s="19"/>
      <c r="HW96" s="55"/>
      <c r="IB96" s="56"/>
      <c r="II96" s="19"/>
      <c r="IQ96" s="55"/>
      <c r="IV96" s="56"/>
    </row>
    <row r="97" spans="1:256" ht="13.5" customHeight="1">
      <c r="A97" s="46"/>
      <c r="C97" s="6"/>
      <c r="D97" s="3"/>
      <c r="E97" s="29"/>
      <c r="F97" s="47"/>
      <c r="G97" s="48"/>
      <c r="I97" s="47"/>
      <c r="J97" s="48"/>
      <c r="K97" s="29"/>
      <c r="L97" s="48"/>
      <c r="M97" s="48"/>
      <c r="N97" s="3"/>
      <c r="O97" s="3"/>
      <c r="P97" s="49"/>
      <c r="Q97" s="29"/>
      <c r="R97" s="48"/>
      <c r="S97" s="48"/>
      <c r="T97" s="3"/>
      <c r="U97" s="48"/>
      <c r="V97" s="48"/>
      <c r="W97" s="6"/>
      <c r="X97" s="3"/>
      <c r="Y97" s="29"/>
      <c r="Z97" s="47"/>
      <c r="AA97" s="47"/>
      <c r="AC97" s="47"/>
      <c r="AD97" s="47"/>
      <c r="AE97" s="29"/>
      <c r="AF97" s="48"/>
      <c r="AG97" s="48"/>
      <c r="AH97" s="3"/>
      <c r="AI97" s="3"/>
      <c r="AJ97" s="49"/>
      <c r="AK97" s="29"/>
      <c r="AL97" s="3"/>
      <c r="AM97" s="48"/>
      <c r="AN97" s="3"/>
      <c r="AO97" s="48"/>
      <c r="AP97" s="48"/>
      <c r="AQ97" s="6"/>
      <c r="AR97" s="3"/>
      <c r="AS97" s="29"/>
      <c r="AT97" s="47"/>
      <c r="AU97" s="47"/>
      <c r="AW97" s="47"/>
      <c r="AX97" s="47"/>
      <c r="AY97" s="29"/>
      <c r="AZ97" s="48"/>
      <c r="BA97" s="48"/>
      <c r="BB97" s="3"/>
      <c r="BC97" s="3"/>
      <c r="BD97" s="49"/>
      <c r="BE97" s="29"/>
      <c r="BF97" s="48"/>
      <c r="BG97" s="48"/>
      <c r="BH97" s="3"/>
      <c r="BI97" s="48"/>
      <c r="BJ97" s="48"/>
      <c r="BK97" s="6"/>
      <c r="BL97" s="3"/>
      <c r="BM97" s="29"/>
      <c r="BN97" s="47"/>
      <c r="BO97" s="47"/>
      <c r="BQ97" s="47"/>
      <c r="BR97" s="47"/>
      <c r="BS97" s="29"/>
      <c r="BT97" s="48"/>
      <c r="BU97" s="48"/>
      <c r="BV97" s="3"/>
      <c r="BW97" s="3"/>
      <c r="BX97" s="49"/>
      <c r="BY97" s="29"/>
      <c r="BZ97" s="48"/>
      <c r="CA97" s="48"/>
      <c r="CB97" s="3"/>
      <c r="CC97" s="48"/>
      <c r="CD97" s="48"/>
      <c r="CE97" s="29"/>
      <c r="CF97" s="3"/>
      <c r="CG97" s="29"/>
      <c r="CH97" s="47"/>
      <c r="CI97" s="47"/>
      <c r="CK97" s="47"/>
      <c r="CL97" s="47"/>
      <c r="CM97" s="29"/>
      <c r="CN97" s="48"/>
      <c r="CO97" s="48"/>
      <c r="CP97" s="3"/>
      <c r="CQ97" s="3"/>
      <c r="CR97" s="49"/>
      <c r="CS97" s="29"/>
      <c r="CT97" s="48"/>
      <c r="CU97" s="48"/>
      <c r="CV97" s="3"/>
      <c r="CW97" s="48"/>
      <c r="CX97" s="48"/>
      <c r="CY97" s="6"/>
      <c r="CZ97" s="3"/>
      <c r="DA97" s="29"/>
      <c r="DB97" s="47"/>
      <c r="DC97" s="47"/>
      <c r="DE97" s="47"/>
      <c r="DF97" s="47"/>
      <c r="DG97" s="29"/>
      <c r="DH97" s="48"/>
      <c r="DI97" s="48"/>
      <c r="DJ97" s="3"/>
      <c r="DK97" s="3"/>
      <c r="DL97" s="49"/>
      <c r="DM97" s="29"/>
      <c r="DN97" s="48"/>
      <c r="DO97" s="48"/>
      <c r="DP97" s="3"/>
      <c r="DQ97" s="48"/>
      <c r="DR97" s="48"/>
      <c r="DS97" s="6"/>
      <c r="DT97" s="3"/>
      <c r="DU97" s="29"/>
      <c r="DV97" s="47"/>
      <c r="DW97" s="47"/>
      <c r="DY97" s="47"/>
      <c r="DZ97" s="47"/>
      <c r="EA97" s="29"/>
      <c r="EB97" s="3"/>
      <c r="EC97" s="50"/>
      <c r="ED97" s="3"/>
      <c r="EE97" s="3"/>
      <c r="EF97" s="49"/>
      <c r="EG97" s="29"/>
      <c r="EH97" s="48"/>
      <c r="EI97" s="48"/>
      <c r="EJ97" s="3"/>
      <c r="EK97" s="48"/>
      <c r="EL97" s="48"/>
      <c r="EM97" s="6"/>
      <c r="EN97" s="3"/>
      <c r="EO97" s="29"/>
      <c r="EP97" s="47"/>
      <c r="EQ97" s="47"/>
      <c r="ES97" s="47"/>
      <c r="ET97" s="47"/>
      <c r="EU97" s="29"/>
      <c r="EV97" s="48"/>
      <c r="EW97" s="48"/>
      <c r="EX97" s="3"/>
      <c r="EY97" s="3"/>
      <c r="EZ97" s="49"/>
      <c r="FA97" s="29"/>
      <c r="FB97" s="48"/>
      <c r="FC97" s="48"/>
      <c r="FD97" s="3"/>
      <c r="FE97" s="48"/>
      <c r="FF97" s="48"/>
      <c r="FG97" s="6"/>
      <c r="FH97" s="3"/>
      <c r="FI97" s="29"/>
      <c r="FJ97" s="47"/>
      <c r="FK97" s="47"/>
      <c r="FM97" s="47"/>
      <c r="FN97" s="47"/>
      <c r="FO97" s="29"/>
      <c r="FP97" s="48"/>
      <c r="FQ97" s="48"/>
      <c r="FR97" s="3"/>
      <c r="FS97" s="3"/>
      <c r="FT97" s="49"/>
      <c r="FU97" s="29"/>
      <c r="FV97" s="48"/>
      <c r="FW97" s="48"/>
      <c r="FX97" s="3"/>
      <c r="FY97" s="48"/>
      <c r="FZ97" s="48"/>
      <c r="GA97" s="19"/>
      <c r="GI97" s="55"/>
      <c r="GN97" s="56"/>
      <c r="GU97" s="19"/>
      <c r="HC97" s="55"/>
      <c r="HH97" s="56"/>
      <c r="HO97" s="19"/>
      <c r="HW97" s="55"/>
      <c r="IB97" s="56"/>
      <c r="II97" s="19"/>
      <c r="IQ97" s="55"/>
      <c r="IV97" s="56"/>
    </row>
    <row r="98" spans="1:256" ht="13.5" customHeight="1">
      <c r="A98" s="46"/>
      <c r="C98" s="6"/>
      <c r="D98" s="3"/>
      <c r="E98" s="29"/>
      <c r="F98" s="47"/>
      <c r="G98" s="48"/>
      <c r="I98" s="47"/>
      <c r="J98" s="48"/>
      <c r="K98" s="29"/>
      <c r="L98" s="48"/>
      <c r="M98" s="48"/>
      <c r="N98" s="3"/>
      <c r="O98" s="3"/>
      <c r="P98" s="49"/>
      <c r="Q98" s="29"/>
      <c r="R98" s="48"/>
      <c r="S98" s="48"/>
      <c r="T98" s="3"/>
      <c r="U98" s="48"/>
      <c r="V98" s="48"/>
      <c r="W98" s="6"/>
      <c r="X98" s="3"/>
      <c r="Y98" s="29"/>
      <c r="Z98" s="47"/>
      <c r="AA98" s="47"/>
      <c r="AC98" s="47"/>
      <c r="AD98" s="47"/>
      <c r="AE98" s="29"/>
      <c r="AF98" s="48"/>
      <c r="AG98" s="48"/>
      <c r="AH98" s="3"/>
      <c r="AI98" s="3"/>
      <c r="AJ98" s="49"/>
      <c r="AK98" s="29"/>
      <c r="AL98" s="3"/>
      <c r="AM98" s="48"/>
      <c r="AN98" s="3"/>
      <c r="AO98" s="48"/>
      <c r="AP98" s="48"/>
      <c r="AQ98" s="6"/>
      <c r="AR98" s="3"/>
      <c r="AS98" s="29"/>
      <c r="AT98" s="47"/>
      <c r="AU98" s="47"/>
      <c r="AW98" s="47"/>
      <c r="AX98" s="47"/>
      <c r="AY98" s="29"/>
      <c r="AZ98" s="48"/>
      <c r="BA98" s="48"/>
      <c r="BB98" s="3"/>
      <c r="BC98" s="3"/>
      <c r="BD98" s="49"/>
      <c r="BE98" s="29"/>
      <c r="BF98" s="48"/>
      <c r="BG98" s="48"/>
      <c r="BH98" s="3"/>
      <c r="BI98" s="48"/>
      <c r="BJ98" s="48"/>
      <c r="BK98" s="6"/>
      <c r="BL98" s="3"/>
      <c r="BM98" s="29"/>
      <c r="BN98" s="47"/>
      <c r="BO98" s="47"/>
      <c r="BQ98" s="47"/>
      <c r="BR98" s="47"/>
      <c r="BS98" s="29"/>
      <c r="BT98" s="48"/>
      <c r="BU98" s="48"/>
      <c r="BV98" s="3"/>
      <c r="BW98" s="3"/>
      <c r="BX98" s="49"/>
      <c r="BY98" s="29"/>
      <c r="BZ98" s="48"/>
      <c r="CA98" s="48"/>
      <c r="CB98" s="3"/>
      <c r="CC98" s="48"/>
      <c r="CD98" s="48"/>
      <c r="CE98" s="29"/>
      <c r="CF98" s="3"/>
      <c r="CG98" s="29"/>
      <c r="CH98" s="47"/>
      <c r="CI98" s="47"/>
      <c r="CK98" s="47"/>
      <c r="CL98" s="47"/>
      <c r="CM98" s="29"/>
      <c r="CN98" s="48"/>
      <c r="CO98" s="48"/>
      <c r="CP98" s="3"/>
      <c r="CQ98" s="3"/>
      <c r="CR98" s="49"/>
      <c r="CS98" s="29"/>
      <c r="CT98" s="48"/>
      <c r="CU98" s="48"/>
      <c r="CV98" s="3"/>
      <c r="CW98" s="48"/>
      <c r="CX98" s="48"/>
      <c r="CY98" s="6"/>
      <c r="CZ98" s="3"/>
      <c r="DA98" s="29"/>
      <c r="DB98" s="47"/>
      <c r="DC98" s="47"/>
      <c r="DE98" s="47"/>
      <c r="DF98" s="47"/>
      <c r="DG98" s="29"/>
      <c r="DH98" s="48"/>
      <c r="DI98" s="48"/>
      <c r="DJ98" s="3"/>
      <c r="DK98" s="3"/>
      <c r="DL98" s="49"/>
      <c r="DM98" s="29"/>
      <c r="DN98" s="48"/>
      <c r="DO98" s="48"/>
      <c r="DP98" s="3"/>
      <c r="DQ98" s="48"/>
      <c r="DR98" s="48"/>
      <c r="DS98" s="6"/>
      <c r="DT98" s="3"/>
      <c r="DU98" s="29"/>
      <c r="DV98" s="47"/>
      <c r="DW98" s="47"/>
      <c r="DY98" s="47"/>
      <c r="DZ98" s="47"/>
      <c r="EA98" s="29"/>
      <c r="EB98" s="3"/>
      <c r="EC98" s="50"/>
      <c r="ED98" s="3"/>
      <c r="EE98" s="3"/>
      <c r="EF98" s="49"/>
      <c r="EG98" s="29"/>
      <c r="EH98" s="48"/>
      <c r="EI98" s="48"/>
      <c r="EJ98" s="3"/>
      <c r="EK98" s="48"/>
      <c r="EL98" s="48"/>
      <c r="EM98" s="6"/>
      <c r="EN98" s="3"/>
      <c r="EO98" s="29"/>
      <c r="EP98" s="47"/>
      <c r="EQ98" s="47"/>
      <c r="ES98" s="47"/>
      <c r="ET98" s="47"/>
      <c r="EU98" s="29"/>
      <c r="EV98" s="48"/>
      <c r="EW98" s="48"/>
      <c r="EX98" s="3"/>
      <c r="EY98" s="3"/>
      <c r="EZ98" s="49"/>
      <c r="FA98" s="29"/>
      <c r="FB98" s="48"/>
      <c r="FC98" s="48"/>
      <c r="FD98" s="3"/>
      <c r="FE98" s="48"/>
      <c r="FF98" s="48"/>
      <c r="FG98" s="6"/>
      <c r="FH98" s="3"/>
      <c r="FI98" s="29"/>
      <c r="FJ98" s="47"/>
      <c r="FK98" s="47"/>
      <c r="FM98" s="47"/>
      <c r="FN98" s="47"/>
      <c r="FO98" s="29"/>
      <c r="FP98" s="48"/>
      <c r="FQ98" s="48"/>
      <c r="FR98" s="3"/>
      <c r="FS98" s="3"/>
      <c r="FT98" s="49"/>
      <c r="FU98" s="29"/>
      <c r="FV98" s="48"/>
      <c r="FW98" s="48"/>
      <c r="FX98" s="3"/>
      <c r="FY98" s="48"/>
      <c r="FZ98" s="48"/>
      <c r="GA98" s="19"/>
      <c r="GI98" s="55"/>
      <c r="GN98" s="56"/>
      <c r="GU98" s="19"/>
      <c r="HC98" s="55"/>
      <c r="HH98" s="56"/>
      <c r="HO98" s="19"/>
      <c r="HW98" s="55"/>
      <c r="IB98" s="56"/>
      <c r="II98" s="19"/>
      <c r="IQ98" s="55"/>
      <c r="IV98" s="56"/>
    </row>
    <row r="99" spans="1:256" ht="13.5" customHeight="1">
      <c r="A99" s="46"/>
      <c r="C99" s="6"/>
      <c r="D99" s="3"/>
      <c r="E99" s="29"/>
      <c r="F99" s="47"/>
      <c r="G99" s="48"/>
      <c r="I99" s="47"/>
      <c r="J99" s="48"/>
      <c r="K99" s="29"/>
      <c r="L99" s="48"/>
      <c r="M99" s="48"/>
      <c r="N99" s="3"/>
      <c r="O99" s="3"/>
      <c r="P99" s="49"/>
      <c r="Q99" s="29"/>
      <c r="R99" s="48"/>
      <c r="S99" s="48"/>
      <c r="T99" s="3"/>
      <c r="U99" s="48"/>
      <c r="V99" s="48"/>
      <c r="W99" s="6"/>
      <c r="X99" s="3"/>
      <c r="Y99" s="29"/>
      <c r="Z99" s="47"/>
      <c r="AA99" s="47"/>
      <c r="AC99" s="47"/>
      <c r="AD99" s="47"/>
      <c r="AE99" s="29"/>
      <c r="AF99" s="48"/>
      <c r="AG99" s="48"/>
      <c r="AH99" s="3"/>
      <c r="AI99" s="3"/>
      <c r="AJ99" s="49"/>
      <c r="AK99" s="29"/>
      <c r="AL99" s="3"/>
      <c r="AM99" s="48"/>
      <c r="AN99" s="3"/>
      <c r="AO99" s="48"/>
      <c r="AP99" s="48"/>
      <c r="AQ99" s="6"/>
      <c r="AR99" s="3"/>
      <c r="AS99" s="29"/>
      <c r="AT99" s="47"/>
      <c r="AU99" s="47"/>
      <c r="AW99" s="47"/>
      <c r="AX99" s="47"/>
      <c r="AY99" s="29"/>
      <c r="AZ99" s="48"/>
      <c r="BA99" s="48"/>
      <c r="BB99" s="3"/>
      <c r="BC99" s="3"/>
      <c r="BD99" s="49"/>
      <c r="BE99" s="29"/>
      <c r="BF99" s="48"/>
      <c r="BG99" s="48"/>
      <c r="BH99" s="3"/>
      <c r="BI99" s="48"/>
      <c r="BJ99" s="48"/>
      <c r="BK99" s="6"/>
      <c r="BL99" s="3"/>
      <c r="BM99" s="29"/>
      <c r="BN99" s="47"/>
      <c r="BO99" s="47"/>
      <c r="BQ99" s="47"/>
      <c r="BR99" s="47"/>
      <c r="BS99" s="29"/>
      <c r="BT99" s="48"/>
      <c r="BU99" s="48"/>
      <c r="BV99" s="3"/>
      <c r="BW99" s="3"/>
      <c r="BX99" s="49"/>
      <c r="BY99" s="29"/>
      <c r="BZ99" s="48"/>
      <c r="CA99" s="48"/>
      <c r="CB99" s="3"/>
      <c r="CC99" s="48"/>
      <c r="CD99" s="48"/>
      <c r="CE99" s="29"/>
      <c r="CF99" s="3"/>
      <c r="CG99" s="29"/>
      <c r="CH99" s="47"/>
      <c r="CI99" s="47"/>
      <c r="CK99" s="47"/>
      <c r="CL99" s="47"/>
      <c r="CM99" s="29"/>
      <c r="CN99" s="48"/>
      <c r="CO99" s="48"/>
      <c r="CP99" s="3"/>
      <c r="CQ99" s="3"/>
      <c r="CR99" s="49"/>
      <c r="CS99" s="29"/>
      <c r="CT99" s="48"/>
      <c r="CU99" s="48"/>
      <c r="CV99" s="3"/>
      <c r="CW99" s="48"/>
      <c r="CX99" s="48"/>
      <c r="CY99" s="6"/>
      <c r="CZ99" s="3"/>
      <c r="DA99" s="29"/>
      <c r="DB99" s="47"/>
      <c r="DC99" s="47"/>
      <c r="DE99" s="47"/>
      <c r="DF99" s="47"/>
      <c r="DG99" s="29"/>
      <c r="DH99" s="48"/>
      <c r="DI99" s="48"/>
      <c r="DJ99" s="3"/>
      <c r="DK99" s="3"/>
      <c r="DL99" s="49"/>
      <c r="DM99" s="29"/>
      <c r="DN99" s="48"/>
      <c r="DO99" s="48"/>
      <c r="DP99" s="3"/>
      <c r="DQ99" s="48"/>
      <c r="DR99" s="48"/>
      <c r="DS99" s="6"/>
      <c r="DT99" s="3"/>
      <c r="DU99" s="29"/>
      <c r="DV99" s="47"/>
      <c r="DW99" s="47"/>
      <c r="DY99" s="47"/>
      <c r="DZ99" s="47"/>
      <c r="EA99" s="29"/>
      <c r="EB99" s="3"/>
      <c r="EC99" s="50"/>
      <c r="ED99" s="3"/>
      <c r="EE99" s="3"/>
      <c r="EF99" s="49"/>
      <c r="EG99" s="29"/>
      <c r="EH99" s="48"/>
      <c r="EI99" s="48"/>
      <c r="EJ99" s="3"/>
      <c r="EK99" s="48"/>
      <c r="EL99" s="48"/>
      <c r="EM99" s="6"/>
      <c r="EN99" s="3"/>
      <c r="EO99" s="29"/>
      <c r="EP99" s="47"/>
      <c r="EQ99" s="47"/>
      <c r="ES99" s="47"/>
      <c r="ET99" s="47"/>
      <c r="EU99" s="29"/>
      <c r="EV99" s="48"/>
      <c r="EW99" s="48"/>
      <c r="EX99" s="3"/>
      <c r="EY99" s="3"/>
      <c r="EZ99" s="49"/>
      <c r="FA99" s="29"/>
      <c r="FB99" s="48"/>
      <c r="FC99" s="48"/>
      <c r="FD99" s="3"/>
      <c r="FE99" s="48"/>
      <c r="FF99" s="48"/>
      <c r="FG99" s="6"/>
      <c r="FH99" s="3"/>
      <c r="FI99" s="29"/>
      <c r="FJ99" s="47"/>
      <c r="FK99" s="47"/>
      <c r="FM99" s="47"/>
      <c r="FN99" s="47"/>
      <c r="FO99" s="29"/>
      <c r="FP99" s="48"/>
      <c r="FQ99" s="48"/>
      <c r="FR99" s="3"/>
      <c r="FS99" s="3"/>
      <c r="FT99" s="49"/>
      <c r="FU99" s="29"/>
      <c r="FV99" s="48"/>
      <c r="FW99" s="48"/>
      <c r="FX99" s="3"/>
      <c r="FY99" s="48"/>
      <c r="FZ99" s="48"/>
      <c r="GA99" s="19"/>
      <c r="GI99" s="55"/>
      <c r="GN99" s="56"/>
      <c r="GU99" s="19"/>
      <c r="HC99" s="55"/>
      <c r="HH99" s="56"/>
      <c r="HO99" s="19"/>
      <c r="HW99" s="55"/>
      <c r="IB99" s="56"/>
      <c r="II99" s="19"/>
      <c r="IQ99" s="55"/>
      <c r="IV99" s="56"/>
    </row>
    <row r="100" spans="1:256" ht="13.5" customHeight="1">
      <c r="A100" s="46"/>
      <c r="C100" s="6"/>
      <c r="D100" s="3"/>
      <c r="E100" s="29"/>
      <c r="F100" s="47"/>
      <c r="G100" s="48"/>
      <c r="I100" s="47"/>
      <c r="J100" s="48"/>
      <c r="K100" s="29"/>
      <c r="L100" s="48"/>
      <c r="M100" s="48"/>
      <c r="N100" s="3"/>
      <c r="O100" s="3"/>
      <c r="P100" s="49"/>
      <c r="Q100" s="29"/>
      <c r="R100" s="48"/>
      <c r="S100" s="48"/>
      <c r="T100" s="3"/>
      <c r="U100" s="48"/>
      <c r="V100" s="48"/>
      <c r="W100" s="6"/>
      <c r="X100" s="3"/>
      <c r="Y100" s="29"/>
      <c r="Z100" s="47"/>
      <c r="AA100" s="47"/>
      <c r="AC100" s="47"/>
      <c r="AD100" s="47"/>
      <c r="AE100" s="29"/>
      <c r="AF100" s="48"/>
      <c r="AG100" s="48"/>
      <c r="AH100" s="3"/>
      <c r="AI100" s="3"/>
      <c r="AJ100" s="49"/>
      <c r="AK100" s="29"/>
      <c r="AL100" s="3"/>
      <c r="AM100" s="48"/>
      <c r="AN100" s="3"/>
      <c r="AO100" s="48"/>
      <c r="AP100" s="48"/>
      <c r="AQ100" s="6"/>
      <c r="AR100" s="3"/>
      <c r="AS100" s="29"/>
      <c r="AT100" s="47"/>
      <c r="AU100" s="47"/>
      <c r="AW100" s="47"/>
      <c r="AX100" s="47"/>
      <c r="AY100" s="29"/>
      <c r="AZ100" s="48"/>
      <c r="BA100" s="48"/>
      <c r="BB100" s="3"/>
      <c r="BC100" s="3"/>
      <c r="BD100" s="49"/>
      <c r="BE100" s="29"/>
      <c r="BF100" s="48"/>
      <c r="BG100" s="48"/>
      <c r="BH100" s="3"/>
      <c r="BI100" s="48"/>
      <c r="BJ100" s="48"/>
      <c r="BK100" s="6"/>
      <c r="BL100" s="3"/>
      <c r="BM100" s="29"/>
      <c r="BN100" s="47"/>
      <c r="BO100" s="47"/>
      <c r="BQ100" s="47"/>
      <c r="BR100" s="47"/>
      <c r="BS100" s="29"/>
      <c r="BT100" s="48"/>
      <c r="BU100" s="48"/>
      <c r="BV100" s="3"/>
      <c r="BW100" s="3"/>
      <c r="BX100" s="49"/>
      <c r="BY100" s="29"/>
      <c r="BZ100" s="48"/>
      <c r="CA100" s="48"/>
      <c r="CB100" s="3"/>
      <c r="CC100" s="48"/>
      <c r="CD100" s="48"/>
      <c r="CE100" s="29"/>
      <c r="CF100" s="3"/>
      <c r="CG100" s="29"/>
      <c r="CH100" s="47"/>
      <c r="CI100" s="47"/>
      <c r="CK100" s="47"/>
      <c r="CL100" s="47"/>
      <c r="CM100" s="29"/>
      <c r="CN100" s="48"/>
      <c r="CO100" s="48"/>
      <c r="CP100" s="3"/>
      <c r="CQ100" s="3"/>
      <c r="CR100" s="49"/>
      <c r="CS100" s="29"/>
      <c r="CT100" s="48"/>
      <c r="CU100" s="48"/>
      <c r="CV100" s="3"/>
      <c r="CW100" s="48"/>
      <c r="CX100" s="48"/>
      <c r="CY100" s="6"/>
      <c r="CZ100" s="3"/>
      <c r="DA100" s="29"/>
      <c r="DB100" s="47"/>
      <c r="DC100" s="47"/>
      <c r="DE100" s="47"/>
      <c r="DF100" s="47"/>
      <c r="DG100" s="29"/>
      <c r="DH100" s="48"/>
      <c r="DI100" s="48"/>
      <c r="DJ100" s="3"/>
      <c r="DK100" s="3"/>
      <c r="DL100" s="49"/>
      <c r="DM100" s="29"/>
      <c r="DN100" s="48"/>
      <c r="DO100" s="48"/>
      <c r="DP100" s="3"/>
      <c r="DQ100" s="48"/>
      <c r="DR100" s="48"/>
      <c r="DS100" s="6"/>
      <c r="DT100" s="3"/>
      <c r="DU100" s="29"/>
      <c r="DV100" s="47"/>
      <c r="DW100" s="47"/>
      <c r="DY100" s="47"/>
      <c r="DZ100" s="47"/>
      <c r="EA100" s="29"/>
      <c r="EB100" s="3"/>
      <c r="EC100" s="50"/>
      <c r="ED100" s="3"/>
      <c r="EE100" s="3"/>
      <c r="EF100" s="49"/>
      <c r="EG100" s="29"/>
      <c r="EH100" s="48"/>
      <c r="EI100" s="48"/>
      <c r="EJ100" s="3"/>
      <c r="EK100" s="48"/>
      <c r="EL100" s="48"/>
      <c r="EM100" s="6"/>
      <c r="EN100" s="3"/>
      <c r="EO100" s="29"/>
      <c r="EP100" s="47"/>
      <c r="EQ100" s="47"/>
      <c r="ES100" s="47"/>
      <c r="ET100" s="47"/>
      <c r="EU100" s="29"/>
      <c r="EV100" s="48"/>
      <c r="EW100" s="48"/>
      <c r="EX100" s="3"/>
      <c r="EY100" s="3"/>
      <c r="EZ100" s="49"/>
      <c r="FA100" s="29"/>
      <c r="FB100" s="48"/>
      <c r="FC100" s="48"/>
      <c r="FD100" s="3"/>
      <c r="FE100" s="48"/>
      <c r="FF100" s="48"/>
      <c r="FG100" s="6"/>
      <c r="FH100" s="3"/>
      <c r="FI100" s="29"/>
      <c r="FJ100" s="47"/>
      <c r="FK100" s="47"/>
      <c r="FM100" s="47"/>
      <c r="FN100" s="47"/>
      <c r="FO100" s="29"/>
      <c r="FP100" s="48"/>
      <c r="FQ100" s="48"/>
      <c r="FR100" s="3"/>
      <c r="FS100" s="3"/>
      <c r="FT100" s="49"/>
      <c r="FU100" s="29"/>
      <c r="FV100" s="48"/>
      <c r="FW100" s="48"/>
      <c r="FX100" s="3"/>
      <c r="FY100" s="48"/>
      <c r="FZ100" s="48"/>
      <c r="GA100" s="19"/>
      <c r="GI100" s="55"/>
      <c r="GN100" s="56"/>
      <c r="GU100" s="19"/>
      <c r="HC100" s="55"/>
      <c r="HH100" s="56"/>
      <c r="HO100" s="19"/>
      <c r="HW100" s="55"/>
      <c r="IB100" s="56"/>
      <c r="II100" s="19"/>
      <c r="IQ100" s="55"/>
      <c r="IV100" s="56"/>
    </row>
    <row r="101" spans="1:256" ht="13.5" customHeight="1">
      <c r="A101" s="46"/>
      <c r="C101" s="6"/>
      <c r="D101" s="3"/>
      <c r="E101" s="29"/>
      <c r="F101" s="47"/>
      <c r="G101" s="48"/>
      <c r="I101" s="47"/>
      <c r="J101" s="48"/>
      <c r="K101" s="29"/>
      <c r="L101" s="48"/>
      <c r="M101" s="48"/>
      <c r="N101" s="3"/>
      <c r="O101" s="3"/>
      <c r="P101" s="49"/>
      <c r="Q101" s="29"/>
      <c r="R101" s="48"/>
      <c r="S101" s="48"/>
      <c r="T101" s="3"/>
      <c r="U101" s="48"/>
      <c r="V101" s="48"/>
      <c r="W101" s="6"/>
      <c r="X101" s="3"/>
      <c r="Y101" s="29"/>
      <c r="Z101" s="47"/>
      <c r="AA101" s="47"/>
      <c r="AC101" s="47"/>
      <c r="AD101" s="47"/>
      <c r="AE101" s="29"/>
      <c r="AF101" s="48"/>
      <c r="AG101" s="48"/>
      <c r="AH101" s="3"/>
      <c r="AI101" s="3"/>
      <c r="AJ101" s="49"/>
      <c r="AK101" s="29"/>
      <c r="AL101" s="3"/>
      <c r="AM101" s="48"/>
      <c r="AN101" s="3"/>
      <c r="AO101" s="48"/>
      <c r="AP101" s="48"/>
      <c r="AQ101" s="6"/>
      <c r="AR101" s="3"/>
      <c r="AS101" s="29"/>
      <c r="AT101" s="47"/>
      <c r="AU101" s="47"/>
      <c r="AW101" s="47"/>
      <c r="AX101" s="47"/>
      <c r="AY101" s="29"/>
      <c r="AZ101" s="48"/>
      <c r="BA101" s="48"/>
      <c r="BB101" s="3"/>
      <c r="BC101" s="3"/>
      <c r="BD101" s="49"/>
      <c r="BE101" s="29"/>
      <c r="BF101" s="48"/>
      <c r="BG101" s="48"/>
      <c r="BH101" s="3"/>
      <c r="BI101" s="48"/>
      <c r="BJ101" s="48"/>
      <c r="BK101" s="6"/>
      <c r="BL101" s="3"/>
      <c r="BM101" s="29"/>
      <c r="BN101" s="47"/>
      <c r="BO101" s="47"/>
      <c r="BQ101" s="47"/>
      <c r="BR101" s="47"/>
      <c r="BS101" s="29"/>
      <c r="BT101" s="48"/>
      <c r="BU101" s="48"/>
      <c r="BV101" s="3"/>
      <c r="BW101" s="3"/>
      <c r="BX101" s="49"/>
      <c r="BY101" s="29"/>
      <c r="BZ101" s="48"/>
      <c r="CA101" s="48"/>
      <c r="CB101" s="3"/>
      <c r="CC101" s="48"/>
      <c r="CD101" s="48"/>
      <c r="CE101" s="29"/>
      <c r="CF101" s="3"/>
      <c r="CG101" s="29"/>
      <c r="CH101" s="47"/>
      <c r="CI101" s="47"/>
      <c r="CK101" s="47"/>
      <c r="CL101" s="47"/>
      <c r="CM101" s="29"/>
      <c r="CN101" s="48"/>
      <c r="CO101" s="48"/>
      <c r="CP101" s="3"/>
      <c r="CQ101" s="3"/>
      <c r="CR101" s="49"/>
      <c r="CS101" s="29"/>
      <c r="CT101" s="48"/>
      <c r="CU101" s="48"/>
      <c r="CV101" s="3"/>
      <c r="CW101" s="48"/>
      <c r="CX101" s="48"/>
      <c r="CY101" s="6"/>
      <c r="CZ101" s="3"/>
      <c r="DA101" s="29"/>
      <c r="DB101" s="47"/>
      <c r="DC101" s="47"/>
      <c r="DE101" s="47"/>
      <c r="DF101" s="47"/>
      <c r="DG101" s="29"/>
      <c r="DH101" s="48"/>
      <c r="DI101" s="48"/>
      <c r="DJ101" s="3"/>
      <c r="DK101" s="3"/>
      <c r="DL101" s="49"/>
      <c r="DM101" s="29"/>
      <c r="DN101" s="48"/>
      <c r="DO101" s="48"/>
      <c r="DP101" s="3"/>
      <c r="DQ101" s="48"/>
      <c r="DR101" s="48"/>
      <c r="DS101" s="6"/>
      <c r="DT101" s="3"/>
      <c r="DU101" s="29"/>
      <c r="DV101" s="47"/>
      <c r="DW101" s="47"/>
      <c r="DY101" s="47"/>
      <c r="DZ101" s="47"/>
      <c r="EA101" s="29"/>
      <c r="EB101" s="3"/>
      <c r="EC101" s="50"/>
      <c r="ED101" s="3"/>
      <c r="EE101" s="3"/>
      <c r="EF101" s="49"/>
      <c r="EG101" s="29"/>
      <c r="EH101" s="48"/>
      <c r="EI101" s="48"/>
      <c r="EJ101" s="3"/>
      <c r="EK101" s="48"/>
      <c r="EL101" s="48"/>
      <c r="EM101" s="6"/>
      <c r="EN101" s="3"/>
      <c r="EO101" s="29"/>
      <c r="EP101" s="47"/>
      <c r="EQ101" s="47"/>
      <c r="ES101" s="47"/>
      <c r="ET101" s="47"/>
      <c r="EU101" s="29"/>
      <c r="EV101" s="48"/>
      <c r="EW101" s="48"/>
      <c r="EX101" s="3"/>
      <c r="EY101" s="3"/>
      <c r="EZ101" s="49"/>
      <c r="FA101" s="29"/>
      <c r="FB101" s="48"/>
      <c r="FC101" s="48"/>
      <c r="FD101" s="3"/>
      <c r="FE101" s="48"/>
      <c r="FF101" s="48"/>
      <c r="FG101" s="6"/>
      <c r="FH101" s="3"/>
      <c r="FI101" s="29"/>
      <c r="FJ101" s="47"/>
      <c r="FK101" s="47"/>
      <c r="FM101" s="47"/>
      <c r="FN101" s="47"/>
      <c r="FO101" s="29"/>
      <c r="FP101" s="48"/>
      <c r="FQ101" s="48"/>
      <c r="FR101" s="3"/>
      <c r="FS101" s="3"/>
      <c r="FT101" s="49"/>
      <c r="FU101" s="29"/>
      <c r="FV101" s="48"/>
      <c r="FW101" s="48"/>
      <c r="FX101" s="3"/>
      <c r="FY101" s="48"/>
      <c r="FZ101" s="48"/>
      <c r="GA101" s="19"/>
      <c r="GI101" s="55"/>
      <c r="GN101" s="56"/>
      <c r="GU101" s="19"/>
      <c r="HC101" s="55"/>
      <c r="HH101" s="56"/>
      <c r="HO101" s="19"/>
      <c r="HW101" s="55"/>
      <c r="IB101" s="56"/>
      <c r="II101" s="19"/>
      <c r="IQ101" s="55"/>
      <c r="IV101" s="56"/>
    </row>
    <row r="102" spans="1:256" ht="13.5" customHeight="1">
      <c r="A102" s="46"/>
      <c r="C102" s="6"/>
      <c r="D102" s="3"/>
      <c r="E102" s="29"/>
      <c r="F102" s="47"/>
      <c r="G102" s="48"/>
      <c r="I102" s="47"/>
      <c r="J102" s="48"/>
      <c r="K102" s="29"/>
      <c r="L102" s="48"/>
      <c r="M102" s="48"/>
      <c r="N102" s="3"/>
      <c r="O102" s="3"/>
      <c r="P102" s="49"/>
      <c r="Q102" s="29"/>
      <c r="R102" s="48"/>
      <c r="S102" s="48"/>
      <c r="T102" s="3"/>
      <c r="U102" s="48"/>
      <c r="V102" s="48"/>
      <c r="W102" s="6"/>
      <c r="X102" s="3"/>
      <c r="Y102" s="29"/>
      <c r="Z102" s="47"/>
      <c r="AA102" s="47"/>
      <c r="AC102" s="47"/>
      <c r="AD102" s="47"/>
      <c r="AE102" s="29"/>
      <c r="AF102" s="48"/>
      <c r="AG102" s="48"/>
      <c r="AH102" s="3"/>
      <c r="AI102" s="3"/>
      <c r="AJ102" s="49"/>
      <c r="AK102" s="29"/>
      <c r="AL102" s="3"/>
      <c r="AM102" s="48"/>
      <c r="AN102" s="3"/>
      <c r="AO102" s="48"/>
      <c r="AP102" s="48"/>
      <c r="AQ102" s="6"/>
      <c r="AR102" s="3"/>
      <c r="AS102" s="29"/>
      <c r="AT102" s="47"/>
      <c r="AU102" s="47"/>
      <c r="AW102" s="47"/>
      <c r="AX102" s="47"/>
      <c r="AY102" s="29"/>
      <c r="AZ102" s="48"/>
      <c r="BA102" s="48"/>
      <c r="BB102" s="3"/>
      <c r="BC102" s="3"/>
      <c r="BD102" s="49"/>
      <c r="BE102" s="29"/>
      <c r="BF102" s="48"/>
      <c r="BG102" s="48"/>
      <c r="BH102" s="3"/>
      <c r="BI102" s="48"/>
      <c r="BJ102" s="48"/>
      <c r="BK102" s="6"/>
      <c r="BL102" s="3"/>
      <c r="BM102" s="29"/>
      <c r="BN102" s="47"/>
      <c r="BO102" s="47"/>
      <c r="BQ102" s="47"/>
      <c r="BR102" s="47"/>
      <c r="BS102" s="29"/>
      <c r="BT102" s="48"/>
      <c r="BU102" s="48"/>
      <c r="BV102" s="3"/>
      <c r="BW102" s="3"/>
      <c r="BX102" s="49"/>
      <c r="BY102" s="29"/>
      <c r="BZ102" s="48"/>
      <c r="CA102" s="48"/>
      <c r="CB102" s="3"/>
      <c r="CC102" s="48"/>
      <c r="CD102" s="48"/>
      <c r="CE102" s="29"/>
      <c r="CF102" s="3"/>
      <c r="CG102" s="29"/>
      <c r="CH102" s="47"/>
      <c r="CI102" s="47"/>
      <c r="CK102" s="47"/>
      <c r="CL102" s="47"/>
      <c r="CM102" s="29"/>
      <c r="CN102" s="48"/>
      <c r="CO102" s="48"/>
      <c r="CP102" s="3"/>
      <c r="CQ102" s="3"/>
      <c r="CR102" s="49"/>
      <c r="CS102" s="29"/>
      <c r="CT102" s="48"/>
      <c r="CU102" s="48"/>
      <c r="CV102" s="3"/>
      <c r="CW102" s="48"/>
      <c r="CX102" s="48"/>
      <c r="CY102" s="6"/>
      <c r="CZ102" s="3"/>
      <c r="DA102" s="29"/>
      <c r="DB102" s="47"/>
      <c r="DC102" s="47"/>
      <c r="DE102" s="47"/>
      <c r="DF102" s="47"/>
      <c r="DG102" s="29"/>
      <c r="DH102" s="48"/>
      <c r="DI102" s="48"/>
      <c r="DJ102" s="3"/>
      <c r="DK102" s="3"/>
      <c r="DL102" s="49"/>
      <c r="DM102" s="29"/>
      <c r="DN102" s="48"/>
      <c r="DO102" s="48"/>
      <c r="DP102" s="3"/>
      <c r="DQ102" s="48"/>
      <c r="DR102" s="48"/>
      <c r="DS102" s="6"/>
      <c r="DT102" s="3"/>
      <c r="DU102" s="29"/>
      <c r="DV102" s="47"/>
      <c r="DW102" s="47"/>
      <c r="DY102" s="47"/>
      <c r="DZ102" s="47"/>
      <c r="EA102" s="29"/>
      <c r="EB102" s="3"/>
      <c r="EC102" s="50"/>
      <c r="ED102" s="3"/>
      <c r="EE102" s="3"/>
      <c r="EF102" s="49"/>
      <c r="EG102" s="29"/>
      <c r="EH102" s="48"/>
      <c r="EI102" s="48"/>
      <c r="EJ102" s="3"/>
      <c r="EK102" s="48"/>
      <c r="EL102" s="48"/>
      <c r="EM102" s="6"/>
      <c r="EN102" s="3"/>
      <c r="EO102" s="29"/>
      <c r="EP102" s="47"/>
      <c r="EQ102" s="47"/>
      <c r="ES102" s="47"/>
      <c r="ET102" s="47"/>
      <c r="EU102" s="29"/>
      <c r="EV102" s="48"/>
      <c r="EW102" s="48"/>
      <c r="EX102" s="3"/>
      <c r="EY102" s="3"/>
      <c r="EZ102" s="49"/>
      <c r="FA102" s="29"/>
      <c r="FB102" s="48"/>
      <c r="FC102" s="48"/>
      <c r="FD102" s="3"/>
      <c r="FE102" s="48"/>
      <c r="FF102" s="48"/>
      <c r="FG102" s="6"/>
      <c r="FH102" s="3"/>
      <c r="FI102" s="29"/>
      <c r="FJ102" s="47"/>
      <c r="FK102" s="47"/>
      <c r="FM102" s="47"/>
      <c r="FN102" s="47"/>
      <c r="FO102" s="29"/>
      <c r="FP102" s="48"/>
      <c r="FQ102" s="48"/>
      <c r="FR102" s="3"/>
      <c r="FS102" s="3"/>
      <c r="FT102" s="49"/>
      <c r="FU102" s="29"/>
      <c r="FV102" s="48"/>
      <c r="FW102" s="48"/>
      <c r="FX102" s="3"/>
      <c r="FY102" s="48"/>
      <c r="FZ102" s="48"/>
      <c r="GA102" s="19"/>
      <c r="GI102" s="55"/>
      <c r="GN102" s="56"/>
      <c r="GU102" s="19"/>
      <c r="HC102" s="55"/>
      <c r="HH102" s="56"/>
      <c r="HO102" s="19"/>
      <c r="HW102" s="55"/>
      <c r="IB102" s="56"/>
      <c r="II102" s="19"/>
      <c r="IQ102" s="55"/>
      <c r="IV102" s="56"/>
    </row>
    <row r="103" spans="1:256" ht="13.5" customHeight="1">
      <c r="A103" s="46"/>
      <c r="C103" s="6"/>
      <c r="D103" s="3"/>
      <c r="E103" s="29"/>
      <c r="F103" s="47"/>
      <c r="G103" s="48"/>
      <c r="I103" s="47"/>
      <c r="J103" s="48"/>
      <c r="K103" s="29"/>
      <c r="L103" s="48"/>
      <c r="M103" s="48"/>
      <c r="N103" s="3"/>
      <c r="O103" s="3"/>
      <c r="P103" s="49"/>
      <c r="Q103" s="29"/>
      <c r="R103" s="48"/>
      <c r="S103" s="48"/>
      <c r="T103" s="3"/>
      <c r="U103" s="48"/>
      <c r="V103" s="48"/>
      <c r="W103" s="6"/>
      <c r="X103" s="3"/>
      <c r="Y103" s="29"/>
      <c r="Z103" s="47"/>
      <c r="AA103" s="47"/>
      <c r="AC103" s="47"/>
      <c r="AD103" s="47"/>
      <c r="AE103" s="29"/>
      <c r="AF103" s="48"/>
      <c r="AG103" s="48"/>
      <c r="AH103" s="3"/>
      <c r="AI103" s="3"/>
      <c r="AJ103" s="49"/>
      <c r="AK103" s="29"/>
      <c r="AL103" s="3"/>
      <c r="AM103" s="48"/>
      <c r="AN103" s="3"/>
      <c r="AO103" s="48"/>
      <c r="AP103" s="48"/>
      <c r="AQ103" s="6"/>
      <c r="AR103" s="3"/>
      <c r="AS103" s="29"/>
      <c r="AT103" s="47"/>
      <c r="AU103" s="47"/>
      <c r="AW103" s="47"/>
      <c r="AX103" s="47"/>
      <c r="AY103" s="29"/>
      <c r="AZ103" s="48"/>
      <c r="BA103" s="48"/>
      <c r="BB103" s="3"/>
      <c r="BC103" s="3"/>
      <c r="BD103" s="49"/>
      <c r="BE103" s="29"/>
      <c r="BF103" s="48"/>
      <c r="BG103" s="48"/>
      <c r="BH103" s="3"/>
      <c r="BI103" s="48"/>
      <c r="BJ103" s="48"/>
      <c r="BK103" s="6"/>
      <c r="BL103" s="3"/>
      <c r="BM103" s="29"/>
      <c r="BN103" s="47"/>
      <c r="BO103" s="47"/>
      <c r="BQ103" s="47"/>
      <c r="BR103" s="47"/>
      <c r="BS103" s="29"/>
      <c r="BT103" s="48"/>
      <c r="BU103" s="48"/>
      <c r="BV103" s="3"/>
      <c r="BW103" s="3"/>
      <c r="BX103" s="49"/>
      <c r="BY103" s="29"/>
      <c r="BZ103" s="48"/>
      <c r="CA103" s="48"/>
      <c r="CB103" s="3"/>
      <c r="CC103" s="48"/>
      <c r="CD103" s="48"/>
      <c r="CE103" s="29"/>
      <c r="CF103" s="3"/>
      <c r="CG103" s="29"/>
      <c r="CH103" s="47"/>
      <c r="CI103" s="47"/>
      <c r="CK103" s="47"/>
      <c r="CL103" s="47"/>
      <c r="CM103" s="29"/>
      <c r="CN103" s="48"/>
      <c r="CO103" s="48"/>
      <c r="CP103" s="3"/>
      <c r="CQ103" s="3"/>
      <c r="CR103" s="49"/>
      <c r="CS103" s="29"/>
      <c r="CT103" s="48"/>
      <c r="CU103" s="48"/>
      <c r="CV103" s="3"/>
      <c r="CW103" s="48"/>
      <c r="CX103" s="48"/>
      <c r="CY103" s="6"/>
      <c r="CZ103" s="3"/>
      <c r="DA103" s="29"/>
      <c r="DB103" s="47"/>
      <c r="DC103" s="47"/>
      <c r="DE103" s="47"/>
      <c r="DF103" s="47"/>
      <c r="DG103" s="29"/>
      <c r="DH103" s="48"/>
      <c r="DI103" s="48"/>
      <c r="DJ103" s="3"/>
      <c r="DK103" s="3"/>
      <c r="DL103" s="49"/>
      <c r="DM103" s="29"/>
      <c r="DN103" s="48"/>
      <c r="DO103" s="48"/>
      <c r="DP103" s="3"/>
      <c r="DQ103" s="48"/>
      <c r="DR103" s="48"/>
      <c r="DS103" s="6"/>
      <c r="DT103" s="3"/>
      <c r="DU103" s="29"/>
      <c r="DV103" s="47"/>
      <c r="DW103" s="47"/>
      <c r="DY103" s="47"/>
      <c r="DZ103" s="47"/>
      <c r="EA103" s="29"/>
      <c r="EB103" s="3"/>
      <c r="EC103" s="50"/>
      <c r="ED103" s="3"/>
      <c r="EE103" s="3"/>
      <c r="EF103" s="49"/>
      <c r="EG103" s="29"/>
      <c r="EH103" s="48"/>
      <c r="EI103" s="48"/>
      <c r="EJ103" s="3"/>
      <c r="EK103" s="48"/>
      <c r="EL103" s="48"/>
      <c r="EM103" s="6"/>
      <c r="EN103" s="3"/>
      <c r="EO103" s="29"/>
      <c r="EP103" s="47"/>
      <c r="EQ103" s="47"/>
      <c r="ES103" s="47"/>
      <c r="ET103" s="47"/>
      <c r="EU103" s="29"/>
      <c r="EV103" s="48"/>
      <c r="EW103" s="48"/>
      <c r="EX103" s="3"/>
      <c r="EY103" s="3"/>
      <c r="EZ103" s="49"/>
      <c r="FA103" s="29"/>
      <c r="FB103" s="48"/>
      <c r="FC103" s="48"/>
      <c r="FD103" s="3"/>
      <c r="FE103" s="48"/>
      <c r="FF103" s="48"/>
      <c r="FG103" s="6"/>
      <c r="FH103" s="3"/>
      <c r="FI103" s="29"/>
      <c r="FJ103" s="47"/>
      <c r="FK103" s="47"/>
      <c r="FM103" s="47"/>
      <c r="FN103" s="47"/>
      <c r="FO103" s="29"/>
      <c r="FP103" s="48"/>
      <c r="FQ103" s="48"/>
      <c r="FR103" s="3"/>
      <c r="FS103" s="3"/>
      <c r="FT103" s="49"/>
      <c r="FU103" s="29"/>
      <c r="FV103" s="48"/>
      <c r="FW103" s="48"/>
      <c r="FX103" s="3"/>
      <c r="FY103" s="48"/>
      <c r="FZ103" s="48"/>
      <c r="GA103" s="19"/>
      <c r="GI103" s="55"/>
      <c r="GN103" s="56"/>
      <c r="GU103" s="19"/>
      <c r="HC103" s="55"/>
      <c r="HH103" s="56"/>
      <c r="HO103" s="19"/>
      <c r="HW103" s="55"/>
      <c r="IB103" s="56"/>
      <c r="II103" s="19"/>
      <c r="IQ103" s="55"/>
      <c r="IV103" s="56"/>
    </row>
    <row r="104" spans="1:256" ht="13.5" customHeight="1">
      <c r="S104" s="47"/>
    </row>
    <row r="193" s="1" customFormat="1" ht="13.5" customHeight="1"/>
    <row r="194" s="1" customFormat="1" ht="13.5" customHeight="1"/>
    <row r="195" s="1" customFormat="1" ht="13.5" customHeight="1"/>
    <row r="196" s="1" customFormat="1" ht="13.5" customHeight="1"/>
    <row r="197" s="1" customFormat="1" ht="13.5" customHeight="1"/>
    <row r="198" s="1" customFormat="1" ht="13.5" customHeight="1"/>
    <row r="199" s="1" customFormat="1" ht="13.5" customHeight="1"/>
    <row r="200" s="1" customFormat="1" ht="13.5" customHeight="1"/>
    <row r="201" s="1" customFormat="1" ht="13.5" customHeight="1"/>
    <row r="202" s="1" customFormat="1" ht="13.5" customHeight="1"/>
    <row r="203" s="1" customFormat="1" ht="13.5" customHeight="1"/>
    <row r="204" s="1" customFormat="1" ht="13.5" customHeight="1"/>
    <row r="205" s="1" customFormat="1" ht="13.5" customHeight="1"/>
    <row r="206" s="1" customFormat="1" ht="13.5" customHeight="1"/>
    <row r="207" s="1" customFormat="1" ht="13.5" customHeight="1"/>
    <row r="208" s="1" customFormat="1" ht="13.5" customHeight="1"/>
    <row r="209" s="1" customFormat="1" ht="13.5" customHeight="1"/>
    <row r="210" s="1" customFormat="1" ht="13.5" customHeight="1"/>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info_parties!$A$1:$A$114</xm:f>
          </x14:formula1>
          <xm:sqref>A11:A103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regional electoral alliances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Tom Mustillo</cp:lastModifiedBy>
  <cp:lastPrinted>2010-09-24T23:21:34Z</cp:lastPrinted>
  <dcterms:created xsi:type="dcterms:W3CDTF">2007-12-18T22:28:08Z</dcterms:created>
  <dcterms:modified xsi:type="dcterms:W3CDTF">2024-03-12T14:21:14Z</dcterms:modified>
</cp:coreProperties>
</file>